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P:\Forms\Documents on the Web\HCM Forms\"/>
    </mc:Choice>
  </mc:AlternateContent>
  <xr:revisionPtr revIDLastSave="0" documentId="13_ncr:1_{E5B312A3-91DD-42A0-95C0-B0B3DEB0F461}" xr6:coauthVersionLast="47" xr6:coauthVersionMax="47" xr10:uidLastSave="{00000000-0000-0000-0000-000000000000}"/>
  <bookViews>
    <workbookView xWindow="-120" yWindow="-120" windowWidth="29040" windowHeight="15840" xr2:uid="{7B28CDE0-C2E2-4182-BB6B-B06E58C1FE62}"/>
  </bookViews>
  <sheets>
    <sheet name="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1" l="1"/>
  <c r="L23" i="1"/>
  <c r="M23" i="1" s="1"/>
  <c r="L22" i="1"/>
  <c r="M22" i="1" s="1"/>
  <c r="L16" i="1"/>
  <c r="M16" i="1" s="1"/>
  <c r="L14" i="1"/>
  <c r="M14" i="1" s="1"/>
  <c r="L11" i="1"/>
  <c r="M11" i="1" s="1"/>
  <c r="J29" i="1"/>
  <c r="M8" i="1" l="1"/>
  <c r="M25" i="1" s="1"/>
  <c r="C29" i="1"/>
  <c r="E16" i="1"/>
  <c r="F16" i="1" s="1"/>
  <c r="E23" i="1"/>
  <c r="F23" i="1" s="1"/>
  <c r="E22" i="1"/>
  <c r="F22" i="1" s="1"/>
  <c r="E14" i="1"/>
  <c r="F14" i="1" s="1"/>
  <c r="E11" i="1"/>
  <c r="F11" i="1" s="1"/>
  <c r="E8" i="1"/>
  <c r="F8" i="1" s="1"/>
  <c r="D25" i="1"/>
  <c r="J27" i="1" l="1"/>
  <c r="J30" i="1" s="1"/>
  <c r="F25" i="1"/>
  <c r="C27" i="1" s="1"/>
  <c r="J31" i="1" l="1"/>
  <c r="C31" i="1"/>
  <c r="C30" i="1"/>
</calcChain>
</file>

<file path=xl/sharedStrings.xml><?xml version="1.0" encoding="utf-8"?>
<sst xmlns="http://schemas.openxmlformats.org/spreadsheetml/2006/main" count="80" uniqueCount="44">
  <si>
    <t>Other Pay</t>
  </si>
  <si>
    <t>Hrs</t>
  </si>
  <si>
    <t>Amount</t>
  </si>
  <si>
    <t>Rate</t>
  </si>
  <si>
    <t>Comp Leave Earned</t>
  </si>
  <si>
    <t>Shift Diff</t>
  </si>
  <si>
    <t>Temp Pay</t>
  </si>
  <si>
    <t>On Call Pay</t>
  </si>
  <si>
    <t>Call Out Straight</t>
  </si>
  <si>
    <t>(COE, COR)</t>
  </si>
  <si>
    <t>Call Out Amt</t>
  </si>
  <si>
    <t>(CHA, CSA)</t>
  </si>
  <si>
    <t>Differentials</t>
  </si>
  <si>
    <t>(SPA, AGY, BON, CTP)</t>
  </si>
  <si>
    <t>Medication</t>
  </si>
  <si>
    <t>(MDH, MDS)</t>
  </si>
  <si>
    <t>Overtime - Straight</t>
  </si>
  <si>
    <t>Overtime - Time 1/2</t>
  </si>
  <si>
    <t>(OHA, ONH, ONS, OSA)</t>
  </si>
  <si>
    <t>(TMP, TMN)</t>
  </si>
  <si>
    <t>(DFH, DFS)</t>
  </si>
  <si>
    <t>(SD2, SD3, SH2, SH3)</t>
  </si>
  <si>
    <t>Hours Adjustment</t>
  </si>
  <si>
    <t>(ONN)</t>
  </si>
  <si>
    <t>On Call Pay - Time 1/2</t>
  </si>
  <si>
    <t>FLSA Rate</t>
  </si>
  <si>
    <t>Number of OT Hours</t>
  </si>
  <si>
    <t>Total Amount 
(Time 1/2)</t>
  </si>
  <si>
    <t>Total Amount 
(Double Time)</t>
  </si>
  <si>
    <t>(OCN)</t>
  </si>
  <si>
    <t>(FFA)</t>
  </si>
  <si>
    <t>Job Hourly Rate</t>
  </si>
  <si>
    <t>(Subtract SCK, HOL, VAC, CCL, OTL, ESL, PHE, OCL)</t>
  </si>
  <si>
    <r>
      <t xml:space="preserve">Productive Hours </t>
    </r>
    <r>
      <rPr>
        <sz val="11"/>
        <color theme="1"/>
        <rFont val="Calibri"/>
        <family val="2"/>
        <scheme val="minor"/>
      </rPr>
      <t>(Regular minus Non Productive)</t>
    </r>
  </si>
  <si>
    <t>(Biweekly Employees)</t>
  </si>
  <si>
    <t>FLSA Rate Calculator</t>
  </si>
  <si>
    <t>(Semimonthly/Monthly Employees)</t>
  </si>
  <si>
    <t>(RGH, WSS, RTR)</t>
  </si>
  <si>
    <t>(RGS, WSS, RTR)</t>
  </si>
  <si>
    <t>(OTH, WSO, COH, CON)</t>
  </si>
  <si>
    <t>(OSH)</t>
  </si>
  <si>
    <t>(OSS)</t>
  </si>
  <si>
    <t>(OTS, WSO, COH, CON)</t>
  </si>
  <si>
    <r>
      <t xml:space="preserve">Instructions:  </t>
    </r>
    <r>
      <rPr>
        <sz val="11"/>
        <color theme="1"/>
        <rFont val="Calibri"/>
        <family val="2"/>
        <scheme val="minor"/>
      </rPr>
      <t>Fill in the shaded fields for the earnings codes listed.  Look at each line of pay earnings where the earning begin and end date fall within the FLSA period.  These earnings usually span multiple pay checks due to OT lag.  The Calculated FLSA rate will be displayed at the bottom.  A helpful page to see all the earnings in the period is located at:</t>
    </r>
    <r>
      <rPr>
        <b/>
        <sz val="11"/>
        <color theme="1"/>
        <rFont val="Calibri"/>
        <family val="2"/>
        <scheme val="minor"/>
      </rPr>
      <t xml:space="preserve"> Payroll for North America &gt; Payroll Processing USA &gt; Produce Payroll &gt; Review FLSA Pay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</si>
</sst>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5" x14ac:knownFonts="1">
    <font>
      <sz val="11"/>
      <color theme="1"/>
      <name val="Calibri"/>
      <family val="2"/>
      <scheme val="minor"/>
    </font>
    <font>
      <b/>
      <sz val="11"/>
      <color theme="1"/>
      <name val="Calibri"/>
      <family val="2"/>
      <scheme val="minor"/>
    </font>
    <font>
      <b/>
      <sz val="16"/>
      <color theme="1"/>
      <name val="Calibri"/>
      <family val="2"/>
      <scheme val="minor"/>
    </font>
    <font>
      <sz val="9"/>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auto="1"/>
      </top>
      <bottom/>
      <diagonal/>
    </border>
    <border>
      <left/>
      <right/>
      <top/>
      <bottom style="thin">
        <color auto="1"/>
      </bottom>
      <diagonal/>
    </border>
  </borders>
  <cellStyleXfs count="1">
    <xf numFmtId="0" fontId="0" fillId="0" borderId="0"/>
  </cellStyleXfs>
  <cellXfs count="43">
    <xf numFmtId="0" fontId="0" fillId="0" borderId="0" xfId="0"/>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1" fillId="0" borderId="0" xfId="0" applyFont="1" applyAlignment="1">
      <alignment vertical="top" wrapText="1"/>
    </xf>
    <xf numFmtId="0" fontId="0" fillId="2" borderId="1" xfId="0" applyFill="1" applyBorder="1" applyAlignment="1">
      <alignment vertical="top"/>
    </xf>
    <xf numFmtId="0" fontId="0" fillId="0" borderId="0" xfId="0" applyBorder="1" applyAlignment="1">
      <alignment vertical="top"/>
    </xf>
    <xf numFmtId="0" fontId="3" fillId="0" borderId="0" xfId="0" applyFont="1" applyAlignment="1">
      <alignment vertical="top" wrapText="1"/>
    </xf>
    <xf numFmtId="2" fontId="0" fillId="0" borderId="0" xfId="0" applyNumberFormat="1" applyAlignment="1">
      <alignment vertical="top"/>
    </xf>
    <xf numFmtId="0" fontId="3" fillId="0" borderId="0" xfId="0" applyFont="1" applyAlignment="1">
      <alignment vertical="top"/>
    </xf>
    <xf numFmtId="0" fontId="1" fillId="0" borderId="0" xfId="0" applyFont="1" applyAlignment="1">
      <alignment horizontal="center" vertical="top"/>
    </xf>
    <xf numFmtId="0" fontId="0" fillId="0" borderId="2" xfId="0" applyBorder="1" applyAlignment="1">
      <alignment vertical="top"/>
    </xf>
    <xf numFmtId="2" fontId="0" fillId="0" borderId="0" xfId="0" applyNumberFormat="1" applyFill="1" applyBorder="1" applyAlignment="1">
      <alignment vertical="top"/>
    </xf>
    <xf numFmtId="2" fontId="1" fillId="0" borderId="0" xfId="0" applyNumberFormat="1" applyFont="1" applyAlignment="1">
      <alignment vertical="top" wrapText="1"/>
    </xf>
    <xf numFmtId="0" fontId="1" fillId="0" borderId="3" xfId="0" applyFont="1" applyBorder="1" applyAlignment="1">
      <alignment vertical="top" wrapText="1"/>
    </xf>
    <xf numFmtId="0" fontId="1" fillId="0" borderId="0" xfId="0" applyFont="1" applyAlignment="1">
      <alignment vertical="top"/>
    </xf>
    <xf numFmtId="164" fontId="1" fillId="0" borderId="4" xfId="0" applyNumberFormat="1" applyFont="1" applyBorder="1" applyAlignment="1">
      <alignment vertical="top" wrapText="1"/>
    </xf>
    <xf numFmtId="164" fontId="0" fillId="2" borderId="1" xfId="0" applyNumberFormat="1" applyFill="1" applyBorder="1" applyAlignment="1">
      <alignment vertical="top"/>
    </xf>
    <xf numFmtId="0" fontId="0" fillId="0" borderId="0" xfId="0" applyAlignment="1">
      <alignment vertical="top"/>
    </xf>
    <xf numFmtId="0" fontId="1" fillId="0" borderId="0" xfId="0" applyFont="1" applyAlignment="1">
      <alignment vertical="top" wrapText="1"/>
    </xf>
    <xf numFmtId="0" fontId="0" fillId="2" borderId="1" xfId="0" applyFill="1" applyBorder="1" applyAlignment="1">
      <alignment vertical="top"/>
    </xf>
    <xf numFmtId="0" fontId="3" fillId="0" borderId="0" xfId="0" applyFont="1" applyAlignment="1">
      <alignment vertical="top" wrapText="1"/>
    </xf>
    <xf numFmtId="2" fontId="0" fillId="0" borderId="0" xfId="0" applyNumberFormat="1" applyAlignment="1">
      <alignment vertical="top"/>
    </xf>
    <xf numFmtId="2" fontId="0" fillId="0" borderId="0" xfId="0" applyNumberFormat="1" applyFill="1" applyBorder="1" applyAlignment="1">
      <alignment vertical="top"/>
    </xf>
    <xf numFmtId="0" fontId="1" fillId="0" borderId="0" xfId="0" applyFont="1" applyAlignment="1">
      <alignment horizontal="left" vertical="top" wrapText="1"/>
    </xf>
    <xf numFmtId="0" fontId="1" fillId="0" borderId="0" xfId="0" applyFont="1" applyBorder="1" applyAlignment="1">
      <alignment vertical="top" wrapText="1"/>
    </xf>
    <xf numFmtId="164" fontId="1" fillId="0" borderId="0" xfId="0" applyNumberFormat="1" applyFont="1" applyBorder="1" applyAlignment="1">
      <alignment vertical="top" wrapText="1"/>
    </xf>
    <xf numFmtId="0" fontId="1" fillId="0" borderId="5" xfId="0" applyFont="1" applyFill="1" applyBorder="1" applyAlignment="1">
      <alignment vertical="top" wrapText="1"/>
    </xf>
    <xf numFmtId="2" fontId="1" fillId="0" borderId="5" xfId="0" applyNumberFormat="1" applyFont="1" applyBorder="1" applyAlignment="1">
      <alignment vertical="top" wrapText="1"/>
    </xf>
    <xf numFmtId="0" fontId="0" fillId="0" borderId="6" xfId="0" applyBorder="1" applyAlignment="1">
      <alignment vertical="top"/>
    </xf>
    <xf numFmtId="0" fontId="1" fillId="0" borderId="0" xfId="0" applyFont="1" applyAlignment="1">
      <alignment horizontal="left" vertical="top" wrapText="1"/>
    </xf>
    <xf numFmtId="0" fontId="4" fillId="0" borderId="0" xfId="0" applyFont="1" applyFill="1" applyBorder="1"/>
    <xf numFmtId="0" fontId="0" fillId="0" borderId="0" xfId="0" applyFill="1" applyBorder="1"/>
    <xf numFmtId="0" fontId="1" fillId="0" borderId="0" xfId="0" applyFont="1" applyAlignment="1">
      <alignment horizontal="left" vertical="top" wrapText="1"/>
    </xf>
    <xf numFmtId="0" fontId="0" fillId="0" borderId="0" xfId="0" applyFill="1" applyAlignment="1">
      <alignment vertical="top"/>
    </xf>
    <xf numFmtId="15" fontId="4" fillId="0" borderId="0" xfId="0" applyNumberFormat="1" applyFont="1" applyFill="1"/>
    <xf numFmtId="0" fontId="4" fillId="0" borderId="0" xfId="0" applyFont="1" applyFill="1"/>
    <xf numFmtId="15" fontId="0" fillId="0" borderId="7" xfId="0" applyNumberFormat="1" applyFill="1" applyBorder="1"/>
    <xf numFmtId="0" fontId="0" fillId="0" borderId="7" xfId="0" applyFill="1" applyBorder="1"/>
    <xf numFmtId="15" fontId="0" fillId="0" borderId="0" xfId="0" applyNumberFormat="1" applyFill="1"/>
    <xf numFmtId="0" fontId="0" fillId="0" borderId="0" xfId="0" applyFill="1"/>
    <xf numFmtId="15" fontId="0" fillId="0" borderId="8" xfId="0" applyNumberFormat="1" applyFill="1" applyBorder="1"/>
    <xf numFmtId="0" fontId="0" fillId="0" borderId="8"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64FA0-B7DC-48AB-A0D1-43BE664B4BC5}">
  <dimension ref="B1:AH32"/>
  <sheetViews>
    <sheetView tabSelected="1" workbookViewId="0">
      <selection activeCell="B3" sqref="B3:F3"/>
    </sheetView>
  </sheetViews>
  <sheetFormatPr defaultColWidth="8.7109375" defaultRowHeight="15" x14ac:dyDescent="0.25"/>
  <cols>
    <col min="1" max="1" width="1.42578125" style="3" customWidth="1"/>
    <col min="2" max="2" width="20.140625" style="4" customWidth="1"/>
    <col min="3" max="3" width="12.140625" style="4" customWidth="1"/>
    <col min="4" max="4" width="9.42578125" style="3" bestFit="1" customWidth="1"/>
    <col min="5" max="8" width="8.7109375" style="3"/>
    <col min="9" max="9" width="20.140625" style="19" customWidth="1"/>
    <col min="10" max="10" width="12.140625" style="19" customWidth="1"/>
    <col min="11" max="11" width="9.42578125" style="18" bestFit="1" customWidth="1"/>
    <col min="12" max="13" width="8.7109375" style="18"/>
    <col min="14" max="16" width="8.7109375" style="3"/>
    <col min="17" max="17" width="11.42578125" style="3" bestFit="1" customWidth="1"/>
    <col min="18" max="16384" width="8.7109375" style="3"/>
  </cols>
  <sheetData>
    <row r="1" spans="2:34" ht="21" x14ac:dyDescent="0.25">
      <c r="B1" s="1" t="s">
        <v>35</v>
      </c>
      <c r="C1" s="2"/>
      <c r="I1" s="1" t="s">
        <v>35</v>
      </c>
      <c r="J1" s="2"/>
    </row>
    <row r="2" spans="2:34" s="18" customFormat="1" ht="21" x14ac:dyDescent="0.25">
      <c r="B2" s="1" t="s">
        <v>34</v>
      </c>
      <c r="C2" s="2"/>
      <c r="I2" s="1" t="s">
        <v>36</v>
      </c>
      <c r="J2" s="2"/>
    </row>
    <row r="3" spans="2:34" ht="102.95" customHeight="1" x14ac:dyDescent="0.25">
      <c r="B3" s="33" t="s">
        <v>43</v>
      </c>
      <c r="C3" s="33"/>
      <c r="D3" s="33"/>
      <c r="E3" s="33"/>
      <c r="F3" s="33"/>
      <c r="I3" s="33" t="s">
        <v>43</v>
      </c>
      <c r="J3" s="33"/>
      <c r="K3" s="33"/>
      <c r="L3" s="33"/>
      <c r="M3" s="33"/>
    </row>
    <row r="4" spans="2:34" s="18" customFormat="1" x14ac:dyDescent="0.25">
      <c r="B4" s="24"/>
      <c r="C4" s="24"/>
      <c r="D4" s="24"/>
      <c r="E4" s="24"/>
      <c r="F4" s="24"/>
      <c r="I4" s="30"/>
      <c r="J4" s="30"/>
      <c r="K4" s="30"/>
      <c r="L4" s="30"/>
      <c r="M4" s="30"/>
    </row>
    <row r="5" spans="2:34" x14ac:dyDescent="0.25">
      <c r="B5" s="4" t="s">
        <v>31</v>
      </c>
      <c r="D5" s="17">
        <v>39.389423000000001</v>
      </c>
      <c r="E5" s="6"/>
      <c r="I5" s="19" t="s">
        <v>31</v>
      </c>
      <c r="K5" s="17">
        <v>22.05</v>
      </c>
      <c r="L5" s="6"/>
    </row>
    <row r="6" spans="2:34" s="18" customFormat="1" x14ac:dyDescent="0.25">
      <c r="B6" s="19"/>
      <c r="C6" s="19"/>
      <c r="D6" s="19"/>
      <c r="E6" s="6"/>
      <c r="I6" s="19"/>
      <c r="J6" s="19"/>
      <c r="K6" s="19"/>
      <c r="L6" s="6"/>
    </row>
    <row r="7" spans="2:34" x14ac:dyDescent="0.25">
      <c r="D7" s="10" t="s">
        <v>1</v>
      </c>
      <c r="E7" s="10" t="s">
        <v>3</v>
      </c>
      <c r="F7" s="10" t="s">
        <v>2</v>
      </c>
      <c r="K7" s="10" t="s">
        <v>1</v>
      </c>
      <c r="L7" s="10" t="s">
        <v>3</v>
      </c>
      <c r="M7" s="10" t="s">
        <v>2</v>
      </c>
    </row>
    <row r="8" spans="2:34" ht="24" x14ac:dyDescent="0.25">
      <c r="B8" s="33" t="s">
        <v>33</v>
      </c>
      <c r="C8" s="7" t="s">
        <v>37</v>
      </c>
      <c r="D8" s="5"/>
      <c r="E8" s="8">
        <f>$D$5</f>
        <v>39.389423000000001</v>
      </c>
      <c r="F8" s="23">
        <f>D8*E8</f>
        <v>0</v>
      </c>
      <c r="I8" s="33" t="s">
        <v>33</v>
      </c>
      <c r="J8" s="21" t="s">
        <v>38</v>
      </c>
      <c r="K8" s="20">
        <v>40</v>
      </c>
      <c r="L8" s="22"/>
      <c r="M8" s="20">
        <f>K8*K5</f>
        <v>882</v>
      </c>
      <c r="Q8" s="34"/>
      <c r="R8" s="34"/>
      <c r="S8" s="34"/>
      <c r="T8" s="34"/>
      <c r="U8" s="34"/>
      <c r="V8" s="34"/>
      <c r="W8" s="34"/>
      <c r="X8" s="34"/>
    </row>
    <row r="9" spans="2:34" s="9" customFormat="1" ht="48" x14ac:dyDescent="0.25">
      <c r="B9" s="33"/>
      <c r="C9" s="7" t="s">
        <v>32</v>
      </c>
      <c r="I9" s="33"/>
      <c r="J9" s="21" t="s">
        <v>32</v>
      </c>
      <c r="Q9" s="35"/>
      <c r="R9" s="36"/>
      <c r="S9" s="36"/>
      <c r="T9" s="36"/>
      <c r="U9" s="36"/>
      <c r="V9" s="36"/>
      <c r="W9" s="36"/>
      <c r="X9" s="31"/>
      <c r="Y9" s="31"/>
      <c r="Z9" s="31"/>
      <c r="AA9" s="31"/>
      <c r="AB9" s="31"/>
      <c r="AC9" s="31"/>
      <c r="AD9" s="31"/>
      <c r="AE9" s="31"/>
      <c r="AF9" s="31"/>
      <c r="AG9" s="31"/>
      <c r="AH9" s="31"/>
    </row>
    <row r="10" spans="2:34" ht="24" x14ac:dyDescent="0.25">
      <c r="B10" s="4" t="s">
        <v>7</v>
      </c>
      <c r="C10" s="7" t="s">
        <v>18</v>
      </c>
      <c r="E10" s="6"/>
      <c r="F10" s="5"/>
      <c r="I10" s="19" t="s">
        <v>7</v>
      </c>
      <c r="J10" s="21" t="s">
        <v>18</v>
      </c>
      <c r="L10" s="6"/>
      <c r="M10" s="20"/>
      <c r="Q10" s="37"/>
      <c r="R10" s="38"/>
      <c r="S10" s="38"/>
      <c r="T10" s="38"/>
      <c r="U10" s="38"/>
      <c r="V10" s="38"/>
      <c r="W10" s="38"/>
      <c r="X10" s="32"/>
      <c r="Y10" s="32"/>
      <c r="Z10" s="32"/>
      <c r="AA10" s="32"/>
      <c r="AB10" s="32"/>
      <c r="AC10" s="32"/>
      <c r="AD10" s="32"/>
      <c r="AE10" s="32"/>
      <c r="AF10" s="32"/>
      <c r="AG10" s="32"/>
      <c r="AH10" s="32"/>
    </row>
    <row r="11" spans="2:34" ht="30" x14ac:dyDescent="0.25">
      <c r="B11" s="4" t="s">
        <v>24</v>
      </c>
      <c r="C11" s="7" t="s">
        <v>23</v>
      </c>
      <c r="D11" s="5"/>
      <c r="E11" s="8">
        <f>$D$5</f>
        <v>39.389423000000001</v>
      </c>
      <c r="F11" s="12">
        <f>D11*E11</f>
        <v>0</v>
      </c>
      <c r="I11" s="19" t="s">
        <v>24</v>
      </c>
      <c r="J11" s="21" t="s">
        <v>23</v>
      </c>
      <c r="K11" s="20"/>
      <c r="L11" s="22">
        <f>$K$5</f>
        <v>22.05</v>
      </c>
      <c r="M11" s="23">
        <f>K11*L11</f>
        <v>0</v>
      </c>
      <c r="Q11" s="39"/>
      <c r="R11" s="40"/>
      <c r="S11" s="40"/>
      <c r="T11" s="40"/>
      <c r="U11" s="40"/>
      <c r="V11" s="40"/>
      <c r="W11" s="32"/>
      <c r="X11" s="32"/>
      <c r="Y11" s="32"/>
      <c r="Z11" s="32"/>
      <c r="AA11" s="32"/>
      <c r="AB11" s="32"/>
      <c r="AC11" s="32"/>
      <c r="AD11" s="32"/>
      <c r="AE11" s="32"/>
      <c r="AF11" s="32"/>
      <c r="AG11" s="32"/>
      <c r="AH11" s="32"/>
    </row>
    <row r="12" spans="2:34" ht="24" x14ac:dyDescent="0.25">
      <c r="B12" s="4" t="s">
        <v>5</v>
      </c>
      <c r="C12" s="7" t="s">
        <v>21</v>
      </c>
      <c r="E12" s="6"/>
      <c r="F12" s="5"/>
      <c r="I12" s="19" t="s">
        <v>5</v>
      </c>
      <c r="J12" s="21" t="s">
        <v>21</v>
      </c>
      <c r="L12" s="6"/>
      <c r="M12" s="20"/>
      <c r="Q12" s="39"/>
      <c r="R12" s="40"/>
      <c r="S12" s="40"/>
      <c r="T12" s="40"/>
      <c r="U12" s="40"/>
      <c r="V12" s="40"/>
      <c r="W12" s="32"/>
      <c r="X12" s="32"/>
      <c r="Y12" s="32"/>
      <c r="Z12" s="32"/>
      <c r="AA12" s="32"/>
      <c r="AB12" s="32"/>
      <c r="AC12" s="32"/>
      <c r="AD12" s="32"/>
      <c r="AE12" s="32"/>
      <c r="AF12" s="32"/>
      <c r="AG12" s="32"/>
      <c r="AH12" s="32"/>
    </row>
    <row r="13" spans="2:34" x14ac:dyDescent="0.25">
      <c r="B13" s="4" t="s">
        <v>6</v>
      </c>
      <c r="C13" s="7" t="s">
        <v>19</v>
      </c>
      <c r="E13" s="6"/>
      <c r="F13" s="5"/>
      <c r="I13" s="19" t="s">
        <v>6</v>
      </c>
      <c r="J13" s="21" t="s">
        <v>19</v>
      </c>
      <c r="L13" s="6"/>
      <c r="M13" s="20"/>
      <c r="Q13" s="39"/>
      <c r="R13" s="40"/>
      <c r="S13" s="40"/>
      <c r="T13" s="40"/>
      <c r="U13" s="40"/>
      <c r="V13" s="40"/>
      <c r="W13" s="32"/>
      <c r="X13" s="32"/>
      <c r="Y13" s="32"/>
      <c r="Z13" s="32"/>
      <c r="AA13" s="32"/>
      <c r="AB13" s="32"/>
      <c r="AC13" s="32"/>
      <c r="AD13" s="32"/>
      <c r="AE13" s="32"/>
      <c r="AF13" s="32"/>
      <c r="AG13" s="32"/>
      <c r="AH13" s="32"/>
    </row>
    <row r="14" spans="2:34" x14ac:dyDescent="0.25">
      <c r="B14" s="4" t="s">
        <v>8</v>
      </c>
      <c r="C14" s="7" t="s">
        <v>9</v>
      </c>
      <c r="D14" s="5"/>
      <c r="E14" s="8">
        <f>$D$5</f>
        <v>39.389423000000001</v>
      </c>
      <c r="F14" s="12">
        <f>D14*E14</f>
        <v>0</v>
      </c>
      <c r="I14" s="19" t="s">
        <v>8</v>
      </c>
      <c r="J14" s="21" t="s">
        <v>9</v>
      </c>
      <c r="K14" s="20"/>
      <c r="L14" s="22">
        <f>$K$5</f>
        <v>22.05</v>
      </c>
      <c r="M14" s="23">
        <f>K14*L14</f>
        <v>0</v>
      </c>
      <c r="Q14" s="39"/>
      <c r="R14" s="40"/>
      <c r="S14" s="40"/>
      <c r="T14" s="40"/>
      <c r="U14" s="40"/>
      <c r="V14" s="40"/>
      <c r="W14" s="32"/>
      <c r="X14" s="32"/>
      <c r="Y14" s="32"/>
      <c r="Z14" s="32"/>
      <c r="AA14" s="32"/>
      <c r="AB14" s="32"/>
      <c r="AC14" s="32"/>
      <c r="AD14" s="32"/>
      <c r="AE14" s="32"/>
      <c r="AF14" s="32"/>
      <c r="AG14" s="32"/>
      <c r="AH14" s="32"/>
    </row>
    <row r="15" spans="2:34" x14ac:dyDescent="0.25">
      <c r="B15" s="4" t="s">
        <v>10</v>
      </c>
      <c r="C15" s="7" t="s">
        <v>11</v>
      </c>
      <c r="E15" s="6"/>
      <c r="F15" s="5"/>
      <c r="I15" s="19" t="s">
        <v>10</v>
      </c>
      <c r="J15" s="21" t="s">
        <v>11</v>
      </c>
      <c r="L15" s="6"/>
      <c r="M15" s="20"/>
      <c r="Q15" s="39"/>
      <c r="R15" s="40"/>
      <c r="S15" s="40"/>
      <c r="T15" s="40"/>
      <c r="U15" s="40"/>
      <c r="V15" s="40"/>
      <c r="W15" s="32"/>
      <c r="X15" s="32"/>
      <c r="Y15" s="32"/>
      <c r="Z15" s="32"/>
      <c r="AA15" s="32"/>
      <c r="AB15" s="32"/>
      <c r="AC15" s="32"/>
      <c r="AD15" s="32"/>
      <c r="AE15" s="32"/>
      <c r="AF15" s="32"/>
      <c r="AG15" s="32"/>
      <c r="AH15" s="32"/>
    </row>
    <row r="16" spans="2:34" s="18" customFormat="1" x14ac:dyDescent="0.25">
      <c r="B16" s="19" t="s">
        <v>4</v>
      </c>
      <c r="C16" s="21" t="s">
        <v>29</v>
      </c>
      <c r="D16" s="20"/>
      <c r="E16" s="22">
        <f>$D$5</f>
        <v>39.389423000000001</v>
      </c>
      <c r="F16" s="23">
        <f>D16*E16</f>
        <v>0</v>
      </c>
      <c r="I16" s="19" t="s">
        <v>4</v>
      </c>
      <c r="J16" s="21" t="s">
        <v>29</v>
      </c>
      <c r="K16" s="20"/>
      <c r="L16" s="22">
        <f>$K$5</f>
        <v>22.05</v>
      </c>
      <c r="M16" s="23">
        <f>K16*L16</f>
        <v>0</v>
      </c>
      <c r="Q16" s="39"/>
      <c r="R16" s="40"/>
      <c r="S16" s="40"/>
      <c r="T16" s="40"/>
      <c r="U16" s="40"/>
      <c r="V16" s="40"/>
      <c r="W16" s="32"/>
      <c r="X16" s="32"/>
      <c r="Y16" s="32"/>
      <c r="Z16" s="32"/>
      <c r="AA16" s="32"/>
      <c r="AB16" s="32"/>
      <c r="AC16" s="32"/>
      <c r="AD16" s="32"/>
      <c r="AE16" s="32"/>
      <c r="AF16" s="32"/>
      <c r="AG16" s="32"/>
      <c r="AH16" s="32"/>
    </row>
    <row r="17" spans="2:34" x14ac:dyDescent="0.25">
      <c r="B17" s="4" t="s">
        <v>12</v>
      </c>
      <c r="C17" s="7" t="s">
        <v>20</v>
      </c>
      <c r="E17" s="6"/>
      <c r="F17" s="5"/>
      <c r="I17" s="19" t="s">
        <v>12</v>
      </c>
      <c r="J17" s="21" t="s">
        <v>20</v>
      </c>
      <c r="L17" s="6"/>
      <c r="M17" s="20"/>
      <c r="Q17" s="39"/>
      <c r="R17" s="40"/>
      <c r="S17" s="40"/>
      <c r="T17" s="40"/>
      <c r="U17" s="40"/>
      <c r="V17" s="40"/>
      <c r="W17" s="32"/>
      <c r="X17" s="32"/>
      <c r="Y17" s="32"/>
      <c r="Z17" s="32"/>
      <c r="AA17" s="32"/>
      <c r="AB17" s="32"/>
      <c r="AC17" s="32"/>
      <c r="AD17" s="32"/>
      <c r="AE17" s="32"/>
      <c r="AF17" s="32"/>
      <c r="AG17" s="32"/>
      <c r="AH17" s="32"/>
    </row>
    <row r="18" spans="2:34" x14ac:dyDescent="0.25">
      <c r="B18" s="4" t="s">
        <v>14</v>
      </c>
      <c r="C18" s="7" t="s">
        <v>15</v>
      </c>
      <c r="E18" s="6"/>
      <c r="F18" s="5"/>
      <c r="I18" s="19" t="s">
        <v>14</v>
      </c>
      <c r="J18" s="21" t="s">
        <v>15</v>
      </c>
      <c r="L18" s="6"/>
      <c r="M18" s="20"/>
      <c r="Q18" s="41"/>
      <c r="R18" s="42"/>
      <c r="S18" s="42"/>
      <c r="T18" s="42"/>
      <c r="U18" s="42"/>
      <c r="V18" s="42"/>
      <c r="W18" s="42"/>
      <c r="X18" s="32"/>
      <c r="Y18" s="32"/>
      <c r="Z18" s="32"/>
      <c r="AA18" s="32"/>
      <c r="AB18" s="32"/>
      <c r="AC18" s="32"/>
      <c r="AD18" s="32"/>
      <c r="AE18" s="32"/>
      <c r="AF18" s="32"/>
      <c r="AG18" s="32"/>
      <c r="AH18" s="32"/>
    </row>
    <row r="19" spans="2:34" ht="24" x14ac:dyDescent="0.25">
      <c r="B19" s="4" t="s">
        <v>0</v>
      </c>
      <c r="C19" s="7" t="s">
        <v>13</v>
      </c>
      <c r="D19" s="6"/>
      <c r="E19" s="6"/>
      <c r="F19" s="5"/>
      <c r="I19" s="19" t="s">
        <v>0</v>
      </c>
      <c r="J19" s="21" t="s">
        <v>13</v>
      </c>
      <c r="K19" s="6"/>
      <c r="L19" s="6"/>
      <c r="M19" s="20">
        <v>181.82</v>
      </c>
      <c r="Q19" s="34"/>
      <c r="R19" s="34"/>
      <c r="S19" s="34"/>
      <c r="T19" s="34"/>
      <c r="U19" s="34"/>
      <c r="V19" s="34"/>
      <c r="W19" s="34"/>
      <c r="X19" s="34"/>
    </row>
    <row r="20" spans="2:34" x14ac:dyDescent="0.25">
      <c r="B20" s="4" t="s">
        <v>22</v>
      </c>
      <c r="C20" s="7" t="s">
        <v>30</v>
      </c>
      <c r="D20" s="5"/>
      <c r="I20" s="19" t="s">
        <v>22</v>
      </c>
      <c r="J20" s="21" t="s">
        <v>30</v>
      </c>
      <c r="K20" s="20"/>
    </row>
    <row r="21" spans="2:34" x14ac:dyDescent="0.25">
      <c r="C21" s="7"/>
      <c r="J21" s="21"/>
    </row>
    <row r="22" spans="2:34" x14ac:dyDescent="0.25">
      <c r="B22" s="4" t="s">
        <v>16</v>
      </c>
      <c r="C22" s="7" t="s">
        <v>40</v>
      </c>
      <c r="D22" s="5"/>
      <c r="E22" s="8">
        <f>$D$5</f>
        <v>39.389423000000001</v>
      </c>
      <c r="F22" s="12">
        <f>D22*E22</f>
        <v>0</v>
      </c>
      <c r="I22" s="19" t="s">
        <v>16</v>
      </c>
      <c r="J22" s="21" t="s">
        <v>41</v>
      </c>
      <c r="K22" s="20">
        <v>2</v>
      </c>
      <c r="L22" s="22">
        <f>$K$5</f>
        <v>22.05</v>
      </c>
      <c r="M22" s="23">
        <f>K22*L22</f>
        <v>44.1</v>
      </c>
      <c r="O22" s="22"/>
    </row>
    <row r="23" spans="2:34" ht="24" x14ac:dyDescent="0.25">
      <c r="B23" s="4" t="s">
        <v>17</v>
      </c>
      <c r="C23" s="7" t="s">
        <v>39</v>
      </c>
      <c r="D23" s="5"/>
      <c r="E23" s="8">
        <f>$D$5</f>
        <v>39.389423000000001</v>
      </c>
      <c r="F23" s="23">
        <f>D23*E23</f>
        <v>0</v>
      </c>
      <c r="I23" s="19" t="s">
        <v>17</v>
      </c>
      <c r="J23" s="21" t="s">
        <v>42</v>
      </c>
      <c r="K23" s="20">
        <v>10.8</v>
      </c>
      <c r="L23" s="22">
        <f>$K$5</f>
        <v>22.05</v>
      </c>
      <c r="M23" s="23">
        <f>K23*L23</f>
        <v>238.14000000000001</v>
      </c>
      <c r="O23" s="22"/>
    </row>
    <row r="24" spans="2:34" ht="15.75" thickBot="1" x14ac:dyDescent="0.3">
      <c r="D24" s="11"/>
      <c r="F24" s="29"/>
      <c r="K24" s="11"/>
      <c r="M24" s="29"/>
    </row>
    <row r="25" spans="2:34" s="15" customFormat="1" ht="15.75" thickTop="1" x14ac:dyDescent="0.25">
      <c r="B25" s="4"/>
      <c r="C25" s="4"/>
      <c r="D25" s="15">
        <f>SUM(D8:D23)</f>
        <v>0</v>
      </c>
      <c r="F25" s="15">
        <f>SUM(F8:F23)</f>
        <v>0</v>
      </c>
      <c r="I25" s="19"/>
      <c r="J25" s="19"/>
      <c r="K25" s="15">
        <f>SUM(K8:K23)</f>
        <v>52.8</v>
      </c>
      <c r="M25" s="15">
        <f>SUM(M8:M23)</f>
        <v>1346.06</v>
      </c>
    </row>
    <row r="26" spans="2:34" ht="15.75" thickBot="1" x14ac:dyDescent="0.3"/>
    <row r="27" spans="2:34" ht="15.75" thickBot="1" x14ac:dyDescent="0.3">
      <c r="B27" s="14" t="s">
        <v>25</v>
      </c>
      <c r="C27" s="16" t="str">
        <f>IF(D25&gt;0,F25/D25,"TBD")</f>
        <v>TBD</v>
      </c>
      <c r="I27" s="14" t="s">
        <v>25</v>
      </c>
      <c r="J27" s="16">
        <f>IF(K25&gt;0,M25/K25,"TBD")</f>
        <v>25.493560606060605</v>
      </c>
    </row>
    <row r="28" spans="2:34" s="18" customFormat="1" ht="15.75" thickBot="1" x14ac:dyDescent="0.3">
      <c r="B28" s="25"/>
      <c r="C28" s="26"/>
      <c r="I28" s="25"/>
      <c r="J28" s="26"/>
    </row>
    <row r="29" spans="2:34" ht="15.75" thickBot="1" x14ac:dyDescent="0.3">
      <c r="B29" s="4" t="s">
        <v>26</v>
      </c>
      <c r="C29" s="27">
        <f>D23</f>
        <v>0</v>
      </c>
      <c r="I29" s="19" t="s">
        <v>26</v>
      </c>
      <c r="J29" s="27">
        <f>K23</f>
        <v>10.8</v>
      </c>
    </row>
    <row r="30" spans="2:34" ht="30.75" thickBot="1" x14ac:dyDescent="0.3">
      <c r="B30" s="4" t="s">
        <v>27</v>
      </c>
      <c r="C30" s="28" t="e">
        <f>(C29*D5)+(C29*0.5*C27)</f>
        <v>#VALUE!</v>
      </c>
      <c r="I30" s="19" t="s">
        <v>27</v>
      </c>
      <c r="J30" s="28">
        <f>(J29*K5)+(J29*0.5*J27)</f>
        <v>375.80522727272728</v>
      </c>
    </row>
    <row r="31" spans="2:34" ht="30" hidden="1" x14ac:dyDescent="0.25">
      <c r="B31" s="4" t="s">
        <v>28</v>
      </c>
      <c r="C31" s="13" t="e">
        <f>(C29*D5)+(C29*C27)</f>
        <v>#VALUE!</v>
      </c>
      <c r="I31" s="19" t="s">
        <v>28</v>
      </c>
      <c r="J31" s="13">
        <f>(J29*K5)+(J29*J27)</f>
        <v>513.47045454545457</v>
      </c>
    </row>
    <row r="32" spans="2:34" x14ac:dyDescent="0.25">
      <c r="M32" s="22"/>
    </row>
  </sheetData>
  <mergeCells count="4">
    <mergeCell ref="B3:F3"/>
    <mergeCell ref="B8:B9"/>
    <mergeCell ref="I3:M3"/>
    <mergeCell ref="I8:I9"/>
  </mergeCells>
  <pageMargins left="0.7" right="0.7" top="0.75" bottom="0.75" header="0.3" footer="0.3"/>
  <pageSetup orientation="portrait" r:id="rId1"/>
</worksheet>
</file>

<file path=docMetadata/LabelInfo.xml><?xml version="1.0" encoding="utf-8"?>
<clbl:labelList xmlns:clbl="http://schemas.microsoft.com/office/2020/mipLabelMetadata">
  <clbl:label id="{e0793d39-0939-496d-b129-198edd916feb}" enabled="0" method="" siteId="{e0793d39-0939-496d-b129-198edd916fe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Ferwerda, Kevin J.</dc:creator>
  <cp:lastModifiedBy>VITA Program</cp:lastModifiedBy>
  <dcterms:created xsi:type="dcterms:W3CDTF">2022-10-25T13:35:09Z</dcterms:created>
  <dcterms:modified xsi:type="dcterms:W3CDTF">2023-02-16T16:12:40Z</dcterms:modified>
</cp:coreProperties>
</file>