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Q:\Directive\Fiscal 2024\HE Directive\Ready for Roundtable\"/>
    </mc:Choice>
  </mc:AlternateContent>
  <xr:revisionPtr revIDLastSave="0" documentId="13_ncr:1_{1D4721C3-0F32-477F-8DDF-2D972375CB28}" xr6:coauthVersionLast="47" xr6:coauthVersionMax="47" xr10:uidLastSave="{00000000-0000-0000-0000-000000000000}"/>
  <workbookProtection workbookAlgorithmName="SHA-512" workbookHashValue="dfi9qWeKN1B4hehh4Y0ZBKTHi2hxKnMX/SZtQnh9VHK6WJUHLGxIMkn9K2Cp272rrlJK1zdzW19aW+OSxLd7/w==" workbookSaltValue="r3fKvQlObs4YyWs23WeLcQ==" workbookSpinCount="100000" lockStructure="1"/>
  <bookViews>
    <workbookView xWindow="-28920" yWindow="-120" windowWidth="29040" windowHeight="15720" xr2:uid="{00000000-000D-0000-FFFF-FFFF00000000}"/>
  </bookViews>
  <sheets>
    <sheet name="TAB 1" sheetId="2" r:id="rId1"/>
    <sheet name="TAB 2" sheetId="3" r:id="rId2"/>
    <sheet name="Certification" sheetId="7" r:id="rId3"/>
    <sheet name="RCL" sheetId="4" r:id="rId4"/>
    <sheet name="PY Ending Balances-HEI" sheetId="5" state="hidden" r:id="rId5"/>
    <sheet name="Lookup - HEI #-acronyn" sheetId="8" state="hidden" r:id="rId6"/>
  </sheets>
  <definedNames>
    <definedName name="_xlnm.Print_Area" localSheetId="3">RCL!$A$1:$F$65</definedName>
    <definedName name="_xlnm.Print_Area" localSheetId="0">'TAB 1'!$A$1:$L$57</definedName>
    <definedName name="_xlnm.Print_Area" localSheetId="1">'TAB 2'!$A$1:$G$73</definedName>
    <definedName name="_xlnm.Print_Titles" localSheetId="4">'PY Ending Balances-HEI'!$A:$C,'PY Ending Balances-HEI'!$1:$1</definedName>
    <definedName name="_xlnm.Print_Titles" localSheetId="3">RCL!$9:$9</definedName>
    <definedName name="_xlnm.Print_Titles" localSheetId="1">'TAB 2'!$18:$19</definedName>
    <definedName name="wrn.Footnote._.8." localSheetId="2" hidden="1">{#N/A,#N/A,FALSE,"Fixed Assets";#N/A,#N/A,FALSE,"PPE Wksheet"}</definedName>
    <definedName name="wrn.Footnote._.8." hidden="1">{#N/A,#N/A,FALSE,"Fixed Assets";#N/A,#N/A,FALSE,"PPE Wksheet"}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7" l="1"/>
  <c r="A8" i="3"/>
  <c r="D2" i="2" l="1"/>
  <c r="C6" i="4" l="1"/>
  <c r="C5" i="4"/>
  <c r="C4" i="4"/>
  <c r="C3" i="4"/>
  <c r="C1" i="4"/>
  <c r="D1" i="3"/>
  <c r="D1" i="7"/>
  <c r="D5" i="3"/>
  <c r="D6" i="3"/>
  <c r="D4" i="3"/>
  <c r="D3" i="3"/>
  <c r="I49" i="2" l="1"/>
  <c r="E53" i="2" s="1"/>
  <c r="C2" i="4"/>
  <c r="D2" i="3" l="1"/>
  <c r="D2" i="7"/>
  <c r="K42" i="2"/>
  <c r="G19" i="5" l="1"/>
  <c r="E63" i="3" l="1"/>
  <c r="Y4" i="5"/>
  <c r="G26" i="3"/>
  <c r="H26" i="3" s="1"/>
  <c r="Y6" i="5"/>
  <c r="E52" i="2"/>
  <c r="K29" i="2"/>
  <c r="E29" i="2" s="1"/>
  <c r="E42" i="2"/>
  <c r="E54" i="3"/>
  <c r="E45" i="3"/>
  <c r="E36" i="3"/>
  <c r="E27" i="3"/>
  <c r="E54" i="2" l="1"/>
  <c r="C5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Christy Tuck</author>
    <author>Mary Christine Tuck</author>
  </authors>
  <commentList>
    <comment ref="D1" authorId="0" shapeId="0" xr:uid="{00000000-0006-0000-0000-000001000000}">
      <text>
        <r>
          <rPr>
            <sz val="10"/>
            <color indexed="81"/>
            <rFont val="Times New Roman"/>
            <family val="1"/>
          </rPr>
          <t>Use the drop-down list to select the applicable Institution Number-Institution Acronym for this submission and the Institution Name will automatically populate.
Note:  VCUHSA should select 236-VCUHSA.</t>
        </r>
      </text>
    </comment>
    <comment ref="F21" authorId="1" shapeId="0" xr:uid="{00000000-0006-0000-0000-000002000000}">
      <text>
        <r>
          <rPr>
            <b/>
            <sz val="10"/>
            <color indexed="81"/>
            <rFont val="Arial"/>
            <family val="2"/>
          </rPr>
          <t>Note B</t>
        </r>
        <r>
          <rPr>
            <sz val="10"/>
            <color indexed="81"/>
            <rFont val="Arial"/>
            <family val="2"/>
          </rPr>
          <t>: Review Part 2 and provide explanations for any difference between the beginning appropriations available reported on this attachment and the ending appropriations available amounts reported to DOA for FY 2023.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test</author>
    <author>Christy Tuck</author>
  </authors>
  <commentList>
    <comment ref="C20" authorId="0" shapeId="0" xr:uid="{00000000-0006-0000-0100-000001000000}">
      <text>
        <r>
          <rPr>
            <b/>
            <sz val="10.5"/>
            <color indexed="81"/>
            <rFont val="Times New Roman"/>
            <family val="1"/>
          </rPr>
          <t>Note B:</t>
        </r>
        <r>
          <rPr>
            <sz val="10.5"/>
            <color indexed="81"/>
            <rFont val="Times New Roman"/>
            <family val="1"/>
          </rPr>
          <t xml:space="preserve"> These amounts should agree to the amounts reported on Cardinal. If not, contact DOA to discuss.</t>
        </r>
      </text>
    </comment>
    <comment ref="J24" authorId="1" shapeId="0" xr:uid="{00000000-0006-0000-0100-000002000000}">
      <text>
        <r>
          <rPr>
            <sz val="9"/>
            <color indexed="81"/>
            <rFont val="Arial"/>
            <family val="2"/>
          </rPr>
          <t xml:space="preserve">Informational:  After selecting the institution's acronym, the prior year Due from Primary Government (interest/rebate allocation) amount will appear and the #N/A will go away.  </t>
        </r>
      </text>
    </comment>
  </commentList>
</comments>
</file>

<file path=xl/sharedStrings.xml><?xml version="1.0" encoding="utf-8"?>
<sst xmlns="http://schemas.openxmlformats.org/spreadsheetml/2006/main" count="353" uniqueCount="227">
  <si>
    <t>Appropriation Revenue</t>
  </si>
  <si>
    <t>Amount</t>
  </si>
  <si>
    <t>Beginning Appropriation Available</t>
  </si>
  <si>
    <t>Institution Name:</t>
  </si>
  <si>
    <t>Institution Contact Name:</t>
  </si>
  <si>
    <t>Institution Contact Phone Number:</t>
  </si>
  <si>
    <t>Institution Contact E-mail Address:</t>
  </si>
  <si>
    <t>Date Completed:</t>
  </si>
  <si>
    <t>Capital Projects:</t>
  </si>
  <si>
    <t>Other:</t>
  </si>
  <si>
    <t>Revision Date</t>
  </si>
  <si>
    <t>Previous Information</t>
  </si>
  <si>
    <t>Revised Information</t>
  </si>
  <si>
    <t>(A)</t>
  </si>
  <si>
    <t>Capital Projects</t>
  </si>
  <si>
    <t xml:space="preserve">Row Number </t>
  </si>
  <si>
    <t xml:space="preserve">Column Letter </t>
  </si>
  <si>
    <t xml:space="preserve">Tab Name </t>
  </si>
  <si>
    <t>Beginning Appropriations Available (linked)</t>
  </si>
  <si>
    <t>Prior Year's Ending Appropriations Available Balance reported to DOA</t>
  </si>
  <si>
    <t>drop-down list</t>
  </si>
  <si>
    <t>CNU</t>
  </si>
  <si>
    <t>CWM</t>
  </si>
  <si>
    <t>GMU</t>
  </si>
  <si>
    <t>IALR</t>
  </si>
  <si>
    <t>JMU</t>
  </si>
  <si>
    <t>LU</t>
  </si>
  <si>
    <t>UMW</t>
  </si>
  <si>
    <t>NSU</t>
  </si>
  <si>
    <t>ODU</t>
  </si>
  <si>
    <t>RHEA</t>
  </si>
  <si>
    <t>RU</t>
  </si>
  <si>
    <t>SVHEC</t>
  </si>
  <si>
    <t>SWVHEC</t>
  </si>
  <si>
    <t>UVA</t>
  </si>
  <si>
    <t>VCCS</t>
  </si>
  <si>
    <t>VCU</t>
  </si>
  <si>
    <t>VCUHSA</t>
  </si>
  <si>
    <t>VMI</t>
  </si>
  <si>
    <t>VPI&amp;SU</t>
  </si>
  <si>
    <t>VSU</t>
  </si>
  <si>
    <t>Drop-down list for HEI acronym</t>
  </si>
  <si>
    <t>TAB 1</t>
  </si>
  <si>
    <t>TAB 2</t>
  </si>
  <si>
    <t>Total</t>
  </si>
  <si>
    <t>(B)</t>
  </si>
  <si>
    <t>NCI</t>
  </si>
  <si>
    <t>Appropriations Available - Capital Projects:</t>
  </si>
  <si>
    <t>Differences (Provide an explanation below)</t>
  </si>
  <si>
    <t>Explanation for Difference</t>
  </si>
  <si>
    <t>Provide an explanation below for any difference in amounts.</t>
  </si>
  <si>
    <t>Prepared by:</t>
  </si>
  <si>
    <t>Name</t>
  </si>
  <si>
    <t>Title</t>
  </si>
  <si>
    <t>Reviewed by:</t>
  </si>
  <si>
    <t>TAB 1 - Appropriation Available and Appropriation Revenue</t>
  </si>
  <si>
    <t>Appropriations Available</t>
  </si>
  <si>
    <t>Total Appropriations Available - Capital Projects</t>
  </si>
  <si>
    <t xml:space="preserve">Total Appropriations Available - Other </t>
  </si>
  <si>
    <t>Total State Appropriation Revenue - Other</t>
  </si>
  <si>
    <t>Institution's acronym:</t>
  </si>
  <si>
    <t>Revision Control Log for Attachment HE-8, Appropriation Available and Appropriation Revenue</t>
  </si>
  <si>
    <t>Due from Primary Government (interest/rebate allocation)  see Note A</t>
  </si>
  <si>
    <t>Note B:</t>
  </si>
  <si>
    <t>Note B:  This is the only amount that should be included for the Due from Primary Government</t>
  </si>
  <si>
    <t xml:space="preserve">It is my understanding that the fund 0322 funds are disbursed to the covered HEIs by an </t>
  </si>
  <si>
    <t>amounts above because they are the only amounts that are transferred to the HEIs via GLAs 969/970.</t>
  </si>
  <si>
    <t>IEIA</t>
  </si>
  <si>
    <t>General/Nongeneral Fund Transfers (GLAs 984/985)</t>
  </si>
  <si>
    <t>Appropriation Act Part 3 Transfers (GLAs 986/987)</t>
  </si>
  <si>
    <t>Total Appropriation Act Part 3 Transfers (GLAs 986/987)</t>
  </si>
  <si>
    <t>Total Gen./Nongen. Fund Transfers (GLAs 984/985)</t>
  </si>
  <si>
    <t>Reversal of prior year's E&amp;G interest earnings and credit card estimated rebate amounts included in the prior year's Due from Primary Government (interest/rebate allocation) FST line item- record as a negative (Note C)</t>
  </si>
  <si>
    <t>Difference:</t>
  </si>
  <si>
    <t>CWM (agy 204 &amp; 268)</t>
  </si>
  <si>
    <t>VPI</t>
  </si>
  <si>
    <t xml:space="preserve">expenditure gla.  </t>
  </si>
  <si>
    <t>see Note A</t>
  </si>
  <si>
    <t>Covered HEIs - fund 0322 cash - escrow (reclassified to cash with Treasurer for CAFR reporting by a Central AJE)</t>
  </si>
  <si>
    <t>Note C</t>
  </si>
  <si>
    <t>Note D</t>
  </si>
  <si>
    <t>Note E</t>
  </si>
  <si>
    <t xml:space="preserve">UVA </t>
  </si>
  <si>
    <t>Excludes Central AJEs</t>
  </si>
  <si>
    <t>Appropriation Revenue &amp; Transfers</t>
  </si>
  <si>
    <t>E&amp;G interest earnings &amp; credit card rebates (estimated amounts emailed August 27, 2013)</t>
  </si>
  <si>
    <t>see FY 2013 w/p J36.2 p1</t>
  </si>
  <si>
    <t>CWM (rounding difference)</t>
  </si>
  <si>
    <t>see FY 2013 w/p J37 p1</t>
  </si>
  <si>
    <t>VPI rounding difference ($267,308 less $267,822)</t>
  </si>
  <si>
    <t>Totals per FST &amp; correcting AJEs (agrees to FY 2014 Att. HE-10's HEI-PY FST $ tab)</t>
  </si>
  <si>
    <t>see FY 2013 w/p J37 p2</t>
  </si>
  <si>
    <t>Appropriations Available: (see Note C)</t>
  </si>
  <si>
    <t>TAB 2 -  Appropriation Revenue &amp; Certain Transfers</t>
  </si>
  <si>
    <t xml:space="preserve">Total E&amp;G Transfers </t>
  </si>
  <si>
    <t>Total E&amp;G Reversions</t>
  </si>
  <si>
    <t>Expenditures (funds 01000 &amp; 09650)</t>
  </si>
  <si>
    <t>Yes</t>
  </si>
  <si>
    <t>No</t>
  </si>
  <si>
    <t>1)</t>
  </si>
  <si>
    <t>Answer Required</t>
  </si>
  <si>
    <t>b) Significant fluctuations on the attachment between prior year and current year amounts may be an indication of amounts being reported on the incorrect line item.</t>
  </si>
  <si>
    <t>2)</t>
  </si>
  <si>
    <t>Date:</t>
  </si>
  <si>
    <t>I certify that the above questions have been completed and are accurate.</t>
  </si>
  <si>
    <t>I certify that the above questions have been completed and reviewed.</t>
  </si>
  <si>
    <t>Payments to Treas. Bd. - VCBA 21st Cent. &amp; Eqt. Pgms. (see Note C)</t>
  </si>
  <si>
    <t>Total Payments to Treas. Bd. - VCBA 21st Cent. &amp; Eqt. Pgms.</t>
  </si>
  <si>
    <t>Total State Appropriation Revenue - Capital Projects</t>
  </si>
  <si>
    <t>These amounts also compared to the prior year's HE-8 workpapers at J23 for a comparison between the HE-10 and HE-8 and they agree with the HE-10 amounts (no correcting AJEs noted).</t>
  </si>
  <si>
    <t>Note A:  For fiscal year 2016 and future years, revised guidance provided regarding Due from Primary Government (Interest/Rebate)  line item changed and no amounts should be reported as a "due from" for interest/rebate allocations.</t>
  </si>
  <si>
    <t>For FY 2017 and later years, the revised guidance should be in the Attachment HE-10 instructions.</t>
  </si>
  <si>
    <t>242-CNU</t>
  </si>
  <si>
    <t>204-CWM Consol</t>
  </si>
  <si>
    <t>247-GMU</t>
  </si>
  <si>
    <t>885-IALR</t>
  </si>
  <si>
    <t>216-JMU</t>
  </si>
  <si>
    <t>214-LU</t>
  </si>
  <si>
    <t>215-UMW</t>
  </si>
  <si>
    <t>938-NCI</t>
  </si>
  <si>
    <t>213-NSU</t>
  </si>
  <si>
    <t>221-ODU</t>
  </si>
  <si>
    <t>935-RHEA</t>
  </si>
  <si>
    <t>217-RU</t>
  </si>
  <si>
    <t>937-SVHEC</t>
  </si>
  <si>
    <t>948-SWVHEC</t>
  </si>
  <si>
    <t>207-UVA</t>
  </si>
  <si>
    <t>236-VCU only</t>
  </si>
  <si>
    <t>236-VCUHSA</t>
  </si>
  <si>
    <t>260-VCCS</t>
  </si>
  <si>
    <t>211-VMI</t>
  </si>
  <si>
    <t>208-VPI&amp;SU</t>
  </si>
  <si>
    <t>212-VSU</t>
  </si>
  <si>
    <t>204-CWM only</t>
  </si>
  <si>
    <t>204-CWM &amp; VIMS</t>
  </si>
  <si>
    <t>236-VCU Consol</t>
  </si>
  <si>
    <t>241-RBC</t>
  </si>
  <si>
    <t>268-VIMS</t>
  </si>
  <si>
    <t>Drop-down list for HEI #-HEI acronym</t>
  </si>
  <si>
    <t>HEI # - HEI Acronym</t>
  </si>
  <si>
    <t>HEI name to populate</t>
  </si>
  <si>
    <t>Agencies Controlled</t>
  </si>
  <si>
    <t>THE COLLEGE OF WILLIAM AND MARY IN VIRGINIA (including CWM, RBC and VIMS)</t>
  </si>
  <si>
    <t>THE COLLEGE OF WILLIAM AND MARY IN VIRGINIA</t>
  </si>
  <si>
    <t>see above</t>
  </si>
  <si>
    <t>THE COLLEGE OF WILLIAM AND MARY IN VIRGINIA (including CWM and VIMS)</t>
  </si>
  <si>
    <t>UNIVERSITY OF VIRGINIA (including UVA, UVA Medical Center and UVA's College at Wise)</t>
  </si>
  <si>
    <t>207, 209, 246</t>
  </si>
  <si>
    <t>VIRGINIA MILITARY INSTITUTE</t>
  </si>
  <si>
    <t>NORFOLK STATE UNIVERSITY</t>
  </si>
  <si>
    <t>LONGWOOD UNIVERSITY</t>
  </si>
  <si>
    <t>UNIVERSITY OF MARY WASHINGTON</t>
  </si>
  <si>
    <t>JAMES MADISON UNIVERSITY</t>
  </si>
  <si>
    <t>RADFORD UNIVERSITY</t>
  </si>
  <si>
    <t>OLD DOMINION UNIVERSITY</t>
  </si>
  <si>
    <t>VIRGINIA COMMONWEALTH UNIVERSITY  (including VCU and VCU Health System Authority)</t>
  </si>
  <si>
    <t xml:space="preserve">VIRGINIA COMMONWEALTH UNIVERSITY </t>
  </si>
  <si>
    <t>VIRGINIA COMMONWEALTH UNIVERSITY HEALTH SYSTEM AUTHORITY</t>
  </si>
  <si>
    <t>n/a</t>
  </si>
  <si>
    <t>RICHARD BLAND COLLEGE</t>
  </si>
  <si>
    <t>CHRISTOPHER NEWPORT UNIVERSITY</t>
  </si>
  <si>
    <t>GEORGE MASON UNIVERSITY</t>
  </si>
  <si>
    <t>VIRGINIA INSTITUTE OF MARINE SCIENCES</t>
  </si>
  <si>
    <t>INSTITUTE FOR ADVANCED LEARNING &amp; RESEARCH</t>
  </si>
  <si>
    <t>Note A</t>
  </si>
  <si>
    <t>ROANOKE HIGHER EDUCATION AUTHORITY</t>
  </si>
  <si>
    <t>SOUTHERN VIRGINIA HIGHER EDUCATION CENTER</t>
  </si>
  <si>
    <t>NEW COLLEGE INSTITUTE</t>
  </si>
  <si>
    <t>SOUTHWEST VIRGINIA HIGHER EDUCATION CENTER</t>
  </si>
  <si>
    <t>Note B</t>
  </si>
  <si>
    <t>Institution Number-Institution Acronym:</t>
  </si>
  <si>
    <t>linked</t>
  </si>
  <si>
    <t>Institution  Number-Institution Acronym:</t>
  </si>
  <si>
    <t>Fund 01000, Program 108xxx Remaining Cash</t>
  </si>
  <si>
    <t>Fund 01000, Program 110xxx Remaining Cash</t>
  </si>
  <si>
    <t>Fund 01000, Program 108xxx:  
Appropriation Revenue</t>
  </si>
  <si>
    <t>Fund 01000, Program 110xxx:  
Appropriation Revenue</t>
  </si>
  <si>
    <t>Prior year balances will appear and the "#N/A" will disappear once the Institution Number-Institution Acronym is selected above.</t>
  </si>
  <si>
    <t>VIRGINIA COMMUNITY COLLEGE SYSTEM (includes System Office, Shared Services Center, and Community Colleges)</t>
  </si>
  <si>
    <t>260, 261, 270, 275-280, 282-288,290-299</t>
  </si>
  <si>
    <t xml:space="preserve">Other amounts in accounts 60983X, 60982X, 609840, 609850, 609860, and 609870, excluding intrafund transfers within an institution, should be reported on the appropriate financial statement template line item.  </t>
  </si>
  <si>
    <t xml:space="preserve">                  reported in the Appropriation Revenue and Appropriation Available sections below should agree.</t>
  </si>
  <si>
    <t>Certification</t>
  </si>
  <si>
    <t>Purpose:  Use the HEI #-acronym on this tab for the drop-down list used to populate the Institution Name.</t>
  </si>
  <si>
    <t>Note A:  For agencies 885 &amp; 935, the control agency is agency 151.</t>
  </si>
  <si>
    <t>Note B:  For agency 948 the control agency is agency 207.</t>
  </si>
  <si>
    <t xml:space="preserve">Agency 241 is included in the Agencies Controlled for 204-CWM-Consol since </t>
  </si>
  <si>
    <t>this agency is included in the HE attachment submissions for the 204-CWM Consol.</t>
  </si>
  <si>
    <t>Agency 234 is included in the Agencies Controlled for 212-VSU since this agency</t>
  </si>
  <si>
    <t>is included in the HE attachment submissions for  212-VSU.</t>
  </si>
  <si>
    <t>Cell G46</t>
  </si>
  <si>
    <t>Cell G48</t>
  </si>
  <si>
    <r>
      <t>"</t>
    </r>
    <r>
      <rPr>
        <b/>
        <sz val="10.5"/>
        <rFont val="Times New Roman"/>
        <family val="1"/>
      </rPr>
      <t>HEI</t>
    </r>
    <r>
      <rPr>
        <sz val="10.5"/>
        <rFont val="Times New Roman"/>
        <family val="1"/>
      </rPr>
      <t xml:space="preserve">" includes the higher education institution and any blended component units.  This attachment should exclude </t>
    </r>
  </si>
  <si>
    <r>
      <t xml:space="preserve">any amounts for the foundations/entities considered discrete component units of the HEI per </t>
    </r>
    <r>
      <rPr>
        <b/>
        <u/>
        <sz val="10.5"/>
        <rFont val="Times New Roman"/>
        <family val="1"/>
      </rPr>
      <t>GASBS No. 39</t>
    </r>
    <r>
      <rPr>
        <sz val="10.5"/>
        <rFont val="Times New Roman"/>
        <family val="1"/>
      </rPr>
      <t xml:space="preserve">. </t>
    </r>
  </si>
  <si>
    <r>
      <t xml:space="preserve">Note C: The amounts reported in the remaining cash categories represent the current year-end unexpended appropriation/cash amounts expected to be reappropriated next fiscal year.  
</t>
    </r>
    <r>
      <rPr>
        <b/>
        <sz val="10.5"/>
        <rFont val="Times New Roman"/>
        <family val="1"/>
      </rPr>
      <t>Additional information regarding Total State Appropriation Revenue - Other categories:</t>
    </r>
    <r>
      <rPr>
        <sz val="10.5"/>
        <rFont val="Times New Roman"/>
        <family val="1"/>
      </rPr>
      <t xml:space="preserve">
Note D: The amounts reported in these appropriation revenue categories would equal the total appropriation revenue amount reported on Cardinal.
Note E: Examples of the amounts reported in the reversion/reappropriation categories include the following:
-       Reversions: Current year's unexpended appropriations/cash as of the current year-end expected to be reverted (negative amount).
-       Reappropriations: Prior year's unexpended appropriations/cash as of the prior year-end reported as Appropriations Available - Other last year and included in the prior and current year's appropriation revenue amounts on Cardinal because it was reappropriated in the current year. Since this was recognized last year, it has to be reversed out of the current year's State Appropriation Revenue - Other (negative amount).
</t>
    </r>
    <r>
      <rPr>
        <b/>
        <sz val="10.5"/>
        <rFont val="Times New Roman"/>
        <family val="1"/>
      </rPr>
      <t xml:space="preserve">
</t>
    </r>
  </si>
  <si>
    <r>
      <t xml:space="preserve">Note (A) </t>
    </r>
    <r>
      <rPr>
        <sz val="10.5"/>
        <rFont val="Times New Roman"/>
        <family val="1"/>
      </rPr>
      <t xml:space="preserve"> These total amounts should agree to the amounts that will be reported on the applicable financial statement template line items.</t>
    </r>
  </si>
  <si>
    <r>
      <rPr>
        <b/>
        <sz val="10.5"/>
        <rFont val="Times New Roman"/>
        <family val="1"/>
      </rPr>
      <t xml:space="preserve">Certification: </t>
    </r>
    <r>
      <rPr>
        <sz val="10.5"/>
        <rFont val="Times New Roman"/>
        <family val="1"/>
      </rPr>
      <t>Do you certify that you have read and understood the instructions for completing this attachment and that (if you are the reviewer) it has been reviewed and is complete and accurate?</t>
    </r>
  </si>
  <si>
    <t>VIRGINIA POLYTECHNIC INSTITUTE &amp; STATE UNIVERSITY (including VPI&amp;SU &amp; VPI&amp;SU-COOP Ext &amp; AG Experiment Station)</t>
  </si>
  <si>
    <t>VIRGINIA STATE UNIVERSITY (including VSU &amp; Coop Ext &amp; Agricultural Research Services)</t>
  </si>
  <si>
    <t>Notes regarding agencies 241, 234, and 229:</t>
  </si>
  <si>
    <t>Agency 229 is included in the Agencies Controlled for 208-VPI&amp;SU since this agency</t>
  </si>
  <si>
    <t>is included in the HE attachment submissions for  208-VPI&amp;SU.</t>
  </si>
  <si>
    <t xml:space="preserve">Central Capital Planning Fund:
Fund 09650 / account 4009084 - Revenue - Refund-Exp/Misc Disburse Pr Yr </t>
  </si>
  <si>
    <t>Less: Reversions for funds 01000 &amp; 09650</t>
  </si>
  <si>
    <t>Central Capital Planning Fund Reimbursements:
Fund 09650 / account 609830 - Cash Transfer Out - Non-GF</t>
  </si>
  <si>
    <t>Central Capital Planning Fund - New Funding:
Fund 09650 / account 609820 - Cash Transfer In - Non-GF</t>
  </si>
  <si>
    <t>Less: Fund 01000, Program 108xxx:
Reversions/Reappropriations</t>
  </si>
  <si>
    <t>Less: Fund 01000, Program 110xxx:
Reversions/Reappropriations</t>
  </si>
  <si>
    <t xml:space="preserve">Note C:  Payments to Treas. Bd. - VCBA 21st Cent. &amp; Eqt. Pgms.: These amounts should represent the transfers/payments to the Treasury Board, Business Unit 15500, from the institution's fund 03000 account 609830 to pay a share of VCBA's debt service costs as required by the Appropriation Act for VCBA 21st Century and Equipment programs and should agree to the applicable Appropriation Act and amounts recorded in Cardinal. Typically, transfer accounts are not used for the Tier III institutions' payments to the Treasury Board; however, these payments should also be included on this FST line item. This line item will roll into the Annual Comprehensive Financial Report's "Expenses" line item.
</t>
  </si>
  <si>
    <t>E&amp;G Transfers (Accounts 609690 &amp; 609700 Fund 03000 - see Note B)</t>
  </si>
  <si>
    <t>E&amp;G Reversions (Account 609970 - Fund 03000 - see Note B)</t>
  </si>
  <si>
    <t xml:space="preserve">a) There are negative amounts for line items that should not be negative.  </t>
  </si>
  <si>
    <r>
      <t>(</t>
    </r>
    <r>
      <rPr>
        <b/>
        <u/>
        <sz val="10.5"/>
        <rFont val="Times New Roman"/>
        <family val="1"/>
      </rPr>
      <t>Note</t>
    </r>
    <r>
      <rPr>
        <sz val="10.5"/>
        <rFont val="Times New Roman"/>
        <family val="1"/>
      </rPr>
      <t>: There should be a segregation of duties; therefore, the preparer and the reviewer should not be the same. By typing your names below you certify that the preparer and reviewer were not the same and you have read and understood the instructions for completing this attachment.)</t>
    </r>
  </si>
  <si>
    <r>
      <t>Reasonableness</t>
    </r>
    <r>
      <rPr>
        <sz val="10.5"/>
        <rFont val="Times New Roman"/>
        <family val="1"/>
      </rPr>
      <t>: Do amounts appear reasonable? Some indications of unreasonable amounts are as follows:</t>
    </r>
  </si>
  <si>
    <r>
      <t>Purpose</t>
    </r>
    <r>
      <rPr>
        <sz val="10.5"/>
        <rFont val="Times New Roman"/>
        <family val="1"/>
      </rPr>
      <t>: This tab is to help ensure completeness of this attachment. After the attachment is completed, please answer the following questions.</t>
    </r>
  </si>
  <si>
    <r>
      <rPr>
        <b/>
        <u/>
        <sz val="10.5"/>
        <rFont val="Times New Roman"/>
        <family val="1"/>
      </rPr>
      <t>Note</t>
    </r>
    <r>
      <rPr>
        <b/>
        <sz val="10.5"/>
        <rFont val="Times New Roman"/>
        <family val="1"/>
      </rPr>
      <t xml:space="preserve">: </t>
    </r>
    <r>
      <rPr>
        <sz val="10.5"/>
        <rFont val="Times New Roman"/>
        <family val="1"/>
      </rPr>
      <t>If you discover an "Error" message on any tab that cannot be corrected because of a formula error or you cannot determine why there is an "Error" message, contact DOA.</t>
    </r>
  </si>
  <si>
    <t>Additional information regarding Total Appropriations Available - Other categories:</t>
  </si>
  <si>
    <t>Part 2) Comparison of Beginning Balances to Prior Year's Ending Balances</t>
  </si>
  <si>
    <r>
      <rPr>
        <b/>
        <sz val="10.5"/>
        <rFont val="Times New Roman"/>
        <family val="1"/>
      </rPr>
      <t>Part 1) Appropriation Available and Appropriation Revenue</t>
    </r>
    <r>
      <rPr>
        <sz val="10.5"/>
        <rFont val="Times New Roman"/>
        <family val="1"/>
      </rPr>
      <t>:  Provide below the detail for the Appropriation Available and Appropriation Revenue financial statement template line items.</t>
    </r>
  </si>
  <si>
    <r>
      <t xml:space="preserve">Note (A) </t>
    </r>
    <r>
      <rPr>
        <sz val="10.5"/>
        <rFont val="Times New Roman"/>
        <family val="1"/>
      </rPr>
      <t xml:space="preserve">These total amounts should agree to the amounts that will be reported on the applicable financial statement template line items. In addition, the Total State Appropriation Revenue - Capital Projects amount </t>
    </r>
  </si>
  <si>
    <r>
      <t>Part 1a)</t>
    </r>
    <r>
      <rPr>
        <sz val="10.5"/>
        <rFont val="Times New Roman"/>
        <family val="1"/>
      </rPr>
      <t xml:space="preserve">  </t>
    </r>
    <r>
      <rPr>
        <b/>
        <sz val="10.5"/>
        <rFont val="Times New Roman"/>
        <family val="1"/>
      </rPr>
      <t>Due from Primary Government</t>
    </r>
    <r>
      <rPr>
        <sz val="10.5"/>
        <rFont val="Times New Roman"/>
        <family val="1"/>
      </rPr>
      <t>: Provide the funds 01000 &amp; 09650 - account 101010, Cash with the Treasurer of VA, amount that is the offset to account 205020, Accounts Payable, and account 205025, Accts Payable-AP/EX Accruals, that will be reported on the financial statement template Due from Primary Government line item.
(Note: This amount does not represent Appropriations Available and should not be reported in Part 1.)</t>
    </r>
  </si>
  <si>
    <t xml:space="preserve">NO CHANGES WERE MADE TO THIS TAB FOR FY 24 EXCEPT TO REMOVE WORDING </t>
  </si>
  <si>
    <t>REGARDING THE CHANGES MADE FOR FY23.</t>
  </si>
  <si>
    <t>For the Year Ended June 30, 2024</t>
  </si>
  <si>
    <t>Note C:  Source of the prior year's Appropriations Available - Capital Projects is the amounts per the HEI-PY FST $ tab in the Copy-PY Amounts in FY2024 Att HE-10-reviewed by CT 3-7-24.xlsx file located under Q:\Directive\Fiscal 2024\HE Directive\Prior Year Numbers.</t>
  </si>
  <si>
    <t xml:space="preserve">Prior Year Amounts (FY 2023)  for HEIs </t>
  </si>
  <si>
    <t>Provide the detail for the applicable financial statement template line items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</si>
</sst>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41" formatCode="_(* #,##0_);_(* \(#,##0\);_(* &quot;-&quot;_);_(@_)"/>
    <numFmt numFmtId="43" formatCode="_(* #,##0.00_);_(* \(#,##0.00\);_(* &quot;-&quot;??_);_(@_)"/>
    <numFmt numFmtId="164" formatCode="&quot;$&quot;#,##0\ ;\(&quot;$&quot;#,##0\)"/>
    <numFmt numFmtId="165" formatCode="mmmm\ d\,\ yyyy"/>
    <numFmt numFmtId="166" formatCode="_(* #,##0_);_(* \(#,##0\);_(* &quot;-&quot;??_);_(@_)"/>
    <numFmt numFmtId="167" formatCode="mm/dd/yy;@"/>
    <numFmt numFmtId="168" formatCode="#,##0;\-#,##0"/>
    <numFmt numFmtId="169" formatCode="#,##0.0000000000;\-#,##0.0000000000"/>
    <numFmt numFmtId="170" formatCode="#,##0.0;\-#,##0.0"/>
    <numFmt numFmtId="171" formatCode="#,##0.00;\-#,##0.00"/>
    <numFmt numFmtId="172" formatCode="#,##0.000;\-#,##0.000"/>
    <numFmt numFmtId="173" formatCode="#,##0.0000;\-#,##0.0000"/>
    <numFmt numFmtId="174" formatCode="#,##0.00000;\-#,##0.00000"/>
    <numFmt numFmtId="175" formatCode="#,##0.000000;\-#,##0.000000"/>
    <numFmt numFmtId="176" formatCode="#,##0.0000000;\-#,##0.0000000"/>
    <numFmt numFmtId="177" formatCode="#,##0.00000000;\-#,##0.00000000"/>
    <numFmt numFmtId="178" formatCode="#,##0.000000000;\-#,##0.000000000"/>
    <numFmt numFmtId="179" formatCode="[&lt;=9999999]###\-####;\(###\)\ ###\-####"/>
  </numFmts>
  <fonts count="4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color indexed="24"/>
      <name val="Arial"/>
      <family val="2"/>
    </font>
    <font>
      <b/>
      <sz val="14"/>
      <color indexed="24"/>
      <name val="Arial"/>
      <family val="2"/>
    </font>
    <font>
      <b/>
      <sz val="12"/>
      <color indexed="24"/>
      <name val="Arial"/>
      <family val="2"/>
    </font>
    <font>
      <sz val="10"/>
      <name val="Courier"/>
      <family val="3"/>
    </font>
    <font>
      <sz val="10"/>
      <color indexed="81"/>
      <name val="Arial"/>
      <family val="2"/>
    </font>
    <font>
      <b/>
      <sz val="10"/>
      <color indexed="81"/>
      <name val="Arial"/>
      <family val="2"/>
    </font>
    <font>
      <sz val="8"/>
      <name val="Arial"/>
      <family val="2"/>
    </font>
    <font>
      <sz val="9"/>
      <color indexed="81"/>
      <name val="Arial"/>
      <family val="2"/>
    </font>
    <font>
      <sz val="10"/>
      <name val="Times New Roman"/>
      <family val="1"/>
    </font>
    <font>
      <sz val="8"/>
      <name val="Times New Roman"/>
      <family val="1"/>
    </font>
    <font>
      <sz val="10"/>
      <name val="Arial Unicode MS"/>
      <family val="2"/>
    </font>
    <font>
      <sz val="10"/>
      <color indexed="8"/>
      <name val="MS Sans Serif"/>
      <family val="2"/>
    </font>
    <font>
      <u/>
      <sz val="7.5"/>
      <color indexed="12"/>
      <name val="Courier"/>
      <family val="3"/>
    </font>
    <font>
      <b/>
      <sz val="10"/>
      <name val="Times New Roman"/>
      <family val="1"/>
    </font>
    <font>
      <sz val="10"/>
      <color indexed="8"/>
      <name val="Times New Roman"/>
      <family val="1"/>
    </font>
    <font>
      <b/>
      <sz val="10"/>
      <color indexed="8"/>
      <name val="Times New Roman"/>
      <family val="1"/>
    </font>
    <font>
      <b/>
      <sz val="8"/>
      <name val="Times New Roman"/>
      <family val="1"/>
    </font>
    <font>
      <b/>
      <sz val="9"/>
      <name val="Times New Roman"/>
      <family val="1"/>
    </font>
    <font>
      <sz val="9"/>
      <name val="Times New Roman"/>
      <family val="1"/>
    </font>
    <font>
      <sz val="11"/>
      <color theme="1"/>
      <name val="Times New Roman"/>
      <family val="1"/>
    </font>
    <font>
      <sz val="9"/>
      <color indexed="12"/>
      <name val="Times New Roman"/>
      <family val="1"/>
    </font>
    <font>
      <b/>
      <sz val="10.5"/>
      <name val="Times New Roman"/>
      <family val="1"/>
    </font>
    <font>
      <sz val="10.5"/>
      <name val="Times New Roman"/>
      <family val="1"/>
    </font>
    <font>
      <b/>
      <u/>
      <sz val="10.5"/>
      <name val="Times New Roman"/>
      <family val="1"/>
    </font>
    <font>
      <sz val="10"/>
      <color indexed="81"/>
      <name val="Times New Roman"/>
      <family val="1"/>
    </font>
    <font>
      <b/>
      <sz val="10.5"/>
      <color indexed="8"/>
      <name val="Times New Roman"/>
      <family val="1"/>
    </font>
    <font>
      <sz val="10.5"/>
      <color indexed="8"/>
      <name val="Times New Roman"/>
      <family val="1"/>
    </font>
    <font>
      <sz val="10.5"/>
      <color theme="1"/>
      <name val="Times New Roman"/>
      <family val="1"/>
    </font>
    <font>
      <b/>
      <sz val="10.5"/>
      <color indexed="10"/>
      <name val="Times New Roman"/>
      <family val="1"/>
    </font>
    <font>
      <strike/>
      <sz val="10.5"/>
      <name val="Times New Roman"/>
      <family val="1"/>
    </font>
    <font>
      <sz val="10.5"/>
      <color indexed="81"/>
      <name val="Times New Roman"/>
      <family val="1"/>
    </font>
    <font>
      <b/>
      <u/>
      <sz val="9"/>
      <color indexed="12"/>
      <name val="Times New Roman"/>
      <family val="1"/>
    </font>
    <font>
      <sz val="9"/>
      <color rgb="FF0070C0"/>
      <name val="Times New Roman"/>
      <family val="1"/>
    </font>
    <font>
      <b/>
      <sz val="10.5"/>
      <color indexed="81"/>
      <name val="Times New Roman"/>
      <family val="1"/>
    </font>
    <font>
      <b/>
      <sz val="9.5"/>
      <name val="Times New Roman"/>
      <family val="1"/>
    </font>
    <font>
      <b/>
      <sz val="8"/>
      <color indexed="8"/>
      <name val="Times New Roman"/>
      <family val="1"/>
    </font>
    <font>
      <b/>
      <sz val="11"/>
      <color rgb="FFFF0000"/>
      <name val="Calibri"/>
      <family val="2"/>
      <scheme val="minor"/>
    </font>
    <font>
      <b/>
      <strike/>
      <sz val="10.5"/>
      <color rgb="FFFF0000"/>
      <name val="Times New Roman"/>
      <family val="1"/>
    </font>
    <font>
      <strike/>
      <sz val="10.5"/>
      <color indexed="10"/>
      <name val="Times New Roman"/>
      <family val="1"/>
    </font>
  </fonts>
  <fills count="7">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rgb="FF92D050"/>
        <bgColor indexed="64"/>
      </patternFill>
    </fill>
  </fills>
  <borders count="16">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1">
    <xf numFmtId="0" fontId="0" fillId="0" borderId="0"/>
    <xf numFmtId="43" fontId="4" fillId="0" borderId="0" applyFont="0" applyFill="0" applyBorder="0" applyAlignment="0" applyProtection="0"/>
    <xf numFmtId="3" fontId="5"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 fillId="0" borderId="0"/>
    <xf numFmtId="0" fontId="5" fillId="0" borderId="0"/>
    <xf numFmtId="37" fontId="8" fillId="0" borderId="0"/>
    <xf numFmtId="0" fontId="4" fillId="0" borderId="0"/>
    <xf numFmtId="0" fontId="4" fillId="0" borderId="0"/>
    <xf numFmtId="0" fontId="14" fillId="0" borderId="0"/>
    <xf numFmtId="0" fontId="5" fillId="0" borderId="1" applyNumberFormat="0" applyFont="0" applyFill="0" applyAlignment="0" applyProtection="0"/>
    <xf numFmtId="0" fontId="4" fillId="0" borderId="0"/>
    <xf numFmtId="0" fontId="13" fillId="0" borderId="0"/>
    <xf numFmtId="43" fontId="4" fillId="0" borderId="0" applyFont="0" applyFill="0" applyBorder="0" applyAlignment="0" applyProtection="0"/>
    <xf numFmtId="43" fontId="3"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 fillId="0" borderId="0"/>
    <xf numFmtId="0" fontId="1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168" fontId="4" fillId="0" borderId="0"/>
    <xf numFmtId="169" fontId="4" fillId="0" borderId="0"/>
    <xf numFmtId="170" fontId="4" fillId="0" borderId="0"/>
    <xf numFmtId="171" fontId="4" fillId="0" borderId="0"/>
    <xf numFmtId="172" fontId="4" fillId="0" borderId="0"/>
    <xf numFmtId="173" fontId="4" fillId="0" borderId="0"/>
    <xf numFmtId="174" fontId="4" fillId="0" borderId="0"/>
    <xf numFmtId="175" fontId="4" fillId="0" borderId="0"/>
    <xf numFmtId="176" fontId="4" fillId="0" borderId="0"/>
    <xf numFmtId="177" fontId="4" fillId="0" borderId="0"/>
    <xf numFmtId="178" fontId="4" fillId="0" borderId="0"/>
    <xf numFmtId="9" fontId="4" fillId="0" borderId="0" applyFont="0" applyFill="0" applyBorder="0" applyAlignment="0" applyProtection="0"/>
    <xf numFmtId="49" fontId="4" fillId="0" borderId="0"/>
    <xf numFmtId="0" fontId="5" fillId="0" borderId="1" applyNumberFormat="0" applyFont="0" applyFill="0" applyAlignment="0" applyProtection="0"/>
    <xf numFmtId="0" fontId="2" fillId="0" borderId="0"/>
    <xf numFmtId="0" fontId="1" fillId="0" borderId="0"/>
    <xf numFmtId="0" fontId="16" fillId="0" borderId="0"/>
    <xf numFmtId="0" fontId="17" fillId="0" borderId="0" applyNumberFormat="0" applyFill="0" applyBorder="0" applyAlignment="0" applyProtection="0">
      <alignment vertical="top"/>
      <protection locked="0"/>
    </xf>
  </cellStyleXfs>
  <cellXfs count="223">
    <xf numFmtId="0" fontId="0" fillId="0" borderId="0" xfId="0"/>
    <xf numFmtId="0" fontId="14" fillId="0" borderId="0" xfId="0" applyFont="1"/>
    <xf numFmtId="0" fontId="13" fillId="0" borderId="0" xfId="0" applyFont="1"/>
    <xf numFmtId="0" fontId="14" fillId="0" borderId="0" xfId="0" applyFont="1" applyAlignment="1">
      <alignment wrapText="1"/>
    </xf>
    <xf numFmtId="3" fontId="18" fillId="0" borderId="0" xfId="1" applyNumberFormat="1" applyFont="1" applyAlignment="1" applyProtection="1">
      <alignment horizontal="center"/>
    </xf>
    <xf numFmtId="0" fontId="13" fillId="0" borderId="0" xfId="0" applyFont="1" applyAlignment="1">
      <alignment horizontal="center"/>
    </xf>
    <xf numFmtId="0" fontId="19" fillId="0" borderId="3" xfId="9" applyFont="1" applyBorder="1" applyAlignment="1">
      <alignment horizontal="left"/>
    </xf>
    <xf numFmtId="37" fontId="14" fillId="0" borderId="3" xfId="10" applyFont="1" applyBorder="1"/>
    <xf numFmtId="0" fontId="14" fillId="0" borderId="3" xfId="0" applyFont="1" applyBorder="1"/>
    <xf numFmtId="0" fontId="13" fillId="0" borderId="3" xfId="0" applyFont="1" applyBorder="1"/>
    <xf numFmtId="0" fontId="14" fillId="0" borderId="3" xfId="0" applyFont="1" applyBorder="1" applyAlignment="1">
      <alignment wrapText="1"/>
    </xf>
    <xf numFmtId="0" fontId="20" fillId="0" borderId="0" xfId="9" applyFont="1" applyAlignment="1">
      <alignment horizontal="left"/>
    </xf>
    <xf numFmtId="37" fontId="14" fillId="0" borderId="0" xfId="10" applyFont="1"/>
    <xf numFmtId="37" fontId="13" fillId="0" borderId="0" xfId="10" applyFont="1"/>
    <xf numFmtId="37" fontId="18" fillId="0" borderId="0" xfId="10"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37" fontId="13" fillId="0" borderId="0" xfId="10" applyFont="1" applyAlignment="1">
      <alignment wrapText="1"/>
    </xf>
    <xf numFmtId="3" fontId="19" fillId="0" borderId="0" xfId="9" applyNumberFormat="1" applyFont="1"/>
    <xf numFmtId="0" fontId="22" fillId="0" borderId="0" xfId="0" applyFont="1" applyAlignment="1">
      <alignment wrapText="1"/>
    </xf>
    <xf numFmtId="0" fontId="23" fillId="0" borderId="0" xfId="0" applyFont="1"/>
    <xf numFmtId="0" fontId="23" fillId="0" borderId="0" xfId="0" applyFont="1" applyAlignment="1">
      <alignment wrapText="1"/>
    </xf>
    <xf numFmtId="0" fontId="24" fillId="0" borderId="2" xfId="47" applyFont="1" applyBorder="1"/>
    <xf numFmtId="0" fontId="25" fillId="0" borderId="0" xfId="0" applyFont="1" applyAlignment="1">
      <alignment wrapText="1"/>
    </xf>
    <xf numFmtId="0" fontId="26" fillId="0" borderId="0" xfId="0" applyFont="1"/>
    <xf numFmtId="0" fontId="26" fillId="0" borderId="0" xfId="11" applyFont="1" applyAlignment="1">
      <alignment horizontal="left"/>
    </xf>
    <xf numFmtId="165" fontId="26" fillId="0" borderId="0" xfId="11" applyNumberFormat="1" applyFont="1" applyAlignment="1">
      <alignment horizontal="left"/>
    </xf>
    <xf numFmtId="0" fontId="27" fillId="0" borderId="0" xfId="0" applyFont="1"/>
    <xf numFmtId="0" fontId="27" fillId="0" borderId="0" xfId="0" applyFont="1" applyAlignment="1">
      <alignment horizontal="left"/>
    </xf>
    <xf numFmtId="0" fontId="26" fillId="0" borderId="0" xfId="0" applyFont="1" applyAlignment="1">
      <alignment horizontal="left"/>
    </xf>
    <xf numFmtId="37" fontId="27" fillId="0" borderId="3" xfId="10" applyFont="1" applyBorder="1"/>
    <xf numFmtId="37" fontId="26" fillId="0" borderId="0" xfId="10" applyFont="1"/>
    <xf numFmtId="37" fontId="27" fillId="0" borderId="0" xfId="10" applyFont="1"/>
    <xf numFmtId="37" fontId="26" fillId="0" borderId="0" xfId="10" applyFont="1" applyAlignment="1">
      <alignment horizontal="center"/>
    </xf>
    <xf numFmtId="37" fontId="27" fillId="0" borderId="0" xfId="10" applyFont="1" applyAlignment="1">
      <alignment horizontal="center"/>
    </xf>
    <xf numFmtId="37" fontId="26" fillId="0" borderId="3" xfId="10" applyFont="1" applyBorder="1" applyAlignment="1">
      <alignment horizontal="center"/>
    </xf>
    <xf numFmtId="0" fontId="27" fillId="0" borderId="0" xfId="0" applyFont="1" applyAlignment="1">
      <alignment horizontal="center"/>
    </xf>
    <xf numFmtId="0" fontId="26" fillId="0" borderId="3" xfId="0" applyFont="1" applyBorder="1" applyAlignment="1">
      <alignment horizontal="center"/>
    </xf>
    <xf numFmtId="0" fontId="26" fillId="0" borderId="0" xfId="0" applyFont="1" applyAlignment="1">
      <alignment horizontal="center"/>
    </xf>
    <xf numFmtId="0" fontId="27" fillId="0" borderId="0" xfId="0" applyFont="1" applyAlignment="1">
      <alignment wrapText="1"/>
    </xf>
    <xf numFmtId="37" fontId="27" fillId="0" borderId="2" xfId="10" applyFont="1" applyBorder="1"/>
    <xf numFmtId="41" fontId="27" fillId="2" borderId="2" xfId="0" applyNumberFormat="1" applyFont="1" applyFill="1" applyBorder="1" applyProtection="1">
      <protection locked="0"/>
    </xf>
    <xf numFmtId="37" fontId="27" fillId="0" borderId="2" xfId="10" applyFont="1" applyBorder="1" applyAlignment="1">
      <alignment wrapText="1"/>
    </xf>
    <xf numFmtId="37" fontId="27" fillId="2" borderId="2" xfId="10" applyFont="1" applyFill="1" applyBorder="1" applyAlignment="1" applyProtection="1">
      <alignment wrapText="1"/>
      <protection locked="0"/>
    </xf>
    <xf numFmtId="37" fontId="26" fillId="0" borderId="0" xfId="10" applyFont="1" applyAlignment="1">
      <alignment horizontal="right"/>
    </xf>
    <xf numFmtId="37" fontId="26" fillId="0" borderId="0" xfId="10" applyFont="1" applyAlignment="1">
      <alignment horizontal="right" wrapText="1"/>
    </xf>
    <xf numFmtId="41" fontId="27" fillId="0" borderId="4" xfId="0" applyNumberFormat="1" applyFont="1" applyBorder="1"/>
    <xf numFmtId="0" fontId="26" fillId="0" borderId="0" xfId="0" quotePrefix="1" applyFont="1"/>
    <xf numFmtId="37" fontId="27" fillId="0" borderId="0" xfId="10" applyFont="1" applyAlignment="1">
      <alignment horizontal="right" wrapText="1"/>
    </xf>
    <xf numFmtId="3" fontId="27" fillId="0" borderId="0" xfId="0" applyNumberFormat="1" applyFont="1" applyAlignment="1">
      <alignment horizontal="left"/>
    </xf>
    <xf numFmtId="3" fontId="27" fillId="0" borderId="0" xfId="0" applyNumberFormat="1" applyFont="1"/>
    <xf numFmtId="37" fontId="27" fillId="0" borderId="9" xfId="10" applyFont="1" applyBorder="1" applyAlignment="1">
      <alignment wrapText="1"/>
    </xf>
    <xf numFmtId="0" fontId="26" fillId="0" borderId="0" xfId="0" applyFont="1" applyAlignment="1">
      <alignment horizontal="right"/>
    </xf>
    <xf numFmtId="37" fontId="26" fillId="0" borderId="0" xfId="10" applyFont="1" applyAlignment="1">
      <alignment wrapText="1"/>
    </xf>
    <xf numFmtId="37" fontId="27" fillId="0" borderId="0" xfId="10" applyFont="1" applyAlignment="1">
      <alignment wrapText="1"/>
    </xf>
    <xf numFmtId="3" fontId="30" fillId="0" borderId="0" xfId="9" applyNumberFormat="1" applyFont="1" applyAlignment="1">
      <alignment horizontal="left"/>
    </xf>
    <xf numFmtId="3" fontId="31" fillId="4" borderId="2" xfId="9" applyNumberFormat="1" applyFont="1" applyFill="1" applyBorder="1" applyAlignment="1">
      <alignment horizontal="left"/>
    </xf>
    <xf numFmtId="3" fontId="31" fillId="0" borderId="0" xfId="9" applyNumberFormat="1" applyFont="1"/>
    <xf numFmtId="37" fontId="27" fillId="0" borderId="0" xfId="10" applyFont="1" applyAlignment="1">
      <alignment horizontal="center" wrapText="1"/>
    </xf>
    <xf numFmtId="37" fontId="27" fillId="0" borderId="5" xfId="10" applyFont="1" applyBorder="1" applyAlignment="1">
      <alignment horizontal="left" wrapText="1"/>
    </xf>
    <xf numFmtId="3" fontId="31" fillId="0" borderId="6" xfId="9" applyNumberFormat="1" applyFont="1" applyBorder="1"/>
    <xf numFmtId="37" fontId="27" fillId="0" borderId="0" xfId="10" applyFont="1" applyAlignment="1">
      <alignment vertical="center"/>
    </xf>
    <xf numFmtId="37" fontId="27" fillId="0" borderId="0" xfId="10" applyFont="1" applyAlignment="1">
      <alignment horizontal="left"/>
    </xf>
    <xf numFmtId="37" fontId="27" fillId="0" borderId="0" xfId="10" applyFont="1" applyAlignment="1">
      <alignment horizontal="left" wrapText="1"/>
    </xf>
    <xf numFmtId="3" fontId="27" fillId="0" borderId="0" xfId="10" applyNumberFormat="1" applyFont="1" applyAlignment="1">
      <alignment horizontal="right" wrapText="1"/>
    </xf>
    <xf numFmtId="0" fontId="27" fillId="2" borderId="2" xfId="10" applyNumberFormat="1" applyFont="1" applyFill="1" applyBorder="1" applyAlignment="1" applyProtection="1">
      <alignment horizontal="left" wrapText="1"/>
      <protection locked="0"/>
    </xf>
    <xf numFmtId="41" fontId="27" fillId="0" borderId="6" xfId="1" applyNumberFormat="1" applyFont="1" applyFill="1" applyBorder="1" applyAlignment="1" applyProtection="1">
      <alignment horizontal="right" wrapText="1"/>
    </xf>
    <xf numFmtId="41" fontId="27" fillId="0" borderId="2" xfId="1" applyNumberFormat="1" applyFont="1" applyFill="1" applyBorder="1" applyAlignment="1" applyProtection="1">
      <alignment horizontal="right" wrapText="1"/>
    </xf>
    <xf numFmtId="41" fontId="27" fillId="0" borderId="6" xfId="10" applyNumberFormat="1" applyFont="1" applyBorder="1" applyAlignment="1">
      <alignment horizontal="right" wrapText="1"/>
    </xf>
    <xf numFmtId="0" fontId="33" fillId="0" borderId="0" xfId="0" applyFont="1"/>
    <xf numFmtId="3" fontId="26" fillId="0" borderId="0" xfId="1" applyNumberFormat="1" applyFont="1" applyFill="1" applyBorder="1" applyAlignment="1" applyProtection="1">
      <alignment horizontal="center" wrapText="1"/>
    </xf>
    <xf numFmtId="0" fontId="26" fillId="0" borderId="0" xfId="12" applyFont="1" applyAlignment="1">
      <alignment horizontal="center"/>
    </xf>
    <xf numFmtId="3" fontId="27" fillId="0" borderId="0" xfId="1" applyNumberFormat="1" applyFont="1" applyFill="1" applyBorder="1" applyProtection="1"/>
    <xf numFmtId="166" fontId="27" fillId="0" borderId="2" xfId="1" applyNumberFormat="1" applyFont="1" applyFill="1" applyBorder="1" applyProtection="1"/>
    <xf numFmtId="166" fontId="27" fillId="0" borderId="0" xfId="1" applyNumberFormat="1" applyFont="1" applyFill="1" applyProtection="1"/>
    <xf numFmtId="0" fontId="34" fillId="0" borderId="0" xfId="0" applyFont="1"/>
    <xf numFmtId="166" fontId="34" fillId="0" borderId="0" xfId="1" applyNumberFormat="1" applyFont="1" applyFill="1" applyProtection="1"/>
    <xf numFmtId="166" fontId="34" fillId="0" borderId="0" xfId="1" applyNumberFormat="1" applyFont="1" applyFill="1" applyBorder="1" applyProtection="1"/>
    <xf numFmtId="0" fontId="34" fillId="0" borderId="0" xfId="0" applyFont="1" applyAlignment="1">
      <alignment horizontal="left"/>
    </xf>
    <xf numFmtId="166" fontId="34" fillId="0" borderId="7" xfId="1" applyNumberFormat="1" applyFont="1" applyFill="1" applyBorder="1" applyAlignment="1" applyProtection="1">
      <alignment horizontal="left"/>
    </xf>
    <xf numFmtId="0" fontId="27" fillId="0" borderId="0" xfId="0" applyFont="1" applyAlignment="1">
      <alignment horizontal="right"/>
    </xf>
    <xf numFmtId="0" fontId="14" fillId="0" borderId="0" xfId="0" applyFont="1" applyAlignment="1">
      <alignment horizontal="right"/>
    </xf>
    <xf numFmtId="0" fontId="13" fillId="0" borderId="0" xfId="0" applyFont="1" applyAlignment="1">
      <alignment horizontal="right"/>
    </xf>
    <xf numFmtId="0" fontId="13" fillId="0" borderId="3" xfId="0" applyFont="1" applyBorder="1" applyAlignment="1">
      <alignment horizontal="right"/>
    </xf>
    <xf numFmtId="0" fontId="13" fillId="0" borderId="0" xfId="0" applyFont="1" applyAlignment="1">
      <alignment horizontal="left"/>
    </xf>
    <xf numFmtId="3" fontId="23" fillId="0" borderId="0" xfId="1" applyNumberFormat="1" applyFont="1" applyFill="1" applyBorder="1" applyAlignment="1" applyProtection="1">
      <alignment horizontal="left" wrapText="1"/>
    </xf>
    <xf numFmtId="0" fontId="30" fillId="0" borderId="0" xfId="9" applyFont="1" applyAlignment="1">
      <alignment horizontal="left"/>
    </xf>
    <xf numFmtId="0" fontId="26" fillId="0" borderId="3" xfId="0" applyFont="1" applyBorder="1" applyAlignment="1">
      <alignment horizontal="left"/>
    </xf>
    <xf numFmtId="0" fontId="26" fillId="0" borderId="0" xfId="0" applyFont="1" applyAlignment="1">
      <alignment horizontal="center" wrapText="1"/>
    </xf>
    <xf numFmtId="37" fontId="26" fillId="0" borderId="0" xfId="10" applyFont="1" applyAlignment="1">
      <alignment horizontal="left"/>
    </xf>
    <xf numFmtId="3" fontId="31" fillId="2" borderId="2" xfId="9" applyNumberFormat="1" applyFont="1" applyFill="1" applyBorder="1" applyAlignment="1">
      <alignment horizontal="center"/>
    </xf>
    <xf numFmtId="41" fontId="27" fillId="2" borderId="2" xfId="0" applyNumberFormat="1" applyFont="1" applyFill="1" applyBorder="1"/>
    <xf numFmtId="3" fontId="27" fillId="0" borderId="2" xfId="1" applyNumberFormat="1" applyFont="1" applyBorder="1" applyAlignment="1" applyProtection="1">
      <alignment horizontal="right" wrapText="1"/>
    </xf>
    <xf numFmtId="3" fontId="27" fillId="0" borderId="2" xfId="1" applyNumberFormat="1" applyFont="1" applyBorder="1" applyAlignment="1" applyProtection="1">
      <alignment horizontal="right"/>
    </xf>
    <xf numFmtId="37" fontId="26" fillId="0" borderId="0" xfId="10" quotePrefix="1" applyFont="1" applyAlignment="1">
      <alignment horizontal="right"/>
    </xf>
    <xf numFmtId="37" fontId="27" fillId="2" borderId="2" xfId="10" applyFont="1" applyFill="1" applyBorder="1" applyAlignment="1" applyProtection="1">
      <alignment horizontal="left" wrapText="1"/>
      <protection locked="0"/>
    </xf>
    <xf numFmtId="37" fontId="27" fillId="2" borderId="2" xfId="10" applyFont="1" applyFill="1" applyBorder="1" applyAlignment="1">
      <alignment horizontal="left" wrapText="1"/>
    </xf>
    <xf numFmtId="3" fontId="27" fillId="2" borderId="2" xfId="0" applyNumberFormat="1" applyFont="1" applyFill="1" applyBorder="1"/>
    <xf numFmtId="37" fontId="26" fillId="0" borderId="0" xfId="10" applyFont="1" applyAlignment="1">
      <alignment horizontal="left" wrapText="1"/>
    </xf>
    <xf numFmtId="37" fontId="26" fillId="0" borderId="0" xfId="10" quotePrefix="1" applyFont="1"/>
    <xf numFmtId="3" fontId="27" fillId="0" borderId="4" xfId="0" applyNumberFormat="1" applyFont="1" applyBorder="1"/>
    <xf numFmtId="0" fontId="22" fillId="0" borderId="0" xfId="8" applyFont="1"/>
    <xf numFmtId="0" fontId="23" fillId="0" borderId="0" xfId="8" applyFont="1"/>
    <xf numFmtId="0" fontId="23" fillId="0" borderId="0" xfId="8" applyFont="1" applyAlignment="1">
      <alignment horizontal="left"/>
    </xf>
    <xf numFmtId="0" fontId="37" fillId="0" borderId="0" xfId="8" applyFont="1" applyAlignment="1">
      <alignment horizontal="right"/>
    </xf>
    <xf numFmtId="0" fontId="37" fillId="0" borderId="0" xfId="8" applyFont="1"/>
    <xf numFmtId="0" fontId="23" fillId="0" borderId="0" xfId="8" applyFont="1" applyAlignment="1">
      <alignment vertical="top"/>
    </xf>
    <xf numFmtId="0" fontId="26" fillId="0" borderId="0" xfId="8" applyFont="1"/>
    <xf numFmtId="0" fontId="27" fillId="0" borderId="0" xfId="8" applyFont="1"/>
    <xf numFmtId="0" fontId="27" fillId="0" borderId="0" xfId="8" applyFont="1" applyAlignment="1">
      <alignment horizontal="center" wrapText="1"/>
    </xf>
    <xf numFmtId="0" fontId="27" fillId="0" borderId="0" xfId="15" applyFont="1"/>
    <xf numFmtId="0" fontId="27" fillId="0" borderId="0" xfId="15" applyFont="1" applyAlignment="1">
      <alignment horizontal="center" vertical="top" wrapText="1"/>
    </xf>
    <xf numFmtId="0" fontId="27" fillId="0" borderId="0" xfId="15" applyFont="1" applyAlignment="1">
      <alignment vertical="top" wrapText="1"/>
    </xf>
    <xf numFmtId="0" fontId="27" fillId="0" borderId="0" xfId="15" applyFont="1" applyAlignment="1">
      <alignment horizontal="center" vertical="top"/>
    </xf>
    <xf numFmtId="0" fontId="27" fillId="0" borderId="0" xfId="15" applyFont="1" applyAlignment="1">
      <alignment vertical="top"/>
    </xf>
    <xf numFmtId="0" fontId="27" fillId="0" borderId="8" xfId="8" applyFont="1" applyBorder="1" applyAlignment="1">
      <alignment horizontal="center" vertical="top" wrapText="1"/>
    </xf>
    <xf numFmtId="0" fontId="27" fillId="0" borderId="0" xfId="8" applyFont="1" applyAlignment="1">
      <alignment horizontal="justify" wrapText="1"/>
    </xf>
    <xf numFmtId="0" fontId="26" fillId="0" borderId="0" xfId="8" applyFont="1" applyAlignment="1">
      <alignment horizontal="right"/>
    </xf>
    <xf numFmtId="0" fontId="26" fillId="0" borderId="0" xfId="15" applyFont="1"/>
    <xf numFmtId="0" fontId="26" fillId="0" borderId="0" xfId="11" applyFont="1" applyAlignment="1">
      <alignment horizontal="left" vertical="top"/>
    </xf>
    <xf numFmtId="0" fontId="27" fillId="0" borderId="0" xfId="11" applyFont="1" applyAlignment="1">
      <alignment horizontal="right" vertical="top"/>
    </xf>
    <xf numFmtId="167" fontId="27" fillId="2" borderId="2" xfId="15" applyNumberFormat="1" applyFont="1" applyFill="1" applyBorder="1" applyProtection="1">
      <protection locked="0"/>
    </xf>
    <xf numFmtId="167" fontId="27" fillId="0" borderId="0" xfId="15" applyNumberFormat="1" applyFont="1"/>
    <xf numFmtId="0" fontId="27" fillId="0" borderId="0" xfId="13" applyFont="1"/>
    <xf numFmtId="38" fontId="27" fillId="0" borderId="0" xfId="13" applyNumberFormat="1" applyFont="1"/>
    <xf numFmtId="0" fontId="13" fillId="2" borderId="2" xfId="15" applyFont="1" applyFill="1" applyBorder="1" applyAlignment="1" applyProtection="1">
      <alignment horizontal="center" vertical="center" wrapText="1"/>
      <protection locked="0"/>
    </xf>
    <xf numFmtId="0" fontId="13" fillId="0" borderId="0" xfId="16" applyAlignment="1">
      <alignment vertical="top"/>
    </xf>
    <xf numFmtId="0" fontId="13" fillId="0" borderId="0" xfId="13" applyFont="1" applyAlignment="1">
      <alignment vertical="top"/>
    </xf>
    <xf numFmtId="0" fontId="13" fillId="0" borderId="0" xfId="8" applyFont="1" applyAlignment="1">
      <alignment vertical="top"/>
    </xf>
    <xf numFmtId="0" fontId="21" fillId="0" borderId="0" xfId="0" applyFont="1"/>
    <xf numFmtId="0" fontId="26" fillId="0" borderId="2" xfId="0" applyFont="1" applyBorder="1" applyAlignment="1">
      <alignment horizontal="center" wrapText="1"/>
    </xf>
    <xf numFmtId="167" fontId="27" fillId="2" borderId="2" xfId="0" applyNumberFormat="1" applyFont="1" applyFill="1" applyBorder="1" applyAlignment="1" applyProtection="1">
      <alignment horizontal="center"/>
      <protection locked="0"/>
    </xf>
    <xf numFmtId="0" fontId="27" fillId="2" borderId="2" xfId="0" applyFont="1" applyFill="1" applyBorder="1" applyAlignment="1" applyProtection="1">
      <alignment horizontal="center" wrapText="1"/>
      <protection locked="0"/>
    </xf>
    <xf numFmtId="0" fontId="27" fillId="2" borderId="2" xfId="0" applyFont="1" applyFill="1" applyBorder="1" applyAlignment="1" applyProtection="1">
      <alignment horizontal="center"/>
      <protection locked="0"/>
    </xf>
    <xf numFmtId="3" fontId="27" fillId="2" borderId="2" xfId="1" applyNumberFormat="1" applyFont="1" applyFill="1" applyBorder="1" applyAlignment="1" applyProtection="1">
      <alignment horizontal="right" wrapText="1"/>
      <protection locked="0"/>
    </xf>
    <xf numFmtId="0" fontId="18" fillId="0" borderId="2" xfId="0" applyFont="1" applyBorder="1" applyAlignment="1">
      <alignment horizontal="center" vertical="center" wrapText="1"/>
    </xf>
    <xf numFmtId="0" fontId="39" fillId="0" borderId="2" xfId="0" applyFont="1" applyBorder="1" applyAlignment="1">
      <alignment horizontal="center" vertical="center" wrapText="1"/>
    </xf>
    <xf numFmtId="0" fontId="0" fillId="0" borderId="2" xfId="0" applyBorder="1"/>
    <xf numFmtId="0" fontId="40" fillId="3" borderId="2" xfId="49" applyFont="1" applyFill="1" applyBorder="1" applyAlignment="1">
      <alignment horizontal="center"/>
    </xf>
    <xf numFmtId="0" fontId="40" fillId="3" borderId="2" xfId="49" applyFont="1" applyFill="1" applyBorder="1" applyAlignment="1">
      <alignment horizontal="right"/>
    </xf>
    <xf numFmtId="0" fontId="14" fillId="0" borderId="2" xfId="0" applyFont="1" applyBorder="1" applyAlignment="1">
      <alignment wrapText="1"/>
    </xf>
    <xf numFmtId="3" fontId="14" fillId="0" borderId="2" xfId="0" applyNumberFormat="1" applyFont="1" applyBorder="1" applyAlignment="1">
      <alignment horizontal="right"/>
    </xf>
    <xf numFmtId="0" fontId="14" fillId="0" borderId="2" xfId="0" applyFont="1" applyBorder="1" applyAlignment="1">
      <alignment horizontal="right"/>
    </xf>
    <xf numFmtId="0" fontId="14" fillId="0" borderId="2" xfId="0" applyFont="1" applyBorder="1" applyAlignment="1">
      <alignment horizontal="right" wrapText="1"/>
    </xf>
    <xf numFmtId="0" fontId="32" fillId="6" borderId="2" xfId="47" applyFont="1" applyFill="1" applyBorder="1" applyAlignment="1">
      <alignment horizontal="center"/>
    </xf>
    <xf numFmtId="0" fontId="32" fillId="6" borderId="2" xfId="47" applyFont="1" applyFill="1" applyBorder="1" applyAlignment="1">
      <alignment horizontal="center" wrapText="1"/>
    </xf>
    <xf numFmtId="0" fontId="26" fillId="0" borderId="0" xfId="0" applyFont="1" applyAlignment="1">
      <alignment vertical="center"/>
    </xf>
    <xf numFmtId="37" fontId="26" fillId="0" borderId="0" xfId="10" applyFont="1" applyAlignment="1">
      <alignment vertical="top"/>
    </xf>
    <xf numFmtId="0" fontId="26" fillId="0" borderId="0" xfId="8" applyFont="1" applyAlignment="1">
      <alignment vertical="center"/>
    </xf>
    <xf numFmtId="166" fontId="34" fillId="0" borderId="2" xfId="1" applyNumberFormat="1" applyFont="1" applyFill="1" applyBorder="1" applyProtection="1"/>
    <xf numFmtId="3" fontId="34" fillId="0" borderId="0" xfId="0" applyNumberFormat="1" applyFont="1"/>
    <xf numFmtId="0" fontId="42" fillId="0" borderId="0" xfId="0" applyFont="1"/>
    <xf numFmtId="0" fontId="43" fillId="0" borderId="0" xfId="0" applyFont="1"/>
    <xf numFmtId="0" fontId="41" fillId="0" borderId="0" xfId="0" applyFont="1"/>
    <xf numFmtId="0" fontId="0" fillId="0" borderId="0" xfId="0" applyAlignment="1">
      <alignment horizontal="right"/>
    </xf>
    <xf numFmtId="0" fontId="0" fillId="0" borderId="0" xfId="0" applyAlignment="1">
      <alignment wrapText="1"/>
    </xf>
    <xf numFmtId="0" fontId="23" fillId="2" borderId="2" xfId="0" applyFont="1" applyFill="1" applyBorder="1" applyAlignment="1" applyProtection="1">
      <alignment horizontal="left" wrapText="1"/>
      <protection locked="0"/>
    </xf>
    <xf numFmtId="37" fontId="27" fillId="0" borderId="0" xfId="10" applyFont="1" applyAlignment="1">
      <alignment wrapText="1"/>
    </xf>
    <xf numFmtId="0" fontId="27" fillId="0" borderId="0" xfId="0" applyFont="1" applyAlignment="1">
      <alignment wrapText="1"/>
    </xf>
    <xf numFmtId="167" fontId="23" fillId="2" borderId="5" xfId="0" applyNumberFormat="1" applyFont="1" applyFill="1" applyBorder="1" applyAlignment="1" applyProtection="1">
      <alignment horizontal="left" wrapText="1"/>
      <protection locked="0"/>
    </xf>
    <xf numFmtId="167" fontId="23" fillId="2" borderId="7" xfId="0" applyNumberFormat="1" applyFont="1" applyFill="1" applyBorder="1" applyAlignment="1" applyProtection="1">
      <alignment horizontal="left" wrapText="1"/>
      <protection locked="0"/>
    </xf>
    <xf numFmtId="167" fontId="23" fillId="2" borderId="6" xfId="0" applyNumberFormat="1" applyFont="1" applyFill="1" applyBorder="1" applyAlignment="1" applyProtection="1">
      <alignment horizontal="left" wrapText="1"/>
      <protection locked="0"/>
    </xf>
    <xf numFmtId="0" fontId="23" fillId="4" borderId="2" xfId="0" applyFont="1" applyFill="1" applyBorder="1" applyAlignment="1">
      <alignment horizontal="left" wrapText="1"/>
    </xf>
    <xf numFmtId="179" fontId="23" fillId="2" borderId="2" xfId="0" applyNumberFormat="1" applyFont="1" applyFill="1" applyBorder="1" applyAlignment="1" applyProtection="1">
      <alignment horizontal="left" wrapText="1"/>
      <protection locked="0"/>
    </xf>
    <xf numFmtId="49" fontId="36" fillId="2" borderId="2" xfId="50" applyNumberFormat="1" applyFont="1" applyFill="1" applyBorder="1" applyAlignment="1" applyProtection="1">
      <alignment horizontal="left"/>
      <protection locked="0"/>
    </xf>
    <xf numFmtId="49" fontId="22" fillId="2" borderId="2" xfId="0" applyNumberFormat="1" applyFont="1" applyFill="1" applyBorder="1" applyAlignment="1" applyProtection="1">
      <alignment horizontal="left"/>
      <protection locked="0"/>
    </xf>
    <xf numFmtId="37" fontId="27" fillId="0" borderId="0" xfId="10" applyFont="1" applyAlignment="1">
      <alignment horizontal="left" vertical="top" wrapText="1"/>
    </xf>
    <xf numFmtId="37" fontId="26" fillId="0" borderId="0" xfId="10" applyFont="1" applyAlignment="1">
      <alignment horizontal="left" vertical="center" wrapText="1"/>
    </xf>
    <xf numFmtId="37" fontId="27" fillId="0" borderId="0" xfId="10" applyFont="1" applyAlignment="1">
      <alignment horizontal="left" vertical="center" wrapText="1"/>
    </xf>
    <xf numFmtId="0" fontId="27" fillId="0" borderId="0" xfId="0" applyFont="1" applyAlignment="1">
      <alignment horizontal="left"/>
    </xf>
    <xf numFmtId="0" fontId="26" fillId="0" borderId="0" xfId="0" applyFont="1" applyAlignment="1">
      <alignment horizontal="left"/>
    </xf>
    <xf numFmtId="37" fontId="27" fillId="0" borderId="0" xfId="10" applyFont="1" applyAlignment="1">
      <alignment horizontal="left"/>
    </xf>
    <xf numFmtId="37" fontId="26" fillId="0" borderId="0" xfId="10" applyFont="1" applyAlignment="1">
      <alignment horizontal="left"/>
    </xf>
    <xf numFmtId="0" fontId="13" fillId="0" borderId="0" xfId="0" applyFont="1" applyAlignment="1">
      <alignment horizontal="left" vertical="top" wrapText="1" readingOrder="1"/>
    </xf>
    <xf numFmtId="0" fontId="27" fillId="0" borderId="0" xfId="0" applyFont="1" applyAlignment="1">
      <alignment horizontal="left" vertical="center" wrapText="1"/>
    </xf>
    <xf numFmtId="0" fontId="23" fillId="0" borderId="2" xfId="0" applyFont="1" applyBorder="1" applyAlignment="1">
      <alignment horizontal="left" wrapText="1"/>
    </xf>
    <xf numFmtId="167" fontId="23" fillId="5" borderId="5" xfId="15" applyNumberFormat="1" applyFont="1" applyFill="1" applyBorder="1" applyAlignment="1" applyProtection="1">
      <alignment horizontal="left" vertical="top" wrapText="1"/>
      <protection locked="0"/>
    </xf>
    <xf numFmtId="167" fontId="23" fillId="5" borderId="7" xfId="15" applyNumberFormat="1" applyFont="1" applyFill="1" applyBorder="1" applyAlignment="1" applyProtection="1">
      <alignment horizontal="left" vertical="top" wrapText="1"/>
      <protection locked="0"/>
    </xf>
    <xf numFmtId="167" fontId="23" fillId="5" borderId="6" xfId="15" applyNumberFormat="1" applyFont="1" applyFill="1" applyBorder="1" applyAlignment="1" applyProtection="1">
      <alignment horizontal="left" vertical="top" wrapText="1"/>
      <protection locked="0"/>
    </xf>
    <xf numFmtId="0" fontId="26" fillId="0" borderId="0" xfId="8" applyFont="1" applyAlignment="1">
      <alignment horizontal="left" wrapText="1"/>
    </xf>
    <xf numFmtId="0" fontId="26" fillId="0" borderId="8" xfId="8" applyFont="1" applyBorder="1" applyAlignment="1">
      <alignment horizontal="left" wrapText="1"/>
    </xf>
    <xf numFmtId="0" fontId="26" fillId="0" borderId="0" xfId="13" applyFont="1" applyAlignment="1">
      <alignment horizontal="left" wrapText="1"/>
    </xf>
    <xf numFmtId="0" fontId="26" fillId="0" borderId="10" xfId="15" applyFont="1" applyBorder="1" applyAlignment="1">
      <alignment horizontal="left" vertical="top" wrapText="1"/>
    </xf>
    <xf numFmtId="0" fontId="26" fillId="0" borderId="11" xfId="15" applyFont="1" applyBorder="1" applyAlignment="1">
      <alignment horizontal="left" vertical="top" wrapText="1"/>
    </xf>
    <xf numFmtId="0" fontId="26" fillId="0" borderId="12" xfId="15" applyFont="1" applyBorder="1" applyAlignment="1">
      <alignment horizontal="left" vertical="top" wrapText="1"/>
    </xf>
    <xf numFmtId="0" fontId="27" fillId="0" borderId="13" xfId="15" applyFont="1" applyBorder="1" applyAlignment="1">
      <alignment horizontal="left" vertical="top" wrapText="1"/>
    </xf>
    <xf numFmtId="0" fontId="27" fillId="0" borderId="0" xfId="15" applyFont="1" applyAlignment="1">
      <alignment horizontal="left" vertical="top" wrapText="1"/>
    </xf>
    <xf numFmtId="0" fontId="27" fillId="0" borderId="8" xfId="15" applyFont="1" applyBorder="1" applyAlignment="1">
      <alignment horizontal="left" vertical="top" wrapText="1"/>
    </xf>
    <xf numFmtId="0" fontId="27" fillId="0" borderId="14" xfId="15" applyFont="1" applyBorder="1" applyAlignment="1">
      <alignment horizontal="left" vertical="top" wrapText="1"/>
    </xf>
    <xf numFmtId="0" fontId="27" fillId="0" borderId="3" xfId="15" applyFont="1" applyBorder="1" applyAlignment="1">
      <alignment horizontal="left" vertical="top" wrapText="1"/>
    </xf>
    <xf numFmtId="0" fontId="27" fillId="0" borderId="15" xfId="15" applyFont="1" applyBorder="1" applyAlignment="1">
      <alignment horizontal="left" vertical="top" wrapText="1"/>
    </xf>
    <xf numFmtId="0" fontId="27" fillId="0" borderId="10" xfId="8" applyFont="1" applyBorder="1" applyAlignment="1">
      <alignment horizontal="left" vertical="top" wrapText="1"/>
    </xf>
    <xf numFmtId="0" fontId="27" fillId="0" borderId="11" xfId="15" applyFont="1" applyBorder="1" applyAlignment="1">
      <alignment vertical="top"/>
    </xf>
    <xf numFmtId="0" fontId="27" fillId="0" borderId="12" xfId="15" applyFont="1" applyBorder="1" applyAlignment="1">
      <alignment vertical="top"/>
    </xf>
    <xf numFmtId="0" fontId="27" fillId="0" borderId="14" xfId="8" applyFont="1" applyBorder="1" applyAlignment="1">
      <alignment horizontal="left" vertical="top" wrapText="1"/>
    </xf>
    <xf numFmtId="0" fontId="27" fillId="0" borderId="3" xfId="15" applyFont="1" applyBorder="1" applyAlignment="1">
      <alignment vertical="top"/>
    </xf>
    <xf numFmtId="0" fontId="27" fillId="0" borderId="15" xfId="15" applyFont="1" applyBorder="1" applyAlignment="1">
      <alignment vertical="top"/>
    </xf>
    <xf numFmtId="0" fontId="27" fillId="0" borderId="0" xfId="8" applyFont="1" applyAlignment="1">
      <alignment horizontal="left" wrapText="1"/>
    </xf>
    <xf numFmtId="0" fontId="27" fillId="2" borderId="2" xfId="16" applyFont="1" applyFill="1" applyBorder="1" applyAlignment="1" applyProtection="1">
      <alignment horizontal="left" vertical="top" wrapText="1"/>
      <protection locked="0"/>
    </xf>
    <xf numFmtId="0" fontId="27" fillId="2" borderId="2" xfId="16" applyFont="1" applyFill="1" applyBorder="1" applyAlignment="1" applyProtection="1">
      <alignment wrapText="1"/>
      <protection locked="0"/>
    </xf>
    <xf numFmtId="0" fontId="13" fillId="0" borderId="0" xfId="8" applyFont="1" applyAlignment="1">
      <alignment horizontal="left" vertical="top"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6" xfId="0" applyFont="1" applyBorder="1" applyAlignment="1">
      <alignment horizontal="left" vertical="center" wrapText="1"/>
    </xf>
    <xf numFmtId="0" fontId="14" fillId="0" borderId="5" xfId="0" applyFont="1" applyBorder="1" applyAlignment="1">
      <alignment horizontal="left" wrapText="1"/>
    </xf>
    <xf numFmtId="0" fontId="14" fillId="0" borderId="7" xfId="0" applyFont="1" applyBorder="1" applyAlignment="1">
      <alignment horizontal="left" wrapText="1"/>
    </xf>
    <xf numFmtId="0" fontId="14" fillId="0" borderId="6" xfId="0" applyFont="1" applyBorder="1" applyAlignment="1">
      <alignment horizontal="left" wrapText="1"/>
    </xf>
    <xf numFmtId="0" fontId="26" fillId="0" borderId="0" xfId="0" applyFont="1" applyAlignment="1">
      <alignment horizontal="left" wrapText="1"/>
    </xf>
    <xf numFmtId="0" fontId="26" fillId="0" borderId="8" xfId="0" applyFont="1" applyBorder="1" applyAlignment="1">
      <alignment horizontal="left" wrapText="1"/>
    </xf>
    <xf numFmtId="0" fontId="26" fillId="0" borderId="0" xfId="0" applyFont="1" applyAlignment="1">
      <alignment horizontal="left" vertical="center"/>
    </xf>
    <xf numFmtId="0" fontId="26" fillId="0" borderId="8" xfId="0" applyFont="1" applyBorder="1" applyAlignment="1">
      <alignment horizontal="left" vertical="center"/>
    </xf>
    <xf numFmtId="0" fontId="26" fillId="0" borderId="8" xfId="0" applyFont="1" applyBorder="1" applyAlignment="1">
      <alignment horizontal="left"/>
    </xf>
    <xf numFmtId="0" fontId="23" fillId="0" borderId="2" xfId="0" applyFont="1" applyBorder="1" applyAlignment="1">
      <alignment horizontal="left"/>
    </xf>
    <xf numFmtId="0" fontId="23" fillId="0" borderId="2" xfId="0" applyFont="1" applyBorder="1" applyAlignment="1">
      <alignment horizontal="left" vertical="center" wrapText="1"/>
    </xf>
    <xf numFmtId="0" fontId="23" fillId="2" borderId="2" xfId="0" applyFont="1" applyFill="1" applyBorder="1" applyAlignment="1" applyProtection="1">
      <alignment horizontal="left" vertical="center" wrapText="1"/>
      <protection locked="0"/>
    </xf>
    <xf numFmtId="179" fontId="23" fillId="2" borderId="2" xfId="0" applyNumberFormat="1" applyFont="1" applyFill="1" applyBorder="1" applyAlignment="1" applyProtection="1">
      <alignment horizontal="left" vertical="center" wrapText="1"/>
      <protection locked="0"/>
    </xf>
    <xf numFmtId="49" fontId="36" fillId="2" borderId="2" xfId="50" applyNumberFormat="1" applyFont="1" applyFill="1" applyBorder="1" applyAlignment="1" applyProtection="1">
      <alignment horizontal="left" vertical="center"/>
      <protection locked="0"/>
    </xf>
    <xf numFmtId="167" fontId="23" fillId="2" borderId="2" xfId="0" applyNumberFormat="1" applyFont="1" applyFill="1" applyBorder="1" applyAlignment="1" applyProtection="1">
      <alignment horizontal="left" vertical="center" wrapText="1"/>
      <protection locked="0"/>
    </xf>
    <xf numFmtId="0" fontId="34" fillId="0" borderId="0" xfId="0" applyFont="1" applyAlignment="1">
      <alignment wrapText="1"/>
    </xf>
    <xf numFmtId="0" fontId="34" fillId="0" borderId="0" xfId="0" applyFont="1" applyAlignment="1">
      <alignment horizontal="left" wrapText="1"/>
    </xf>
    <xf numFmtId="0" fontId="26" fillId="0" borderId="0" xfId="0" applyFont="1" applyAlignment="1">
      <alignment horizontal="center" wrapText="1"/>
    </xf>
    <xf numFmtId="0" fontId="26" fillId="0" borderId="8" xfId="0" applyFont="1" applyBorder="1" applyAlignment="1">
      <alignment horizontal="center" wrapText="1"/>
    </xf>
    <xf numFmtId="0" fontId="0" fillId="0" borderId="0" xfId="0" applyAlignment="1">
      <alignment horizontal="center" wrapText="1"/>
    </xf>
  </cellXfs>
  <cellStyles count="51">
    <cellStyle name="Comma" xfId="1" builtinId="3"/>
    <cellStyle name="Comma 2" xfId="17" xr:uid="{00000000-0005-0000-0000-000001000000}"/>
    <cellStyle name="Comma 3" xfId="18" xr:uid="{00000000-0005-0000-0000-000002000000}"/>
    <cellStyle name="Comma0" xfId="2" xr:uid="{00000000-0005-0000-0000-000003000000}"/>
    <cellStyle name="Currency0" xfId="3" xr:uid="{00000000-0005-0000-0000-000004000000}"/>
    <cellStyle name="Date" xfId="4" xr:uid="{00000000-0005-0000-0000-000005000000}"/>
    <cellStyle name="Fixed" xfId="5" xr:uid="{00000000-0005-0000-0000-000006000000}"/>
    <cellStyle name="Heading 1" xfId="6" builtinId="16" customBuiltin="1"/>
    <cellStyle name="Heading 1 2" xfId="19" xr:uid="{00000000-0005-0000-0000-000008000000}"/>
    <cellStyle name="Heading 2" xfId="7" builtinId="17" customBuiltin="1"/>
    <cellStyle name="Heading 2 2" xfId="20" xr:uid="{00000000-0005-0000-0000-00000A000000}"/>
    <cellStyle name="Hyperlink" xfId="50" builtinId="8"/>
    <cellStyle name="Normal" xfId="0" builtinId="0"/>
    <cellStyle name="Normal 2" xfId="15" xr:uid="{00000000-0005-0000-0000-00000D000000}"/>
    <cellStyle name="Normal 3" xfId="21" xr:uid="{00000000-0005-0000-0000-00000E000000}"/>
    <cellStyle name="Normal 3 2" xfId="22" xr:uid="{00000000-0005-0000-0000-00000F000000}"/>
    <cellStyle name="Normal 4" xfId="23" xr:uid="{00000000-0005-0000-0000-000010000000}"/>
    <cellStyle name="Normal 4 2" xfId="24" xr:uid="{00000000-0005-0000-0000-000011000000}"/>
    <cellStyle name="Normal 4 2 2" xfId="25" xr:uid="{00000000-0005-0000-0000-000012000000}"/>
    <cellStyle name="Normal 4 2 3" xfId="26" xr:uid="{00000000-0005-0000-0000-000013000000}"/>
    <cellStyle name="Normal 4 3" xfId="27" xr:uid="{00000000-0005-0000-0000-000014000000}"/>
    <cellStyle name="Normal 4 4" xfId="28" xr:uid="{00000000-0005-0000-0000-000015000000}"/>
    <cellStyle name="Normal 5" xfId="29" xr:uid="{00000000-0005-0000-0000-000016000000}"/>
    <cellStyle name="Normal 5 2" xfId="30" xr:uid="{00000000-0005-0000-0000-000017000000}"/>
    <cellStyle name="Normal 6" xfId="31" xr:uid="{00000000-0005-0000-0000-000018000000}"/>
    <cellStyle name="Normal 7" xfId="32" xr:uid="{00000000-0005-0000-0000-000019000000}"/>
    <cellStyle name="Normal 8" xfId="47" xr:uid="{00000000-0005-0000-0000-00001A000000}"/>
    <cellStyle name="Normal 9" xfId="48" xr:uid="{00000000-0005-0000-0000-00001B000000}"/>
    <cellStyle name="Normal_Att HE-14-Cash" xfId="8" xr:uid="{00000000-0005-0000-0000-00001C000000}"/>
    <cellStyle name="Normal_Att_G" xfId="9" xr:uid="{00000000-0005-0000-0000-00001D000000}"/>
    <cellStyle name="Normal_Att_J" xfId="10" xr:uid="{00000000-0005-0000-0000-00001E000000}"/>
    <cellStyle name="Normal_Book2" xfId="11" xr:uid="{00000000-0005-0000-0000-00001F000000}"/>
    <cellStyle name="Normal_Certification tab (version 2) 2" xfId="16" xr:uid="{00000000-0005-0000-0000-000020000000}"/>
    <cellStyle name="Normal_Prior Year (FY 07) FST amounts" xfId="12" xr:uid="{00000000-0005-0000-0000-000021000000}"/>
    <cellStyle name="Normal_Receivables" xfId="13" xr:uid="{00000000-0005-0000-0000-000022000000}"/>
    <cellStyle name="Normal_VLOOKUP" xfId="49" xr:uid="{00000000-0005-0000-0000-000023000000}"/>
    <cellStyle name="Number0DecimalStyle" xfId="33" xr:uid="{00000000-0005-0000-0000-000024000000}"/>
    <cellStyle name="Number10DecimalStyle" xfId="34" xr:uid="{00000000-0005-0000-0000-000025000000}"/>
    <cellStyle name="Number1DecimalStyle" xfId="35" xr:uid="{00000000-0005-0000-0000-000026000000}"/>
    <cellStyle name="Number2DecimalStyle" xfId="36" xr:uid="{00000000-0005-0000-0000-000027000000}"/>
    <cellStyle name="Number3DecimalStyle" xfId="37" xr:uid="{00000000-0005-0000-0000-000028000000}"/>
    <cellStyle name="Number4DecimalStyle" xfId="38" xr:uid="{00000000-0005-0000-0000-000029000000}"/>
    <cellStyle name="Number5DecimalStyle" xfId="39" xr:uid="{00000000-0005-0000-0000-00002A000000}"/>
    <cellStyle name="Number6DecimalStyle" xfId="40" xr:uid="{00000000-0005-0000-0000-00002B000000}"/>
    <cellStyle name="Number7DecimalStyle" xfId="41" xr:uid="{00000000-0005-0000-0000-00002C000000}"/>
    <cellStyle name="Number8DecimalStyle" xfId="42" xr:uid="{00000000-0005-0000-0000-00002D000000}"/>
    <cellStyle name="Number9DecimalStyle" xfId="43" xr:uid="{00000000-0005-0000-0000-00002E000000}"/>
    <cellStyle name="Percent 2" xfId="44" xr:uid="{00000000-0005-0000-0000-00002F000000}"/>
    <cellStyle name="TextStyle" xfId="45" xr:uid="{00000000-0005-0000-0000-000030000000}"/>
    <cellStyle name="Total" xfId="14" builtinId="25" customBuiltin="1"/>
    <cellStyle name="Total 2" xfId="46" xr:uid="{00000000-0005-0000-0000-000032000000}"/>
  </cellStyles>
  <dxfs count="5">
    <dxf>
      <font>
        <b/>
        <i val="0"/>
        <color rgb="FFFF0000"/>
      </font>
    </dxf>
    <dxf>
      <font>
        <b/>
        <i val="0"/>
        <color rgb="FFFF0000"/>
      </font>
    </dxf>
    <dxf>
      <font>
        <b/>
        <i val="0"/>
        <color rgb="FFFF0000"/>
      </font>
    </dxf>
    <dxf>
      <font>
        <b/>
        <i val="0"/>
        <color rgb="FFFF0000"/>
      </font>
    </dxf>
    <dxf>
      <font>
        <b/>
        <i val="0"/>
        <color rgb="FFFF0000"/>
      </font>
    </dxf>
  </dxfs>
  <tableStyles count="1" defaultTableStyle="TableStyleMedium9" defaultPivotStyle="PivotStyleLight16">
    <tableStyle name="Invisible" pivot="0" table="0" count="0" xr9:uid="{479D1400-1F06-4940-B4B9-EF7B5DF6815B}"/>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9525</xdr:colOff>
          <xdr:row>16</xdr:row>
          <xdr:rowOff>19050</xdr:rowOff>
        </xdr:from>
        <xdr:to>
          <xdr:col>10</xdr:col>
          <xdr:colOff>314325</xdr:colOff>
          <xdr:row>17</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19</xdr:row>
          <xdr:rowOff>19050</xdr:rowOff>
        </xdr:from>
        <xdr:to>
          <xdr:col>10</xdr:col>
          <xdr:colOff>314325</xdr:colOff>
          <xdr:row>20</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19050</xdr:rowOff>
        </xdr:from>
        <xdr:to>
          <xdr:col>10</xdr:col>
          <xdr:colOff>314325</xdr:colOff>
          <xdr:row>23</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19050</xdr:rowOff>
        </xdr:from>
        <xdr:to>
          <xdr:col>10</xdr:col>
          <xdr:colOff>314325</xdr:colOff>
          <xdr:row>26</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42</xdr:row>
          <xdr:rowOff>19050</xdr:rowOff>
        </xdr:from>
        <xdr:to>
          <xdr:col>10</xdr:col>
          <xdr:colOff>314325</xdr:colOff>
          <xdr:row>43</xdr:row>
          <xdr:rowOff>38100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45</xdr:row>
          <xdr:rowOff>19050</xdr:rowOff>
        </xdr:from>
        <xdr:to>
          <xdr:col>10</xdr:col>
          <xdr:colOff>314325</xdr:colOff>
          <xdr:row>46</xdr:row>
          <xdr:rowOff>38100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48</xdr:row>
          <xdr:rowOff>19050</xdr:rowOff>
        </xdr:from>
        <xdr:to>
          <xdr:col>10</xdr:col>
          <xdr:colOff>314325</xdr:colOff>
          <xdr:row>49</xdr:row>
          <xdr:rowOff>38100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51</xdr:row>
          <xdr:rowOff>19050</xdr:rowOff>
        </xdr:from>
        <xdr:to>
          <xdr:col>10</xdr:col>
          <xdr:colOff>314325</xdr:colOff>
          <xdr:row>52</xdr:row>
          <xdr:rowOff>38100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19050</xdr:rowOff>
        </xdr:from>
        <xdr:to>
          <xdr:col>10</xdr:col>
          <xdr:colOff>314325</xdr:colOff>
          <xdr:row>29</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19050</xdr:rowOff>
        </xdr:from>
        <xdr:to>
          <xdr:col>10</xdr:col>
          <xdr:colOff>314325</xdr:colOff>
          <xdr:row>32</xdr:row>
          <xdr:rowOff>38100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34</xdr:row>
          <xdr:rowOff>19050</xdr:rowOff>
        </xdr:from>
        <xdr:to>
          <xdr:col>10</xdr:col>
          <xdr:colOff>314325</xdr:colOff>
          <xdr:row>35</xdr:row>
          <xdr:rowOff>38100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200-00000B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37</xdr:row>
          <xdr:rowOff>19050</xdr:rowOff>
        </xdr:from>
        <xdr:to>
          <xdr:col>10</xdr:col>
          <xdr:colOff>314325</xdr:colOff>
          <xdr:row>38</xdr:row>
          <xdr:rowOff>38100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200-00000C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54</xdr:row>
          <xdr:rowOff>19050</xdr:rowOff>
        </xdr:from>
        <xdr:to>
          <xdr:col>10</xdr:col>
          <xdr:colOff>314325</xdr:colOff>
          <xdr:row>55</xdr:row>
          <xdr:rowOff>38100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200-00000D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57</xdr:row>
          <xdr:rowOff>19050</xdr:rowOff>
        </xdr:from>
        <xdr:to>
          <xdr:col>10</xdr:col>
          <xdr:colOff>314325</xdr:colOff>
          <xdr:row>58</xdr:row>
          <xdr:rowOff>38100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200-00000E18000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3.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6"/>
  <sheetViews>
    <sheetView showGridLines="0" tabSelected="1" zoomScaleNormal="100" zoomScaleSheetLayoutView="90" workbookViewId="0"/>
  </sheetViews>
  <sheetFormatPr defaultColWidth="7.5703125" defaultRowHeight="11.25"/>
  <cols>
    <col min="1" max="1" width="4.28515625" style="1" customWidth="1"/>
    <col min="2" max="2" width="1.7109375" style="1" customWidth="1"/>
    <col min="3" max="3" width="45" style="1" customWidth="1"/>
    <col min="4" max="4" width="4.140625" style="1" customWidth="1"/>
    <col min="5" max="5" width="20.7109375" style="1" customWidth="1"/>
    <col min="6" max="6" width="4.42578125" style="1" customWidth="1"/>
    <col min="7" max="7" width="35.28515625" style="3" customWidth="1"/>
    <col min="8" max="8" width="2.7109375" style="1" customWidth="1"/>
    <col min="9" max="9" width="43.42578125" style="1" customWidth="1"/>
    <col min="10" max="10" width="3.28515625" style="1" customWidth="1"/>
    <col min="11" max="11" width="20.7109375" style="1" customWidth="1"/>
    <col min="12" max="12" width="7.140625" style="1" customWidth="1"/>
    <col min="13" max="16384" width="7.5703125" style="1"/>
  </cols>
  <sheetData>
    <row r="1" spans="1:13" ht="13.5">
      <c r="A1" s="24" t="s">
        <v>170</v>
      </c>
      <c r="D1" s="156"/>
      <c r="E1" s="156"/>
      <c r="F1" s="156"/>
      <c r="G1" s="156"/>
    </row>
    <row r="2" spans="1:13" ht="25.5" customHeight="1">
      <c r="A2" s="146" t="s">
        <v>3</v>
      </c>
      <c r="B2" s="2"/>
      <c r="C2" s="2"/>
      <c r="D2" s="162" t="str">
        <f>IF(ISNA(VLOOKUP(D1,'Lookup - HEI #-acronyn'!$A:$B,2,FALSE)),"",VLOOKUP(D1,'Lookup - HEI #-acronyn'!$A:$B,2,FALSE))</f>
        <v/>
      </c>
      <c r="E2" s="162"/>
      <c r="F2" s="162"/>
      <c r="G2" s="162"/>
    </row>
    <row r="3" spans="1:13" ht="12.95" customHeight="1">
      <c r="A3" s="25" t="s">
        <v>4</v>
      </c>
      <c r="B3" s="2"/>
      <c r="C3" s="2"/>
      <c r="D3" s="156"/>
      <c r="E3" s="156"/>
      <c r="F3" s="156"/>
      <c r="G3" s="156"/>
    </row>
    <row r="4" spans="1:13" ht="12.95" customHeight="1">
      <c r="A4" s="25" t="s">
        <v>5</v>
      </c>
      <c r="B4" s="2"/>
      <c r="C4" s="2"/>
      <c r="D4" s="163"/>
      <c r="E4" s="163"/>
      <c r="F4" s="163"/>
      <c r="G4" s="163"/>
    </row>
    <row r="5" spans="1:13" ht="12.95" customHeight="1">
      <c r="A5" s="25" t="s">
        <v>6</v>
      </c>
      <c r="B5" s="2"/>
      <c r="C5" s="2"/>
      <c r="D5" s="164"/>
      <c r="E5" s="165"/>
      <c r="F5" s="165"/>
      <c r="G5" s="165"/>
    </row>
    <row r="6" spans="1:13" ht="12.95" customHeight="1">
      <c r="A6" s="26" t="s">
        <v>7</v>
      </c>
      <c r="B6" s="2"/>
      <c r="C6" s="2"/>
      <c r="D6" s="159"/>
      <c r="E6" s="160"/>
      <c r="F6" s="160"/>
      <c r="G6" s="161"/>
    </row>
    <row r="7" spans="1:13" ht="12.95" customHeight="1">
      <c r="A7" s="170" t="s">
        <v>55</v>
      </c>
      <c r="B7" s="170"/>
      <c r="C7" s="170"/>
      <c r="D7" s="170"/>
    </row>
    <row r="8" spans="1:13" ht="12.95" customHeight="1">
      <c r="A8" s="24" t="s">
        <v>223</v>
      </c>
      <c r="B8" s="24"/>
      <c r="C8" s="24"/>
    </row>
    <row r="9" spans="1:13" ht="13.5">
      <c r="A9" s="27"/>
      <c r="B9" s="2"/>
    </row>
    <row r="10" spans="1:13" s="2" customFormat="1" ht="13.5">
      <c r="A10" s="169" t="s">
        <v>192</v>
      </c>
      <c r="B10" s="169"/>
      <c r="C10" s="169"/>
      <c r="D10" s="169"/>
      <c r="E10" s="169"/>
      <c r="F10" s="169"/>
      <c r="G10" s="169"/>
      <c r="I10" s="4"/>
      <c r="J10" s="4"/>
      <c r="K10" s="4"/>
      <c r="L10" s="4"/>
      <c r="M10" s="5"/>
    </row>
    <row r="11" spans="1:13" s="2" customFormat="1" ht="13.5">
      <c r="A11" s="169" t="s">
        <v>193</v>
      </c>
      <c r="B11" s="169"/>
      <c r="C11" s="169"/>
      <c r="D11" s="169"/>
      <c r="E11" s="169"/>
      <c r="F11" s="169"/>
      <c r="G11" s="169"/>
      <c r="I11" s="4"/>
      <c r="J11" s="4"/>
      <c r="K11" s="4"/>
      <c r="L11" s="4"/>
      <c r="M11" s="5"/>
    </row>
    <row r="12" spans="1:13" ht="13.15" customHeight="1">
      <c r="A12" s="30"/>
      <c r="B12" s="6"/>
      <c r="C12" s="7"/>
      <c r="D12" s="8"/>
      <c r="E12" s="8"/>
      <c r="F12" s="9"/>
      <c r="G12" s="10"/>
      <c r="H12" s="8"/>
      <c r="I12" s="8"/>
      <c r="J12" s="8"/>
      <c r="K12" s="8"/>
    </row>
    <row r="13" spans="1:13" ht="13.15" customHeight="1">
      <c r="A13" s="31"/>
      <c r="B13" s="11"/>
      <c r="C13" s="12"/>
      <c r="F13" s="2"/>
    </row>
    <row r="14" spans="1:13" ht="12" customHeight="1">
      <c r="A14" s="171" t="s">
        <v>218</v>
      </c>
      <c r="B14" s="171"/>
      <c r="C14" s="171"/>
      <c r="D14" s="171"/>
      <c r="E14" s="171"/>
      <c r="F14" s="171"/>
      <c r="G14" s="171"/>
      <c r="H14" s="171"/>
      <c r="I14" s="171"/>
    </row>
    <row r="15" spans="1:13" ht="12" customHeight="1">
      <c r="A15" s="32"/>
      <c r="B15" s="13"/>
      <c r="C15" s="12"/>
      <c r="F15" s="2"/>
    </row>
    <row r="16" spans="1:13" ht="12" customHeight="1">
      <c r="A16" s="172" t="s">
        <v>219</v>
      </c>
      <c r="B16" s="172"/>
      <c r="C16" s="172"/>
      <c r="D16" s="172"/>
      <c r="E16" s="172"/>
      <c r="F16" s="172"/>
      <c r="G16" s="172"/>
      <c r="H16" s="172"/>
      <c r="I16" s="172"/>
      <c r="J16" s="172"/>
      <c r="K16" s="172"/>
    </row>
    <row r="17" spans="1:12" ht="12" customHeight="1">
      <c r="A17" s="32" t="s">
        <v>181</v>
      </c>
      <c r="B17" s="13"/>
      <c r="C17" s="32"/>
      <c r="F17" s="2"/>
    </row>
    <row r="18" spans="1:12" ht="12" customHeight="1">
      <c r="A18" s="14"/>
      <c r="B18" s="13"/>
      <c r="C18" s="14"/>
      <c r="D18" s="2"/>
      <c r="E18" s="15"/>
      <c r="F18" s="2"/>
      <c r="G18" s="16"/>
      <c r="H18" s="2"/>
      <c r="I18" s="14"/>
      <c r="J18" s="2"/>
      <c r="K18" s="15"/>
    </row>
    <row r="19" spans="1:12" s="36" customFormat="1" ht="12" customHeight="1">
      <c r="A19" s="33"/>
      <c r="B19" s="34"/>
      <c r="C19" s="35" t="s">
        <v>56</v>
      </c>
      <c r="E19" s="37" t="s">
        <v>1</v>
      </c>
      <c r="G19" s="38"/>
      <c r="I19" s="35" t="s">
        <v>0</v>
      </c>
      <c r="K19" s="37" t="s">
        <v>1</v>
      </c>
    </row>
    <row r="20" spans="1:12" s="27" customFormat="1" ht="19.5" customHeight="1">
      <c r="A20" s="32"/>
      <c r="B20" s="31" t="s">
        <v>8</v>
      </c>
      <c r="C20" s="31"/>
      <c r="G20" s="39"/>
      <c r="H20" s="31" t="s">
        <v>8</v>
      </c>
      <c r="I20" s="32"/>
    </row>
    <row r="21" spans="1:12" s="27" customFormat="1" ht="29.25" customHeight="1">
      <c r="A21" s="32"/>
      <c r="B21" s="32"/>
      <c r="C21" s="40" t="s">
        <v>2</v>
      </c>
      <c r="E21" s="41"/>
      <c r="F21" s="24" t="s">
        <v>45</v>
      </c>
      <c r="G21" s="39"/>
      <c r="I21" s="42" t="s">
        <v>0</v>
      </c>
      <c r="K21" s="41"/>
    </row>
    <row r="22" spans="1:12" s="27" customFormat="1" ht="25.5" customHeight="1">
      <c r="A22" s="32"/>
      <c r="B22" s="32"/>
      <c r="C22" s="42" t="s">
        <v>108</v>
      </c>
      <c r="E22" s="41"/>
      <c r="F22" s="31" t="s">
        <v>13</v>
      </c>
      <c r="G22" s="39"/>
      <c r="I22" s="42" t="s">
        <v>203</v>
      </c>
      <c r="K22" s="41"/>
    </row>
    <row r="23" spans="1:12" s="27" customFormat="1" ht="40.5">
      <c r="A23" s="32"/>
      <c r="B23" s="32"/>
      <c r="C23" s="40" t="s">
        <v>96</v>
      </c>
      <c r="E23" s="41"/>
      <c r="G23" s="39"/>
      <c r="I23" s="42" t="s">
        <v>205</v>
      </c>
      <c r="K23" s="41"/>
    </row>
    <row r="24" spans="1:12" s="27" customFormat="1" ht="40.5">
      <c r="A24" s="32"/>
      <c r="B24" s="32"/>
      <c r="C24" s="42" t="s">
        <v>204</v>
      </c>
      <c r="E24" s="41"/>
      <c r="G24" s="39"/>
      <c r="I24" s="43"/>
      <c r="K24" s="41"/>
    </row>
    <row r="25" spans="1:12" s="27" customFormat="1" ht="40.5">
      <c r="A25" s="32"/>
      <c r="B25" s="32"/>
      <c r="C25" s="42" t="s">
        <v>202</v>
      </c>
      <c r="E25" s="41"/>
      <c r="G25" s="39"/>
      <c r="I25" s="43"/>
      <c r="K25" s="41"/>
    </row>
    <row r="26" spans="1:12" s="27" customFormat="1" ht="13.5">
      <c r="A26" s="32"/>
      <c r="B26" s="32"/>
      <c r="C26" s="43"/>
      <c r="E26" s="41"/>
      <c r="G26" s="39"/>
      <c r="I26" s="43"/>
      <c r="K26" s="41"/>
    </row>
    <row r="27" spans="1:12" s="27" customFormat="1" ht="13.5">
      <c r="A27" s="32"/>
      <c r="B27" s="32"/>
      <c r="C27" s="43"/>
      <c r="E27" s="41"/>
      <c r="G27" s="39"/>
      <c r="I27" s="43"/>
      <c r="K27" s="41"/>
    </row>
    <row r="28" spans="1:12" s="27" customFormat="1" ht="13.5">
      <c r="A28" s="32"/>
      <c r="B28" s="32"/>
      <c r="C28" s="43"/>
      <c r="E28" s="41"/>
      <c r="G28" s="39"/>
      <c r="I28" s="43"/>
      <c r="K28" s="41"/>
    </row>
    <row r="29" spans="1:12" s="27" customFormat="1" ht="27.75" thickBot="1">
      <c r="A29" s="44"/>
      <c r="B29" s="31"/>
      <c r="C29" s="45" t="s">
        <v>57</v>
      </c>
      <c r="D29" s="31"/>
      <c r="E29" s="46">
        <f>SUM(E21:E28)</f>
        <v>0</v>
      </c>
      <c r="F29" s="31" t="s">
        <v>13</v>
      </c>
      <c r="G29" s="39"/>
      <c r="I29" s="45" t="s">
        <v>108</v>
      </c>
      <c r="J29" s="47"/>
      <c r="K29" s="46">
        <f>SUM(K21:K28)</f>
        <v>0</v>
      </c>
      <c r="L29" s="47" t="s">
        <v>13</v>
      </c>
    </row>
    <row r="30" spans="1:12" s="27" customFormat="1" ht="6.75" customHeight="1" thickTop="1">
      <c r="A30" s="44"/>
      <c r="B30" s="31"/>
      <c r="C30" s="48"/>
      <c r="D30" s="31"/>
      <c r="E30" s="49"/>
      <c r="F30" s="24"/>
      <c r="G30" s="39"/>
      <c r="I30" s="32"/>
      <c r="K30" s="50"/>
    </row>
    <row r="31" spans="1:12" s="27" customFormat="1" ht="6.75" customHeight="1">
      <c r="A31" s="44"/>
      <c r="B31" s="31"/>
      <c r="C31" s="32"/>
      <c r="E31" s="50"/>
      <c r="G31" s="39"/>
      <c r="I31" s="32"/>
      <c r="K31" s="50"/>
    </row>
    <row r="32" spans="1:12" s="27" customFormat="1" ht="15" customHeight="1">
      <c r="A32" s="44"/>
      <c r="B32" s="31" t="s">
        <v>9</v>
      </c>
      <c r="C32" s="32"/>
      <c r="E32" s="50"/>
      <c r="G32" s="39"/>
      <c r="H32" s="31" t="s">
        <v>9</v>
      </c>
      <c r="I32" s="32"/>
      <c r="K32" s="50"/>
    </row>
    <row r="33" spans="1:12" s="27" customFormat="1" ht="27" customHeight="1">
      <c r="B33" s="32"/>
      <c r="C33" s="42" t="s">
        <v>173</v>
      </c>
      <c r="E33" s="41"/>
      <c r="F33" s="27" t="s">
        <v>79</v>
      </c>
      <c r="G33" s="39"/>
      <c r="I33" s="51" t="s">
        <v>175</v>
      </c>
      <c r="K33" s="41"/>
      <c r="L33" s="27" t="s">
        <v>80</v>
      </c>
    </row>
    <row r="34" spans="1:12" s="27" customFormat="1" ht="27">
      <c r="A34" s="32"/>
      <c r="B34" s="32"/>
      <c r="C34" s="42" t="s">
        <v>174</v>
      </c>
      <c r="E34" s="41"/>
      <c r="F34" s="27" t="s">
        <v>79</v>
      </c>
      <c r="G34" s="39"/>
      <c r="I34" s="51" t="s">
        <v>176</v>
      </c>
      <c r="K34" s="41"/>
      <c r="L34" s="27" t="s">
        <v>80</v>
      </c>
    </row>
    <row r="35" spans="1:12" s="27" customFormat="1" ht="27">
      <c r="A35" s="32"/>
      <c r="B35" s="32"/>
      <c r="C35" s="43"/>
      <c r="E35" s="41"/>
      <c r="G35" s="39"/>
      <c r="I35" s="42" t="s">
        <v>206</v>
      </c>
      <c r="K35" s="41"/>
      <c r="L35" s="27" t="s">
        <v>81</v>
      </c>
    </row>
    <row r="36" spans="1:12" s="27" customFormat="1" ht="27">
      <c r="A36" s="32"/>
      <c r="B36" s="32"/>
      <c r="C36" s="43"/>
      <c r="E36" s="41"/>
      <c r="G36" s="39"/>
      <c r="I36" s="42" t="s">
        <v>207</v>
      </c>
      <c r="K36" s="41"/>
      <c r="L36" s="27" t="s">
        <v>81</v>
      </c>
    </row>
    <row r="37" spans="1:12" s="27" customFormat="1" ht="13.5">
      <c r="A37" s="32"/>
      <c r="B37" s="32"/>
      <c r="C37" s="43"/>
      <c r="E37" s="41"/>
      <c r="G37" s="39"/>
      <c r="I37" s="43"/>
      <c r="K37" s="41"/>
    </row>
    <row r="38" spans="1:12" s="27" customFormat="1" ht="13.5">
      <c r="A38" s="32"/>
      <c r="B38" s="32"/>
      <c r="C38" s="43"/>
      <c r="E38" s="41"/>
      <c r="G38" s="39"/>
      <c r="I38" s="43"/>
      <c r="K38" s="41"/>
    </row>
    <row r="39" spans="1:12" s="27" customFormat="1" ht="13.5">
      <c r="A39" s="32"/>
      <c r="B39" s="32"/>
      <c r="C39" s="43"/>
      <c r="E39" s="41"/>
      <c r="G39" s="39"/>
      <c r="I39" s="43"/>
      <c r="K39" s="41"/>
    </row>
    <row r="40" spans="1:12" s="27" customFormat="1" ht="13.5">
      <c r="A40" s="32"/>
      <c r="B40" s="32"/>
      <c r="C40" s="43"/>
      <c r="E40" s="41"/>
      <c r="G40" s="39"/>
      <c r="I40" s="43"/>
      <c r="K40" s="41"/>
    </row>
    <row r="41" spans="1:12" s="27" customFormat="1" ht="13.5">
      <c r="A41" s="32"/>
      <c r="B41" s="32"/>
      <c r="C41" s="43"/>
      <c r="E41" s="41"/>
      <c r="G41" s="39"/>
      <c r="I41" s="43"/>
      <c r="K41" s="41"/>
    </row>
    <row r="42" spans="1:12" s="27" customFormat="1" ht="33.75" customHeight="1" thickBot="1">
      <c r="A42" s="52"/>
      <c r="B42" s="31"/>
      <c r="C42" s="45" t="s">
        <v>58</v>
      </c>
      <c r="D42" s="47"/>
      <c r="E42" s="46">
        <f>SUM(E33:E41)</f>
        <v>0</v>
      </c>
      <c r="F42" s="47" t="s">
        <v>13</v>
      </c>
      <c r="G42" s="39"/>
      <c r="I42" s="45" t="s">
        <v>59</v>
      </c>
      <c r="J42" s="47"/>
      <c r="K42" s="46">
        <f>SUM(K33:K41)</f>
        <v>0</v>
      </c>
      <c r="L42" s="47" t="s">
        <v>13</v>
      </c>
    </row>
    <row r="43" spans="1:12" s="27" customFormat="1" ht="21.75" customHeight="1" thickTop="1">
      <c r="A43" s="52"/>
      <c r="B43" s="31"/>
      <c r="C43" s="53"/>
      <c r="D43" s="47"/>
      <c r="E43" s="50"/>
      <c r="G43" s="39"/>
      <c r="I43" s="53"/>
      <c r="J43" s="47"/>
      <c r="K43" s="37" t="s">
        <v>1</v>
      </c>
    </row>
    <row r="44" spans="1:12" s="27" customFormat="1" ht="51.75" customHeight="1">
      <c r="A44" s="167" t="s">
        <v>220</v>
      </c>
      <c r="B44" s="167"/>
      <c r="C44" s="167"/>
      <c r="D44" s="167"/>
      <c r="E44" s="167"/>
      <c r="F44" s="167"/>
      <c r="G44" s="167"/>
      <c r="H44" s="167"/>
      <c r="I44" s="167"/>
      <c r="J44" s="53"/>
      <c r="K44" s="41"/>
      <c r="L44" s="47" t="s">
        <v>13</v>
      </c>
    </row>
    <row r="45" spans="1:12" s="27" customFormat="1" ht="20.25" customHeight="1">
      <c r="A45" s="52"/>
      <c r="B45" s="31"/>
      <c r="C45" s="53"/>
      <c r="D45" s="47"/>
      <c r="E45" s="50"/>
      <c r="G45" s="39"/>
      <c r="I45" s="53"/>
      <c r="J45" s="47"/>
      <c r="K45" s="50"/>
    </row>
    <row r="46" spans="1:12" s="27" customFormat="1" ht="24" customHeight="1">
      <c r="A46" s="29" t="s">
        <v>216</v>
      </c>
      <c r="B46" s="31"/>
      <c r="C46" s="32"/>
      <c r="E46" s="50"/>
      <c r="G46" s="39"/>
      <c r="I46" s="32"/>
      <c r="K46" s="50"/>
    </row>
    <row r="47" spans="1:12" s="32" customFormat="1" ht="96" customHeight="1">
      <c r="A47" s="166" t="s">
        <v>194</v>
      </c>
      <c r="B47" s="166"/>
      <c r="C47" s="166"/>
      <c r="D47" s="166"/>
      <c r="E47" s="166"/>
      <c r="F47" s="166"/>
      <c r="G47" s="166"/>
      <c r="H47" s="166"/>
      <c r="I47" s="166"/>
      <c r="J47" s="166"/>
      <c r="K47" s="166"/>
    </row>
    <row r="48" spans="1:12" s="32" customFormat="1" ht="13.15" customHeight="1">
      <c r="A48" s="31"/>
      <c r="G48" s="54"/>
      <c r="I48" s="55"/>
    </row>
    <row r="49" spans="1:10" s="32" customFormat="1" ht="42.75" customHeight="1">
      <c r="A49" s="147" t="s">
        <v>217</v>
      </c>
      <c r="F49" s="168" t="s">
        <v>177</v>
      </c>
      <c r="G49" s="168"/>
      <c r="I49" s="56">
        <f>D1</f>
        <v>0</v>
      </c>
      <c r="J49" s="32" t="s">
        <v>171</v>
      </c>
    </row>
    <row r="50" spans="1:10" s="32" customFormat="1" ht="15" customHeight="1">
      <c r="A50" s="157"/>
      <c r="B50" s="158"/>
      <c r="C50" s="158"/>
      <c r="D50" s="158"/>
      <c r="E50" s="158"/>
      <c r="F50" s="158"/>
      <c r="G50" s="158"/>
      <c r="I50" s="55"/>
    </row>
    <row r="51" spans="1:10" s="32" customFormat="1" ht="21" customHeight="1">
      <c r="A51" s="57"/>
      <c r="B51" s="27" t="s">
        <v>47</v>
      </c>
      <c r="D51" s="57"/>
      <c r="E51" s="58"/>
      <c r="G51" s="54"/>
      <c r="J51" s="27"/>
    </row>
    <row r="52" spans="1:10" s="27" customFormat="1" ht="13.5">
      <c r="A52" s="57"/>
      <c r="C52" s="59" t="s">
        <v>18</v>
      </c>
      <c r="D52" s="60"/>
      <c r="E52" s="68">
        <f>E21</f>
        <v>0</v>
      </c>
      <c r="F52" s="32"/>
      <c r="G52" s="54"/>
      <c r="H52" s="32"/>
      <c r="I52" s="32"/>
    </row>
    <row r="53" spans="1:10" s="27" customFormat="1" ht="27">
      <c r="A53" s="57"/>
      <c r="C53" s="59" t="s">
        <v>19</v>
      </c>
      <c r="D53" s="60"/>
      <c r="E53" s="66" t="e">
        <f>HLOOKUP($I$49,'PY Ending Balances-HEI'!$D:$X,4,FALSE)</f>
        <v>#N/A</v>
      </c>
      <c r="F53" s="32"/>
      <c r="G53" s="54"/>
      <c r="H53" s="61"/>
      <c r="I53" s="32"/>
    </row>
    <row r="54" spans="1:10" s="27" customFormat="1" ht="13.5">
      <c r="A54" s="57"/>
      <c r="C54" s="59" t="s">
        <v>48</v>
      </c>
      <c r="D54" s="60"/>
      <c r="E54" s="67" t="e">
        <f>E52-E53</f>
        <v>#N/A</v>
      </c>
      <c r="F54" s="62" t="s">
        <v>50</v>
      </c>
      <c r="G54" s="54"/>
      <c r="H54" s="32"/>
      <c r="I54" s="32"/>
    </row>
    <row r="55" spans="1:10" s="27" customFormat="1" ht="13.5">
      <c r="A55" s="57"/>
      <c r="C55" s="63"/>
      <c r="D55" s="57"/>
      <c r="E55" s="64"/>
      <c r="F55" s="62"/>
      <c r="G55" s="54"/>
      <c r="H55" s="32"/>
      <c r="I55" s="32"/>
    </row>
    <row r="56" spans="1:10" s="27" customFormat="1" ht="13.5">
      <c r="A56" s="57"/>
      <c r="B56" s="27" t="s">
        <v>49</v>
      </c>
      <c r="C56" s="32"/>
      <c r="D56" s="57"/>
      <c r="E56" s="32"/>
      <c r="F56" s="32"/>
      <c r="G56" s="54"/>
      <c r="H56" s="32"/>
      <c r="I56" s="32"/>
    </row>
    <row r="57" spans="1:10" s="27" customFormat="1" ht="13.5">
      <c r="A57" s="57"/>
      <c r="C57" s="65" t="e">
        <f>IF(E54=0,"N/A","Answer Required")</f>
        <v>#N/A</v>
      </c>
      <c r="D57" s="57"/>
      <c r="E57" s="32"/>
      <c r="F57" s="32"/>
      <c r="G57" s="54"/>
      <c r="H57" s="32"/>
      <c r="I57" s="32"/>
    </row>
    <row r="58" spans="1:10" s="27" customFormat="1" ht="13.5">
      <c r="A58" s="57"/>
      <c r="C58" s="32"/>
      <c r="D58" s="57"/>
      <c r="E58" s="32"/>
      <c r="F58" s="32"/>
      <c r="G58" s="54"/>
      <c r="H58" s="32"/>
      <c r="I58" s="32"/>
    </row>
    <row r="59" spans="1:10" ht="12.75">
      <c r="A59" s="18"/>
      <c r="B59" s="2"/>
      <c r="C59" s="13"/>
      <c r="D59" s="18"/>
      <c r="E59" s="13"/>
      <c r="F59" s="13"/>
      <c r="G59" s="17"/>
      <c r="H59" s="13"/>
      <c r="I59" s="13"/>
      <c r="J59" s="2"/>
    </row>
    <row r="60" spans="1:10" ht="31.5" hidden="1" customHeight="1">
      <c r="A60" s="18"/>
      <c r="B60" s="2"/>
      <c r="C60" s="13"/>
      <c r="D60" s="18"/>
      <c r="E60" s="13"/>
      <c r="F60" s="13"/>
      <c r="G60" s="19"/>
      <c r="H60" s="20"/>
      <c r="I60" s="20" t="s">
        <v>138</v>
      </c>
      <c r="J60" s="20"/>
    </row>
    <row r="61" spans="1:10" ht="15" hidden="1">
      <c r="G61" s="21"/>
      <c r="H61" s="20"/>
      <c r="I61" s="22" t="s">
        <v>113</v>
      </c>
      <c r="J61" s="20"/>
    </row>
    <row r="62" spans="1:10" ht="15" hidden="1">
      <c r="G62" s="21"/>
      <c r="H62" s="20"/>
      <c r="I62" s="22" t="s">
        <v>133</v>
      </c>
      <c r="J62" s="20"/>
    </row>
    <row r="63" spans="1:10" ht="15" hidden="1">
      <c r="G63" s="21"/>
      <c r="H63" s="20"/>
      <c r="I63" s="22" t="s">
        <v>134</v>
      </c>
      <c r="J63" s="20"/>
    </row>
    <row r="64" spans="1:10" ht="15" hidden="1">
      <c r="G64" s="21"/>
      <c r="H64" s="20"/>
      <c r="I64" s="22" t="s">
        <v>126</v>
      </c>
      <c r="J64" s="20"/>
    </row>
    <row r="65" spans="7:10" ht="15" hidden="1">
      <c r="G65" s="21"/>
      <c r="H65" s="20"/>
      <c r="I65" s="22" t="s">
        <v>131</v>
      </c>
      <c r="J65" s="20"/>
    </row>
    <row r="66" spans="7:10" ht="15" hidden="1">
      <c r="G66" s="21"/>
      <c r="H66" s="20"/>
      <c r="I66" s="22" t="s">
        <v>130</v>
      </c>
      <c r="J66" s="20"/>
    </row>
    <row r="67" spans="7:10" ht="15" hidden="1">
      <c r="G67" s="21"/>
      <c r="H67" s="20"/>
      <c r="I67" s="22" t="s">
        <v>132</v>
      </c>
      <c r="J67" s="20"/>
    </row>
    <row r="68" spans="7:10" ht="15" hidden="1">
      <c r="G68" s="21"/>
      <c r="H68" s="20"/>
      <c r="I68" s="22" t="s">
        <v>120</v>
      </c>
      <c r="J68" s="20"/>
    </row>
    <row r="69" spans="7:10" ht="15" hidden="1">
      <c r="G69" s="21"/>
      <c r="H69" s="20"/>
      <c r="I69" s="22" t="s">
        <v>117</v>
      </c>
      <c r="J69" s="20"/>
    </row>
    <row r="70" spans="7:10" ht="15" hidden="1">
      <c r="G70" s="21"/>
      <c r="H70" s="20"/>
      <c r="I70" s="22" t="s">
        <v>118</v>
      </c>
      <c r="J70" s="20"/>
    </row>
    <row r="71" spans="7:10" ht="15" hidden="1">
      <c r="G71" s="21"/>
      <c r="H71" s="20"/>
      <c r="I71" s="22" t="s">
        <v>116</v>
      </c>
      <c r="J71" s="20"/>
    </row>
    <row r="72" spans="7:10" ht="15" hidden="1">
      <c r="G72" s="21"/>
      <c r="H72" s="20"/>
      <c r="I72" s="22" t="s">
        <v>123</v>
      </c>
      <c r="J72" s="20"/>
    </row>
    <row r="73" spans="7:10" ht="15" hidden="1">
      <c r="G73" s="21"/>
      <c r="H73" s="20"/>
      <c r="I73" s="22" t="s">
        <v>121</v>
      </c>
      <c r="J73" s="20"/>
    </row>
    <row r="74" spans="7:10" ht="15" hidden="1">
      <c r="G74" s="21"/>
      <c r="H74" s="20"/>
      <c r="I74" s="22" t="s">
        <v>135</v>
      </c>
      <c r="J74" s="20"/>
    </row>
    <row r="75" spans="7:10" ht="15" hidden="1">
      <c r="G75" s="21"/>
      <c r="H75" s="20"/>
      <c r="I75" s="22" t="s">
        <v>127</v>
      </c>
      <c r="J75" s="20"/>
    </row>
    <row r="76" spans="7:10" ht="15" hidden="1">
      <c r="G76" s="21"/>
      <c r="H76" s="20"/>
      <c r="I76" s="22" t="s">
        <v>128</v>
      </c>
      <c r="J76" s="20"/>
    </row>
    <row r="77" spans="7:10" ht="15" hidden="1">
      <c r="G77" s="21"/>
      <c r="H77" s="20"/>
      <c r="I77" s="22" t="s">
        <v>136</v>
      </c>
      <c r="J77" s="20"/>
    </row>
    <row r="78" spans="7:10" ht="15" hidden="1">
      <c r="G78" s="21"/>
      <c r="H78" s="20"/>
      <c r="I78" s="22" t="s">
        <v>112</v>
      </c>
      <c r="J78" s="20"/>
    </row>
    <row r="79" spans="7:10" ht="15" hidden="1">
      <c r="G79" s="21"/>
      <c r="H79" s="20"/>
      <c r="I79" s="22" t="s">
        <v>114</v>
      </c>
      <c r="J79" s="20"/>
    </row>
    <row r="80" spans="7:10" ht="15" hidden="1">
      <c r="G80" s="21"/>
      <c r="H80" s="20"/>
      <c r="I80" s="22" t="s">
        <v>129</v>
      </c>
      <c r="J80" s="20"/>
    </row>
    <row r="81" spans="3:10" ht="15" hidden="1">
      <c r="C81" s="13"/>
      <c r="G81" s="23"/>
      <c r="H81" s="20"/>
      <c r="I81" s="22" t="s">
        <v>137</v>
      </c>
      <c r="J81" s="20"/>
    </row>
    <row r="82" spans="3:10" ht="15" hidden="1">
      <c r="C82" s="13"/>
      <c r="I82" s="22" t="s">
        <v>115</v>
      </c>
    </row>
    <row r="83" spans="3:10" ht="15" hidden="1">
      <c r="C83" s="13"/>
      <c r="I83" s="22" t="s">
        <v>122</v>
      </c>
    </row>
    <row r="84" spans="3:10" ht="15" hidden="1">
      <c r="I84" s="22" t="s">
        <v>124</v>
      </c>
    </row>
    <row r="85" spans="3:10" ht="15" hidden="1">
      <c r="I85" s="22" t="s">
        <v>119</v>
      </c>
    </row>
    <row r="86" spans="3:10" ht="15" hidden="1">
      <c r="I86" s="22" t="s">
        <v>125</v>
      </c>
    </row>
  </sheetData>
  <sheetProtection algorithmName="SHA-512" hashValue="ukvUUWwt7xundRGVdRk0aB+SFXS2MMAAiMuFhEV8TKZ9cvR/v+dM7DwJHntxwrPwAk+sPopPRPeMldwnlkAE5w==" saltValue="HWoJgFVd1KY2iaEkblqduw==" spinCount="100000" sheet="1" objects="1" scenarios="1"/>
  <mergeCells count="15">
    <mergeCell ref="D1:G1"/>
    <mergeCell ref="A50:G50"/>
    <mergeCell ref="D6:G6"/>
    <mergeCell ref="D2:G2"/>
    <mergeCell ref="D3:G3"/>
    <mergeCell ref="D4:G4"/>
    <mergeCell ref="D5:G5"/>
    <mergeCell ref="A47:K47"/>
    <mergeCell ref="A44:I44"/>
    <mergeCell ref="F49:G49"/>
    <mergeCell ref="A11:G11"/>
    <mergeCell ref="A10:G10"/>
    <mergeCell ref="A7:D7"/>
    <mergeCell ref="A14:I14"/>
    <mergeCell ref="A16:K16"/>
  </mergeCells>
  <phoneticPr fontId="11" type="noConversion"/>
  <conditionalFormatting sqref="C57">
    <cfRule type="containsText" dxfId="4" priority="1" operator="containsText" text="Answer Required">
      <formula>NOT(ISERROR(SEARCH("Answer Required",C57)))</formula>
    </cfRule>
  </conditionalFormatting>
  <dataValidations disablePrompts="1" count="2">
    <dataValidation type="whole" allowBlank="1" showInputMessage="1" showErrorMessage="1" error="Enter whole number." sqref="K44 E21:E28 K21:K28 E33:E41 K33:K41" xr:uid="{00000000-0002-0000-0000-000000000000}">
      <formula1>-1000000000000</formula1>
      <formula2>1000000000000</formula2>
    </dataValidation>
    <dataValidation type="list" allowBlank="1" showInputMessage="1" showErrorMessage="1" error="Use the drop-down list to select the applicable Institution Number-Institution Acronym for this submission and the Institution Name will automatically populate._x000a_" sqref="D1:G1" xr:uid="{00000000-0002-0000-0000-000001000000}">
      <formula1>$I$61:$I$86</formula1>
    </dataValidation>
  </dataValidations>
  <pageMargins left="0.55000000000000004" right="0.2" top="0.65" bottom="0.43" header="0.2" footer="0.17"/>
  <pageSetup scale="59" orientation="landscape" cellComments="asDisplayed" r:id="rId1"/>
  <headerFooter alignWithMargins="0">
    <oddHeader>&amp;C&amp;"Arial,Bold"&amp;11Attachment HE-8
Appropriation Available and Appropriation Revenue
&amp;A</oddHeader>
    <oddFooter>&amp;L&amp;F \ &amp;A&amp;RPage &amp;P</oddFooter>
  </headerFooter>
  <rowBreaks count="1" manualBreakCount="1">
    <brk id="42" max="11"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8"/>
  <sheetViews>
    <sheetView showGridLines="0" zoomScaleNormal="100" zoomScaleSheetLayoutView="100" workbookViewId="0"/>
  </sheetViews>
  <sheetFormatPr defaultColWidth="7.5703125" defaultRowHeight="11.25"/>
  <cols>
    <col min="1" max="1" width="4.28515625" style="1" customWidth="1"/>
    <col min="2" max="2" width="1.7109375" style="1" customWidth="1"/>
    <col min="3" max="3" width="59.42578125" style="1" customWidth="1"/>
    <col min="4" max="4" width="4.5703125" style="1" customWidth="1"/>
    <col min="5" max="5" width="19.140625" style="1" customWidth="1"/>
    <col min="6" max="6" width="4.42578125" style="81" customWidth="1"/>
    <col min="7" max="7" width="35.28515625" style="3" customWidth="1"/>
    <col min="8" max="8" width="27" style="1" hidden="1" customWidth="1"/>
    <col min="9" max="9" width="3.42578125" style="1" hidden="1" customWidth="1"/>
    <col min="10" max="10" width="13.140625" style="1" hidden="1" customWidth="1"/>
    <col min="11" max="16384" width="7.5703125" style="1"/>
  </cols>
  <sheetData>
    <row r="1" spans="1:7" ht="13.5">
      <c r="A1" s="24" t="s">
        <v>170</v>
      </c>
      <c r="B1" s="27"/>
      <c r="C1" s="27"/>
      <c r="D1" s="175" t="str">
        <f>IF('TAB 1'!D1:G1="","",'TAB 1'!D1:G1)</f>
        <v/>
      </c>
      <c r="E1" s="175"/>
      <c r="F1" s="175"/>
      <c r="G1" s="175"/>
    </row>
    <row r="2" spans="1:7" ht="24" customHeight="1">
      <c r="A2" s="146" t="s">
        <v>3</v>
      </c>
      <c r="B2" s="27"/>
      <c r="C2" s="27"/>
      <c r="D2" s="175" t="str">
        <f>IF('TAB 1'!D2:G2="","",'TAB 1'!D2:G2)</f>
        <v/>
      </c>
      <c r="E2" s="175"/>
      <c r="F2" s="175"/>
      <c r="G2" s="175"/>
    </row>
    <row r="3" spans="1:7" ht="12.95" customHeight="1">
      <c r="A3" s="25" t="s">
        <v>4</v>
      </c>
      <c r="B3" s="27"/>
      <c r="C3" s="27"/>
      <c r="D3" s="156" t="str">
        <f>IF('TAB 1'!D3:G3="","",'TAB 1'!D3:G3)</f>
        <v/>
      </c>
      <c r="E3" s="156"/>
      <c r="F3" s="156"/>
      <c r="G3" s="156"/>
    </row>
    <row r="4" spans="1:7" ht="12.95" customHeight="1">
      <c r="A4" s="25" t="s">
        <v>5</v>
      </c>
      <c r="B4" s="27"/>
      <c r="C4" s="27"/>
      <c r="D4" s="163" t="str">
        <f>IF('TAB 1'!D4:G4="","",'TAB 1'!D4:G4)</f>
        <v/>
      </c>
      <c r="E4" s="163"/>
      <c r="F4" s="163"/>
      <c r="G4" s="163"/>
    </row>
    <row r="5" spans="1:7" ht="12.95" customHeight="1">
      <c r="A5" s="25" t="s">
        <v>6</v>
      </c>
      <c r="B5" s="27"/>
      <c r="C5" s="27"/>
      <c r="D5" s="164" t="str">
        <f>IF('TAB 1'!D5:G5="","",'TAB 1'!D5:G5)</f>
        <v/>
      </c>
      <c r="E5" s="165"/>
      <c r="F5" s="165"/>
      <c r="G5" s="165"/>
    </row>
    <row r="6" spans="1:7" ht="12.95" customHeight="1">
      <c r="A6" s="26" t="s">
        <v>7</v>
      </c>
      <c r="B6" s="27"/>
      <c r="C6" s="27"/>
      <c r="D6" s="176" t="str">
        <f>IF('TAB 1'!D6:G6="","",'TAB 1'!D6:G6)</f>
        <v/>
      </c>
      <c r="E6" s="177"/>
      <c r="F6" s="177"/>
      <c r="G6" s="178"/>
    </row>
    <row r="7" spans="1:7" ht="12.95" customHeight="1">
      <c r="A7" s="24" t="s">
        <v>93</v>
      </c>
      <c r="B7" s="27"/>
      <c r="C7" s="27"/>
    </row>
    <row r="8" spans="1:7" ht="12.95" customHeight="1">
      <c r="A8" s="24" t="str">
        <f>'TAB 1'!A8</f>
        <v>For the Year Ended June 30, 2024</v>
      </c>
      <c r="B8" s="27"/>
      <c r="C8" s="27"/>
    </row>
    <row r="9" spans="1:7" ht="6" customHeight="1">
      <c r="A9" s="27"/>
      <c r="B9" s="27"/>
      <c r="C9" s="27"/>
    </row>
    <row r="10" spans="1:7" ht="3" customHeight="1">
      <c r="A10" s="27"/>
      <c r="B10" s="86"/>
      <c r="C10" s="32"/>
      <c r="F10" s="82"/>
    </row>
    <row r="11" spans="1:7" ht="15.75" customHeight="1">
      <c r="A11" s="32" t="s">
        <v>226</v>
      </c>
      <c r="B11" s="32"/>
      <c r="C11" s="32"/>
      <c r="F11" s="82"/>
    </row>
    <row r="12" spans="1:7" ht="3" customHeight="1">
      <c r="A12" s="32"/>
      <c r="B12" s="32"/>
      <c r="C12" s="32"/>
      <c r="F12" s="82"/>
    </row>
    <row r="13" spans="1:7" ht="1.5" customHeight="1">
      <c r="A13" s="29"/>
      <c r="B13" s="32"/>
      <c r="C13" s="32"/>
      <c r="F13" s="82"/>
    </row>
    <row r="14" spans="1:7" ht="3" hidden="1" customHeight="1">
      <c r="A14" s="28"/>
      <c r="B14" s="32"/>
      <c r="C14" s="32"/>
      <c r="F14" s="82"/>
    </row>
    <row r="15" spans="1:7" ht="5.25" customHeight="1">
      <c r="A15" s="87"/>
      <c r="B15" s="30"/>
      <c r="C15" s="30"/>
      <c r="D15" s="8"/>
      <c r="E15" s="8"/>
      <c r="F15" s="83"/>
      <c r="G15" s="10"/>
    </row>
    <row r="16" spans="1:7" s="27" customFormat="1" ht="12" customHeight="1">
      <c r="A16" s="29"/>
      <c r="B16" s="32"/>
      <c r="C16" s="32"/>
      <c r="F16" s="80"/>
      <c r="G16" s="39"/>
    </row>
    <row r="17" spans="1:10" s="27" customFormat="1" ht="12" customHeight="1">
      <c r="A17" s="31" t="s">
        <v>195</v>
      </c>
      <c r="B17" s="32"/>
      <c r="C17" s="32"/>
      <c r="F17" s="80"/>
      <c r="G17" s="39"/>
    </row>
    <row r="18" spans="1:10" s="27" customFormat="1" ht="12" customHeight="1">
      <c r="A18" s="33"/>
      <c r="B18" s="32"/>
      <c r="C18" s="33"/>
      <c r="E18" s="38"/>
      <c r="F18" s="80"/>
      <c r="G18" s="88"/>
    </row>
    <row r="19" spans="1:10" s="36" customFormat="1" ht="12" customHeight="1">
      <c r="A19" s="33"/>
      <c r="B19" s="34"/>
      <c r="C19" s="35" t="s">
        <v>84</v>
      </c>
      <c r="E19" s="37" t="s">
        <v>1</v>
      </c>
      <c r="F19" s="80"/>
    </row>
    <row r="20" spans="1:10" s="27" customFormat="1" ht="21.75" customHeight="1">
      <c r="A20" s="32"/>
      <c r="B20" s="89" t="s">
        <v>209</v>
      </c>
      <c r="C20" s="31"/>
      <c r="F20" s="80"/>
    </row>
    <row r="21" spans="1:10" s="27" customFormat="1" ht="13.5">
      <c r="A21" s="32"/>
      <c r="B21" s="32"/>
      <c r="C21" s="43"/>
      <c r="E21" s="41"/>
      <c r="F21" s="80"/>
    </row>
    <row r="22" spans="1:10" s="27" customFormat="1" ht="13.5">
      <c r="A22" s="32"/>
      <c r="B22" s="32"/>
      <c r="C22" s="43"/>
      <c r="E22" s="41"/>
      <c r="F22" s="80"/>
    </row>
    <row r="23" spans="1:10" s="27" customFormat="1" ht="13.5">
      <c r="A23" s="32"/>
      <c r="B23" s="32"/>
      <c r="C23" s="43"/>
      <c r="E23" s="41"/>
      <c r="F23" s="80"/>
    </row>
    <row r="24" spans="1:10" s="27" customFormat="1" ht="13.5">
      <c r="A24" s="32"/>
      <c r="B24" s="32"/>
      <c r="C24" s="43"/>
      <c r="E24" s="41"/>
      <c r="F24" s="80"/>
      <c r="H24" s="80" t="s">
        <v>60</v>
      </c>
      <c r="J24" s="90"/>
    </row>
    <row r="25" spans="1:10" s="27" customFormat="1" ht="13.5">
      <c r="A25" s="32"/>
      <c r="B25" s="32"/>
      <c r="C25" s="43"/>
      <c r="E25" s="41"/>
      <c r="F25" s="80"/>
      <c r="G25" s="54"/>
      <c r="H25" s="34" t="s">
        <v>73</v>
      </c>
    </row>
    <row r="26" spans="1:10" s="27" customFormat="1" ht="54" hidden="1">
      <c r="A26" s="32"/>
      <c r="B26" s="32"/>
      <c r="C26" s="42" t="s">
        <v>72</v>
      </c>
      <c r="E26" s="91"/>
      <c r="F26" s="80"/>
      <c r="G26" s="92" t="e">
        <f>HLOOKUP($J$24,'PY Ending Balances-HEI'!$D$1:$X$6,6,FALSE)</f>
        <v>#N/A</v>
      </c>
      <c r="H26" s="93" t="e">
        <f>SUM(E26,G26)</f>
        <v>#N/A</v>
      </c>
    </row>
    <row r="27" spans="1:10" s="27" customFormat="1" ht="14.25" thickBot="1">
      <c r="A27" s="44"/>
      <c r="C27" s="44"/>
      <c r="D27" s="44" t="s">
        <v>94</v>
      </c>
      <c r="E27" s="46">
        <f>SUM(E21:E26)</f>
        <v>0</v>
      </c>
      <c r="F27" s="94" t="s">
        <v>13</v>
      </c>
    </row>
    <row r="28" spans="1:10" s="27" customFormat="1" ht="6.75" customHeight="1" thickTop="1">
      <c r="A28" s="44"/>
      <c r="B28" s="31"/>
      <c r="C28" s="44"/>
      <c r="D28" s="31"/>
      <c r="E28" s="50"/>
      <c r="F28" s="52"/>
    </row>
    <row r="29" spans="1:10" s="27" customFormat="1" ht="15" customHeight="1">
      <c r="A29" s="80"/>
      <c r="B29" s="31" t="s">
        <v>210</v>
      </c>
      <c r="C29" s="32"/>
      <c r="E29" s="50"/>
      <c r="F29" s="80"/>
    </row>
    <row r="30" spans="1:10" s="27" customFormat="1" ht="13.5">
      <c r="B30" s="32"/>
      <c r="C30" s="95"/>
      <c r="E30" s="41"/>
      <c r="F30" s="80"/>
    </row>
    <row r="31" spans="1:10" s="27" customFormat="1" ht="13.5">
      <c r="B31" s="32"/>
      <c r="C31" s="95"/>
      <c r="E31" s="41"/>
      <c r="F31" s="80"/>
    </row>
    <row r="32" spans="1:10" s="27" customFormat="1" ht="13.5">
      <c r="B32" s="32"/>
      <c r="C32" s="95"/>
      <c r="E32" s="41"/>
      <c r="F32" s="80"/>
    </row>
    <row r="33" spans="1:6" s="27" customFormat="1" ht="13.5">
      <c r="B33" s="32"/>
      <c r="C33" s="95"/>
      <c r="E33" s="41"/>
      <c r="F33" s="80"/>
    </row>
    <row r="34" spans="1:6" s="27" customFormat="1" ht="13.5">
      <c r="B34" s="32"/>
      <c r="C34" s="95"/>
      <c r="E34" s="41"/>
      <c r="F34" s="80"/>
    </row>
    <row r="35" spans="1:6" s="27" customFormat="1" ht="13.5">
      <c r="B35" s="32"/>
      <c r="C35" s="95"/>
      <c r="E35" s="41"/>
      <c r="F35" s="80"/>
    </row>
    <row r="36" spans="1:6" s="27" customFormat="1" ht="14.25" thickBot="1">
      <c r="A36" s="44"/>
      <c r="B36" s="31"/>
      <c r="C36" s="44"/>
      <c r="D36" s="44" t="s">
        <v>95</v>
      </c>
      <c r="E36" s="46">
        <f>SUM(E30:E35)</f>
        <v>0</v>
      </c>
      <c r="F36" s="94" t="s">
        <v>13</v>
      </c>
    </row>
    <row r="37" spans="1:6" s="27" customFormat="1" ht="4.5" customHeight="1" thickTop="1">
      <c r="A37" s="44"/>
      <c r="B37" s="31"/>
      <c r="C37" s="31"/>
      <c r="E37" s="50"/>
      <c r="F37" s="80"/>
    </row>
    <row r="38" spans="1:6" s="27" customFormat="1" ht="15" customHeight="1">
      <c r="A38" s="31"/>
      <c r="B38" s="31" t="s">
        <v>106</v>
      </c>
      <c r="C38" s="32"/>
      <c r="E38" s="50"/>
      <c r="F38" s="80"/>
    </row>
    <row r="39" spans="1:6" s="27" customFormat="1" ht="13.5">
      <c r="B39" s="32"/>
      <c r="C39" s="95"/>
      <c r="E39" s="41"/>
      <c r="F39" s="80"/>
    </row>
    <row r="40" spans="1:6" s="27" customFormat="1" ht="13.5">
      <c r="B40" s="32"/>
      <c r="C40" s="95"/>
      <c r="E40" s="41"/>
      <c r="F40" s="80"/>
    </row>
    <row r="41" spans="1:6" s="27" customFormat="1" ht="13.5">
      <c r="B41" s="32"/>
      <c r="C41" s="95"/>
      <c r="E41" s="41"/>
      <c r="F41" s="80"/>
    </row>
    <row r="42" spans="1:6" s="27" customFormat="1" ht="13.5">
      <c r="B42" s="32"/>
      <c r="C42" s="95"/>
      <c r="E42" s="41"/>
      <c r="F42" s="80"/>
    </row>
    <row r="43" spans="1:6" s="27" customFormat="1" ht="13.5">
      <c r="B43" s="32"/>
      <c r="C43" s="95"/>
      <c r="E43" s="41"/>
      <c r="F43" s="80"/>
    </row>
    <row r="44" spans="1:6" s="27" customFormat="1" ht="13.5">
      <c r="B44" s="32"/>
      <c r="C44" s="95"/>
      <c r="E44" s="41"/>
      <c r="F44" s="80"/>
    </row>
    <row r="45" spans="1:6" s="27" customFormat="1" ht="14.25" thickBot="1">
      <c r="A45" s="44"/>
      <c r="B45" s="31"/>
      <c r="C45" s="45"/>
      <c r="D45" s="44" t="s">
        <v>107</v>
      </c>
      <c r="E45" s="46">
        <f>SUM(E39:E44)</f>
        <v>0</v>
      </c>
      <c r="F45" s="94" t="s">
        <v>13</v>
      </c>
    </row>
    <row r="46" spans="1:6" s="27" customFormat="1" ht="6.75" customHeight="1" thickTop="1">
      <c r="A46" s="44"/>
      <c r="B46" s="31"/>
      <c r="C46" s="32"/>
      <c r="E46" s="50"/>
      <c r="F46" s="80"/>
    </row>
    <row r="47" spans="1:6" s="27" customFormat="1" ht="12" hidden="1" customHeight="1">
      <c r="A47" s="44"/>
      <c r="B47" s="31" t="s">
        <v>68</v>
      </c>
      <c r="C47" s="32"/>
      <c r="E47" s="50"/>
      <c r="F47" s="80"/>
    </row>
    <row r="48" spans="1:6" s="27" customFormat="1" ht="13.5" hidden="1">
      <c r="A48" s="32"/>
      <c r="B48" s="32"/>
      <c r="C48" s="96"/>
      <c r="E48" s="97"/>
      <c r="F48" s="80"/>
    </row>
    <row r="49" spans="1:6" s="27" customFormat="1" ht="13.5" hidden="1">
      <c r="A49" s="32"/>
      <c r="B49" s="32"/>
      <c r="C49" s="96"/>
      <c r="E49" s="97"/>
      <c r="F49" s="80"/>
    </row>
    <row r="50" spans="1:6" s="27" customFormat="1" ht="13.5" hidden="1">
      <c r="A50" s="32"/>
      <c r="B50" s="32"/>
      <c r="C50" s="96"/>
      <c r="E50" s="97"/>
      <c r="F50" s="80"/>
    </row>
    <row r="51" spans="1:6" s="27" customFormat="1" ht="13.5" hidden="1">
      <c r="A51" s="32"/>
      <c r="B51" s="32"/>
      <c r="C51" s="96"/>
      <c r="E51" s="97"/>
      <c r="F51" s="80"/>
    </row>
    <row r="52" spans="1:6" s="27" customFormat="1" ht="13.5" hidden="1">
      <c r="A52" s="32"/>
      <c r="B52" s="32"/>
      <c r="C52" s="96"/>
      <c r="E52" s="97"/>
      <c r="F52" s="80"/>
    </row>
    <row r="53" spans="1:6" s="27" customFormat="1" ht="13.5" hidden="1">
      <c r="B53" s="32"/>
      <c r="C53" s="96"/>
      <c r="E53" s="97"/>
      <c r="F53" s="80"/>
    </row>
    <row r="54" spans="1:6" s="27" customFormat="1" ht="14.25" hidden="1" thickBot="1">
      <c r="B54" s="31"/>
      <c r="C54" s="98" t="s">
        <v>71</v>
      </c>
      <c r="D54" s="99" t="s">
        <v>13</v>
      </c>
      <c r="E54" s="100">
        <f>SUM(E48:E53)</f>
        <v>0</v>
      </c>
      <c r="F54" s="80"/>
    </row>
    <row r="55" spans="1:6" s="27" customFormat="1" ht="12" hidden="1" customHeight="1" thickTop="1">
      <c r="B55" s="31"/>
      <c r="C55" s="44"/>
      <c r="E55" s="50"/>
      <c r="F55" s="80"/>
    </row>
    <row r="56" spans="1:6" s="27" customFormat="1" ht="12" hidden="1" customHeight="1">
      <c r="A56" s="44"/>
      <c r="B56" s="31" t="s">
        <v>69</v>
      </c>
      <c r="C56" s="32"/>
      <c r="E56" s="50"/>
      <c r="F56" s="80"/>
    </row>
    <row r="57" spans="1:6" s="27" customFormat="1" ht="13.5" hidden="1">
      <c r="A57" s="32"/>
      <c r="B57" s="32"/>
      <c r="C57" s="96"/>
      <c r="E57" s="97"/>
      <c r="F57" s="80"/>
    </row>
    <row r="58" spans="1:6" s="27" customFormat="1" ht="13.5" hidden="1">
      <c r="A58" s="32"/>
      <c r="B58" s="32"/>
      <c r="C58" s="96"/>
      <c r="E58" s="97"/>
      <c r="F58" s="80"/>
    </row>
    <row r="59" spans="1:6" s="27" customFormat="1" ht="13.5" hidden="1">
      <c r="A59" s="32"/>
      <c r="B59" s="32"/>
      <c r="C59" s="96"/>
      <c r="E59" s="97"/>
      <c r="F59" s="80"/>
    </row>
    <row r="60" spans="1:6" s="27" customFormat="1" ht="13.5" hidden="1">
      <c r="A60" s="32"/>
      <c r="B60" s="32"/>
      <c r="C60" s="96"/>
      <c r="E60" s="97"/>
      <c r="F60" s="80"/>
    </row>
    <row r="61" spans="1:6" s="27" customFormat="1" ht="13.5" hidden="1">
      <c r="A61" s="32"/>
      <c r="B61" s="32"/>
      <c r="C61" s="96"/>
      <c r="E61" s="97"/>
      <c r="F61" s="80"/>
    </row>
    <row r="62" spans="1:6" s="27" customFormat="1" ht="13.5" hidden="1">
      <c r="B62" s="32"/>
      <c r="C62" s="96"/>
      <c r="E62" s="97"/>
      <c r="F62" s="80"/>
    </row>
    <row r="63" spans="1:6" s="27" customFormat="1" ht="14.25" hidden="1" thickBot="1">
      <c r="B63" s="31"/>
      <c r="C63" s="98" t="s">
        <v>70</v>
      </c>
      <c r="D63" s="99" t="s">
        <v>13</v>
      </c>
      <c r="E63" s="100">
        <f>SUM(E57:E62)</f>
        <v>0</v>
      </c>
      <c r="F63" s="80"/>
    </row>
    <row r="64" spans="1:6" s="27" customFormat="1" ht="5.25" hidden="1" customHeight="1" thickTop="1">
      <c r="B64" s="31"/>
      <c r="C64" s="44"/>
      <c r="E64" s="50"/>
      <c r="F64" s="80"/>
    </row>
    <row r="65" spans="1:10" s="27" customFormat="1" ht="5.25" hidden="1" customHeight="1">
      <c r="B65" s="31"/>
      <c r="C65" s="44"/>
      <c r="E65" s="50"/>
      <c r="F65" s="80"/>
    </row>
    <row r="66" spans="1:10" s="27" customFormat="1" ht="5.25" hidden="1" customHeight="1">
      <c r="B66" s="31"/>
      <c r="C66" s="44"/>
      <c r="E66" s="50"/>
      <c r="F66" s="80"/>
    </row>
    <row r="67" spans="1:10" s="27" customFormat="1" ht="5.25" hidden="1" customHeight="1">
      <c r="B67" s="31"/>
      <c r="C67" s="44"/>
      <c r="E67" s="50"/>
      <c r="F67" s="80"/>
    </row>
    <row r="68" spans="1:10" s="27" customFormat="1" ht="5.25" hidden="1" customHeight="1">
      <c r="B68" s="31"/>
      <c r="C68" s="44"/>
      <c r="E68" s="50"/>
      <c r="F68" s="80"/>
    </row>
    <row r="69" spans="1:10" s="27" customFormat="1" ht="5.25" hidden="1" customHeight="1">
      <c r="B69" s="31"/>
      <c r="C69" s="44"/>
      <c r="E69" s="50"/>
      <c r="F69" s="80"/>
    </row>
    <row r="70" spans="1:10" s="27" customFormat="1" ht="5.25" hidden="1" customHeight="1">
      <c r="B70" s="31"/>
      <c r="C70" s="44"/>
      <c r="E70" s="50"/>
      <c r="F70" s="80"/>
    </row>
    <row r="71" spans="1:10" s="27" customFormat="1" ht="12" customHeight="1">
      <c r="B71" s="31"/>
      <c r="C71" s="44"/>
      <c r="E71" s="50"/>
      <c r="F71" s="80"/>
    </row>
    <row r="72" spans="1:10" s="27" customFormat="1" ht="67.5" customHeight="1">
      <c r="A72" s="173" t="s">
        <v>208</v>
      </c>
      <c r="B72" s="173"/>
      <c r="C72" s="173"/>
      <c r="D72" s="173"/>
      <c r="E72" s="173"/>
      <c r="F72" s="173"/>
      <c r="G72" s="173"/>
    </row>
    <row r="73" spans="1:10" s="27" customFormat="1" ht="27.75" customHeight="1">
      <c r="A73" s="174" t="s">
        <v>180</v>
      </c>
      <c r="B73" s="174"/>
      <c r="C73" s="174"/>
      <c r="D73" s="174"/>
      <c r="E73" s="174"/>
      <c r="F73" s="174"/>
      <c r="G73" s="174"/>
    </row>
    <row r="74" spans="1:10">
      <c r="G74" s="1"/>
    </row>
    <row r="75" spans="1:10">
      <c r="G75" s="1"/>
    </row>
    <row r="76" spans="1:10" ht="24" hidden="1">
      <c r="G76" s="1"/>
      <c r="J76" s="21" t="s">
        <v>41</v>
      </c>
    </row>
    <row r="77" spans="1:10" ht="12.75" hidden="1">
      <c r="G77" s="1"/>
      <c r="J77" s="84" t="s">
        <v>21</v>
      </c>
    </row>
    <row r="78" spans="1:10" ht="12.75" hidden="1">
      <c r="G78" s="1"/>
      <c r="J78" s="84" t="s">
        <v>22</v>
      </c>
    </row>
    <row r="79" spans="1:10" ht="12.75" hidden="1">
      <c r="G79" s="1"/>
      <c r="J79" s="84" t="s">
        <v>23</v>
      </c>
    </row>
    <row r="80" spans="1:10" ht="12.75" hidden="1">
      <c r="G80" s="1"/>
      <c r="J80" s="84" t="s">
        <v>24</v>
      </c>
    </row>
    <row r="81" spans="7:10" ht="12.75" hidden="1">
      <c r="G81" s="1"/>
      <c r="J81" s="84" t="s">
        <v>67</v>
      </c>
    </row>
    <row r="82" spans="7:10" ht="12.75" hidden="1">
      <c r="G82" s="1"/>
      <c r="J82" s="84" t="s">
        <v>25</v>
      </c>
    </row>
    <row r="83" spans="7:10" ht="12.75" hidden="1">
      <c r="G83" s="1"/>
      <c r="J83" s="84" t="s">
        <v>26</v>
      </c>
    </row>
    <row r="84" spans="7:10" ht="12.75" hidden="1">
      <c r="G84" s="1"/>
      <c r="J84" s="84" t="s">
        <v>27</v>
      </c>
    </row>
    <row r="85" spans="7:10" ht="12.75" hidden="1">
      <c r="G85" s="1"/>
      <c r="J85" s="84" t="s">
        <v>46</v>
      </c>
    </row>
    <row r="86" spans="7:10" ht="12.75" hidden="1">
      <c r="G86" s="1"/>
      <c r="J86" s="84" t="s">
        <v>28</v>
      </c>
    </row>
    <row r="87" spans="7:10" ht="12.75" hidden="1">
      <c r="G87" s="1"/>
      <c r="J87" s="84" t="s">
        <v>29</v>
      </c>
    </row>
    <row r="88" spans="7:10" ht="12.75" hidden="1">
      <c r="G88" s="1"/>
      <c r="J88" s="84" t="s">
        <v>30</v>
      </c>
    </row>
    <row r="89" spans="7:10" ht="12.75" hidden="1">
      <c r="G89" s="1"/>
      <c r="J89" s="84" t="s">
        <v>31</v>
      </c>
    </row>
    <row r="90" spans="7:10" ht="12.75" hidden="1">
      <c r="G90" s="1"/>
      <c r="J90" s="84" t="s">
        <v>32</v>
      </c>
    </row>
    <row r="91" spans="7:10" ht="12.75" hidden="1">
      <c r="G91" s="1"/>
      <c r="J91" s="84" t="s">
        <v>33</v>
      </c>
    </row>
    <row r="92" spans="7:10" ht="12.75" hidden="1">
      <c r="G92" s="1"/>
      <c r="J92" s="84" t="s">
        <v>34</v>
      </c>
    </row>
    <row r="93" spans="7:10" ht="12.75" hidden="1">
      <c r="G93" s="1"/>
      <c r="J93" s="84" t="s">
        <v>36</v>
      </c>
    </row>
    <row r="94" spans="7:10" ht="12.75" hidden="1">
      <c r="G94" s="1"/>
      <c r="J94" s="84" t="s">
        <v>37</v>
      </c>
    </row>
    <row r="95" spans="7:10" ht="12.75" hidden="1">
      <c r="G95" s="1"/>
      <c r="J95" s="84" t="s">
        <v>35</v>
      </c>
    </row>
    <row r="96" spans="7:10" ht="12.75" hidden="1">
      <c r="G96" s="1"/>
      <c r="J96" s="84" t="s">
        <v>38</v>
      </c>
    </row>
    <row r="97" spans="10:10" ht="12.75" hidden="1">
      <c r="J97" s="84" t="s">
        <v>39</v>
      </c>
    </row>
    <row r="98" spans="10:10" ht="12" hidden="1">
      <c r="J98" s="85" t="s">
        <v>40</v>
      </c>
    </row>
  </sheetData>
  <sheetProtection algorithmName="SHA-512" hashValue="SXtj+0TgIa5rH0uwbNR4llK2eo22+Ur9KreRwLa0iKjh6jUh0VcqvPt7VbRcv8lW9jgLoU1WJuspiISYJnk4ZA==" saltValue="NS3laQpusUuLgjsp+S3XZQ==" spinCount="100000" sheet="1" objects="1" scenarios="1"/>
  <mergeCells count="8">
    <mergeCell ref="A72:G72"/>
    <mergeCell ref="A73:G73"/>
    <mergeCell ref="D1:G1"/>
    <mergeCell ref="D6:G6"/>
    <mergeCell ref="D2:G2"/>
    <mergeCell ref="D3:G3"/>
    <mergeCell ref="D4:G4"/>
    <mergeCell ref="D5:G5"/>
  </mergeCells>
  <phoneticPr fontId="11" type="noConversion"/>
  <dataValidations count="4">
    <dataValidation type="list" allowBlank="1" showInputMessage="1" showErrorMessage="1" error="Select the institution's acronym from the drop-down list." sqref="J24" xr:uid="{00000000-0002-0000-0100-000000000000}">
      <formula1>$J$77:$J$98</formula1>
    </dataValidation>
    <dataValidation type="whole" allowBlank="1" showInputMessage="1" showErrorMessage="1" error="Enter whole number." sqref="E57:E62 E48:E53 E26" xr:uid="{00000000-0002-0000-0100-000001000000}">
      <formula1>-100000000000000000</formula1>
      <formula2>100000000000000000</formula2>
    </dataValidation>
    <dataValidation allowBlank="1" showInputMessage="1" showErrorMessage="1" error="Select the institution's acronym from the drop-down list." sqref="I25 K23" xr:uid="{00000000-0002-0000-0100-000002000000}"/>
    <dataValidation type="whole" allowBlank="1" showInputMessage="1" showErrorMessage="1" error="Enter whole number." sqref="E21:E25 E30:E35 E39:E44" xr:uid="{00000000-0002-0000-0100-000003000000}">
      <formula1>-1000000000000</formula1>
      <formula2>1000000000000</formula2>
    </dataValidation>
  </dataValidations>
  <pageMargins left="0.55000000000000004" right="0.2" top="0.65" bottom="0.35" header="0.2" footer="0.17"/>
  <pageSetup scale="78" orientation="landscape" cellComments="asDisplayed" r:id="rId1"/>
  <headerFooter alignWithMargins="0">
    <oddHeader>&amp;C&amp;"Arial,Bold"&amp;11Attachment HE-8
Appropriation Available and Appropriation Revenue
&amp;A</oddHeader>
    <oddFooter>&amp;L&amp;F \ &amp;A&amp;RPage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0"/>
  <sheetViews>
    <sheetView showGridLines="0" zoomScaleNormal="100" zoomScaleSheetLayoutView="100" workbookViewId="0">
      <selection sqref="A1:C1"/>
    </sheetView>
  </sheetViews>
  <sheetFormatPr defaultColWidth="8.85546875" defaultRowHeight="12"/>
  <cols>
    <col min="1" max="1" width="6" style="102" customWidth="1"/>
    <col min="2" max="2" width="15.5703125" style="102" customWidth="1"/>
    <col min="3" max="3" width="12.140625" style="102" customWidth="1"/>
    <col min="4" max="5" width="5.140625" style="102" customWidth="1"/>
    <col min="6" max="6" width="5.140625" style="102" bestFit="1" customWidth="1"/>
    <col min="7" max="7" width="30.28515625" style="102" customWidth="1"/>
    <col min="8" max="8" width="2.140625" style="102" customWidth="1"/>
    <col min="9" max="9" width="13.85546875" style="102" customWidth="1"/>
    <col min="10" max="10" width="5" style="102" customWidth="1"/>
    <col min="11" max="11" width="5.7109375" style="102" customWidth="1"/>
    <col min="12" max="12" width="17" style="102" customWidth="1"/>
    <col min="13" max="13" width="1.85546875" style="102" customWidth="1"/>
    <col min="14" max="14" width="2.140625" style="102" customWidth="1"/>
    <col min="15" max="15" width="7" style="102" customWidth="1"/>
    <col min="16" max="16" width="1.28515625" style="102" customWidth="1"/>
    <col min="17" max="17" width="8.85546875" style="102"/>
    <col min="18" max="18" width="0" style="102" hidden="1" customWidth="1"/>
    <col min="19" max="16384" width="8.85546875" style="102"/>
  </cols>
  <sheetData>
    <row r="1" spans="1:18" ht="29.25" customHeight="1">
      <c r="A1" s="179" t="s">
        <v>172</v>
      </c>
      <c r="B1" s="179"/>
      <c r="C1" s="180"/>
      <c r="D1" s="201" t="str">
        <f>IF('TAB 1'!D1:G1="","",'TAB 1'!D1:G1)</f>
        <v/>
      </c>
      <c r="E1" s="202"/>
      <c r="F1" s="202"/>
      <c r="G1" s="202"/>
      <c r="H1" s="202"/>
      <c r="I1" s="202"/>
      <c r="J1" s="202"/>
      <c r="K1" s="203"/>
    </row>
    <row r="2" spans="1:18" ht="27" customHeight="1">
      <c r="A2" s="148" t="s">
        <v>3</v>
      </c>
      <c r="D2" s="204" t="str">
        <f>IF('TAB 1'!D2:G2="","",'TAB 1'!D2:G2)</f>
        <v/>
      </c>
      <c r="E2" s="205"/>
      <c r="F2" s="205"/>
      <c r="G2" s="205"/>
      <c r="H2" s="205"/>
      <c r="I2" s="205"/>
      <c r="J2" s="205"/>
      <c r="K2" s="206"/>
    </row>
    <row r="3" spans="1:18" ht="13.5">
      <c r="A3" s="107" t="str">
        <f>'TAB 1'!A8</f>
        <v>For the Year Ended June 30, 2024</v>
      </c>
      <c r="C3" s="103"/>
      <c r="D3" s="103"/>
      <c r="E3" s="103"/>
      <c r="F3" s="103"/>
      <c r="G3" s="104"/>
      <c r="I3" s="105"/>
    </row>
    <row r="4" spans="1:18" s="101" customFormat="1" ht="4.5" customHeight="1"/>
    <row r="5" spans="1:18" s="108" customFormat="1" ht="13.5" customHeight="1">
      <c r="A5" s="181" t="s">
        <v>214</v>
      </c>
      <c r="B5" s="181"/>
      <c r="C5" s="181"/>
      <c r="D5" s="181"/>
      <c r="E5" s="181"/>
      <c r="F5" s="181"/>
      <c r="G5" s="181"/>
      <c r="H5" s="181"/>
      <c r="I5" s="181"/>
      <c r="J5" s="181"/>
      <c r="K5" s="181"/>
      <c r="L5" s="181"/>
      <c r="M5" s="181"/>
    </row>
    <row r="6" spans="1:18" s="108" customFormat="1" ht="27" customHeight="1">
      <c r="A6" s="181" t="s">
        <v>215</v>
      </c>
      <c r="B6" s="181"/>
      <c r="C6" s="181"/>
      <c r="D6" s="181"/>
      <c r="E6" s="181"/>
      <c r="F6" s="181"/>
      <c r="G6" s="181"/>
      <c r="H6" s="181"/>
      <c r="I6" s="181"/>
      <c r="J6" s="181"/>
      <c r="K6" s="181"/>
      <c r="L6" s="181"/>
      <c r="M6" s="181"/>
      <c r="R6" s="108" t="s">
        <v>97</v>
      </c>
    </row>
    <row r="7" spans="1:18" s="108" customFormat="1" ht="8.25" customHeight="1">
      <c r="A7" s="109"/>
      <c r="B7" s="110"/>
      <c r="C7" s="110"/>
      <c r="D7" s="110"/>
      <c r="E7" s="110"/>
      <c r="F7" s="110"/>
      <c r="G7" s="110"/>
      <c r="H7" s="110"/>
      <c r="I7" s="110"/>
      <c r="J7" s="110"/>
      <c r="R7" s="108" t="s">
        <v>98</v>
      </c>
    </row>
    <row r="8" spans="1:18" s="108" customFormat="1" ht="15.75" customHeight="1">
      <c r="A8" s="111" t="s">
        <v>99</v>
      </c>
      <c r="B8" s="125" t="s">
        <v>100</v>
      </c>
      <c r="C8" s="182" t="s">
        <v>213</v>
      </c>
      <c r="D8" s="183"/>
      <c r="E8" s="183"/>
      <c r="F8" s="183"/>
      <c r="G8" s="183"/>
      <c r="H8" s="183"/>
      <c r="I8" s="183"/>
      <c r="J8" s="183"/>
      <c r="K8" s="183"/>
      <c r="L8" s="183"/>
      <c r="M8" s="184"/>
    </row>
    <row r="9" spans="1:18" s="108" customFormat="1" ht="15.75" customHeight="1">
      <c r="A9" s="111"/>
      <c r="B9" s="112"/>
      <c r="C9" s="185" t="s">
        <v>211</v>
      </c>
      <c r="D9" s="186"/>
      <c r="E9" s="186"/>
      <c r="F9" s="186"/>
      <c r="G9" s="186"/>
      <c r="H9" s="186"/>
      <c r="I9" s="186"/>
      <c r="J9" s="186"/>
      <c r="K9" s="186"/>
      <c r="L9" s="186"/>
      <c r="M9" s="187"/>
    </row>
    <row r="10" spans="1:18" s="108" customFormat="1" ht="29.25" customHeight="1">
      <c r="A10" s="111"/>
      <c r="B10" s="112"/>
      <c r="C10" s="188" t="s">
        <v>101</v>
      </c>
      <c r="D10" s="189"/>
      <c r="E10" s="189"/>
      <c r="F10" s="189"/>
      <c r="G10" s="189"/>
      <c r="H10" s="189"/>
      <c r="I10" s="189"/>
      <c r="J10" s="189"/>
      <c r="K10" s="189"/>
      <c r="L10" s="189"/>
      <c r="M10" s="190"/>
    </row>
    <row r="11" spans="1:18" s="108" customFormat="1" ht="9.75" customHeight="1">
      <c r="A11" s="113"/>
      <c r="B11" s="114"/>
      <c r="C11" s="110"/>
      <c r="D11" s="110"/>
      <c r="E11" s="110"/>
      <c r="F11" s="110"/>
      <c r="G11" s="110"/>
      <c r="H11" s="110"/>
      <c r="I11" s="110"/>
      <c r="J11" s="110"/>
    </row>
    <row r="12" spans="1:18" s="108" customFormat="1" ht="31.5" customHeight="1">
      <c r="A12" s="115" t="s">
        <v>102</v>
      </c>
      <c r="B12" s="125" t="s">
        <v>100</v>
      </c>
      <c r="C12" s="191" t="s">
        <v>196</v>
      </c>
      <c r="D12" s="192"/>
      <c r="E12" s="192"/>
      <c r="F12" s="192"/>
      <c r="G12" s="192"/>
      <c r="H12" s="192"/>
      <c r="I12" s="192"/>
      <c r="J12" s="192"/>
      <c r="K12" s="192"/>
      <c r="L12" s="192"/>
      <c r="M12" s="193"/>
    </row>
    <row r="13" spans="1:18" s="108" customFormat="1" ht="45.75" customHeight="1">
      <c r="A13" s="116"/>
      <c r="C13" s="194" t="s">
        <v>212</v>
      </c>
      <c r="D13" s="195"/>
      <c r="E13" s="195"/>
      <c r="F13" s="195"/>
      <c r="G13" s="195"/>
      <c r="H13" s="195"/>
      <c r="I13" s="195"/>
      <c r="J13" s="195"/>
      <c r="K13" s="195"/>
      <c r="L13" s="195"/>
      <c r="M13" s="196"/>
    </row>
    <row r="14" spans="1:18" s="108" customFormat="1" ht="5.25" customHeight="1">
      <c r="H14" s="110"/>
      <c r="I14" s="110"/>
      <c r="J14" s="110"/>
      <c r="K14" s="197"/>
      <c r="L14" s="197"/>
      <c r="M14" s="197"/>
      <c r="N14" s="197"/>
      <c r="O14" s="197"/>
    </row>
    <row r="15" spans="1:18" s="108" customFormat="1" ht="12.75" customHeight="1">
      <c r="B15" s="117" t="s">
        <v>51</v>
      </c>
      <c r="H15" s="110"/>
      <c r="I15" s="118" t="s">
        <v>103</v>
      </c>
      <c r="J15" s="118"/>
      <c r="K15" s="197"/>
      <c r="L15" s="197"/>
      <c r="M15" s="197"/>
      <c r="N15" s="197"/>
      <c r="O15" s="197"/>
    </row>
    <row r="16" spans="1:18" s="108" customFormat="1" ht="6.75" customHeight="1">
      <c r="H16" s="110"/>
      <c r="I16" s="110"/>
      <c r="J16" s="110"/>
    </row>
    <row r="17" spans="1:15" s="108" customFormat="1" ht="18.75" customHeight="1">
      <c r="A17" s="119"/>
      <c r="B17" s="120" t="s">
        <v>52</v>
      </c>
      <c r="C17" s="198"/>
      <c r="D17" s="199"/>
      <c r="E17" s="199"/>
      <c r="F17" s="199"/>
      <c r="G17" s="199"/>
      <c r="H17" s="110"/>
      <c r="I17" s="121"/>
      <c r="J17" s="122"/>
      <c r="L17" s="200" t="s">
        <v>104</v>
      </c>
      <c r="M17" s="200"/>
      <c r="N17" s="200"/>
      <c r="O17" s="200"/>
    </row>
    <row r="18" spans="1:15" s="108" customFormat="1" ht="18.75" customHeight="1">
      <c r="A18" s="119"/>
      <c r="B18" s="120" t="s">
        <v>53</v>
      </c>
      <c r="C18" s="198"/>
      <c r="D18" s="199"/>
      <c r="E18" s="199"/>
      <c r="F18" s="199"/>
      <c r="G18" s="199"/>
      <c r="H18" s="110"/>
      <c r="I18" s="110"/>
      <c r="J18" s="110"/>
      <c r="L18" s="200"/>
      <c r="M18" s="200"/>
      <c r="N18" s="200"/>
      <c r="O18" s="200"/>
    </row>
    <row r="19" spans="1:15" s="123" customFormat="1" ht="6.75" customHeight="1">
      <c r="B19" s="124"/>
      <c r="H19" s="110"/>
      <c r="I19" s="110"/>
      <c r="J19" s="110"/>
      <c r="L19" s="126"/>
      <c r="M19" s="127"/>
      <c r="N19" s="127"/>
      <c r="O19" s="127"/>
    </row>
    <row r="20" spans="1:15" s="123" customFormat="1" ht="18.75" customHeight="1">
      <c r="A20" s="119"/>
      <c r="B20" s="120" t="s">
        <v>52</v>
      </c>
      <c r="C20" s="198"/>
      <c r="D20" s="199"/>
      <c r="E20" s="199"/>
      <c r="F20" s="199"/>
      <c r="G20" s="199"/>
      <c r="H20" s="110"/>
      <c r="I20" s="121"/>
      <c r="J20" s="122"/>
      <c r="K20" s="108"/>
      <c r="L20" s="200" t="s">
        <v>104</v>
      </c>
      <c r="M20" s="200"/>
      <c r="N20" s="200"/>
      <c r="O20" s="200"/>
    </row>
    <row r="21" spans="1:15" s="123" customFormat="1" ht="18.75" customHeight="1">
      <c r="A21" s="119"/>
      <c r="B21" s="120" t="s">
        <v>53</v>
      </c>
      <c r="C21" s="198"/>
      <c r="D21" s="199"/>
      <c r="E21" s="199"/>
      <c r="F21" s="199"/>
      <c r="G21" s="199"/>
      <c r="H21" s="110"/>
      <c r="I21" s="110"/>
      <c r="J21" s="110"/>
      <c r="K21" s="108"/>
      <c r="L21" s="200"/>
      <c r="M21" s="200"/>
      <c r="N21" s="200"/>
      <c r="O21" s="200"/>
    </row>
    <row r="22" spans="1:15" s="123" customFormat="1" ht="6.75" customHeight="1">
      <c r="B22" s="124"/>
      <c r="H22" s="110"/>
      <c r="I22" s="110"/>
      <c r="J22" s="110"/>
      <c r="L22" s="126"/>
      <c r="M22" s="127"/>
      <c r="N22" s="127"/>
      <c r="O22" s="127"/>
    </row>
    <row r="23" spans="1:15" s="123" customFormat="1" ht="18.75" customHeight="1">
      <c r="A23" s="119"/>
      <c r="B23" s="120" t="s">
        <v>52</v>
      </c>
      <c r="C23" s="198"/>
      <c r="D23" s="199"/>
      <c r="E23" s="199"/>
      <c r="F23" s="199"/>
      <c r="G23" s="199"/>
      <c r="H23" s="110"/>
      <c r="I23" s="121"/>
      <c r="J23" s="122"/>
      <c r="K23" s="108"/>
      <c r="L23" s="200" t="s">
        <v>104</v>
      </c>
      <c r="M23" s="200"/>
      <c r="N23" s="200"/>
      <c r="O23" s="200"/>
    </row>
    <row r="24" spans="1:15" s="123" customFormat="1" ht="18.75" customHeight="1">
      <c r="A24" s="119"/>
      <c r="B24" s="120" t="s">
        <v>53</v>
      </c>
      <c r="C24" s="198"/>
      <c r="D24" s="199"/>
      <c r="E24" s="199"/>
      <c r="F24" s="199"/>
      <c r="G24" s="199"/>
      <c r="H24" s="110"/>
      <c r="I24" s="110"/>
      <c r="J24" s="110"/>
      <c r="K24" s="108"/>
      <c r="L24" s="200"/>
      <c r="M24" s="200"/>
      <c r="N24" s="200"/>
      <c r="O24" s="200"/>
    </row>
    <row r="25" spans="1:15" s="123" customFormat="1" ht="6.75" customHeight="1">
      <c r="A25" s="108"/>
      <c r="B25" s="108"/>
      <c r="C25" s="108"/>
      <c r="D25" s="108"/>
      <c r="E25" s="108"/>
      <c r="F25" s="108"/>
      <c r="G25" s="108"/>
      <c r="H25" s="110"/>
      <c r="I25" s="110"/>
      <c r="J25" s="110"/>
      <c r="L25" s="126"/>
      <c r="M25" s="127"/>
      <c r="N25" s="127"/>
      <c r="O25" s="127"/>
    </row>
    <row r="26" spans="1:15" s="123" customFormat="1" ht="18.75" customHeight="1">
      <c r="A26" s="119"/>
      <c r="B26" s="120" t="s">
        <v>52</v>
      </c>
      <c r="C26" s="198"/>
      <c r="D26" s="199"/>
      <c r="E26" s="199"/>
      <c r="F26" s="199"/>
      <c r="G26" s="199"/>
      <c r="H26" s="110"/>
      <c r="I26" s="121"/>
      <c r="J26" s="122"/>
      <c r="K26" s="108"/>
      <c r="L26" s="200" t="s">
        <v>104</v>
      </c>
      <c r="M26" s="200"/>
      <c r="N26" s="200"/>
      <c r="O26" s="200"/>
    </row>
    <row r="27" spans="1:15" s="108" customFormat="1" ht="18.75" customHeight="1">
      <c r="A27" s="119"/>
      <c r="B27" s="120" t="s">
        <v>53</v>
      </c>
      <c r="C27" s="198"/>
      <c r="D27" s="199"/>
      <c r="E27" s="199"/>
      <c r="F27" s="199"/>
      <c r="G27" s="199"/>
      <c r="H27" s="110"/>
      <c r="I27" s="110"/>
      <c r="J27" s="110"/>
      <c r="L27" s="200"/>
      <c r="M27" s="200"/>
      <c r="N27" s="200"/>
      <c r="O27" s="200"/>
    </row>
    <row r="28" spans="1:15" s="123" customFormat="1" ht="6.75" customHeight="1">
      <c r="A28" s="108"/>
      <c r="B28" s="108"/>
      <c r="C28" s="108"/>
      <c r="D28" s="108"/>
      <c r="E28" s="108"/>
      <c r="F28" s="108"/>
      <c r="G28" s="108"/>
      <c r="H28" s="110"/>
      <c r="I28" s="110"/>
      <c r="J28" s="110"/>
      <c r="L28" s="126"/>
      <c r="M28" s="127"/>
      <c r="N28" s="127"/>
      <c r="O28" s="127"/>
    </row>
    <row r="29" spans="1:15" s="123" customFormat="1" ht="18.75" customHeight="1">
      <c r="A29" s="119"/>
      <c r="B29" s="120" t="s">
        <v>52</v>
      </c>
      <c r="C29" s="198"/>
      <c r="D29" s="199"/>
      <c r="E29" s="199"/>
      <c r="F29" s="199"/>
      <c r="G29" s="199"/>
      <c r="H29" s="110"/>
      <c r="I29" s="121"/>
      <c r="J29" s="122"/>
      <c r="K29" s="108"/>
      <c r="L29" s="200" t="s">
        <v>104</v>
      </c>
      <c r="M29" s="200"/>
      <c r="N29" s="200"/>
      <c r="O29" s="200"/>
    </row>
    <row r="30" spans="1:15" s="108" customFormat="1" ht="18.75" customHeight="1">
      <c r="A30" s="119"/>
      <c r="B30" s="120" t="s">
        <v>53</v>
      </c>
      <c r="C30" s="198"/>
      <c r="D30" s="199"/>
      <c r="E30" s="199"/>
      <c r="F30" s="199"/>
      <c r="G30" s="199"/>
      <c r="H30" s="110"/>
      <c r="I30" s="110"/>
      <c r="J30" s="110"/>
      <c r="L30" s="200"/>
      <c r="M30" s="200"/>
      <c r="N30" s="200"/>
      <c r="O30" s="200"/>
    </row>
    <row r="31" spans="1:15" s="123" customFormat="1" ht="6.75" customHeight="1">
      <c r="A31" s="108"/>
      <c r="B31" s="108"/>
      <c r="C31" s="108"/>
      <c r="D31" s="108"/>
      <c r="E31" s="108"/>
      <c r="F31" s="108"/>
      <c r="G31" s="108"/>
      <c r="H31" s="110"/>
      <c r="I31" s="110"/>
      <c r="J31" s="110"/>
      <c r="L31" s="126"/>
      <c r="M31" s="127"/>
      <c r="N31" s="127"/>
      <c r="O31" s="127"/>
    </row>
    <row r="32" spans="1:15" s="123" customFormat="1" ht="18.75" customHeight="1">
      <c r="A32" s="119"/>
      <c r="B32" s="120" t="s">
        <v>52</v>
      </c>
      <c r="C32" s="198"/>
      <c r="D32" s="199"/>
      <c r="E32" s="199"/>
      <c r="F32" s="199"/>
      <c r="G32" s="199"/>
      <c r="H32" s="110"/>
      <c r="I32" s="121"/>
      <c r="J32" s="122"/>
      <c r="K32" s="108"/>
      <c r="L32" s="200" t="s">
        <v>104</v>
      </c>
      <c r="M32" s="200"/>
      <c r="N32" s="200"/>
      <c r="O32" s="200"/>
    </row>
    <row r="33" spans="1:15" s="108" customFormat="1" ht="18.75" customHeight="1">
      <c r="A33" s="119"/>
      <c r="B33" s="120" t="s">
        <v>53</v>
      </c>
      <c r="C33" s="198"/>
      <c r="D33" s="199"/>
      <c r="E33" s="199"/>
      <c r="F33" s="199"/>
      <c r="G33" s="199"/>
      <c r="H33" s="110"/>
      <c r="I33" s="110"/>
      <c r="J33" s="110"/>
      <c r="L33" s="200"/>
      <c r="M33" s="200"/>
      <c r="N33" s="200"/>
      <c r="O33" s="200"/>
    </row>
    <row r="34" spans="1:15" s="123" customFormat="1" ht="6.75" customHeight="1">
      <c r="A34" s="108"/>
      <c r="B34" s="108"/>
      <c r="C34" s="108"/>
      <c r="D34" s="108"/>
      <c r="E34" s="108"/>
      <c r="F34" s="108"/>
      <c r="G34" s="108"/>
      <c r="H34" s="110"/>
      <c r="I34" s="110"/>
      <c r="J34" s="110"/>
      <c r="L34" s="126"/>
      <c r="M34" s="127"/>
      <c r="N34" s="127"/>
      <c r="O34" s="127"/>
    </row>
    <row r="35" spans="1:15" s="123" customFormat="1" ht="18.75" customHeight="1">
      <c r="A35" s="119"/>
      <c r="B35" s="120" t="s">
        <v>52</v>
      </c>
      <c r="C35" s="198"/>
      <c r="D35" s="199"/>
      <c r="E35" s="199"/>
      <c r="F35" s="199"/>
      <c r="G35" s="199"/>
      <c r="H35" s="110"/>
      <c r="I35" s="121"/>
      <c r="J35" s="122"/>
      <c r="K35" s="108"/>
      <c r="L35" s="200" t="s">
        <v>104</v>
      </c>
      <c r="M35" s="200"/>
      <c r="N35" s="200"/>
      <c r="O35" s="200"/>
    </row>
    <row r="36" spans="1:15" s="108" customFormat="1" ht="18.75" customHeight="1">
      <c r="A36" s="119"/>
      <c r="B36" s="120" t="s">
        <v>53</v>
      </c>
      <c r="C36" s="198"/>
      <c r="D36" s="199"/>
      <c r="E36" s="199"/>
      <c r="F36" s="199"/>
      <c r="G36" s="199"/>
      <c r="H36" s="110"/>
      <c r="I36" s="110"/>
      <c r="J36" s="110"/>
      <c r="L36" s="200"/>
      <c r="M36" s="200"/>
      <c r="N36" s="200"/>
      <c r="O36" s="200"/>
    </row>
    <row r="37" spans="1:15" s="123" customFormat="1" ht="6.75" customHeight="1">
      <c r="A37" s="108"/>
      <c r="B37" s="108"/>
      <c r="C37" s="108"/>
      <c r="D37" s="108"/>
      <c r="E37" s="108"/>
      <c r="F37" s="108"/>
      <c r="G37" s="108"/>
      <c r="H37" s="110"/>
      <c r="I37" s="110"/>
      <c r="J37" s="110"/>
      <c r="L37" s="126"/>
      <c r="M37" s="127"/>
      <c r="N37" s="127"/>
      <c r="O37" s="127"/>
    </row>
    <row r="38" spans="1:15" s="123" customFormat="1" ht="18.75" customHeight="1">
      <c r="A38" s="119"/>
      <c r="B38" s="120" t="s">
        <v>52</v>
      </c>
      <c r="C38" s="198"/>
      <c r="D38" s="199"/>
      <c r="E38" s="199"/>
      <c r="F38" s="199"/>
      <c r="G38" s="199"/>
      <c r="H38" s="110"/>
      <c r="I38" s="121"/>
      <c r="J38" s="122"/>
      <c r="K38" s="108"/>
      <c r="L38" s="200" t="s">
        <v>104</v>
      </c>
      <c r="M38" s="200"/>
      <c r="N38" s="200"/>
      <c r="O38" s="200"/>
    </row>
    <row r="39" spans="1:15" s="108" customFormat="1" ht="18.75" customHeight="1">
      <c r="A39" s="119"/>
      <c r="B39" s="120" t="s">
        <v>53</v>
      </c>
      <c r="C39" s="198"/>
      <c r="D39" s="199"/>
      <c r="E39" s="199"/>
      <c r="F39" s="199"/>
      <c r="G39" s="199"/>
      <c r="H39" s="110"/>
      <c r="I39" s="110"/>
      <c r="J39" s="110"/>
      <c r="L39" s="200"/>
      <c r="M39" s="200"/>
      <c r="N39" s="200"/>
      <c r="O39" s="200"/>
    </row>
    <row r="40" spans="1:15" s="123" customFormat="1" ht="12.6" customHeight="1">
      <c r="A40" s="108"/>
      <c r="B40" s="108"/>
      <c r="C40" s="108"/>
      <c r="D40" s="108"/>
      <c r="E40" s="108"/>
      <c r="F40" s="108"/>
      <c r="G40" s="108"/>
      <c r="H40" s="110"/>
      <c r="I40" s="110"/>
      <c r="J40" s="110"/>
      <c r="L40" s="126"/>
      <c r="M40" s="127"/>
      <c r="N40" s="127"/>
      <c r="O40" s="127"/>
    </row>
    <row r="41" spans="1:15" s="123" customFormat="1" ht="13.5" customHeight="1">
      <c r="A41" s="108"/>
      <c r="B41" s="117" t="s">
        <v>54</v>
      </c>
      <c r="C41" s="108"/>
      <c r="D41" s="108"/>
      <c r="E41" s="108"/>
      <c r="F41" s="108"/>
      <c r="G41" s="108"/>
      <c r="H41" s="110"/>
      <c r="I41" s="118" t="s">
        <v>103</v>
      </c>
      <c r="J41" s="118"/>
      <c r="L41" s="126"/>
      <c r="M41" s="127"/>
      <c r="N41" s="127"/>
      <c r="O41" s="127"/>
    </row>
    <row r="42" spans="1:15" s="108" customFormat="1" ht="3.75" customHeight="1">
      <c r="H42" s="110"/>
      <c r="I42" s="110"/>
      <c r="J42" s="110"/>
      <c r="L42" s="128"/>
      <c r="M42" s="128"/>
      <c r="N42" s="128"/>
      <c r="O42" s="128"/>
    </row>
    <row r="43" spans="1:15" s="108" customFormat="1" ht="18.75" customHeight="1">
      <c r="A43" s="119"/>
      <c r="B43" s="120" t="s">
        <v>52</v>
      </c>
      <c r="C43" s="198"/>
      <c r="D43" s="199"/>
      <c r="E43" s="199"/>
      <c r="F43" s="199"/>
      <c r="G43" s="199"/>
      <c r="H43" s="110"/>
      <c r="I43" s="121"/>
      <c r="J43" s="122"/>
      <c r="L43" s="200" t="s">
        <v>105</v>
      </c>
      <c r="M43" s="200"/>
      <c r="N43" s="200"/>
      <c r="O43" s="200"/>
    </row>
    <row r="44" spans="1:15" s="108" customFormat="1" ht="18.75" customHeight="1">
      <c r="A44" s="119"/>
      <c r="B44" s="120" t="s">
        <v>53</v>
      </c>
      <c r="C44" s="198"/>
      <c r="D44" s="199"/>
      <c r="E44" s="199"/>
      <c r="F44" s="199"/>
      <c r="G44" s="199"/>
      <c r="H44" s="110"/>
      <c r="I44" s="110"/>
      <c r="J44" s="110"/>
      <c r="L44" s="200"/>
      <c r="M44" s="200"/>
      <c r="N44" s="200"/>
      <c r="O44" s="200"/>
    </row>
    <row r="45" spans="1:15" s="123" customFormat="1" ht="6.75" customHeight="1">
      <c r="B45" s="124"/>
      <c r="H45" s="110"/>
      <c r="I45" s="110"/>
      <c r="J45" s="110"/>
      <c r="L45" s="126"/>
      <c r="M45" s="127"/>
      <c r="N45" s="127"/>
      <c r="O45" s="127"/>
    </row>
    <row r="46" spans="1:15" s="123" customFormat="1" ht="18.75" customHeight="1">
      <c r="A46" s="119"/>
      <c r="B46" s="120" t="s">
        <v>52</v>
      </c>
      <c r="C46" s="198"/>
      <c r="D46" s="199"/>
      <c r="E46" s="199"/>
      <c r="F46" s="199"/>
      <c r="G46" s="199"/>
      <c r="H46" s="110"/>
      <c r="I46" s="121"/>
      <c r="J46" s="122"/>
      <c r="K46" s="108"/>
      <c r="L46" s="200" t="s">
        <v>105</v>
      </c>
      <c r="M46" s="200"/>
      <c r="N46" s="200"/>
      <c r="O46" s="200"/>
    </row>
    <row r="47" spans="1:15" s="123" customFormat="1" ht="18.75" customHeight="1">
      <c r="A47" s="119"/>
      <c r="B47" s="120" t="s">
        <v>53</v>
      </c>
      <c r="C47" s="198"/>
      <c r="D47" s="199"/>
      <c r="E47" s="199"/>
      <c r="F47" s="199"/>
      <c r="G47" s="199"/>
      <c r="H47" s="110"/>
      <c r="I47" s="110"/>
      <c r="J47" s="110"/>
      <c r="K47" s="108"/>
      <c r="L47" s="200"/>
      <c r="M47" s="200"/>
      <c r="N47" s="200"/>
      <c r="O47" s="200"/>
    </row>
    <row r="48" spans="1:15" s="123" customFormat="1" ht="6.75" customHeight="1">
      <c r="B48" s="124"/>
      <c r="H48" s="110"/>
      <c r="I48" s="110"/>
      <c r="J48" s="110"/>
      <c r="L48" s="126"/>
      <c r="M48" s="127"/>
      <c r="N48" s="127"/>
      <c r="O48" s="127"/>
    </row>
    <row r="49" spans="1:15" s="123" customFormat="1" ht="18.75" customHeight="1">
      <c r="A49" s="119"/>
      <c r="B49" s="120" t="s">
        <v>52</v>
      </c>
      <c r="C49" s="198"/>
      <c r="D49" s="199"/>
      <c r="E49" s="199"/>
      <c r="F49" s="199"/>
      <c r="G49" s="199"/>
      <c r="H49" s="110"/>
      <c r="I49" s="121"/>
      <c r="J49" s="122"/>
      <c r="K49" s="108"/>
      <c r="L49" s="200" t="s">
        <v>105</v>
      </c>
      <c r="M49" s="200"/>
      <c r="N49" s="200"/>
      <c r="O49" s="200"/>
    </row>
    <row r="50" spans="1:15" s="123" customFormat="1" ht="18.75" customHeight="1">
      <c r="A50" s="119"/>
      <c r="B50" s="120" t="s">
        <v>53</v>
      </c>
      <c r="C50" s="198"/>
      <c r="D50" s="199"/>
      <c r="E50" s="199"/>
      <c r="F50" s="199"/>
      <c r="G50" s="199"/>
      <c r="H50" s="110"/>
      <c r="I50" s="110"/>
      <c r="J50" s="110"/>
      <c r="K50" s="108"/>
      <c r="L50" s="200"/>
      <c r="M50" s="200"/>
      <c r="N50" s="200"/>
      <c r="O50" s="200"/>
    </row>
    <row r="51" spans="1:15" s="123" customFormat="1" ht="6.75" customHeight="1">
      <c r="A51" s="108"/>
      <c r="B51" s="108"/>
      <c r="C51" s="108"/>
      <c r="D51" s="108"/>
      <c r="E51" s="108"/>
      <c r="F51" s="108"/>
      <c r="G51" s="108"/>
      <c r="H51" s="110"/>
      <c r="I51" s="110"/>
      <c r="J51" s="110"/>
      <c r="L51" s="126"/>
      <c r="M51" s="127"/>
      <c r="N51" s="127"/>
      <c r="O51" s="127"/>
    </row>
    <row r="52" spans="1:15" s="123" customFormat="1" ht="18.75" customHeight="1">
      <c r="A52" s="119"/>
      <c r="B52" s="120" t="s">
        <v>52</v>
      </c>
      <c r="C52" s="198"/>
      <c r="D52" s="199"/>
      <c r="E52" s="199"/>
      <c r="F52" s="199"/>
      <c r="G52" s="199"/>
      <c r="H52" s="110"/>
      <c r="I52" s="121"/>
      <c r="J52" s="122"/>
      <c r="K52" s="108"/>
      <c r="L52" s="200" t="s">
        <v>105</v>
      </c>
      <c r="M52" s="200"/>
      <c r="N52" s="200"/>
      <c r="O52" s="200"/>
    </row>
    <row r="53" spans="1:15" s="108" customFormat="1" ht="18.75" customHeight="1">
      <c r="A53" s="119"/>
      <c r="B53" s="120" t="s">
        <v>53</v>
      </c>
      <c r="C53" s="198"/>
      <c r="D53" s="199"/>
      <c r="E53" s="199"/>
      <c r="F53" s="199"/>
      <c r="G53" s="199"/>
      <c r="H53" s="110"/>
      <c r="I53" s="110"/>
      <c r="J53" s="110"/>
      <c r="L53" s="200"/>
      <c r="M53" s="200"/>
      <c r="N53" s="200"/>
      <c r="O53" s="200"/>
    </row>
    <row r="54" spans="1:15" s="108" customFormat="1" ht="6.75" customHeight="1">
      <c r="L54" s="128"/>
      <c r="M54" s="128"/>
      <c r="N54" s="128"/>
      <c r="O54" s="128"/>
    </row>
    <row r="55" spans="1:15" s="123" customFormat="1" ht="18.75" customHeight="1">
      <c r="A55" s="119"/>
      <c r="B55" s="120" t="s">
        <v>52</v>
      </c>
      <c r="C55" s="198"/>
      <c r="D55" s="199"/>
      <c r="E55" s="199"/>
      <c r="F55" s="199"/>
      <c r="G55" s="199"/>
      <c r="H55" s="110"/>
      <c r="I55" s="121"/>
      <c r="J55" s="122"/>
      <c r="K55" s="108"/>
      <c r="L55" s="200" t="s">
        <v>105</v>
      </c>
      <c r="M55" s="200"/>
      <c r="N55" s="200"/>
      <c r="O55" s="200"/>
    </row>
    <row r="56" spans="1:15" s="108" customFormat="1" ht="18.75" customHeight="1">
      <c r="A56" s="119"/>
      <c r="B56" s="120" t="s">
        <v>53</v>
      </c>
      <c r="C56" s="198"/>
      <c r="D56" s="199"/>
      <c r="E56" s="199"/>
      <c r="F56" s="199"/>
      <c r="G56" s="199"/>
      <c r="H56" s="110"/>
      <c r="I56" s="110"/>
      <c r="J56" s="110"/>
      <c r="L56" s="200"/>
      <c r="M56" s="200"/>
      <c r="N56" s="200"/>
      <c r="O56" s="200"/>
    </row>
    <row r="57" spans="1:15" s="108" customFormat="1" ht="6.75" customHeight="1">
      <c r="L57" s="128"/>
      <c r="M57" s="128"/>
      <c r="N57" s="128"/>
      <c r="O57" s="128"/>
    </row>
    <row r="58" spans="1:15" s="123" customFormat="1" ht="18.75" customHeight="1">
      <c r="A58" s="119"/>
      <c r="B58" s="120" t="s">
        <v>52</v>
      </c>
      <c r="C58" s="198"/>
      <c r="D58" s="199"/>
      <c r="E58" s="199"/>
      <c r="F58" s="199"/>
      <c r="G58" s="199"/>
      <c r="H58" s="110"/>
      <c r="I58" s="121"/>
      <c r="J58" s="122"/>
      <c r="K58" s="108"/>
      <c r="L58" s="200" t="s">
        <v>105</v>
      </c>
      <c r="M58" s="200"/>
      <c r="N58" s="200"/>
      <c r="O58" s="200"/>
    </row>
    <row r="59" spans="1:15" s="108" customFormat="1" ht="18.75" customHeight="1">
      <c r="A59" s="119"/>
      <c r="B59" s="120" t="s">
        <v>53</v>
      </c>
      <c r="C59" s="198"/>
      <c r="D59" s="199"/>
      <c r="E59" s="199"/>
      <c r="F59" s="199"/>
      <c r="G59" s="199"/>
      <c r="H59" s="110"/>
      <c r="I59" s="110"/>
      <c r="J59" s="110"/>
      <c r="L59" s="200"/>
      <c r="M59" s="200"/>
      <c r="N59" s="200"/>
      <c r="O59" s="200"/>
    </row>
    <row r="60" spans="1:15">
      <c r="L60" s="106"/>
      <c r="M60" s="106"/>
      <c r="N60" s="106"/>
      <c r="O60" s="106"/>
    </row>
  </sheetData>
  <sheetProtection algorithmName="SHA-512" hashValue="uwt/SQwoO5u8rD3k3ar/tET8Soit7Mn5Us5cUH7ycFNCUot+1b2aoe6D1B7sd5stuP5nxJ1HOE1k8rLGnXNgQg==" saltValue="bZ53hhSy73EaRaf4aY8tQg==" spinCount="100000" sheet="1" objects="1" scenarios="1"/>
  <mergeCells count="53">
    <mergeCell ref="C58:G58"/>
    <mergeCell ref="L58:O59"/>
    <mergeCell ref="C59:G59"/>
    <mergeCell ref="D1:K1"/>
    <mergeCell ref="D2:K2"/>
    <mergeCell ref="C52:G52"/>
    <mergeCell ref="L52:O53"/>
    <mergeCell ref="C53:G53"/>
    <mergeCell ref="C55:G55"/>
    <mergeCell ref="L55:O56"/>
    <mergeCell ref="C56:G56"/>
    <mergeCell ref="C46:G46"/>
    <mergeCell ref="L46:O47"/>
    <mergeCell ref="C47:G47"/>
    <mergeCell ref="C49:G49"/>
    <mergeCell ref="L49:O50"/>
    <mergeCell ref="C50:G50"/>
    <mergeCell ref="C38:G38"/>
    <mergeCell ref="L38:O39"/>
    <mergeCell ref="C39:G39"/>
    <mergeCell ref="C43:G43"/>
    <mergeCell ref="L43:O44"/>
    <mergeCell ref="C44:G44"/>
    <mergeCell ref="C32:G32"/>
    <mergeCell ref="L32:O33"/>
    <mergeCell ref="C33:G33"/>
    <mergeCell ref="C35:G35"/>
    <mergeCell ref="L35:O36"/>
    <mergeCell ref="C36:G36"/>
    <mergeCell ref="C26:G26"/>
    <mergeCell ref="L26:O27"/>
    <mergeCell ref="C27:G27"/>
    <mergeCell ref="C29:G29"/>
    <mergeCell ref="L29:O30"/>
    <mergeCell ref="C30:G30"/>
    <mergeCell ref="C20:G20"/>
    <mergeCell ref="L20:O21"/>
    <mergeCell ref="C21:G21"/>
    <mergeCell ref="C23:G23"/>
    <mergeCell ref="L23:O24"/>
    <mergeCell ref="C24:G24"/>
    <mergeCell ref="C10:M10"/>
    <mergeCell ref="C12:M12"/>
    <mergeCell ref="C13:M13"/>
    <mergeCell ref="K14:O15"/>
    <mergeCell ref="C17:G17"/>
    <mergeCell ref="L17:O18"/>
    <mergeCell ref="C18:G18"/>
    <mergeCell ref="A1:C1"/>
    <mergeCell ref="A5:M5"/>
    <mergeCell ref="A6:M6"/>
    <mergeCell ref="C8:M8"/>
    <mergeCell ref="C9:M9"/>
  </mergeCells>
  <conditionalFormatting sqref="B8">
    <cfRule type="cellIs" dxfId="3" priority="2" operator="equal">
      <formula>"Answer Required"</formula>
    </cfRule>
    <cfRule type="cellIs" dxfId="2" priority="4" operator="equal">
      <formula>"Error"</formula>
    </cfRule>
  </conditionalFormatting>
  <conditionalFormatting sqref="B12">
    <cfRule type="cellIs" dxfId="1" priority="1" operator="equal">
      <formula>"Answer Required"</formula>
    </cfRule>
    <cfRule type="cellIs" dxfId="0" priority="3" operator="equal">
      <formula>"Error"</formula>
    </cfRule>
  </conditionalFormatting>
  <dataValidations count="1">
    <dataValidation type="list" allowBlank="1" showInputMessage="1" showErrorMessage="1" error="Please use the drop-down to select Yes or No." sqref="B12 B8" xr:uid="{00000000-0002-0000-0200-000000000000}">
      <formula1>$R$6:$R$7</formula1>
    </dataValidation>
  </dataValidations>
  <pageMargins left="0.55000000000000004" right="0.2" top="0.76" bottom="0.37" header="0.19" footer="0.17"/>
  <pageSetup scale="75" orientation="portrait" cellComments="asDisplayed" r:id="rId1"/>
  <headerFooter alignWithMargins="0">
    <oddHeader>&amp;C&amp;"Arial,Bold"Attachment HE-8
Appropriation Available and Appropriation Revenue
&amp;A</oddHeader>
    <oddFooter>&amp;L&amp;F \ &amp;A&amp;R Page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9525</xdr:colOff>
                    <xdr:row>16</xdr:row>
                    <xdr:rowOff>19050</xdr:rowOff>
                  </from>
                  <to>
                    <xdr:col>10</xdr:col>
                    <xdr:colOff>314325</xdr:colOff>
                    <xdr:row>17</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9525</xdr:colOff>
                    <xdr:row>19</xdr:row>
                    <xdr:rowOff>19050</xdr:rowOff>
                  </from>
                  <to>
                    <xdr:col>10</xdr:col>
                    <xdr:colOff>314325</xdr:colOff>
                    <xdr:row>20</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9525</xdr:colOff>
                    <xdr:row>22</xdr:row>
                    <xdr:rowOff>19050</xdr:rowOff>
                  </from>
                  <to>
                    <xdr:col>10</xdr:col>
                    <xdr:colOff>314325</xdr:colOff>
                    <xdr:row>23</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10</xdr:col>
                    <xdr:colOff>9525</xdr:colOff>
                    <xdr:row>25</xdr:row>
                    <xdr:rowOff>19050</xdr:rowOff>
                  </from>
                  <to>
                    <xdr:col>10</xdr:col>
                    <xdr:colOff>314325</xdr:colOff>
                    <xdr:row>26</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10</xdr:col>
                    <xdr:colOff>9525</xdr:colOff>
                    <xdr:row>42</xdr:row>
                    <xdr:rowOff>19050</xdr:rowOff>
                  </from>
                  <to>
                    <xdr:col>10</xdr:col>
                    <xdr:colOff>314325</xdr:colOff>
                    <xdr:row>43</xdr:row>
                    <xdr:rowOff>38100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9525</xdr:colOff>
                    <xdr:row>45</xdr:row>
                    <xdr:rowOff>19050</xdr:rowOff>
                  </from>
                  <to>
                    <xdr:col>10</xdr:col>
                    <xdr:colOff>314325</xdr:colOff>
                    <xdr:row>46</xdr:row>
                    <xdr:rowOff>38100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10</xdr:col>
                    <xdr:colOff>9525</xdr:colOff>
                    <xdr:row>48</xdr:row>
                    <xdr:rowOff>19050</xdr:rowOff>
                  </from>
                  <to>
                    <xdr:col>10</xdr:col>
                    <xdr:colOff>314325</xdr:colOff>
                    <xdr:row>49</xdr:row>
                    <xdr:rowOff>38100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10</xdr:col>
                    <xdr:colOff>9525</xdr:colOff>
                    <xdr:row>51</xdr:row>
                    <xdr:rowOff>19050</xdr:rowOff>
                  </from>
                  <to>
                    <xdr:col>10</xdr:col>
                    <xdr:colOff>314325</xdr:colOff>
                    <xdr:row>52</xdr:row>
                    <xdr:rowOff>38100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10</xdr:col>
                    <xdr:colOff>9525</xdr:colOff>
                    <xdr:row>28</xdr:row>
                    <xdr:rowOff>19050</xdr:rowOff>
                  </from>
                  <to>
                    <xdr:col>10</xdr:col>
                    <xdr:colOff>314325</xdr:colOff>
                    <xdr:row>29</xdr:row>
                    <xdr:rowOff>38100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10</xdr:col>
                    <xdr:colOff>9525</xdr:colOff>
                    <xdr:row>31</xdr:row>
                    <xdr:rowOff>19050</xdr:rowOff>
                  </from>
                  <to>
                    <xdr:col>10</xdr:col>
                    <xdr:colOff>314325</xdr:colOff>
                    <xdr:row>32</xdr:row>
                    <xdr:rowOff>38100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10</xdr:col>
                    <xdr:colOff>9525</xdr:colOff>
                    <xdr:row>34</xdr:row>
                    <xdr:rowOff>19050</xdr:rowOff>
                  </from>
                  <to>
                    <xdr:col>10</xdr:col>
                    <xdr:colOff>314325</xdr:colOff>
                    <xdr:row>35</xdr:row>
                    <xdr:rowOff>38100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10</xdr:col>
                    <xdr:colOff>9525</xdr:colOff>
                    <xdr:row>37</xdr:row>
                    <xdr:rowOff>19050</xdr:rowOff>
                  </from>
                  <to>
                    <xdr:col>10</xdr:col>
                    <xdr:colOff>314325</xdr:colOff>
                    <xdr:row>38</xdr:row>
                    <xdr:rowOff>38100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10</xdr:col>
                    <xdr:colOff>9525</xdr:colOff>
                    <xdr:row>54</xdr:row>
                    <xdr:rowOff>19050</xdr:rowOff>
                  </from>
                  <to>
                    <xdr:col>10</xdr:col>
                    <xdr:colOff>314325</xdr:colOff>
                    <xdr:row>55</xdr:row>
                    <xdr:rowOff>38100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10</xdr:col>
                    <xdr:colOff>9525</xdr:colOff>
                    <xdr:row>57</xdr:row>
                    <xdr:rowOff>19050</xdr:rowOff>
                  </from>
                  <to>
                    <xdr:col>10</xdr:col>
                    <xdr:colOff>314325</xdr:colOff>
                    <xdr:row>58</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71"/>
  <sheetViews>
    <sheetView showGridLines="0" zoomScaleNormal="100" workbookViewId="0">
      <selection sqref="A1:B1"/>
    </sheetView>
  </sheetViews>
  <sheetFormatPr defaultColWidth="7.85546875" defaultRowHeight="11.25"/>
  <cols>
    <col min="1" max="1" width="9.5703125" style="1" customWidth="1"/>
    <col min="2" max="2" width="25.5703125" style="1" customWidth="1"/>
    <col min="3" max="4" width="7.42578125" style="1" customWidth="1"/>
    <col min="5" max="5" width="21.140625" style="1" customWidth="1"/>
    <col min="6" max="6" width="26.42578125" style="1" customWidth="1"/>
    <col min="7" max="7" width="11" style="1" customWidth="1"/>
    <col min="8" max="16384" width="7.85546875" style="1"/>
  </cols>
  <sheetData>
    <row r="1" spans="1:8" ht="26.25" customHeight="1">
      <c r="A1" s="207" t="s">
        <v>172</v>
      </c>
      <c r="B1" s="208"/>
      <c r="C1" s="212" t="str">
        <f>IF('TAB 1'!D1="","",'TAB 1'!D1)</f>
        <v/>
      </c>
      <c r="D1" s="212"/>
      <c r="E1" s="212"/>
      <c r="F1" s="212"/>
    </row>
    <row r="2" spans="1:8" ht="36.75" customHeight="1">
      <c r="A2" s="209" t="s">
        <v>3</v>
      </c>
      <c r="B2" s="210"/>
      <c r="C2" s="213" t="str">
        <f>IF('TAB 1'!D2="","",'TAB 1'!D2)</f>
        <v/>
      </c>
      <c r="D2" s="213"/>
      <c r="E2" s="213"/>
      <c r="F2" s="213"/>
    </row>
    <row r="3" spans="1:8" ht="12.75" customHeight="1">
      <c r="A3" s="170" t="s">
        <v>4</v>
      </c>
      <c r="B3" s="211"/>
      <c r="C3" s="214" t="str">
        <f>IF('TAB 1'!D3="","",'TAB 1'!D3)</f>
        <v/>
      </c>
      <c r="D3" s="214"/>
      <c r="E3" s="214"/>
      <c r="F3" s="214"/>
    </row>
    <row r="4" spans="1:8" ht="12.75" customHeight="1">
      <c r="A4" s="170" t="s">
        <v>5</v>
      </c>
      <c r="B4" s="211"/>
      <c r="C4" s="215" t="str">
        <f>IF('TAB 1'!D4="","",'TAB 1'!D4)</f>
        <v/>
      </c>
      <c r="D4" s="215"/>
      <c r="E4" s="215"/>
      <c r="F4" s="215"/>
    </row>
    <row r="5" spans="1:8" ht="12.75" customHeight="1">
      <c r="A5" s="170" t="s">
        <v>6</v>
      </c>
      <c r="B5" s="211"/>
      <c r="C5" s="216" t="str">
        <f>IF('TAB 1'!D5="","",'TAB 1'!D5)</f>
        <v/>
      </c>
      <c r="D5" s="216"/>
      <c r="E5" s="216"/>
      <c r="F5" s="216"/>
    </row>
    <row r="6" spans="1:8" ht="12.75" customHeight="1">
      <c r="A6" s="170" t="s">
        <v>7</v>
      </c>
      <c r="B6" s="211"/>
      <c r="C6" s="217" t="str">
        <f>IF('TAB 1'!D6="","",'TAB 1'!D6)</f>
        <v/>
      </c>
      <c r="D6" s="217"/>
      <c r="E6" s="217"/>
      <c r="F6" s="217"/>
    </row>
    <row r="7" spans="1:8" ht="12.75" customHeight="1">
      <c r="A7" s="170" t="s">
        <v>61</v>
      </c>
      <c r="B7" s="170"/>
      <c r="C7" s="170"/>
      <c r="D7" s="170"/>
      <c r="E7" s="170"/>
      <c r="F7" s="170"/>
    </row>
    <row r="8" spans="1:8">
      <c r="C8" s="129"/>
    </row>
    <row r="9" spans="1:8" s="27" customFormat="1" ht="30.75" customHeight="1">
      <c r="A9" s="135" t="s">
        <v>10</v>
      </c>
      <c r="B9" s="130" t="s">
        <v>17</v>
      </c>
      <c r="C9" s="136" t="s">
        <v>15</v>
      </c>
      <c r="D9" s="136" t="s">
        <v>16</v>
      </c>
      <c r="E9" s="130" t="s">
        <v>11</v>
      </c>
      <c r="F9" s="130" t="s">
        <v>12</v>
      </c>
      <c r="H9" s="88"/>
    </row>
    <row r="10" spans="1:8" s="27" customFormat="1" ht="13.5">
      <c r="A10" s="131"/>
      <c r="B10" s="132"/>
      <c r="C10" s="133"/>
      <c r="D10" s="133"/>
      <c r="E10" s="134"/>
      <c r="F10" s="134"/>
    </row>
    <row r="11" spans="1:8" s="27" customFormat="1" ht="13.5">
      <c r="A11" s="131"/>
      <c r="B11" s="132"/>
      <c r="C11" s="133"/>
      <c r="D11" s="133"/>
      <c r="E11" s="134"/>
      <c r="F11" s="134"/>
    </row>
    <row r="12" spans="1:8" s="27" customFormat="1" ht="13.5">
      <c r="A12" s="131"/>
      <c r="B12" s="132"/>
      <c r="C12" s="133"/>
      <c r="D12" s="133"/>
      <c r="E12" s="134"/>
      <c r="F12" s="134"/>
    </row>
    <row r="13" spans="1:8" s="27" customFormat="1" ht="13.5">
      <c r="A13" s="131"/>
      <c r="B13" s="132"/>
      <c r="C13" s="133"/>
      <c r="D13" s="133"/>
      <c r="E13" s="134"/>
      <c r="F13" s="134"/>
    </row>
    <row r="14" spans="1:8" s="27" customFormat="1" ht="13.5">
      <c r="A14" s="131"/>
      <c r="B14" s="132"/>
      <c r="C14" s="133"/>
      <c r="D14" s="133"/>
      <c r="E14" s="134"/>
      <c r="F14" s="134"/>
    </row>
    <row r="15" spans="1:8" s="27" customFormat="1" ht="13.5">
      <c r="A15" s="131"/>
      <c r="B15" s="132"/>
      <c r="C15" s="133"/>
      <c r="D15" s="133"/>
      <c r="E15" s="134"/>
      <c r="F15" s="134"/>
    </row>
    <row r="16" spans="1:8" s="27" customFormat="1" ht="13.5">
      <c r="A16" s="131"/>
      <c r="B16" s="132"/>
      <c r="C16" s="133"/>
      <c r="D16" s="133"/>
      <c r="E16" s="134"/>
      <c r="F16" s="134"/>
    </row>
    <row r="17" spans="1:6" s="27" customFormat="1" ht="13.5">
      <c r="A17" s="131"/>
      <c r="B17" s="132"/>
      <c r="C17" s="133"/>
      <c r="D17" s="133"/>
      <c r="E17" s="134"/>
      <c r="F17" s="134"/>
    </row>
    <row r="18" spans="1:6" s="27" customFormat="1" ht="13.5">
      <c r="A18" s="131"/>
      <c r="B18" s="132"/>
      <c r="C18" s="133"/>
      <c r="D18" s="133"/>
      <c r="E18" s="134"/>
      <c r="F18" s="134"/>
    </row>
    <row r="19" spans="1:6" s="27" customFormat="1" ht="13.5">
      <c r="A19" s="131"/>
      <c r="B19" s="132"/>
      <c r="C19" s="133"/>
      <c r="D19" s="133"/>
      <c r="E19" s="134"/>
      <c r="F19" s="134"/>
    </row>
    <row r="20" spans="1:6" s="27" customFormat="1" ht="13.5">
      <c r="A20" s="131"/>
      <c r="B20" s="132"/>
      <c r="C20" s="133"/>
      <c r="D20" s="133"/>
      <c r="E20" s="134"/>
      <c r="F20" s="134"/>
    </row>
    <row r="21" spans="1:6" s="27" customFormat="1" ht="13.5">
      <c r="A21" s="131"/>
      <c r="B21" s="132"/>
      <c r="C21" s="133"/>
      <c r="D21" s="133"/>
      <c r="E21" s="134"/>
      <c r="F21" s="134"/>
    </row>
    <row r="22" spans="1:6" s="27" customFormat="1" ht="13.5">
      <c r="A22" s="131"/>
      <c r="B22" s="132"/>
      <c r="C22" s="133"/>
      <c r="D22" s="133"/>
      <c r="E22" s="134"/>
      <c r="F22" s="134"/>
    </row>
    <row r="23" spans="1:6" s="27" customFormat="1" ht="13.5">
      <c r="A23" s="131"/>
      <c r="B23" s="132"/>
      <c r="C23" s="133"/>
      <c r="D23" s="133"/>
      <c r="E23" s="134"/>
      <c r="F23" s="134"/>
    </row>
    <row r="24" spans="1:6" s="27" customFormat="1" ht="13.5">
      <c r="A24" s="131"/>
      <c r="B24" s="132"/>
      <c r="C24" s="133"/>
      <c r="D24" s="133"/>
      <c r="E24" s="134"/>
      <c r="F24" s="134"/>
    </row>
    <row r="25" spans="1:6" s="27" customFormat="1" ht="13.5">
      <c r="A25" s="131"/>
      <c r="B25" s="132"/>
      <c r="C25" s="133"/>
      <c r="D25" s="133"/>
      <c r="E25" s="134"/>
      <c r="F25" s="134"/>
    </row>
    <row r="26" spans="1:6" s="27" customFormat="1" ht="13.5">
      <c r="A26" s="131"/>
      <c r="B26" s="132"/>
      <c r="C26" s="133"/>
      <c r="D26" s="133"/>
      <c r="E26" s="134"/>
      <c r="F26" s="134"/>
    </row>
    <row r="27" spans="1:6" s="27" customFormat="1" ht="13.5">
      <c r="A27" s="131"/>
      <c r="B27" s="132"/>
      <c r="C27" s="133"/>
      <c r="D27" s="133"/>
      <c r="E27" s="134"/>
      <c r="F27" s="134"/>
    </row>
    <row r="28" spans="1:6" s="27" customFormat="1" ht="13.5">
      <c r="A28" s="131"/>
      <c r="B28" s="132"/>
      <c r="C28" s="133"/>
      <c r="D28" s="133"/>
      <c r="E28" s="134"/>
      <c r="F28" s="134"/>
    </row>
    <row r="29" spans="1:6" s="27" customFormat="1" ht="13.5">
      <c r="A29" s="131"/>
      <c r="B29" s="132"/>
      <c r="C29" s="133"/>
      <c r="D29" s="133"/>
      <c r="E29" s="134"/>
      <c r="F29" s="134"/>
    </row>
    <row r="30" spans="1:6" s="27" customFormat="1" ht="13.5">
      <c r="A30" s="131"/>
      <c r="B30" s="132"/>
      <c r="C30" s="133"/>
      <c r="D30" s="133"/>
      <c r="E30" s="134"/>
      <c r="F30" s="134"/>
    </row>
    <row r="31" spans="1:6" s="27" customFormat="1" ht="13.5">
      <c r="A31" s="131"/>
      <c r="B31" s="132"/>
      <c r="C31" s="133"/>
      <c r="D31" s="133"/>
      <c r="E31" s="134"/>
      <c r="F31" s="134"/>
    </row>
    <row r="32" spans="1:6" s="27" customFormat="1" ht="13.5">
      <c r="A32" s="131"/>
      <c r="B32" s="132"/>
      <c r="C32" s="133"/>
      <c r="D32" s="133"/>
      <c r="E32" s="134"/>
      <c r="F32" s="134"/>
    </row>
    <row r="33" spans="1:6" s="27" customFormat="1" ht="13.5">
      <c r="A33" s="131"/>
      <c r="B33" s="132"/>
      <c r="C33" s="133"/>
      <c r="D33" s="133"/>
      <c r="E33" s="134"/>
      <c r="F33" s="134"/>
    </row>
    <row r="34" spans="1:6" s="27" customFormat="1" ht="13.5">
      <c r="A34" s="131"/>
      <c r="B34" s="132"/>
      <c r="C34" s="133"/>
      <c r="D34" s="133"/>
      <c r="E34" s="134"/>
      <c r="F34" s="134"/>
    </row>
    <row r="35" spans="1:6" s="27" customFormat="1" ht="13.5">
      <c r="A35" s="131"/>
      <c r="B35" s="132"/>
      <c r="C35" s="133"/>
      <c r="D35" s="133"/>
      <c r="E35" s="134"/>
      <c r="F35" s="134"/>
    </row>
    <row r="36" spans="1:6" s="27" customFormat="1" ht="13.5">
      <c r="A36" s="131"/>
      <c r="B36" s="132"/>
      <c r="C36" s="133"/>
      <c r="D36" s="133"/>
      <c r="E36" s="134"/>
      <c r="F36" s="134"/>
    </row>
    <row r="37" spans="1:6" s="27" customFormat="1" ht="13.5">
      <c r="A37" s="131"/>
      <c r="B37" s="132"/>
      <c r="C37" s="133"/>
      <c r="D37" s="133"/>
      <c r="E37" s="134"/>
      <c r="F37" s="134"/>
    </row>
    <row r="38" spans="1:6" s="27" customFormat="1" ht="13.5">
      <c r="A38" s="131"/>
      <c r="B38" s="132"/>
      <c r="C38" s="133"/>
      <c r="D38" s="133"/>
      <c r="E38" s="134"/>
      <c r="F38" s="134"/>
    </row>
    <row r="39" spans="1:6" s="27" customFormat="1" ht="13.5">
      <c r="A39" s="131"/>
      <c r="B39" s="132"/>
      <c r="C39" s="133"/>
      <c r="D39" s="133"/>
      <c r="E39" s="134"/>
      <c r="F39" s="134"/>
    </row>
    <row r="40" spans="1:6" s="27" customFormat="1" ht="13.5">
      <c r="A40" s="131"/>
      <c r="B40" s="132"/>
      <c r="C40" s="133"/>
      <c r="D40" s="133"/>
      <c r="E40" s="134"/>
      <c r="F40" s="134"/>
    </row>
    <row r="41" spans="1:6" s="27" customFormat="1" ht="13.5">
      <c r="A41" s="131"/>
      <c r="B41" s="132"/>
      <c r="C41" s="133"/>
      <c r="D41" s="133"/>
      <c r="E41" s="134"/>
      <c r="F41" s="134"/>
    </row>
    <row r="42" spans="1:6" s="27" customFormat="1" ht="13.5">
      <c r="A42" s="131"/>
      <c r="B42" s="132"/>
      <c r="C42" s="133"/>
      <c r="D42" s="133"/>
      <c r="E42" s="134"/>
      <c r="F42" s="134"/>
    </row>
    <row r="43" spans="1:6" s="27" customFormat="1" ht="13.5">
      <c r="A43" s="131"/>
      <c r="B43" s="132"/>
      <c r="C43" s="133"/>
      <c r="D43" s="133"/>
      <c r="E43" s="134"/>
      <c r="F43" s="134"/>
    </row>
    <row r="44" spans="1:6" s="27" customFormat="1" ht="13.5">
      <c r="A44" s="131"/>
      <c r="B44" s="132"/>
      <c r="C44" s="133"/>
      <c r="D44" s="133"/>
      <c r="E44" s="134"/>
      <c r="F44" s="134"/>
    </row>
    <row r="45" spans="1:6" s="27" customFormat="1" ht="13.5">
      <c r="A45" s="131"/>
      <c r="B45" s="132"/>
      <c r="C45" s="133"/>
      <c r="D45" s="133"/>
      <c r="E45" s="134"/>
      <c r="F45" s="134"/>
    </row>
    <row r="46" spans="1:6" s="27" customFormat="1" ht="13.5">
      <c r="A46" s="131"/>
      <c r="B46" s="132"/>
      <c r="C46" s="133"/>
      <c r="D46" s="133"/>
      <c r="E46" s="134"/>
      <c r="F46" s="134"/>
    </row>
    <row r="47" spans="1:6" s="27" customFormat="1" ht="13.5">
      <c r="A47" s="131"/>
      <c r="B47" s="132"/>
      <c r="C47" s="133"/>
      <c r="D47" s="133"/>
      <c r="E47" s="134"/>
      <c r="F47" s="134"/>
    </row>
    <row r="48" spans="1:6" s="27" customFormat="1" ht="13.5">
      <c r="A48" s="131"/>
      <c r="B48" s="132"/>
      <c r="C48" s="133"/>
      <c r="D48" s="133"/>
      <c r="E48" s="134"/>
      <c r="F48" s="134"/>
    </row>
    <row r="49" spans="1:6" s="27" customFormat="1" ht="13.5">
      <c r="A49" s="131"/>
      <c r="B49" s="132"/>
      <c r="C49" s="133"/>
      <c r="D49" s="133"/>
      <c r="E49" s="134"/>
      <c r="F49" s="134"/>
    </row>
    <row r="50" spans="1:6" s="27" customFormat="1" ht="13.5">
      <c r="A50" s="131"/>
      <c r="B50" s="132"/>
      <c r="C50" s="133"/>
      <c r="D50" s="133"/>
      <c r="E50" s="134"/>
      <c r="F50" s="134"/>
    </row>
    <row r="51" spans="1:6" s="27" customFormat="1" ht="13.5">
      <c r="A51" s="131"/>
      <c r="B51" s="132"/>
      <c r="C51" s="133"/>
      <c r="D51" s="133"/>
      <c r="E51" s="134"/>
      <c r="F51" s="134"/>
    </row>
    <row r="52" spans="1:6" s="27" customFormat="1" ht="13.5">
      <c r="A52" s="131"/>
      <c r="B52" s="132"/>
      <c r="C52" s="133"/>
      <c r="D52" s="133"/>
      <c r="E52" s="134"/>
      <c r="F52" s="134"/>
    </row>
    <row r="53" spans="1:6" s="27" customFormat="1" ht="13.5">
      <c r="A53" s="131"/>
      <c r="B53" s="132"/>
      <c r="C53" s="133"/>
      <c r="D53" s="133"/>
      <c r="E53" s="134"/>
      <c r="F53" s="134"/>
    </row>
    <row r="54" spans="1:6" s="27" customFormat="1" ht="13.5">
      <c r="A54" s="131"/>
      <c r="B54" s="132"/>
      <c r="C54" s="133"/>
      <c r="D54" s="133"/>
      <c r="E54" s="134"/>
      <c r="F54" s="134"/>
    </row>
    <row r="55" spans="1:6" s="27" customFormat="1" ht="13.5">
      <c r="A55" s="131"/>
      <c r="B55" s="132"/>
      <c r="C55" s="133"/>
      <c r="D55" s="133"/>
      <c r="E55" s="134"/>
      <c r="F55" s="134"/>
    </row>
    <row r="56" spans="1:6" s="27" customFormat="1" ht="13.5">
      <c r="A56" s="131"/>
      <c r="B56" s="132"/>
      <c r="C56" s="133"/>
      <c r="D56" s="133"/>
      <c r="E56" s="134"/>
      <c r="F56" s="134"/>
    </row>
    <row r="57" spans="1:6" s="27" customFormat="1" ht="13.5">
      <c r="A57" s="131"/>
      <c r="B57" s="132"/>
      <c r="C57" s="133"/>
      <c r="D57" s="133"/>
      <c r="E57" s="134"/>
      <c r="F57" s="134"/>
    </row>
    <row r="58" spans="1:6" s="27" customFormat="1" ht="13.5">
      <c r="A58" s="131"/>
      <c r="B58" s="132"/>
      <c r="C58" s="133"/>
      <c r="D58" s="133"/>
      <c r="E58" s="134"/>
      <c r="F58" s="134"/>
    </row>
    <row r="59" spans="1:6" s="27" customFormat="1" ht="13.5">
      <c r="A59" s="131"/>
      <c r="B59" s="132"/>
      <c r="C59" s="133"/>
      <c r="D59" s="133"/>
      <c r="E59" s="134"/>
      <c r="F59" s="134"/>
    </row>
    <row r="60" spans="1:6" s="27" customFormat="1" ht="13.5">
      <c r="A60" s="131"/>
      <c r="B60" s="132"/>
      <c r="C60" s="133"/>
      <c r="D60" s="133"/>
      <c r="E60" s="134"/>
      <c r="F60" s="134"/>
    </row>
    <row r="61" spans="1:6" s="27" customFormat="1" ht="13.5">
      <c r="A61" s="131"/>
      <c r="B61" s="132"/>
      <c r="C61" s="133"/>
      <c r="D61" s="133"/>
      <c r="E61" s="134"/>
      <c r="F61" s="134"/>
    </row>
    <row r="62" spans="1:6" s="27" customFormat="1" ht="13.5">
      <c r="A62" s="131"/>
      <c r="B62" s="132"/>
      <c r="C62" s="133"/>
      <c r="D62" s="133"/>
      <c r="E62" s="134"/>
      <c r="F62" s="134"/>
    </row>
    <row r="63" spans="1:6" s="27" customFormat="1" ht="13.5">
      <c r="A63" s="131"/>
      <c r="B63" s="132"/>
      <c r="C63" s="133"/>
      <c r="D63" s="133"/>
      <c r="E63" s="134"/>
      <c r="F63" s="134"/>
    </row>
    <row r="64" spans="1:6" s="27" customFormat="1" ht="13.5">
      <c r="A64" s="131"/>
      <c r="B64" s="132"/>
      <c r="C64" s="133"/>
      <c r="D64" s="133"/>
      <c r="E64" s="134"/>
      <c r="F64" s="134"/>
    </row>
    <row r="65" spans="1:6" s="27" customFormat="1" ht="13.5">
      <c r="A65" s="131"/>
      <c r="B65" s="132"/>
      <c r="C65" s="133"/>
      <c r="D65" s="133"/>
      <c r="E65" s="134"/>
      <c r="F65" s="134"/>
    </row>
    <row r="68" spans="1:6" hidden="1">
      <c r="B68" s="1" t="s">
        <v>20</v>
      </c>
    </row>
    <row r="69" spans="1:6" hidden="1">
      <c r="B69" s="1" t="s">
        <v>42</v>
      </c>
    </row>
    <row r="70" spans="1:6" hidden="1">
      <c r="B70" s="1" t="s">
        <v>43</v>
      </c>
    </row>
    <row r="71" spans="1:6" hidden="1">
      <c r="B71" s="1" t="s">
        <v>182</v>
      </c>
    </row>
  </sheetData>
  <sheetProtection algorithmName="SHA-512" hashValue="smJGJUgIx6Lc4oDpZLSB6L5/8tVJECV6dhWOmXUloLHnQC6roOdS8lktx9iKthuVrZZxPaSqkqYziko3yNGrLA==" saltValue="SgXNk/ikp8gW/tJuhfH1hw==" spinCount="100000" sheet="1" objects="1" scenarios="1"/>
  <mergeCells count="13">
    <mergeCell ref="A7:F7"/>
    <mergeCell ref="A1:B1"/>
    <mergeCell ref="A2:B2"/>
    <mergeCell ref="A3:B3"/>
    <mergeCell ref="C1:F1"/>
    <mergeCell ref="C2:F2"/>
    <mergeCell ref="C3:F3"/>
    <mergeCell ref="A6:B6"/>
    <mergeCell ref="A4:B4"/>
    <mergeCell ref="A5:B5"/>
    <mergeCell ref="C4:F4"/>
    <mergeCell ref="C5:F5"/>
    <mergeCell ref="C6:F6"/>
  </mergeCells>
  <phoneticPr fontId="11" type="noConversion"/>
  <dataValidations count="2">
    <dataValidation allowBlank="1" sqref="C2" xr:uid="{00000000-0002-0000-0300-000000000000}"/>
    <dataValidation type="list" allowBlank="1" showInputMessage="1" showErrorMessage="1" error="Use the drop-down list to enter a tab name." sqref="B10:B65" xr:uid="{00000000-0002-0000-0300-000001000000}">
      <formula1>$B$69:$B$71</formula1>
    </dataValidation>
  </dataValidations>
  <printOptions horizontalCentered="1"/>
  <pageMargins left="0.55000000000000004" right="0.2" top="0.9" bottom="0.4" header="0.2" footer="0.17"/>
  <pageSetup scale="75" orientation="portrait" cellComments="asDisplayed" r:id="rId1"/>
  <headerFooter alignWithMargins="0">
    <oddHeader>&amp;C&amp;"Arial,Bold"&amp;11Attachment HE-8
Appropriation Available and Appropriation Revenue
&amp;A</oddHeader>
    <oddFooter>&amp;L&amp;F \ &amp;A&amp;RPage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A28"/>
  <sheetViews>
    <sheetView workbookViewId="0">
      <selection sqref="A1:C1"/>
    </sheetView>
  </sheetViews>
  <sheetFormatPr defaultColWidth="9.140625" defaultRowHeight="13.5"/>
  <cols>
    <col min="1" max="2" width="9.140625" style="27"/>
    <col min="3" max="3" width="13" style="27" customWidth="1"/>
    <col min="4" max="7" width="11.7109375" style="27" customWidth="1"/>
    <col min="8" max="8" width="14.7109375" style="27" customWidth="1"/>
    <col min="9" max="24" width="11.7109375" style="27" customWidth="1"/>
    <col min="25" max="25" width="12.5703125" style="27" bestFit="1" customWidth="1"/>
    <col min="26" max="26" width="11.7109375" style="27" customWidth="1"/>
    <col min="27" max="27" width="13.5703125" style="27" bestFit="1" customWidth="1"/>
    <col min="28" max="16384" width="9.140625" style="27"/>
  </cols>
  <sheetData>
    <row r="1" spans="1:27" ht="27">
      <c r="A1" s="220" t="s">
        <v>225</v>
      </c>
      <c r="B1" s="220"/>
      <c r="C1" s="221"/>
      <c r="D1" s="144" t="s">
        <v>112</v>
      </c>
      <c r="E1" s="145" t="s">
        <v>113</v>
      </c>
      <c r="F1" s="144" t="s">
        <v>114</v>
      </c>
      <c r="G1" s="144" t="s">
        <v>115</v>
      </c>
      <c r="H1" s="144" t="s">
        <v>116</v>
      </c>
      <c r="I1" s="144" t="s">
        <v>117</v>
      </c>
      <c r="J1" s="144" t="s">
        <v>118</v>
      </c>
      <c r="K1" s="144" t="s">
        <v>119</v>
      </c>
      <c r="L1" s="144" t="s">
        <v>120</v>
      </c>
      <c r="M1" s="144" t="s">
        <v>121</v>
      </c>
      <c r="N1" s="144" t="s">
        <v>122</v>
      </c>
      <c r="O1" s="144" t="s">
        <v>123</v>
      </c>
      <c r="P1" s="144" t="s">
        <v>124</v>
      </c>
      <c r="Q1" s="144" t="s">
        <v>125</v>
      </c>
      <c r="R1" s="144" t="s">
        <v>126</v>
      </c>
      <c r="S1" s="144" t="s">
        <v>127</v>
      </c>
      <c r="T1" s="144" t="s">
        <v>128</v>
      </c>
      <c r="U1" s="144" t="s">
        <v>129</v>
      </c>
      <c r="V1" s="144" t="s">
        <v>130</v>
      </c>
      <c r="W1" s="144" t="s">
        <v>131</v>
      </c>
      <c r="X1" s="144" t="s">
        <v>132</v>
      </c>
      <c r="Y1" s="27" t="s">
        <v>44</v>
      </c>
      <c r="Z1" s="39"/>
    </row>
    <row r="2" spans="1:27">
      <c r="A2" s="69"/>
      <c r="D2" s="70"/>
      <c r="E2" s="70"/>
      <c r="F2" s="70"/>
      <c r="G2" s="70"/>
      <c r="H2" s="70"/>
      <c r="I2" s="70"/>
      <c r="J2" s="70"/>
      <c r="K2" s="70"/>
      <c r="L2" s="70"/>
      <c r="M2" s="70"/>
      <c r="N2" s="70"/>
      <c r="O2" s="70"/>
      <c r="P2" s="70"/>
      <c r="Q2" s="70"/>
      <c r="R2" s="70"/>
      <c r="S2" s="70"/>
      <c r="T2" s="70"/>
      <c r="U2" s="71"/>
      <c r="V2" s="71"/>
      <c r="W2" s="71"/>
      <c r="X2" s="71"/>
    </row>
    <row r="3" spans="1:27">
      <c r="A3" s="27" t="s">
        <v>92</v>
      </c>
      <c r="D3" s="72"/>
      <c r="E3" s="72"/>
      <c r="F3" s="72"/>
      <c r="G3" s="72"/>
      <c r="H3" s="72"/>
      <c r="I3" s="72"/>
      <c r="J3" s="72"/>
      <c r="K3" s="72"/>
      <c r="L3" s="72"/>
      <c r="M3" s="72"/>
      <c r="N3" s="72"/>
      <c r="O3" s="72"/>
      <c r="P3" s="72"/>
      <c r="Q3" s="72"/>
      <c r="R3" s="72"/>
      <c r="S3" s="72"/>
      <c r="T3" s="72"/>
      <c r="U3" s="72"/>
      <c r="V3" s="72"/>
      <c r="W3" s="72"/>
      <c r="X3" s="72"/>
    </row>
    <row r="4" spans="1:27">
      <c r="B4" s="27" t="s">
        <v>14</v>
      </c>
      <c r="D4" s="73">
        <v>4745038</v>
      </c>
      <c r="E4" s="73">
        <v>35085366</v>
      </c>
      <c r="F4" s="73">
        <v>17870108</v>
      </c>
      <c r="G4" s="73">
        <v>0</v>
      </c>
      <c r="H4" s="73">
        <v>148543870</v>
      </c>
      <c r="I4" s="73">
        <v>17072627</v>
      </c>
      <c r="J4" s="73">
        <v>18008574</v>
      </c>
      <c r="K4" s="73">
        <v>475561</v>
      </c>
      <c r="L4" s="73">
        <v>8897503</v>
      </c>
      <c r="M4" s="73">
        <v>16252770</v>
      </c>
      <c r="N4" s="73">
        <v>32948</v>
      </c>
      <c r="O4" s="73">
        <v>56504812</v>
      </c>
      <c r="P4" s="73">
        <v>458067</v>
      </c>
      <c r="Q4" s="73">
        <v>637327</v>
      </c>
      <c r="R4" s="73">
        <v>17562241</v>
      </c>
      <c r="S4" s="73">
        <v>28165710</v>
      </c>
      <c r="T4" s="73">
        <v>0</v>
      </c>
      <c r="U4" s="73">
        <v>64787257</v>
      </c>
      <c r="V4" s="73">
        <v>16317744</v>
      </c>
      <c r="W4" s="73">
        <v>31445000</v>
      </c>
      <c r="X4" s="73">
        <v>76368161</v>
      </c>
      <c r="Y4" s="74">
        <f>SUM(D4:X4)</f>
        <v>559230684</v>
      </c>
      <c r="Z4" s="74"/>
      <c r="AA4" s="50"/>
    </row>
    <row r="5" spans="1:27">
      <c r="D5" s="74"/>
      <c r="E5" s="74"/>
      <c r="F5" s="74"/>
      <c r="G5" s="74"/>
      <c r="H5" s="74"/>
      <c r="I5" s="74"/>
      <c r="J5" s="74"/>
      <c r="K5" s="74"/>
      <c r="L5" s="74"/>
      <c r="M5" s="74"/>
      <c r="N5" s="74"/>
      <c r="O5" s="74"/>
      <c r="P5" s="74"/>
      <c r="Q5" s="74"/>
      <c r="R5" s="74"/>
      <c r="S5" s="74"/>
      <c r="T5" s="74"/>
      <c r="U5" s="74"/>
      <c r="V5" s="74"/>
      <c r="W5" s="74"/>
      <c r="X5" s="74"/>
      <c r="Y5" s="50"/>
    </row>
    <row r="6" spans="1:27" ht="41.25" customHeight="1">
      <c r="A6" s="218" t="s">
        <v>62</v>
      </c>
      <c r="B6" s="218"/>
      <c r="C6" s="218"/>
      <c r="D6" s="149">
        <v>0</v>
      </c>
      <c r="E6" s="149">
        <v>0</v>
      </c>
      <c r="F6" s="149">
        <v>0</v>
      </c>
      <c r="G6" s="149">
        <v>0</v>
      </c>
      <c r="H6" s="149">
        <v>0</v>
      </c>
      <c r="I6" s="149">
        <v>0</v>
      </c>
      <c r="J6" s="149">
        <v>0</v>
      </c>
      <c r="K6" s="149">
        <v>496395</v>
      </c>
      <c r="L6" s="149">
        <v>0</v>
      </c>
      <c r="M6" s="149">
        <v>0</v>
      </c>
      <c r="N6" s="149">
        <v>0</v>
      </c>
      <c r="O6" s="149">
        <v>0</v>
      </c>
      <c r="P6" s="149">
        <v>45214</v>
      </c>
      <c r="Q6" s="149">
        <v>0</v>
      </c>
      <c r="R6" s="149">
        <v>0</v>
      </c>
      <c r="S6" s="149">
        <v>1437749</v>
      </c>
      <c r="T6" s="149">
        <v>0</v>
      </c>
      <c r="U6" s="149">
        <v>0</v>
      </c>
      <c r="V6" s="149">
        <v>0</v>
      </c>
      <c r="W6" s="149">
        <v>0</v>
      </c>
      <c r="X6" s="149">
        <v>26740</v>
      </c>
      <c r="Y6" s="150">
        <f>SUM(D6:X6)</f>
        <v>2006098</v>
      </c>
      <c r="Z6" s="75"/>
    </row>
    <row r="7" spans="1:27">
      <c r="A7" s="151"/>
      <c r="B7" s="151"/>
      <c r="C7" s="151"/>
      <c r="D7" s="151"/>
      <c r="E7" s="151"/>
      <c r="F7" s="151"/>
      <c r="G7" s="151"/>
      <c r="H7" s="75"/>
      <c r="I7" s="75"/>
      <c r="J7" s="75"/>
      <c r="K7" s="75"/>
      <c r="L7" s="75"/>
      <c r="M7" s="75"/>
      <c r="N7" s="75"/>
      <c r="O7" s="75"/>
      <c r="P7" s="75"/>
      <c r="Q7" s="75"/>
      <c r="R7" s="75"/>
      <c r="S7" s="75"/>
      <c r="T7" s="75"/>
      <c r="U7" s="75"/>
      <c r="V7" s="75"/>
      <c r="W7" s="75"/>
      <c r="X7" s="75"/>
      <c r="Y7" s="75"/>
      <c r="Z7" s="75" t="s">
        <v>77</v>
      </c>
    </row>
    <row r="8" spans="1:27">
      <c r="A8" s="75"/>
      <c r="B8" s="75"/>
      <c r="C8" s="75"/>
      <c r="D8" s="75"/>
      <c r="E8" s="75"/>
      <c r="F8" s="75"/>
      <c r="G8" s="75"/>
      <c r="H8" s="75"/>
      <c r="I8" s="75"/>
      <c r="J8" s="75"/>
      <c r="K8" s="75"/>
      <c r="L8" s="75"/>
      <c r="M8" s="75"/>
      <c r="N8" s="75"/>
      <c r="O8" s="75"/>
      <c r="P8" s="75"/>
      <c r="Q8" s="75"/>
      <c r="R8" s="75"/>
      <c r="S8" s="75"/>
      <c r="T8" s="75"/>
      <c r="U8" s="75"/>
      <c r="V8" s="75"/>
      <c r="W8" s="75"/>
      <c r="X8" s="75"/>
      <c r="Y8" s="75"/>
      <c r="Z8" s="75"/>
    </row>
    <row r="9" spans="1:27">
      <c r="A9" s="75" t="s">
        <v>110</v>
      </c>
      <c r="B9" s="75"/>
      <c r="C9" s="75"/>
      <c r="D9" s="75"/>
      <c r="E9" s="75"/>
      <c r="F9" s="75"/>
      <c r="G9" s="75"/>
      <c r="H9" s="75"/>
      <c r="I9" s="75"/>
      <c r="J9" s="152"/>
      <c r="K9" s="75"/>
      <c r="L9" s="75"/>
      <c r="M9" s="75"/>
      <c r="N9" s="75"/>
      <c r="O9" s="75"/>
      <c r="P9" s="75"/>
      <c r="Q9" s="75"/>
      <c r="R9" s="75"/>
      <c r="S9" s="75"/>
      <c r="T9" s="75"/>
      <c r="U9" s="75"/>
      <c r="V9" s="75"/>
      <c r="W9" s="75"/>
      <c r="X9" s="75"/>
      <c r="Y9" s="75"/>
      <c r="Z9" s="75"/>
    </row>
    <row r="10" spans="1:27">
      <c r="A10" s="75" t="s">
        <v>111</v>
      </c>
      <c r="B10" s="75"/>
      <c r="C10" s="75"/>
      <c r="D10" s="75"/>
      <c r="E10" s="75"/>
      <c r="F10" s="75"/>
      <c r="G10" s="75"/>
      <c r="H10" s="75"/>
      <c r="I10" s="75"/>
      <c r="J10" s="75"/>
      <c r="K10" s="75"/>
      <c r="L10" s="75"/>
      <c r="M10" s="75"/>
      <c r="N10" s="75"/>
      <c r="O10" s="75"/>
      <c r="P10" s="75"/>
      <c r="Q10" s="75"/>
      <c r="R10" s="75"/>
      <c r="S10" s="75"/>
      <c r="T10" s="75"/>
      <c r="U10" s="75"/>
      <c r="V10" s="75"/>
      <c r="W10" s="75"/>
      <c r="X10" s="75"/>
      <c r="Y10" s="75"/>
      <c r="Z10" s="75"/>
    </row>
    <row r="11" spans="1:27">
      <c r="A11" s="75" t="s">
        <v>191</v>
      </c>
      <c r="B11" s="75"/>
      <c r="C11" s="75"/>
      <c r="D11" s="75"/>
      <c r="E11" s="75"/>
      <c r="F11" s="75"/>
      <c r="G11" s="75"/>
      <c r="H11" s="75"/>
      <c r="I11" s="75"/>
      <c r="J11" s="75"/>
      <c r="K11" s="75"/>
      <c r="L11" s="75"/>
      <c r="M11" s="75"/>
      <c r="N11" s="75"/>
      <c r="O11" s="75"/>
      <c r="P11" s="75"/>
      <c r="Q11" s="75"/>
      <c r="R11" s="75"/>
      <c r="S11" s="75"/>
      <c r="T11" s="75"/>
      <c r="U11" s="75"/>
      <c r="V11" s="75"/>
      <c r="W11" s="75"/>
      <c r="X11" s="75"/>
      <c r="Y11" s="75"/>
      <c r="Z11" s="75"/>
    </row>
    <row r="12" spans="1:27" ht="36" customHeight="1">
      <c r="A12" s="218" t="s">
        <v>85</v>
      </c>
      <c r="B12" s="218"/>
      <c r="C12" s="218"/>
      <c r="D12" s="218"/>
      <c r="E12" s="218"/>
      <c r="F12" s="75"/>
      <c r="G12" s="76">
        <v>5338423</v>
      </c>
      <c r="H12" s="75" t="s">
        <v>63</v>
      </c>
      <c r="I12" s="75"/>
      <c r="J12" s="75"/>
    </row>
    <row r="13" spans="1:27" ht="28.5" customHeight="1">
      <c r="A13" s="218" t="s">
        <v>78</v>
      </c>
      <c r="B13" s="218"/>
      <c r="C13" s="218"/>
      <c r="D13" s="218"/>
      <c r="E13" s="218"/>
      <c r="F13" s="75"/>
      <c r="G13" s="77"/>
      <c r="H13" s="75"/>
      <c r="I13" s="75"/>
      <c r="J13" s="75"/>
    </row>
    <row r="14" spans="1:27">
      <c r="A14" s="75"/>
      <c r="B14" s="75" t="s">
        <v>74</v>
      </c>
      <c r="C14" s="75"/>
      <c r="D14" s="75"/>
      <c r="E14" s="75"/>
      <c r="F14" s="75"/>
      <c r="G14" s="77">
        <v>7599</v>
      </c>
      <c r="H14" s="75" t="s">
        <v>86</v>
      </c>
      <c r="I14" s="75"/>
      <c r="J14" s="75"/>
    </row>
    <row r="15" spans="1:27">
      <c r="A15" s="75"/>
      <c r="B15" s="75" t="s">
        <v>82</v>
      </c>
      <c r="C15" s="75"/>
      <c r="D15" s="75"/>
      <c r="E15" s="75"/>
      <c r="F15" s="75"/>
      <c r="G15" s="77">
        <v>112840</v>
      </c>
      <c r="H15" s="75" t="s">
        <v>86</v>
      </c>
      <c r="I15" s="75"/>
      <c r="J15" s="75"/>
    </row>
    <row r="16" spans="1:27">
      <c r="A16" s="75"/>
      <c r="B16" s="75" t="s">
        <v>75</v>
      </c>
      <c r="C16" s="75"/>
      <c r="D16" s="75"/>
      <c r="E16" s="75"/>
      <c r="F16" s="75"/>
      <c r="G16" s="77">
        <v>267822</v>
      </c>
      <c r="H16" s="75" t="s">
        <v>86</v>
      </c>
      <c r="I16" s="75"/>
      <c r="J16" s="75"/>
    </row>
    <row r="17" spans="1:10">
      <c r="A17" s="75"/>
      <c r="B17" s="75" t="s">
        <v>87</v>
      </c>
      <c r="C17" s="75"/>
      <c r="D17" s="75"/>
      <c r="E17" s="75"/>
      <c r="F17" s="75"/>
      <c r="G17" s="77">
        <v>1</v>
      </c>
      <c r="H17" s="75" t="s">
        <v>88</v>
      </c>
      <c r="I17" s="75"/>
      <c r="J17" s="75"/>
    </row>
    <row r="18" spans="1:10">
      <c r="A18" s="75"/>
      <c r="B18" s="75" t="s">
        <v>89</v>
      </c>
      <c r="C18" s="75"/>
      <c r="D18" s="75"/>
      <c r="E18" s="75"/>
      <c r="F18" s="75"/>
      <c r="G18" s="77">
        <v>-514</v>
      </c>
      <c r="H18" s="75" t="s">
        <v>91</v>
      </c>
      <c r="I18" s="75"/>
      <c r="J18" s="75"/>
    </row>
    <row r="19" spans="1:10" s="28" customFormat="1" ht="30" customHeight="1">
      <c r="A19" s="78"/>
      <c r="B19" s="219" t="s">
        <v>90</v>
      </c>
      <c r="C19" s="219"/>
      <c r="D19" s="219"/>
      <c r="E19" s="219"/>
      <c r="F19" s="219"/>
      <c r="G19" s="79">
        <f>SUM(G12:G18)</f>
        <v>5726171</v>
      </c>
      <c r="H19" s="78" t="s">
        <v>83</v>
      </c>
      <c r="I19" s="78"/>
      <c r="J19" s="78"/>
    </row>
    <row r="20" spans="1:10">
      <c r="A20" s="75"/>
      <c r="B20" s="75"/>
      <c r="C20" s="75"/>
      <c r="D20" s="75"/>
      <c r="E20" s="75"/>
      <c r="F20" s="75"/>
      <c r="G20" s="75"/>
      <c r="H20" s="75"/>
      <c r="I20" s="75"/>
      <c r="J20" s="75"/>
    </row>
    <row r="21" spans="1:10">
      <c r="A21" s="75" t="s">
        <v>64</v>
      </c>
      <c r="B21" s="75"/>
      <c r="C21" s="75"/>
      <c r="D21" s="75"/>
      <c r="E21" s="75"/>
      <c r="F21" s="75"/>
      <c r="G21" s="75"/>
      <c r="H21" s="75"/>
      <c r="I21" s="75"/>
      <c r="J21" s="75"/>
    </row>
    <row r="22" spans="1:10">
      <c r="A22" s="75" t="s">
        <v>66</v>
      </c>
      <c r="B22" s="75"/>
      <c r="C22" s="75"/>
      <c r="D22" s="75"/>
      <c r="E22" s="75"/>
      <c r="F22" s="75"/>
      <c r="G22" s="75"/>
      <c r="H22" s="75"/>
      <c r="I22" s="75"/>
      <c r="J22" s="75"/>
    </row>
    <row r="23" spans="1:10">
      <c r="A23" s="75" t="s">
        <v>65</v>
      </c>
      <c r="B23" s="75"/>
      <c r="C23" s="75"/>
      <c r="D23" s="75"/>
      <c r="E23" s="75"/>
      <c r="F23" s="75"/>
      <c r="G23" s="75"/>
      <c r="H23" s="75"/>
      <c r="I23" s="75"/>
      <c r="J23" s="75"/>
    </row>
    <row r="24" spans="1:10">
      <c r="A24" s="75" t="s">
        <v>76</v>
      </c>
      <c r="B24" s="75"/>
      <c r="C24" s="75"/>
      <c r="D24" s="75"/>
      <c r="E24" s="75"/>
      <c r="F24" s="75"/>
      <c r="G24" s="75"/>
      <c r="H24" s="75"/>
      <c r="I24" s="75"/>
      <c r="J24" s="75"/>
    </row>
    <row r="26" spans="1:10">
      <c r="A26" s="27" t="s">
        <v>224</v>
      </c>
    </row>
    <row r="27" spans="1:10" s="75" customFormat="1">
      <c r="A27" s="75" t="s">
        <v>109</v>
      </c>
    </row>
    <row r="28" spans="1:10" s="75" customFormat="1">
      <c r="A28" s="75" t="s">
        <v>190</v>
      </c>
    </row>
  </sheetData>
  <sheetProtection algorithmName="SHA-512" hashValue="ZxMmbi224U/YS1+v1gxTuDt5yGEfbd+WcWgqU0RiG7qMTzHxlZZX0mG9jmiUspT69XOW64Uv5OhpFayQFcc4Sw==" saltValue="X+LHXMBruQtEkR/Vbkx+Bw==" spinCount="100000" sheet="1" objects="1" scenarios="1"/>
  <mergeCells count="5">
    <mergeCell ref="A6:C6"/>
    <mergeCell ref="A13:E13"/>
    <mergeCell ref="A12:E12"/>
    <mergeCell ref="B19:F19"/>
    <mergeCell ref="A1:C1"/>
  </mergeCells>
  <phoneticPr fontId="11" type="noConversion"/>
  <dataValidations count="1">
    <dataValidation type="whole" allowBlank="1" showInputMessage="1" showErrorMessage="1" error="Enter whole number." sqref="H4:X4 D4:G4 D6:G6 H6:X6" xr:uid="{00000000-0002-0000-0400-000000000000}">
      <formula1>-10000000000000000000</formula1>
      <formula2>10000000000000000000</formula2>
    </dataValidation>
  </dataValidations>
  <printOptions headings="1" gridLines="1"/>
  <pageMargins left="0.75" right="0.75" top="1" bottom="1" header="0.5" footer="0.5"/>
  <pageSetup paperSize="5" scale="75" orientation="landscape" cellComments="asDisplayed" r:id="rId1"/>
  <headerFooter alignWithMargins="0">
    <oddFooter>&amp;L&amp;F \ &amp;A&amp;RPage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L31"/>
  <sheetViews>
    <sheetView zoomScaleNormal="100" workbookViewId="0">
      <selection activeCell="F17" sqref="F17"/>
    </sheetView>
  </sheetViews>
  <sheetFormatPr defaultRowHeight="12.75"/>
  <cols>
    <col min="1" max="1" width="18.28515625" customWidth="1"/>
    <col min="2" max="2" width="43.140625" customWidth="1"/>
    <col min="3" max="3" width="22.42578125" style="154" customWidth="1"/>
    <col min="12" max="12" width="15.140625" customWidth="1"/>
  </cols>
  <sheetData>
    <row r="1" spans="1:12">
      <c r="A1" s="137" t="s">
        <v>139</v>
      </c>
      <c r="B1" s="138" t="s">
        <v>140</v>
      </c>
      <c r="C1" s="139" t="s">
        <v>141</v>
      </c>
    </row>
    <row r="2" spans="1:12" ht="23.25">
      <c r="A2" s="137" t="s">
        <v>113</v>
      </c>
      <c r="B2" s="140" t="s">
        <v>142</v>
      </c>
      <c r="C2" s="141">
        <v>204268241</v>
      </c>
      <c r="E2" s="153" t="s">
        <v>221</v>
      </c>
      <c r="F2" s="153"/>
      <c r="G2" s="153"/>
      <c r="H2" s="153"/>
      <c r="I2" s="153"/>
      <c r="J2" s="153"/>
      <c r="K2" s="153"/>
      <c r="L2" s="153"/>
    </row>
    <row r="3" spans="1:12" ht="15">
      <c r="A3" s="137" t="s">
        <v>133</v>
      </c>
      <c r="B3" s="140" t="s">
        <v>143</v>
      </c>
      <c r="C3" s="141" t="s">
        <v>144</v>
      </c>
      <c r="E3" s="153" t="s">
        <v>222</v>
      </c>
      <c r="F3" s="153"/>
      <c r="G3" s="153"/>
      <c r="H3" s="153"/>
      <c r="I3" s="153"/>
      <c r="J3" s="153"/>
      <c r="K3" s="153"/>
      <c r="L3" s="153"/>
    </row>
    <row r="4" spans="1:12" ht="23.25" customHeight="1">
      <c r="A4" s="137" t="s">
        <v>134</v>
      </c>
      <c r="B4" s="140" t="s">
        <v>145</v>
      </c>
      <c r="C4" s="141" t="s">
        <v>144</v>
      </c>
    </row>
    <row r="5" spans="1:12" ht="22.5">
      <c r="A5" s="137" t="s">
        <v>126</v>
      </c>
      <c r="B5" s="140" t="s">
        <v>146</v>
      </c>
      <c r="C5" s="141" t="s">
        <v>147</v>
      </c>
    </row>
    <row r="6" spans="1:12" ht="38.25" customHeight="1">
      <c r="A6" s="137" t="s">
        <v>131</v>
      </c>
      <c r="B6" s="140" t="s">
        <v>197</v>
      </c>
      <c r="C6" s="141">
        <v>208229</v>
      </c>
      <c r="F6" s="222" t="s">
        <v>183</v>
      </c>
      <c r="G6" s="222"/>
      <c r="H6" s="222"/>
      <c r="I6" s="222"/>
      <c r="J6" s="222"/>
      <c r="K6" s="222"/>
      <c r="L6" s="222"/>
    </row>
    <row r="7" spans="1:12" ht="15" customHeight="1">
      <c r="A7" s="137" t="s">
        <v>130</v>
      </c>
      <c r="B7" s="140" t="s">
        <v>148</v>
      </c>
      <c r="C7" s="142">
        <v>211</v>
      </c>
      <c r="F7" s="222"/>
      <c r="G7" s="222"/>
      <c r="H7" s="222"/>
      <c r="I7" s="222"/>
      <c r="J7" s="222"/>
      <c r="K7" s="222"/>
      <c r="L7" s="222"/>
    </row>
    <row r="8" spans="1:12" ht="23.25" customHeight="1">
      <c r="A8" s="137" t="s">
        <v>132</v>
      </c>
      <c r="B8" s="140" t="s">
        <v>198</v>
      </c>
      <c r="C8" s="141">
        <v>212234</v>
      </c>
      <c r="F8" s="222"/>
      <c r="G8" s="222"/>
      <c r="H8" s="222"/>
      <c r="I8" s="222"/>
      <c r="J8" s="222"/>
      <c r="K8" s="222"/>
      <c r="L8" s="222"/>
    </row>
    <row r="9" spans="1:12" ht="15" customHeight="1">
      <c r="A9" s="137" t="s">
        <v>120</v>
      </c>
      <c r="B9" s="140" t="s">
        <v>149</v>
      </c>
      <c r="C9" s="142">
        <v>213</v>
      </c>
      <c r="F9" s="222"/>
      <c r="G9" s="222"/>
      <c r="H9" s="222"/>
      <c r="I9" s="222"/>
      <c r="J9" s="222"/>
      <c r="K9" s="222"/>
      <c r="L9" s="222"/>
    </row>
    <row r="10" spans="1:12">
      <c r="A10" s="137" t="s">
        <v>117</v>
      </c>
      <c r="B10" s="140" t="s">
        <v>150</v>
      </c>
      <c r="C10" s="142">
        <v>214</v>
      </c>
      <c r="E10" t="s">
        <v>184</v>
      </c>
    </row>
    <row r="11" spans="1:12" ht="15" customHeight="1">
      <c r="A11" s="137" t="s">
        <v>118</v>
      </c>
      <c r="B11" s="140" t="s">
        <v>151</v>
      </c>
      <c r="C11" s="142">
        <v>215</v>
      </c>
      <c r="E11" t="s">
        <v>185</v>
      </c>
    </row>
    <row r="12" spans="1:12" ht="15" customHeight="1">
      <c r="A12" s="137" t="s">
        <v>116</v>
      </c>
      <c r="B12" s="140" t="s">
        <v>152</v>
      </c>
      <c r="C12" s="142">
        <v>216</v>
      </c>
      <c r="E12" t="s">
        <v>199</v>
      </c>
    </row>
    <row r="13" spans="1:12">
      <c r="A13" s="137" t="s">
        <v>123</v>
      </c>
      <c r="B13" s="140" t="s">
        <v>153</v>
      </c>
      <c r="C13" s="142">
        <v>217</v>
      </c>
      <c r="E13" t="s">
        <v>186</v>
      </c>
    </row>
    <row r="14" spans="1:12">
      <c r="A14" s="137" t="s">
        <v>121</v>
      </c>
      <c r="B14" s="140" t="s">
        <v>154</v>
      </c>
      <c r="C14" s="142">
        <v>221</v>
      </c>
      <c r="E14" t="s">
        <v>187</v>
      </c>
    </row>
    <row r="15" spans="1:12" ht="22.5">
      <c r="A15" s="137" t="s">
        <v>135</v>
      </c>
      <c r="B15" s="140" t="s">
        <v>155</v>
      </c>
      <c r="C15" s="142">
        <v>236</v>
      </c>
      <c r="E15" t="s">
        <v>188</v>
      </c>
    </row>
    <row r="16" spans="1:12">
      <c r="A16" s="137" t="s">
        <v>127</v>
      </c>
      <c r="B16" s="140" t="s">
        <v>156</v>
      </c>
      <c r="C16" s="142">
        <v>236</v>
      </c>
      <c r="E16" t="s">
        <v>189</v>
      </c>
    </row>
    <row r="17" spans="1:5" ht="22.5">
      <c r="A17" s="137" t="s">
        <v>128</v>
      </c>
      <c r="B17" s="140" t="s">
        <v>157</v>
      </c>
      <c r="C17" s="142" t="s">
        <v>158</v>
      </c>
      <c r="E17" t="s">
        <v>200</v>
      </c>
    </row>
    <row r="18" spans="1:5">
      <c r="A18" s="137" t="s">
        <v>136</v>
      </c>
      <c r="B18" s="140" t="s">
        <v>159</v>
      </c>
      <c r="C18" s="142" t="s">
        <v>158</v>
      </c>
      <c r="E18" t="s">
        <v>201</v>
      </c>
    </row>
    <row r="19" spans="1:5">
      <c r="A19" s="137" t="s">
        <v>112</v>
      </c>
      <c r="B19" s="140" t="s">
        <v>160</v>
      </c>
      <c r="C19" s="142">
        <v>242</v>
      </c>
    </row>
    <row r="20" spans="1:5">
      <c r="A20" s="137" t="s">
        <v>114</v>
      </c>
      <c r="B20" s="140" t="s">
        <v>161</v>
      </c>
      <c r="C20" s="142">
        <v>247</v>
      </c>
    </row>
    <row r="21" spans="1:5" ht="33.75">
      <c r="A21" s="137" t="s">
        <v>129</v>
      </c>
      <c r="B21" s="140" t="s">
        <v>178</v>
      </c>
      <c r="C21" s="143" t="s">
        <v>179</v>
      </c>
    </row>
    <row r="22" spans="1:5">
      <c r="A22" s="137" t="s">
        <v>137</v>
      </c>
      <c r="B22" s="140" t="s">
        <v>162</v>
      </c>
      <c r="C22" s="142" t="s">
        <v>158</v>
      </c>
    </row>
    <row r="23" spans="1:5">
      <c r="A23" s="137" t="s">
        <v>115</v>
      </c>
      <c r="B23" s="140" t="s">
        <v>163</v>
      </c>
      <c r="C23" s="142" t="s">
        <v>164</v>
      </c>
    </row>
    <row r="24" spans="1:5">
      <c r="A24" s="137" t="s">
        <v>122</v>
      </c>
      <c r="B24" s="140" t="s">
        <v>165</v>
      </c>
      <c r="C24" s="142" t="s">
        <v>164</v>
      </c>
    </row>
    <row r="25" spans="1:5">
      <c r="A25" s="137" t="s">
        <v>124</v>
      </c>
      <c r="B25" s="140" t="s">
        <v>166</v>
      </c>
      <c r="C25" s="142">
        <v>937</v>
      </c>
    </row>
    <row r="26" spans="1:5">
      <c r="A26" s="137" t="s">
        <v>119</v>
      </c>
      <c r="B26" s="140" t="s">
        <v>167</v>
      </c>
      <c r="C26" s="142">
        <v>938</v>
      </c>
    </row>
    <row r="27" spans="1:5">
      <c r="A27" s="137" t="s">
        <v>125</v>
      </c>
      <c r="B27" s="140" t="s">
        <v>168</v>
      </c>
      <c r="C27" s="142" t="s">
        <v>169</v>
      </c>
    </row>
    <row r="29" spans="1:5">
      <c r="A29" s="155"/>
      <c r="B29" s="155"/>
      <c r="C29" s="155"/>
    </row>
    <row r="30" spans="1:5" ht="42.75" customHeight="1">
      <c r="A30" s="155"/>
      <c r="B30" s="155"/>
      <c r="C30" s="155"/>
    </row>
    <row r="31" spans="1:5" ht="33" customHeight="1"/>
  </sheetData>
  <sheetProtection algorithmName="SHA-512" hashValue="aH6vforaqnPu9trlqmRjZY3eCfnvSI2KyHyCcsflh/m93i0M98DQJt+6ALL9s2agZ+JZvjmfMA+FoOGXhSazOg==" saltValue="cj881eCmIic+rwcLwjvKEg==" spinCount="100000" sheet="1" objects="1" scenarios="1"/>
  <mergeCells count="4">
    <mergeCell ref="F9:L9"/>
    <mergeCell ref="F7:L7"/>
    <mergeCell ref="F8:L8"/>
    <mergeCell ref="F6:L6"/>
  </mergeCells>
  <pageMargins left="0.7" right="0.7" top="0.75" bottom="0.75" header="0.3" footer="0.3"/>
  <pageSetup paperSize="5" scale="93" orientation="landscape" r:id="rId1"/>
  <headerFooter>
    <oddFooter>&amp;L&amp;Z&amp;F
&amp;A
&amp;D &amp;T&amp;R&amp;P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TAB 1</vt:lpstr>
      <vt:lpstr>TAB 2</vt:lpstr>
      <vt:lpstr>Certification</vt:lpstr>
      <vt:lpstr>RCL</vt:lpstr>
      <vt:lpstr>PY Ending Balances-HEI</vt:lpstr>
      <vt:lpstr>Lookup - HEI #-acronyn</vt:lpstr>
      <vt:lpstr>RCL!Print_Area</vt:lpstr>
      <vt:lpstr>'TAB 1'!Print_Area</vt:lpstr>
      <vt:lpstr>'TAB 2'!Print_Area</vt:lpstr>
      <vt:lpstr>'PY Ending Balances-HEI'!Print_Titles</vt:lpstr>
      <vt:lpstr>RCL!Print_Titles</vt:lpstr>
      <vt:lpstr>'TAB 2'!Print_Titles</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Comptroller's Directive No. 2-07, Attachment - HE-7, Appropriation Available and Appropriation Revenue - Attachment</dc:title>
  <dc:subject>Comptroller's Directive No. 2-07, Attachment - HE-7, Appropriation Available and Appropriation Revenue - Attachment</dc:subject>
  <dc:creator>Department of Accounts</dc:creator>
  <cp:keywords>Comptroller's Directive No. 2-07, Attachment - HE-7, Appropriation Available and Appropriation Revenue - Attachment</cp:keywords>
  <cp:lastModifiedBy>Tuck, Christy (DOA)</cp:lastModifiedBy>
  <cp:lastPrinted>2024-03-11T19:10:02Z</cp:lastPrinted>
  <dcterms:created xsi:type="dcterms:W3CDTF">1999-06-07T18:18:41Z</dcterms:created>
  <dcterms:modified xsi:type="dcterms:W3CDTF">2024-04-16T22:00:40Z</dcterms:modified>
  <cp:category>Comptroller's Directive No. 2-07, Attachment - HE-7, Appropriation Available and Appropriation Revenue - Attachment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660059669</vt:i4>
  </property>
  <property fmtid="{D5CDD505-2E9C-101B-9397-08002B2CF9AE}" pid="3" name="_NewReviewCycle">
    <vt:lpwstr/>
  </property>
  <property fmtid="{D5CDD505-2E9C-101B-9397-08002B2CF9AE}" pid="4" name="_EmailSubject">
    <vt:lpwstr>Higher Ed Directive</vt:lpwstr>
  </property>
  <property fmtid="{D5CDD505-2E9C-101B-9397-08002B2CF9AE}" pid="5" name="_AuthorEmail">
    <vt:lpwstr>Marianne.Madison@doa.virginia.gov</vt:lpwstr>
  </property>
  <property fmtid="{D5CDD505-2E9C-101B-9397-08002B2CF9AE}" pid="6" name="_AuthorEmailDisplayName">
    <vt:lpwstr>Madison, Marianne</vt:lpwstr>
  </property>
  <property fmtid="{D5CDD505-2E9C-101B-9397-08002B2CF9AE}" pid="7" name="_ReviewingToolsShownOnce">
    <vt:lpwstr/>
  </property>
</Properties>
</file>