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R:\Federal\2024\Directives and Instructions\CU Directive\"/>
    </mc:Choice>
  </mc:AlternateContent>
  <xr:revisionPtr revIDLastSave="0" documentId="13_ncr:1_{926B2E0B-49D0-4DC1-8400-31850829D002}" xr6:coauthVersionLast="47" xr6:coauthVersionMax="47" xr10:uidLastSave="{00000000-0000-0000-0000-000000000000}"/>
  <workbookProtection workbookAlgorithmName="SHA-512" workbookHashValue="imQTpRMTqgXLmc0b4Mts0eRhqRYtQ5Z+6Dcj8f0WO6hSyX0CHdXp3044ZyjUpUsSTYmIAaJG3ac53ZfYmm5zwQ==" workbookSaltValue="w6JvABVJa6I60ZoKfFwkYQ==" workbookSpinCount="100000" lockStructure="1"/>
  <bookViews>
    <workbookView xWindow="-27555" yWindow="285" windowWidth="27135" windowHeight="14895" tabRatio="818" xr2:uid="{00000000-000D-0000-FFFF-FFFF00000000}"/>
  </bookViews>
  <sheets>
    <sheet name="Questionnaire" sheetId="1" r:id="rId1"/>
    <sheet name="Certification" sheetId="7" r:id="rId2"/>
    <sheet name="State Agencies 070824" sheetId="2" state="hidden" r:id="rId3"/>
  </sheets>
  <externalReferences>
    <externalReference r:id="rId4"/>
  </externalReferences>
  <definedNames>
    <definedName name="_xlnm._FilterDatabase" localSheetId="2" hidden="1">'State Agencies 070824'!$A$1:$D$161</definedName>
    <definedName name="Agy_No">OFFSET(#REF!,,,COUNTA(#REF!))</definedName>
    <definedName name="AJE">#REF!</definedName>
    <definedName name="ALLOCATION">#REF!</definedName>
    <definedName name="art_bs">#REF!</definedName>
    <definedName name="art_cf">#REF!</definedName>
    <definedName name="art_is">#REF!</definedName>
    <definedName name="Balance_Sheet">#REF!</definedName>
    <definedName name="BS_Title">#REF!</definedName>
    <definedName name="Cash_Flows">#REF!</definedName>
    <definedName name="D_2" hidden="1">{#N/A,#N/A,FALSE,"Workpaper Index";#N/A,#N/A,FALSE,"Journal Entries";#N/A,#N/A,FALSE,"Distribution of Leave";#N/A,#N/A,FALSE,"Summary &amp; Adjustments";#N/A,#N/A,FALSE,"Leave Schedule";#N/A,#N/A,FALSE,"Flux Form"}</definedName>
    <definedName name="IMPORTRANGERECVDFROMSTATE">#REF!</definedName>
    <definedName name="Income_Statement">#REF!</definedName>
    <definedName name="IS">#REF!</definedName>
    <definedName name="IS_Title">#REF!</definedName>
    <definedName name="Leg_BS">#REF!</definedName>
    <definedName name="LEG_CF">#REF!</definedName>
    <definedName name="Leg_IS">#REF!</definedName>
    <definedName name="LOC_BS">'[1]Local Choice'!#REF!</definedName>
    <definedName name="_xlnm.Print_Area" localSheetId="1">Certification!$A$1:$O$60</definedName>
    <definedName name="_xlnm.Print_Area" localSheetId="0">Questionnaire!$A$1:$G$130</definedName>
    <definedName name="_xlnm.Print_Area" localSheetId="2">'State Agencies 070824'!$A$1:$B$161</definedName>
    <definedName name="_xlnm.Print_Titles" localSheetId="0">Questionnaire!$1:$7</definedName>
    <definedName name="Science_Bs">#REF!</definedName>
    <definedName name="Science_cf">#REF!</definedName>
    <definedName name="Science_IS">#REF!</definedName>
    <definedName name="TOTALS">#REF!</definedName>
    <definedName name="wrn.Footnote._.8." hidden="1">{#N/A,#N/A,FALSE,"Fixed Assets";#N/A,#N/A,FALSE,"PPE Wksheet"}</definedName>
    <definedName name="wrn.Inventory." hidden="1">{#N/A,#N/A,FALSE,"Journal Entries";#N/A,#N/A,FALSE,"Flux Info";#N/A,#N/A,FALSE,"Allocation of Inventory";#N/A,#N/A,FALSE,"Summary by Fund";#N/A,#N/A,FALSE,"Summary by Exp. Program";#N/A,#N/A,FALSE,"Summary by Fund-Exp Program";#N/A,#N/A,FALSE,"Totals by Agency"}</definedName>
    <definedName name="wrn.Leave._.Liability." hidden="1">{#N/A,#N/A,FALSE,"Workpaper Index";#N/A,#N/A,FALSE,"Journal Entries";#N/A,#N/A,FALSE,"Distribution of Leave";#N/A,#N/A,FALSE,"Summary &amp; Adjustments";#N/A,#N/A,FALSE,"Leave Schedule";#N/A,#N/A,FALSE,"Flux Form"}</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5" i="1"/>
  <c r="A122" i="1"/>
  <c r="C2" i="1"/>
  <c r="A30" i="1"/>
  <c r="F51" i="1" l="1"/>
  <c r="C1" i="7" l="1"/>
  <c r="F57" i="1" l="1"/>
  <c r="F46" i="1"/>
  <c r="F43" i="1"/>
  <c r="F41" i="1"/>
  <c r="F39" i="1"/>
  <c r="F37" i="1"/>
  <c r="C2" i="7"/>
</calcChain>
</file>

<file path=xl/sharedStrings.xml><?xml version="1.0" encoding="utf-8"?>
<sst xmlns="http://schemas.openxmlformats.org/spreadsheetml/2006/main" count="1394" uniqueCount="680">
  <si>
    <t>Yes</t>
  </si>
  <si>
    <t>No</t>
  </si>
  <si>
    <t>HOUSE OF DELEGATES</t>
  </si>
  <si>
    <t>MAGISTRATE SYSTEM</t>
  </si>
  <si>
    <t>DIVISION OF LEGISLATIVE SERVICES</t>
  </si>
  <si>
    <t>VIRGINIA CODE COMMISSION</t>
  </si>
  <si>
    <t>SUPREME COURT</t>
  </si>
  <si>
    <t>JUDICIAL INQUIRY AND REVIEW COMMISSION</t>
  </si>
  <si>
    <t>CIRCUIT COURTS</t>
  </si>
  <si>
    <t>GENERAL DISTRICT COURTS</t>
  </si>
  <si>
    <t>COMBINED DISTRICT COURTS</t>
  </si>
  <si>
    <t>VIRGINIA STATE BAR</t>
  </si>
  <si>
    <t>OFFICE OF THE GOVERNOR</t>
  </si>
  <si>
    <t>DEPARTMENT OF PLANNING AND BUDGET</t>
  </si>
  <si>
    <t>DEPARTMENT OF MILITARY AFFAIRS</t>
  </si>
  <si>
    <t>COURT OF APPEALS OF VIRGINIA</t>
  </si>
  <si>
    <t>DEPARTMENT OF EMERGENCY MANAGEMENT</t>
  </si>
  <si>
    <t>DEPARTMENT OF HUMAN RESOURCE MANAGEMENT</t>
  </si>
  <si>
    <t>AUDITOR OF PUBLIC ACCOUNTS</t>
  </si>
  <si>
    <t>VIRGINIA INFORMATION TECHNOLOGIES AGENCY</t>
  </si>
  <si>
    <t>DEPARTMENT OF CRIMINAL JUSTICE SERVICES</t>
  </si>
  <si>
    <t>THE SCIENCE MUSEUM OF VIRGINIA</t>
  </si>
  <si>
    <t>VIRGINIA COMMISSION FOR THE ARTS</t>
  </si>
  <si>
    <t>ADMINISTRATION OF HEALTH INSURANCE</t>
  </si>
  <si>
    <t>DEPARTMENT OF ACCOUNTS</t>
  </si>
  <si>
    <t>DEPARTMENT OF THE TREASURY</t>
  </si>
  <si>
    <t>DEPARTMENT OF MOTOR VEHICLES</t>
  </si>
  <si>
    <t>TREASURY BOARD</t>
  </si>
  <si>
    <t>DEPARTMENT OF STATE POLICE</t>
  </si>
  <si>
    <t>COMPENSATION BOARD</t>
  </si>
  <si>
    <t>VIRGINIA RETIREMENT SYSTEM</t>
  </si>
  <si>
    <t>VIRGINIA CRIMINAL SENTENCING COMMISSION</t>
  </si>
  <si>
    <t>DEPARTMENT OF TAXATION</t>
  </si>
  <si>
    <t>SECRETARY OF THE COMMONWEALTH</t>
  </si>
  <si>
    <t>STATE CORPORATION COMMISSION</t>
  </si>
  <si>
    <t>SECRETARY OF ADMINISTRATION</t>
  </si>
  <si>
    <t>DEPARTMENT OF LABOR AND INDUSTRY</t>
  </si>
  <si>
    <t>VIRGINIA EMPLOYMENT COMMISSION</t>
  </si>
  <si>
    <t>SECRETARY OF EDUCATION</t>
  </si>
  <si>
    <t>SECRETARY OF TRANSPORTATION</t>
  </si>
  <si>
    <t>SECRETARY OF HEALTH AND HUMAN RESOURCES</t>
  </si>
  <si>
    <t>SECRETARY OF FINANCE</t>
  </si>
  <si>
    <t>SECRETARY OF COMMERCE AND TRADE</t>
  </si>
  <si>
    <t>SECRETARY OF AGRICULTURE AND FORESTRY</t>
  </si>
  <si>
    <t>DEPARTMENT OF GENERAL SERVICES</t>
  </si>
  <si>
    <t>THE LIBRARY OF VIRGINIA</t>
  </si>
  <si>
    <t>DEPARTMENT OF HEALTH PROFESSIONS</t>
  </si>
  <si>
    <t>BOARD OF ACCOUNTANCY</t>
  </si>
  <si>
    <t>VIRGINIA MUSEUM OF FINE ARTS</t>
  </si>
  <si>
    <t>FRONTIER CULTURE MUSEUM OF VIRGINIA</t>
  </si>
  <si>
    <t>VIRGINIA-ISRAEL ADVISORY BOARD</t>
  </si>
  <si>
    <t>MARINE RESOURCES COMMISSION</t>
  </si>
  <si>
    <t>VIRGINIA RACING COMMISSION</t>
  </si>
  <si>
    <t>GUNSTON HALL</t>
  </si>
  <si>
    <t>DEPARTMENT OF HISTORIC RESOURCES</t>
  </si>
  <si>
    <t>JAMESTOWN-YORKTOWN FOUNDATION</t>
  </si>
  <si>
    <t>DEPARTMENT OF ENVIRONMENTAL QUALITY</t>
  </si>
  <si>
    <t>DEPARTMENT OF TRANSPORTATION</t>
  </si>
  <si>
    <t>MOTOR VEHICLE DEALER BOARD</t>
  </si>
  <si>
    <t>DEPARTMENT OF HEALTH</t>
  </si>
  <si>
    <t>VIRGINIA CORRECTIONAL ENTERPRISES</t>
  </si>
  <si>
    <t>DEPARTMENT OF SOCIAL SERVICES</t>
  </si>
  <si>
    <t>DEPARTMENT OF JUVENILE JUSTICE</t>
  </si>
  <si>
    <t>DEPARTMENT OF FORENSIC SCIENCE</t>
  </si>
  <si>
    <t>CAPITOL SQUARE PRESERVATION COUNCIL</t>
  </si>
  <si>
    <t>VIRGINIA COMMISSION ON YOUTH</t>
  </si>
  <si>
    <t>DEPARTMENT OF AVIATION</t>
  </si>
  <si>
    <t>CHESAPEAKE BAY COMMISSION</t>
  </si>
  <si>
    <t>JOINT COMMISSION ON HEALTH CARE</t>
  </si>
  <si>
    <t>INDIGENT DEFENSE COMMISSION</t>
  </si>
  <si>
    <t>DEPARTMENT OF VETERANS SERVICES</t>
  </si>
  <si>
    <t>INTERSTATE ORGANIZATION CONTRIBUTIONS</t>
  </si>
  <si>
    <t>VIRGINIA MUSEUM OF NATURAL HISTORY</t>
  </si>
  <si>
    <t>DEPARTMENT OF FIRE PROGRAMS</t>
  </si>
  <si>
    <t>DIVISION OF CAPITOL POLICE</t>
  </si>
  <si>
    <t>UNIVERSITY OF VIRGINIA MEDICAL CENTER</t>
  </si>
  <si>
    <t>VIRGINIA MILITARY INSTITUTE</t>
  </si>
  <si>
    <t>VIRGINIA STATE UNIVERSITY</t>
  </si>
  <si>
    <t>NORFOLK STATE UNIVERSITY</t>
  </si>
  <si>
    <t>LONGWOOD UNIVERSITY</t>
  </si>
  <si>
    <t>UNIVERSITY OF MARY WASHINGTON</t>
  </si>
  <si>
    <t>JAMES MADISON UNIVERSITY</t>
  </si>
  <si>
    <t>RADFORD UNIVERSITY</t>
  </si>
  <si>
    <t>OLD DOMINION UNIVERSITY</t>
  </si>
  <si>
    <t>RICHARD BLAND COLLEGE</t>
  </si>
  <si>
    <t>CHRISTOPHER NEWPORT UNIVERSITY</t>
  </si>
  <si>
    <t>UNIVERSITY OF VIRGINIA'S COLLEGE AT WISE</t>
  </si>
  <si>
    <t>GEORGE MASON UNIVERSITY</t>
  </si>
  <si>
    <t>VIRGINIA COMMUNITY COLLEGE SYSTEM</t>
  </si>
  <si>
    <t>NEW RIVER COMMUNITY COLLEGE</t>
  </si>
  <si>
    <t>SOUTHSIDE VIRGINIA COMMUNITY COLLEGE</t>
  </si>
  <si>
    <t>RAPPAHANNOCK COMMUNITY COLLEGE</t>
  </si>
  <si>
    <t>DANVILLE COMMUNITY COLLEGE</t>
  </si>
  <si>
    <t>NORTHERN VIRGINIA COMMUNITY COLLEGE</t>
  </si>
  <si>
    <t>PIEDMONT VIRGINIA COMMUNITY COLLEGE</t>
  </si>
  <si>
    <t>EASTERN SHORE COMMUNITY COLLEGE</t>
  </si>
  <si>
    <t>VIRGINIA WESTERN COMMUNITY COLLEGE</t>
  </si>
  <si>
    <t>WYTHEVILLE COMMUNITY COLLEGE</t>
  </si>
  <si>
    <t>BLUE RIDGE COMMUNITY COLLEGE</t>
  </si>
  <si>
    <t>CENTRAL VIRGINIA COMMUNITY COLLEGE</t>
  </si>
  <si>
    <t>SOUTHWEST VIRGINIA COMMUNITY COLLEGE</t>
  </si>
  <si>
    <t>TIDEWATER COMMUNITY COLLEGE</t>
  </si>
  <si>
    <t>VIRGINIA HIGHLANDS COMMUNITY COLLEGE</t>
  </si>
  <si>
    <t>GERMANNA COMMUNITY COLLEGE</t>
  </si>
  <si>
    <t>MOUNTAIN EMPIRE COMMUNITY COLLEGE</t>
  </si>
  <si>
    <t>ROANOKE HIGHER EDUCATION AUTHORITY</t>
  </si>
  <si>
    <t>Prepared by:</t>
  </si>
  <si>
    <t>Name</t>
  </si>
  <si>
    <t>Title</t>
  </si>
  <si>
    <t>Reviewed by:</t>
  </si>
  <si>
    <t>List the entity’s Federal Employer Identification Number (EIN).</t>
  </si>
  <si>
    <r>
      <t xml:space="preserve">Did the entity </t>
    </r>
    <r>
      <rPr>
        <b/>
        <u/>
        <sz val="10"/>
        <rFont val="Times New Roman"/>
        <family val="1"/>
      </rPr>
      <t>receive</t>
    </r>
    <r>
      <rPr>
        <sz val="10"/>
        <rFont val="Times New Roman"/>
        <family val="1"/>
      </rPr>
      <t xml:space="preserve"> Federal </t>
    </r>
    <r>
      <rPr>
        <b/>
        <u/>
        <sz val="10"/>
        <rFont val="Times New Roman"/>
        <family val="1"/>
      </rPr>
      <t>pass-through</t>
    </r>
    <r>
      <rPr>
        <sz val="10"/>
        <rFont val="Times New Roman"/>
        <family val="1"/>
      </rPr>
      <t xml:space="preserve"> funds from </t>
    </r>
    <r>
      <rPr>
        <b/>
        <u/>
        <sz val="10"/>
        <rFont val="Times New Roman"/>
        <family val="1"/>
      </rPr>
      <t>non-State</t>
    </r>
    <r>
      <rPr>
        <sz val="10"/>
        <rFont val="Times New Roman"/>
        <family val="1"/>
      </rPr>
      <t xml:space="preserve"> entities?</t>
    </r>
  </si>
  <si>
    <r>
      <t xml:space="preserve">Did the entity </t>
    </r>
    <r>
      <rPr>
        <b/>
        <u/>
        <sz val="10"/>
        <rFont val="Times New Roman"/>
        <family val="1"/>
      </rPr>
      <t>disburse</t>
    </r>
    <r>
      <rPr>
        <sz val="10"/>
        <rFont val="Times New Roman"/>
        <family val="1"/>
      </rPr>
      <t xml:space="preserve"> Federal </t>
    </r>
    <r>
      <rPr>
        <b/>
        <u/>
        <sz val="10"/>
        <rFont val="Times New Roman"/>
        <family val="1"/>
      </rPr>
      <t>pass-through</t>
    </r>
    <r>
      <rPr>
        <sz val="10"/>
        <rFont val="Times New Roman"/>
        <family val="1"/>
      </rPr>
      <t xml:space="preserve"> funds to </t>
    </r>
    <r>
      <rPr>
        <b/>
        <u/>
        <sz val="10"/>
        <rFont val="Times New Roman"/>
        <family val="1"/>
      </rPr>
      <t>non-State</t>
    </r>
    <r>
      <rPr>
        <sz val="10"/>
        <rFont val="Times New Roman"/>
        <family val="1"/>
      </rPr>
      <t xml:space="preserve"> entities?</t>
    </r>
  </si>
  <si>
    <t>Date:</t>
  </si>
  <si>
    <t>SOUTHERN VIRGINIA HIGHER EDUCATION CENTER</t>
  </si>
  <si>
    <t>NEW COLLEGE INSTITUTE</t>
  </si>
  <si>
    <t>VIRGINIA HOUSING COMMISSION</t>
  </si>
  <si>
    <t>DEPARTMENT OF MOTOR VEHICLES TRANSFER PAYMENTS</t>
  </si>
  <si>
    <t>VIRGINIA COMMERCIAL SPACE FLIGHT AUTHORITY</t>
  </si>
  <si>
    <t>VIRGINIA STATE CRIME COMMISSION</t>
  </si>
  <si>
    <t>OFFICE OF THE STATE INSPECTOR GENERAL</t>
  </si>
  <si>
    <t>DEPARTMENT FOR AGING AND REHABILITATIVE SERVICES</t>
  </si>
  <si>
    <t>If yes, DOA may contact you for additional information.</t>
  </si>
  <si>
    <t>Did the entity receive any federal donated inventory during the fiscal year?</t>
  </si>
  <si>
    <t>DOA may contact you for additional information as necessary.</t>
  </si>
  <si>
    <t>Did the entity have any loan/loan guarantee programs this fiscal year?  If yes, please provide the following information.</t>
  </si>
  <si>
    <t>Balances outstanding at the end of the audit period</t>
  </si>
  <si>
    <t>SECRETARY OF VETERANS AND DEFENSE AFFAIRS</t>
  </si>
  <si>
    <t>1)</t>
  </si>
  <si>
    <t>There should be no "Error" messages or cells with "Answer Required".  Have you reviewed the all federal submissions and removed all Error messages and answered all questions?  If not, investigate and make corrections as deemed necessary.</t>
  </si>
  <si>
    <t>2)</t>
  </si>
  <si>
    <r>
      <t>Reasonableness</t>
    </r>
    <r>
      <rPr>
        <sz val="10"/>
        <rFont val="Times New Roman"/>
        <family val="1"/>
      </rPr>
      <t>:  Do amounts appear reasonable?  Some indications of unreasonable amounts are as follows:</t>
    </r>
  </si>
  <si>
    <t xml:space="preserve">a)  There are negative amounts for line items that should not be negative.  </t>
  </si>
  <si>
    <t>3)</t>
  </si>
  <si>
    <t>I certify that the above questions have been completed and reviewed.</t>
  </si>
  <si>
    <r>
      <rPr>
        <b/>
        <sz val="10"/>
        <rFont val="Times New Roman"/>
        <family val="1"/>
      </rPr>
      <t xml:space="preserve">Certification: </t>
    </r>
    <r>
      <rPr>
        <sz val="10"/>
        <rFont val="Times New Roman"/>
        <family val="1"/>
      </rPr>
      <t xml:space="preserve">Do you certify that you have read and understood the instructions for completing this attachment and that (if you are the reviewer) it has been reviewed and all required submissions related to federal schedules are complete and accurate?  </t>
    </r>
  </si>
  <si>
    <r>
      <t xml:space="preserve">Did the entity </t>
    </r>
    <r>
      <rPr>
        <b/>
        <u/>
        <sz val="10"/>
        <rFont val="Times New Roman"/>
        <family val="1"/>
      </rPr>
      <t>receive</t>
    </r>
    <r>
      <rPr>
        <sz val="10"/>
        <rFont val="Times New Roman"/>
        <family val="1"/>
      </rPr>
      <t xml:space="preserve"> Federal </t>
    </r>
    <r>
      <rPr>
        <b/>
        <u/>
        <sz val="10"/>
        <rFont val="Times New Roman"/>
        <family val="1"/>
      </rPr>
      <t>pass-through</t>
    </r>
    <r>
      <rPr>
        <sz val="10"/>
        <rFont val="Times New Roman"/>
        <family val="1"/>
      </rPr>
      <t xml:space="preserve"> funds from </t>
    </r>
    <r>
      <rPr>
        <b/>
        <u/>
        <sz val="10"/>
        <rFont val="Times New Roman"/>
        <family val="1"/>
      </rPr>
      <t>State</t>
    </r>
    <r>
      <rPr>
        <sz val="10"/>
        <rFont val="Times New Roman"/>
        <family val="1"/>
      </rPr>
      <t xml:space="preserve"> agencies/institutions?</t>
    </r>
  </si>
  <si>
    <r>
      <t xml:space="preserve">Did the entity </t>
    </r>
    <r>
      <rPr>
        <b/>
        <u/>
        <sz val="10"/>
        <rFont val="Times New Roman"/>
        <family val="1"/>
      </rPr>
      <t>disburse</t>
    </r>
    <r>
      <rPr>
        <sz val="10"/>
        <rFont val="Times New Roman"/>
        <family val="1"/>
      </rPr>
      <t xml:space="preserve"> Federal </t>
    </r>
    <r>
      <rPr>
        <b/>
        <u/>
        <sz val="10"/>
        <rFont val="Times New Roman"/>
        <family val="1"/>
      </rPr>
      <t>pass-through</t>
    </r>
    <r>
      <rPr>
        <sz val="10"/>
        <rFont val="Times New Roman"/>
        <family val="1"/>
      </rPr>
      <t xml:space="preserve"> funds to </t>
    </r>
    <r>
      <rPr>
        <b/>
        <u/>
        <sz val="10"/>
        <rFont val="Times New Roman"/>
        <family val="1"/>
      </rPr>
      <t>State</t>
    </r>
    <r>
      <rPr>
        <sz val="10"/>
        <rFont val="Times New Roman"/>
        <family val="1"/>
      </rPr>
      <t xml:space="preserve"> agencies/institutions?</t>
    </r>
  </si>
  <si>
    <t>This Certification applies to the Attachment CU-5 questionnaire as well as all required federal schedules (including all tabs) and reconciliation and that you have read and understood the instructions for all required submissions related to federal schedules.</t>
  </si>
  <si>
    <t>DEPARTMENT OF ELECTIONS</t>
  </si>
  <si>
    <t>VIRGINIA LOTTERY</t>
  </si>
  <si>
    <t>WILSON WORKFORCE AND REHABILITATION CENTER</t>
  </si>
  <si>
    <t>Loan Programs Beginning Balance of outstanding loans for which the Federal government imposes continuing compliance requirements</t>
  </si>
  <si>
    <t xml:space="preserve">Loans received during the period </t>
  </si>
  <si>
    <t xml:space="preserve">Loans disbursed during the period </t>
  </si>
  <si>
    <t>Interest subsidy, cash or administrative cost allowance received</t>
  </si>
  <si>
    <t>VIRGINIA COMMISSION ON INTERGOVERNMENTAL COOPERATION</t>
  </si>
  <si>
    <t>DIVISION OF LEGISLATIVE AUTOMATED SYSTEMS</t>
  </si>
  <si>
    <t>JOINT LEGISLATIVE AUDIT AND REVIEW COMMISSION</t>
  </si>
  <si>
    <t>DEPARTMENT OF ACCOUNTS TRANSFER PAYMENTS</t>
  </si>
  <si>
    <t>DEPARTMENT OF HOUSING AND COMMUNITY DEVELOPMENT</t>
  </si>
  <si>
    <t>VIRGINIA WORKERS' COMPENSATION COMMISSION</t>
  </si>
  <si>
    <t>DEPARTMENT OF EDUCATION-DIRECT AID TO PUBLIC EDUCATION</t>
  </si>
  <si>
    <t>DEPARTMENT OF CONSERVATION AND RECREATION</t>
  </si>
  <si>
    <t>THE COLLEGE OF WILLIAM AND MARY IN VIRGINIA</t>
  </si>
  <si>
    <t>UNIVERSITY OF VIRGINIA</t>
  </si>
  <si>
    <t>VIRGINIA SCHOOL FOR THE DEAF AND THE BLIND</t>
  </si>
  <si>
    <t>DEPARTMENT OF PROFESSIONAL AND OCCUPATIONAL REGULATION</t>
  </si>
  <si>
    <t>BOARD OF BAR EXAMINERS</t>
  </si>
  <si>
    <t>STATE COUNCIL OF HIGHER EDUCATION FOR VIRGINIA</t>
  </si>
  <si>
    <t>VIRGINIA REHABILITATION CENTER FOR THE BLIND AND VISION IMPAIRED</t>
  </si>
  <si>
    <t>PAUL D. CAMP COMMUNITY COLLEGE</t>
  </si>
  <si>
    <t>DEPARTMENT OF AGRICULTURE AND CONSUMER SERVICES</t>
  </si>
  <si>
    <t>DEPARTMENT OF SMALL BUSINESS AND SUPPLIER DIVERSITY</t>
  </si>
  <si>
    <t>DEPARTMENT OF RAIL AND PUBLIC TRANSPORTATION</t>
  </si>
  <si>
    <t>DEPARTMENT OF MEDICAL ASSISTANCE SERVICES</t>
  </si>
  <si>
    <t>VIRGINIA BOARD FOR PEOPLE WITH DISABILITIES</t>
  </si>
  <si>
    <t>DEPARTMENT FOR THE BLIND AND VISION IMPAIRED</t>
  </si>
  <si>
    <t>DEPARTMENT FOR THE DEAF AND HARD-OF-HEARING</t>
  </si>
  <si>
    <t>VIRGINIA FREEDOM OF INFORMATION ADVISORY COUNCIL</t>
  </si>
  <si>
    <t>JOINT COMMISSION ON TECHNOLOGY AND SCIENCE</t>
  </si>
  <si>
    <t>VIRGINIA CONFLICT OF INTEREST AND ETHICS ADVISORY COUNCIL</t>
  </si>
  <si>
    <t>4)</t>
  </si>
  <si>
    <t>Agy No</t>
  </si>
  <si>
    <t>Bus. Unit</t>
  </si>
  <si>
    <t>Agency Name</t>
  </si>
  <si>
    <t>SENATE OF VIRGINIA</t>
  </si>
  <si>
    <t>LIEUTENANT GOVERNOR</t>
  </si>
  <si>
    <t>ATTORNEY GENERAL AND DEPARTMENT OF LAW</t>
  </si>
  <si>
    <t>DIVISION OF DEBT COLLECTION</t>
  </si>
  <si>
    <t>VIRGINIA MANAGEMENT FELLOWS PROGRAM ADMINISTRATION</t>
  </si>
  <si>
    <t>CHILDREN'S SERVICES ACT</t>
  </si>
  <si>
    <t>ONLINE VIRGINIA NETWORK AUTHORITY</t>
  </si>
  <si>
    <t>AGRICULTURAL COUNCIL</t>
  </si>
  <si>
    <t>ECONOMIC DEVELOPMENT INCENTIVE PAYMENTS</t>
  </si>
  <si>
    <t>DEPARTMENT OF FORESTRY</t>
  </si>
  <si>
    <t>COMMISSION ON THE VIRGINIA ALCOHOL SAFETY ACTION PROGRAM</t>
  </si>
  <si>
    <t>DEPARTMENT OF CORRECTIONS--CENTRAL ADMINISTRATION</t>
  </si>
  <si>
    <t>CITIZENS' ADVISORY COUNCIL ON FURNISHING AND INTERPRETING THE EXECUTIVE MANSION</t>
  </si>
  <si>
    <t>VIRGINIA WORLD WAR I AND WORLD WAR II COMMEMORATION COMMISSION</t>
  </si>
  <si>
    <t>VETERANS SERVICES FOUNDATION</t>
  </si>
  <si>
    <t>CENTRAL CAPITAL OUTLAY</t>
  </si>
  <si>
    <t>9(C) REVENUE BONDS</t>
  </si>
  <si>
    <t>9(D) REVENUE BONDS</t>
  </si>
  <si>
    <t>SOUTHWEST VIRGINIA HIGHER EDUCATION CENTER</t>
  </si>
  <si>
    <t>VIRGINIA COOPERATIVE EXTENSION AND AGRICULTURAL EXPERIMENT STATION</t>
  </si>
  <si>
    <t>VIRGINIA COMMONWEALTH UNIVERSITY HEALTH SYSTEM AUTHORITY</t>
  </si>
  <si>
    <t>VIRGINIA COMMUNITY COLLEGE SYSTEM - CENTRAL OFFICE</t>
  </si>
  <si>
    <t>VIRGINIA COMMUNITY COLLEGE SYSTEM - SHARED SERVICES CENTER</t>
  </si>
  <si>
    <t>VIRGINIA COLLEGE BUILDING AUTHORITY</t>
  </si>
  <si>
    <t>Did your entity include all other identifying numbers provided by pass- through entities on the Disbursed to Nonstate and/or Received from Nonstate tabs of the Federal Schedules template?  This is a requirement per Federal Audit Clearinghouse guidelines.</t>
  </si>
  <si>
    <r>
      <rPr>
        <b/>
        <u/>
        <sz val="10"/>
        <rFont val="Times New Roman"/>
        <family val="1"/>
      </rPr>
      <t>Note:</t>
    </r>
    <r>
      <rPr>
        <sz val="10"/>
        <rFont val="Times New Roman"/>
        <family val="1"/>
      </rPr>
      <t xml:space="preserve">  Amounts provided to subrecipients are now reported on the face of the Final SEFA schedule and pass-through amounts cannot exceed the total of direct and indirect expenditures reported.</t>
    </r>
  </si>
  <si>
    <r>
      <t xml:space="preserve">If the entity </t>
    </r>
    <r>
      <rPr>
        <b/>
        <u/>
        <sz val="10"/>
        <rFont val="Times New Roman"/>
        <family val="1"/>
      </rPr>
      <t>received</t>
    </r>
    <r>
      <rPr>
        <sz val="10"/>
        <rFont val="Times New Roman"/>
        <family val="1"/>
      </rPr>
      <t xml:space="preserve"> or </t>
    </r>
    <r>
      <rPr>
        <b/>
        <u/>
        <sz val="10"/>
        <rFont val="Times New Roman"/>
        <family val="1"/>
      </rPr>
      <t>disbursed</t>
    </r>
    <r>
      <rPr>
        <sz val="10"/>
        <rFont val="Times New Roman"/>
        <family val="1"/>
      </rPr>
      <t xml:space="preserve"> </t>
    </r>
    <r>
      <rPr>
        <b/>
        <u/>
        <sz val="10"/>
        <rFont val="Times New Roman"/>
        <family val="1"/>
      </rPr>
      <t>pass-through</t>
    </r>
    <r>
      <rPr>
        <sz val="10"/>
        <rFont val="Times New Roman"/>
        <family val="1"/>
      </rPr>
      <t xml:space="preserve"> funds to or from </t>
    </r>
    <r>
      <rPr>
        <b/>
        <u/>
        <sz val="10"/>
        <rFont val="Times New Roman"/>
        <family val="1"/>
      </rPr>
      <t>State</t>
    </r>
    <r>
      <rPr>
        <sz val="10"/>
        <rFont val="Times New Roman"/>
        <family val="1"/>
      </rPr>
      <t xml:space="preserve"> agencies/institutions, did you confirm the pass through amounts?</t>
    </r>
  </si>
  <si>
    <t>AGY</t>
  </si>
  <si>
    <t>DEPARTMENT OF EDUCATION, CENTRAL OFFICE OPERATIONS</t>
  </si>
  <si>
    <t>DR. MARTIN LUTHER KING, JR. MEMORIAL COMMISSION</t>
  </si>
  <si>
    <t>SITTER &amp; BARFOOT VETERANS CARE CENTER</t>
  </si>
  <si>
    <t>COMMONWEALTH'S ATTORNEYS' SERVICES COUNCIL</t>
  </si>
  <si>
    <t>CU</t>
  </si>
  <si>
    <t>FORT MONROE AUTHORITY</t>
  </si>
  <si>
    <t>TOBACCO REGION REVITALIZATION COMMISSION</t>
  </si>
  <si>
    <t>VIRGINIA FOUNDATION FOR HEALTHY YOUTH</t>
  </si>
  <si>
    <t>HAMPTON ROADS SANITATION DISTRICT COMMISSION</t>
  </si>
  <si>
    <t>VIRGINIA MUSEUM OF FINE ARTS FOUNDATION</t>
  </si>
  <si>
    <t>VIRGINIA PORT AUTHORITY</t>
  </si>
  <si>
    <t>VIRGINIA ECONOMIC DEVELOPMENT PARTNERSHIP</t>
  </si>
  <si>
    <t>VIRGINIA TOURISM AUTHORITY</t>
  </si>
  <si>
    <t>VIRGINIA ALCOHOLIC BEVERAGE CONTROL AUTHORITY</t>
  </si>
  <si>
    <t>VIRGINIA RESOURCES AUTHORITY</t>
  </si>
  <si>
    <t>VIRGINIA SCHOOL FOR THE DEAF AND BLIND FOUNDATION</t>
  </si>
  <si>
    <t>VIRGINIA SMALL BUSINESS FINANCING AUTHORITY</t>
  </si>
  <si>
    <t>VIRGINIA SOLAR ENERGY DEVELOPMENT AND ENERGY STORAGE AUTHORITY</t>
  </si>
  <si>
    <t>VIRGINIA OFFSHORE WIND DEVELOPMENT AUTHORITY</t>
  </si>
  <si>
    <t>VIRGINIA LAND CONSERVATION FOUNDATION</t>
  </si>
  <si>
    <t>VIRGINIA OUTDOORS FOUNDATION</t>
  </si>
  <si>
    <t>VIRGINIA PUBLIC SCHOOL AUTHORITY</t>
  </si>
  <si>
    <t>VIRGINIA HEALTH WORKFORCE DEVELOPMENT AUTHORITY</t>
  </si>
  <si>
    <t>SCIENCE MUSEUM OF VIRGINIA FOUNDATION, INC.</t>
  </si>
  <si>
    <t>VIRGINIA BIOTECHNOLOGY RESEARCH PARTNERSHIP AUTHORITY</t>
  </si>
  <si>
    <t>DANVILLE SCIENCE CENTER, INC.</t>
  </si>
  <si>
    <t>ASSISTIVE TECHNOLOGY LOAN FUND AUTHORITY</t>
  </si>
  <si>
    <t>A. L. PHILPOTT MANUFACTURING EXTENSION PARTNERSHIP</t>
  </si>
  <si>
    <t>Cat.</t>
  </si>
  <si>
    <t>LIBRARY OF VIRGINIA FOUNDATION</t>
  </si>
  <si>
    <t>VIRGINIA HOUSING DEVELOPMENT AUTHORITY</t>
  </si>
  <si>
    <t>CENTER FOR RURAL VIRGINIA</t>
  </si>
  <si>
    <t>CHESAPEAKE BAY BRIDGE AND TUNNEL COMMISSION / DISTRICT</t>
  </si>
  <si>
    <t>JAMESTOWN-YORKTOWN EDUCATIONAL TRUST</t>
  </si>
  <si>
    <t>TOBACCO SETTLEMENT FINANCING CORPORATION</t>
  </si>
  <si>
    <t>VIRGINIA BIRTH-RELATED NEUROLOGICAL INJURY COMPENSATION PROGRAM</t>
  </si>
  <si>
    <t>VIRGINIA NUCLEAR ENERGY CONSORTIUM AUTHORITY</t>
  </si>
  <si>
    <t>VIRGINIA RECREATIONAL FACILITIES AUTHORITY (VA EXPLORE PARK)</t>
  </si>
  <si>
    <t>TOURIST TRAIN DEVELOPMENT AUTHORITY</t>
  </si>
  <si>
    <t>VIRGINIA COALFIELDS EXPRESSWAY AUTHORITY</t>
  </si>
  <si>
    <t>HAMPTON ROADS TRANSPORTATION ACCOUNTABILITY COMMISSION</t>
  </si>
  <si>
    <t>Control Agency</t>
  </si>
  <si>
    <t>Control Bus. Unit</t>
  </si>
  <si>
    <t>JUVENILE AND DOMESTIC RELATIONS DISTRICT COURTS</t>
  </si>
  <si>
    <t>POWHATAN CORRECTIONAL CENTER</t>
  </si>
  <si>
    <t>VIRGINIA CORRECTIONAL CENTER FOR WOMEN</t>
  </si>
  <si>
    <t>BLAND CORRECTIONAL CENTER</t>
  </si>
  <si>
    <t>JAMES RIVER CORRECTIONAL CENTER</t>
  </si>
  <si>
    <t>STATE FARM ENTERPRISE UNIT</t>
  </si>
  <si>
    <t>BRUNSWICK CORRECTIONAL CENTER</t>
  </si>
  <si>
    <t>WALLENS RIDGE STATE PRISON</t>
  </si>
  <si>
    <t>ST. BRIDES CORRECTIONAL CENTER</t>
  </si>
  <si>
    <t>RED ONION STATE PRISON</t>
  </si>
  <si>
    <t>CORRECTIONS--EMPLOYEE RELATIONS AND TRAINING</t>
  </si>
  <si>
    <t>FLUVANNA CORRECTIONAL CENTER FOR WOMEN</t>
  </si>
  <si>
    <t>NOTTOWAY CORRECTIONAL CENTER</t>
  </si>
  <si>
    <t>BUCKINGHAM CORRECTIONAL CENTER</t>
  </si>
  <si>
    <t>STATE FARM COMPLEX</t>
  </si>
  <si>
    <t>DEERFIELD CORRECTIONAL CENTER</t>
  </si>
  <si>
    <t>AUGUSTA CORRECTIONAL CENTER</t>
  </si>
  <si>
    <t>CENTRAL REGION CORRECTIONAL FIELD UNITS</t>
  </si>
  <si>
    <t>BASKERVILLE CORRECTIONAL CENTER</t>
  </si>
  <si>
    <t>VIRGINIA PAROLE BOARD</t>
  </si>
  <si>
    <t>DIVISION OF COMMUNITY CORRECTIONS</t>
  </si>
  <si>
    <t>KEEN MOUNTAIN CORRECTIONAL CENTER</t>
  </si>
  <si>
    <t>GREENSVILLE CORRECTIONAL CENTER</t>
  </si>
  <si>
    <t>DILLWYN CORRECTIONAL CENTER</t>
  </si>
  <si>
    <t>INDIAN CREEK CORRECTIONAL CENTER</t>
  </si>
  <si>
    <t>HAYNESVILLE CORRECTIONAL CENTER</t>
  </si>
  <si>
    <t>COFFEEWOOD CORRECTIONAL CENTER</t>
  </si>
  <si>
    <t>LUNENBURG CORRECTIONAL CENTER</t>
  </si>
  <si>
    <t>POCAHONTAS STATE CORRECTIONAL CENTER</t>
  </si>
  <si>
    <t>GREEN ROCK CORRECTIONAL CENTER</t>
  </si>
  <si>
    <t>DEPARTMENT OF CORRECTIONS--INSTITUTIONS</t>
  </si>
  <si>
    <t>CENTRAL STATE HOSPITAL</t>
  </si>
  <si>
    <t>EASTERN STATE HOSPITAL</t>
  </si>
  <si>
    <t>SOUTHWESTERN VIRGINIA MENTAL HEALTH INSTITUTE</t>
  </si>
  <si>
    <t>WESTERN STATE HOSPITAL</t>
  </si>
  <si>
    <t>CENTRAL VIRGINIA TRAINING CENTER</t>
  </si>
  <si>
    <t>SOUTHEASTERN VIRGINIA TRAINING CENTER</t>
  </si>
  <si>
    <t>CATAWBA HOSPITAL</t>
  </si>
  <si>
    <t>NORTHERN VIRGINIA MENTAL HEALTH INSTITUTE</t>
  </si>
  <si>
    <t>PIEDMONT GERIATRIC HOSPITAL</t>
  </si>
  <si>
    <t>SOUTHERN VIRGINIA MENTAL HEALTH INSTITUTE</t>
  </si>
  <si>
    <t>HIRAM DAVIS MEDICAL CENTER</t>
  </si>
  <si>
    <t>GRANTS TO LOCALITIES</t>
  </si>
  <si>
    <t>MENTAL HEALTH TREATMENT CENTERS</t>
  </si>
  <si>
    <t>INTELLECTUAL DISABILITIES TRAINING CENTERS</t>
  </si>
  <si>
    <t>VIRGINIA CENTER FOR BEHAVIORAL REHABILITATION</t>
  </si>
  <si>
    <t>SOUTHWEST VIRGINIA ENERGY RESEARCH AND DEVELOPMENT AUTHORITY</t>
  </si>
  <si>
    <t>Entity Number</t>
  </si>
  <si>
    <t>Entity Name</t>
  </si>
  <si>
    <t>Entity Assigned Number</t>
  </si>
  <si>
    <t>Entity Contact Name</t>
  </si>
  <si>
    <t>Entity Contact Phone Number</t>
  </si>
  <si>
    <t>Entity Contact E-mail Address</t>
  </si>
  <si>
    <t>Date Completed</t>
  </si>
  <si>
    <t>I certify that the above questions have been completed and are accurate.</t>
  </si>
  <si>
    <t>Do you certify all other identifying numbers assigned by the pass-through entity have been included on the Disbursed to Nonstate and/or the Received from Nonstate tabs of the Federal Schedules Template file?  The other identifying numbers are provided by the pass-through entity and not by the Federal Grantor agency.</t>
  </si>
  <si>
    <t>VIRGINIA PUBLIC BUILDING AUTHORITY</t>
  </si>
  <si>
    <t>100</t>
  </si>
  <si>
    <t>101</t>
  </si>
  <si>
    <t>103</t>
  </si>
  <si>
    <t>105</t>
  </si>
  <si>
    <t>107</t>
  </si>
  <si>
    <t>108</t>
  </si>
  <si>
    <t>109</t>
  </si>
  <si>
    <t>110</t>
  </si>
  <si>
    <t>111</t>
  </si>
  <si>
    <t>112</t>
  </si>
  <si>
    <t>113</t>
  </si>
  <si>
    <t>114</t>
  </si>
  <si>
    <t>115</t>
  </si>
  <si>
    <t>116</t>
  </si>
  <si>
    <t>117</t>
  </si>
  <si>
    <t>119</t>
  </si>
  <si>
    <t>121</t>
  </si>
  <si>
    <t>122</t>
  </si>
  <si>
    <t>123</t>
  </si>
  <si>
    <t>125</t>
  </si>
  <si>
    <t>127</t>
  </si>
  <si>
    <t>128</t>
  </si>
  <si>
    <t>129</t>
  </si>
  <si>
    <t>132</t>
  </si>
  <si>
    <t>133</t>
  </si>
  <si>
    <t>136</t>
  </si>
  <si>
    <t>140</t>
  </si>
  <si>
    <t>141</t>
  </si>
  <si>
    <t>142</t>
  </si>
  <si>
    <t>143</t>
  </si>
  <si>
    <t>145</t>
  </si>
  <si>
    <t>146</t>
  </si>
  <si>
    <t>147</t>
  </si>
  <si>
    <t>151</t>
  </si>
  <si>
    <t>148</t>
  </si>
  <si>
    <t>149</t>
  </si>
  <si>
    <t>152</t>
  </si>
  <si>
    <t>154</t>
  </si>
  <si>
    <t>155</t>
  </si>
  <si>
    <t>156</t>
  </si>
  <si>
    <t>157</t>
  </si>
  <si>
    <t>158</t>
  </si>
  <si>
    <t>160</t>
  </si>
  <si>
    <t>161</t>
  </si>
  <si>
    <t>162</t>
  </si>
  <si>
    <t>164</t>
  </si>
  <si>
    <t>165</t>
  </si>
  <si>
    <t>166</t>
  </si>
  <si>
    <t>171</t>
  </si>
  <si>
    <t>172</t>
  </si>
  <si>
    <t>174</t>
  </si>
  <si>
    <t>180</t>
  </si>
  <si>
    <t>181</t>
  </si>
  <si>
    <t>182</t>
  </si>
  <si>
    <t>183</t>
  </si>
  <si>
    <t>185</t>
  </si>
  <si>
    <t>186</t>
  </si>
  <si>
    <t>187</t>
  </si>
  <si>
    <t>188</t>
  </si>
  <si>
    <t>190</t>
  </si>
  <si>
    <t>191</t>
  </si>
  <si>
    <t>192</t>
  </si>
  <si>
    <t>193</t>
  </si>
  <si>
    <t>194</t>
  </si>
  <si>
    <t>197</t>
  </si>
  <si>
    <t>199</t>
  </si>
  <si>
    <t>200</t>
  </si>
  <si>
    <t>201</t>
  </si>
  <si>
    <t>202</t>
  </si>
  <si>
    <t>203</t>
  </si>
  <si>
    <t>218</t>
  </si>
  <si>
    <t>222</t>
  </si>
  <si>
    <t>223</t>
  </si>
  <si>
    <t>226</t>
  </si>
  <si>
    <t>233</t>
  </si>
  <si>
    <t>238</t>
  </si>
  <si>
    <t>239</t>
  </si>
  <si>
    <t>244</t>
  </si>
  <si>
    <t>245</t>
  </si>
  <si>
    <t>262</t>
  </si>
  <si>
    <t>263</t>
  </si>
  <si>
    <t>301</t>
  </si>
  <si>
    <t>307</t>
  </si>
  <si>
    <t>312</t>
  </si>
  <si>
    <t>330</t>
  </si>
  <si>
    <t>350</t>
  </si>
  <si>
    <t>402</t>
  </si>
  <si>
    <t>403</t>
  </si>
  <si>
    <t>DEPARTMENT OF WILDLIFE RESOURCES</t>
  </si>
  <si>
    <t>405</t>
  </si>
  <si>
    <t>409</t>
  </si>
  <si>
    <t>411</t>
  </si>
  <si>
    <t>413</t>
  </si>
  <si>
    <t>417</t>
  </si>
  <si>
    <t>423</t>
  </si>
  <si>
    <t>425</t>
  </si>
  <si>
    <t>440</t>
  </si>
  <si>
    <t>454</t>
  </si>
  <si>
    <t>501</t>
  </si>
  <si>
    <t>505</t>
  </si>
  <si>
    <t>506</t>
  </si>
  <si>
    <t>530</t>
  </si>
  <si>
    <t>601</t>
  </si>
  <si>
    <t>602</t>
  </si>
  <si>
    <t>606</t>
  </si>
  <si>
    <t>701</t>
  </si>
  <si>
    <t>702</t>
  </si>
  <si>
    <t>711</t>
  </si>
  <si>
    <t>720</t>
  </si>
  <si>
    <t>751</t>
  </si>
  <si>
    <t>765</t>
  </si>
  <si>
    <t>777</t>
  </si>
  <si>
    <t>778</t>
  </si>
  <si>
    <t>820</t>
  </si>
  <si>
    <t>834</t>
  </si>
  <si>
    <t>836</t>
  </si>
  <si>
    <t>839</t>
  </si>
  <si>
    <t>840</t>
  </si>
  <si>
    <t>841</t>
  </si>
  <si>
    <t>842</t>
  </si>
  <si>
    <t>844</t>
  </si>
  <si>
    <t>845</t>
  </si>
  <si>
    <t>847</t>
  </si>
  <si>
    <t>848</t>
  </si>
  <si>
    <t>856</t>
  </si>
  <si>
    <t>858</t>
  </si>
  <si>
    <t>872</t>
  </si>
  <si>
    <t>876</t>
  </si>
  <si>
    <t>879</t>
  </si>
  <si>
    <t>COMMISSION ON THE MAY 31, 2019 VIRGINIA BEACH MASS SHOOTING</t>
  </si>
  <si>
    <t>880</t>
  </si>
  <si>
    <t>COMMISSION TO STUDY SLAVERY AND SUBSEQUENT DE JURE AND DE FACTO RACIAL AND ECONOMIC DISCRIMINATION AGAINST AFRICAN AMERICANS</t>
  </si>
  <si>
    <t>912</t>
  </si>
  <si>
    <t>913</t>
  </si>
  <si>
    <t>921</t>
  </si>
  <si>
    <t>922</t>
  </si>
  <si>
    <t>942</t>
  </si>
  <si>
    <t>949</t>
  </si>
  <si>
    <t>950</t>
  </si>
  <si>
    <t>951</t>
  </si>
  <si>
    <t>957</t>
  </si>
  <si>
    <t>960</t>
  </si>
  <si>
    <t>961</t>
  </si>
  <si>
    <t>984</t>
  </si>
  <si>
    <t>MAINTAIN AFFORDABLE ACCESS</t>
  </si>
  <si>
    <t>994</t>
  </si>
  <si>
    <t>996</t>
  </si>
  <si>
    <t>709</t>
  </si>
  <si>
    <t>716</t>
  </si>
  <si>
    <t>718</t>
  </si>
  <si>
    <t>719</t>
  </si>
  <si>
    <t>721</t>
  </si>
  <si>
    <t>730</t>
  </si>
  <si>
    <t>733</t>
  </si>
  <si>
    <t>734</t>
  </si>
  <si>
    <t>735</t>
  </si>
  <si>
    <t>737</t>
  </si>
  <si>
    <t>741</t>
  </si>
  <si>
    <t>742</t>
  </si>
  <si>
    <t>743</t>
  </si>
  <si>
    <t>745</t>
  </si>
  <si>
    <t>747</t>
  </si>
  <si>
    <t>749</t>
  </si>
  <si>
    <t>752</t>
  </si>
  <si>
    <t>753</t>
  </si>
  <si>
    <t>754</t>
  </si>
  <si>
    <t>756</t>
  </si>
  <si>
    <t>757</t>
  </si>
  <si>
    <t>760</t>
  </si>
  <si>
    <t>761</t>
  </si>
  <si>
    <t>766</t>
  </si>
  <si>
    <t>767</t>
  </si>
  <si>
    <t>768</t>
  </si>
  <si>
    <t>769</t>
  </si>
  <si>
    <t>770</t>
  </si>
  <si>
    <t>771</t>
  </si>
  <si>
    <t>772</t>
  </si>
  <si>
    <t>773</t>
  </si>
  <si>
    <t>774</t>
  </si>
  <si>
    <t>775</t>
  </si>
  <si>
    <t>776</t>
  </si>
  <si>
    <t>785</t>
  </si>
  <si>
    <t>786</t>
  </si>
  <si>
    <t>795</t>
  </si>
  <si>
    <t>799</t>
  </si>
  <si>
    <t>DEPARTMENT OF CORRECTIONS- Central Activities</t>
  </si>
  <si>
    <t>703</t>
  </si>
  <si>
    <t>704</t>
  </si>
  <si>
    <t>705</t>
  </si>
  <si>
    <t>706</t>
  </si>
  <si>
    <t>707</t>
  </si>
  <si>
    <t>708</t>
  </si>
  <si>
    <t>723</t>
  </si>
  <si>
    <t>724</t>
  </si>
  <si>
    <t>728</t>
  </si>
  <si>
    <t>729</t>
  </si>
  <si>
    <t>739</t>
  </si>
  <si>
    <t>748</t>
  </si>
  <si>
    <t>790</t>
  </si>
  <si>
    <t>792</t>
  </si>
  <si>
    <t>793</t>
  </si>
  <si>
    <t>794</t>
  </si>
  <si>
    <t>HEI</t>
  </si>
  <si>
    <t>204</t>
  </si>
  <si>
    <t>268</t>
  </si>
  <si>
    <t>241</t>
  </si>
  <si>
    <t>207</t>
  </si>
  <si>
    <t>209</t>
  </si>
  <si>
    <t>246</t>
  </si>
  <si>
    <t>948</t>
  </si>
  <si>
    <t>208</t>
  </si>
  <si>
    <t>211</t>
  </si>
  <si>
    <t>212</t>
  </si>
  <si>
    <t>234</t>
  </si>
  <si>
    <t>213</t>
  </si>
  <si>
    <t>214</t>
  </si>
  <si>
    <t>215</t>
  </si>
  <si>
    <t>216</t>
  </si>
  <si>
    <t>217</t>
  </si>
  <si>
    <t>221</t>
  </si>
  <si>
    <t>229</t>
  </si>
  <si>
    <t>236</t>
  </si>
  <si>
    <t>242</t>
  </si>
  <si>
    <t>247</t>
  </si>
  <si>
    <t>260</t>
  </si>
  <si>
    <t>261</t>
  </si>
  <si>
    <t>270</t>
  </si>
  <si>
    <t>275</t>
  </si>
  <si>
    <t>276</t>
  </si>
  <si>
    <t>277</t>
  </si>
  <si>
    <t>278</t>
  </si>
  <si>
    <t>279</t>
  </si>
  <si>
    <t>280</t>
  </si>
  <si>
    <t>282</t>
  </si>
  <si>
    <t>283</t>
  </si>
  <si>
    <t>284</t>
  </si>
  <si>
    <t>285</t>
  </si>
  <si>
    <t>286</t>
  </si>
  <si>
    <t>287</t>
  </si>
  <si>
    <t>288</t>
  </si>
  <si>
    <t>290</t>
  </si>
  <si>
    <t>291</t>
  </si>
  <si>
    <t>292</t>
  </si>
  <si>
    <t>293</t>
  </si>
  <si>
    <t>294</t>
  </si>
  <si>
    <t>295</t>
  </si>
  <si>
    <t>296</t>
  </si>
  <si>
    <t>297</t>
  </si>
  <si>
    <t>298</t>
  </si>
  <si>
    <t>299</t>
  </si>
  <si>
    <t>935</t>
  </si>
  <si>
    <t>885</t>
  </si>
  <si>
    <t>941</t>
  </si>
  <si>
    <t>937</t>
  </si>
  <si>
    <t>938</t>
  </si>
  <si>
    <t>309</t>
  </si>
  <si>
    <t>VIRGINIA INNOVATION PARTNERSHIP AUTHORITY</t>
  </si>
  <si>
    <t>310</t>
  </si>
  <si>
    <t>320</t>
  </si>
  <si>
    <t>407</t>
  </si>
  <si>
    <t>522</t>
  </si>
  <si>
    <t>VIRGINIA PASSENGER RAIL AUTHORITY</t>
  </si>
  <si>
    <t>851</t>
  </si>
  <si>
    <t>852</t>
  </si>
  <si>
    <t>999</t>
  </si>
  <si>
    <t>1001</t>
  </si>
  <si>
    <t>1002</t>
  </si>
  <si>
    <t>1003</t>
  </si>
  <si>
    <t>1004</t>
  </si>
  <si>
    <t>1006</t>
  </si>
  <si>
    <t>1007</t>
  </si>
  <si>
    <t>1008</t>
  </si>
  <si>
    <t>1009</t>
  </si>
  <si>
    <t>1010</t>
  </si>
  <si>
    <t>1011</t>
  </si>
  <si>
    <t>1012</t>
  </si>
  <si>
    <t>1013</t>
  </si>
  <si>
    <t>1014</t>
  </si>
  <si>
    <t>1015</t>
  </si>
  <si>
    <t>1016</t>
  </si>
  <si>
    <t>1017</t>
  </si>
  <si>
    <t>1018</t>
  </si>
  <si>
    <t>1020</t>
  </si>
  <si>
    <t>1022</t>
  </si>
  <si>
    <t>1023</t>
  </si>
  <si>
    <t>1024</t>
  </si>
  <si>
    <t>1025</t>
  </si>
  <si>
    <t>1026</t>
  </si>
  <si>
    <r>
      <rPr>
        <b/>
        <u/>
        <sz val="10"/>
        <rFont val="Times New Roman"/>
        <family val="1"/>
      </rPr>
      <t>Note</t>
    </r>
    <r>
      <rPr>
        <b/>
        <sz val="10"/>
        <rFont val="Times New Roman"/>
        <family val="1"/>
      </rPr>
      <t xml:space="preserve">: </t>
    </r>
  </si>
  <si>
    <t>There should be a segregation of duties; therefore, the preparer and the reviewer should not be the same.  By typing your names below you certify that the preparer and reviewer were not the same for the questionnaire, federal schedules (including all tabs) and reconciliation and that you have read and understood the instructions for this attachment.</t>
  </si>
  <si>
    <t xml:space="preserve">b) Significant fluctuations on the attachment between prior year and current year amounts may be an indication of amounts </t>
  </si>
  <si>
    <t xml:space="preserve">     being reported on the incorrect line item.</t>
  </si>
  <si>
    <r>
      <t>Did the entity review the</t>
    </r>
    <r>
      <rPr>
        <b/>
        <sz val="10"/>
        <rFont val="Times New Roman"/>
        <family val="1"/>
      </rPr>
      <t xml:space="preserve"> </t>
    </r>
    <r>
      <rPr>
        <b/>
        <u/>
        <sz val="10"/>
        <rFont val="Times New Roman"/>
        <family val="1"/>
      </rPr>
      <t>SAM.gov/</t>
    </r>
    <r>
      <rPr>
        <sz val="10"/>
        <rFont val="Times New Roman"/>
        <family val="1"/>
      </rPr>
      <t xml:space="preserve"> website to ensure that all added/deleted programs or program changes of any kind have been reviewed to ensure that only expenditures for valid ALNs are included in the federal schedules submissions? </t>
    </r>
  </si>
  <si>
    <t>Indicate ALN</t>
  </si>
  <si>
    <t>Did your entity ensure pass-through amounts reported on the SEFA and received from nonstate tabs do not exceed the total direct and/or indirect amounts reported by ALN?</t>
  </si>
  <si>
    <t>What method do you use to capture ALN data in your accounting system for information reported on the SEFA?</t>
  </si>
  <si>
    <t>List the institution’s Unique Entity Identifier (UEI).</t>
  </si>
  <si>
    <t>195</t>
  </si>
  <si>
    <t>SECRETARY OF LABOR</t>
  </si>
  <si>
    <t>400</t>
  </si>
  <si>
    <t>JAMESTOWN-YORKTOWN COMMEMORATIONS</t>
  </si>
  <si>
    <t>DEPARTMENT OF ENERGY</t>
  </si>
  <si>
    <t>882</t>
  </si>
  <si>
    <t>BEHAVIORAL HEALTH COMMISSION</t>
  </si>
  <si>
    <t>902</t>
  </si>
  <si>
    <t>PULLER VETERANS CARE CENTER</t>
  </si>
  <si>
    <t>903</t>
  </si>
  <si>
    <t>JONES AND CABACOY VETERANS CARE CENTER</t>
  </si>
  <si>
    <t>779</t>
  </si>
  <si>
    <t>SUSSEX I AND II STATE PRISONS COMPLEX</t>
  </si>
  <si>
    <t>977</t>
  </si>
  <si>
    <t>VIRGINIA CANNABIS CONTROL AUTHORITY</t>
  </si>
  <si>
    <t>Has your agency communicated all federal programs to the Auditor of Public Accounts that had $30 million in expenditures?</t>
  </si>
  <si>
    <t>Federal schedule reporting agencies (Updated with the directive Vlookup file)</t>
  </si>
  <si>
    <t>Receipients (Include 701, 720, CCs)</t>
  </si>
  <si>
    <t>COMMISSIONERS FOR THE PROMOTION OF UNIFORMITY OF LEGISLATION IN THE UNITED STATES</t>
  </si>
  <si>
    <t>SECRETARY OF NATURAL AND HISTORIC RESOURCES</t>
  </si>
  <si>
    <t>SECRETARY OF PUBLIC SAFETY AND HOMELAND SECURITY</t>
  </si>
  <si>
    <t>VIRGINIA POLYTECHNIC INSTITUTE AND STATE UNIVERSITY</t>
  </si>
  <si>
    <t>COOPERATIVE EXTENSION AND AGRICULTURAL RESEARCH SERVICES</t>
  </si>
  <si>
    <t>VIRGINIA COMMONWEALTH UNIVERSITY</t>
  </si>
  <si>
    <t>503</t>
  </si>
  <si>
    <t>DEPARTMENT OF TRANSPORTATION TRANSFER PAYMENTS</t>
  </si>
  <si>
    <t>VIRGINIA INSTITUTE OF MARINE SCIENCE</t>
  </si>
  <si>
    <t>DEPARTMENT OF BEHAVIORAL HEALTH AND DEVELOPMENTAL SERVICES</t>
  </si>
  <si>
    <t>J. SARGEANT REYNOLDS COMMUNITY COLLEGE</t>
  </si>
  <si>
    <t>PATRICK AND HENRY COMMUNITY COLLEGE</t>
  </si>
  <si>
    <t>MOUNTAIN GATEWAY COMMUNITY COLLEGE</t>
  </si>
  <si>
    <t>BRIGHTPOINT COMMUNITY COLLEGE</t>
  </si>
  <si>
    <t>VIRGINIA PENINSULA COMMUNITY COLLEGE</t>
  </si>
  <si>
    <t>LAUREL RIDGE COMMUNITY COLLEGE</t>
  </si>
  <si>
    <t>OPIOID ABATEMENT AUTHORITY</t>
  </si>
  <si>
    <t>BROWN V BOARD OF EDUCATION SCHOLARSHIP COMMITTEE</t>
  </si>
  <si>
    <t>DEPARTMENT OF TREASURY - TRUST FUNDS</t>
  </si>
  <si>
    <t xml:space="preserve">DEPARTMENT OF TREASURY - STATEWIDE ACTIVITIES  </t>
  </si>
  <si>
    <t>COMMONWEALTH CENTER FOR CHILDREN AND ADOLESCENTS</t>
  </si>
  <si>
    <t>INSTITUTE FOR ADVANCED LEARNING AND RESEARCH</t>
  </si>
  <si>
    <t>SUSSEX ONE STATE PRISON</t>
  </si>
  <si>
    <t>SUSSEX TWO STATE PRISON</t>
  </si>
  <si>
    <t>MARION CORRECTIONAL CENTER</t>
  </si>
  <si>
    <t>DEPARTMENT OF CORRECTIONS -- DIVISION OF INSTITUTIONS</t>
  </si>
  <si>
    <t>WESTERN REGION CORRECTIONAL FIELD UNITS</t>
  </si>
  <si>
    <t>RIVER NORTH CORRECTIONAL CENTER</t>
  </si>
  <si>
    <t>CULPEPER CORRECTIONAL FACILITY FOR WOMEN</t>
  </si>
  <si>
    <t>COVID-19 Federal funds include Coronavirus Preparedness and Response Supplemental Appropriations Act (CPRSAA), Families First Coronavirus Response Act (FFCRA), Coronavirus Aid, Relief, and Economic Security Act (CARES Act), Coronavirus Response and Relief Supplemental Appropriations Act (CRRSAA), and American Rescue Plan Act (ARPA).</t>
  </si>
  <si>
    <t>Complete the contact information, answer the Questions above, and complete the Certification tab.  Submit only the Questionnaire file to DOA and APA.</t>
  </si>
  <si>
    <t>eCFR - Code of Federal Regulations</t>
  </si>
  <si>
    <r>
      <t xml:space="preserve">Did your institution elect to use the 10% de minimis indirect cost rate per Section 200.414 of 2 CFR Part 200, Uniform Administrative Requirements, Cost Principles, and Audit Requirements for Federal Awards located at </t>
    </r>
    <r>
      <rPr>
        <u/>
        <sz val="10"/>
        <color rgb="FF0000FF"/>
        <rFont val="Times New Roman"/>
        <family val="1"/>
      </rPr>
      <t>eCFR - Code of Federal Regulations</t>
    </r>
  </si>
  <si>
    <t>If the Auditor of Public Accounts (APA) is the Entity's Auditor for FY 2024, complete the remaining statements, the Federal_Schedules and the following required information.  If not, complete the required information and questions above, and complete the Certification tab.  Submit only the questionnaire file to DOA and the APA.</t>
  </si>
  <si>
    <t xml:space="preserve">Did the Entity receive or disburse Federal funds during FY 2024?  See the definition of Federal Awards, section 200.38, and Basis for Determining Federal Awards Expended, section 200.502 of 2 CFR Part 200, Uniform Administrative Requirements, Cost Principles, and Audit Requirements for Federal Awards located at </t>
  </si>
  <si>
    <t>Did the Entity receive COVID-19 Federal funds during FY 2024?</t>
  </si>
  <si>
    <t>Did the Entity disburse COVID-19 Federal funds during FY 2024?</t>
  </si>
  <si>
    <t>Did the Entity receive Federal Infrastructure Investment and Jobs Act (IIJA) funds during FY 2024?</t>
  </si>
  <si>
    <t>Did the Entity disburse Federal Infrastructure Investment and Jobs Act (IIJA) funds during FY 2024?</t>
  </si>
  <si>
    <t>Did the Entity receive Build America Bonds Interest Subsidy Funds during FY 2024?</t>
  </si>
  <si>
    <t>DAVIS &amp; MCDANIEL VETERANS CARE CENTER (PREV VIRGINIA VETERANS CARE CENTER)</t>
  </si>
  <si>
    <t>15100</t>
  </si>
  <si>
    <t>167</t>
  </si>
  <si>
    <t>OFFICE OF DATA GOVERNANCE AND ANALYTICS</t>
  </si>
  <si>
    <t>COMMONWEALTH SAVERS PLAN (PREV VIRGINIA COLLEGE SAVINGS PLAN)</t>
  </si>
  <si>
    <t>327</t>
  </si>
  <si>
    <t>DEPARTMENT OF WORKFORCE DEVELOPMENT AND ADVANCEMENT</t>
  </si>
  <si>
    <t>863</t>
  </si>
  <si>
    <t>86300</t>
  </si>
  <si>
    <t>COMM ON ELEC UTIL REGULATION</t>
  </si>
  <si>
    <t>867</t>
  </si>
  <si>
    <t>86700</t>
  </si>
  <si>
    <t>VA BICENTENNIAL OF WAR OF 1812</t>
  </si>
  <si>
    <t>10700</t>
  </si>
  <si>
    <t>883</t>
  </si>
  <si>
    <t>AMERICAN REVOLUTION 250 COMMISSION</t>
  </si>
  <si>
    <t>97700</t>
  </si>
  <si>
    <t>784</t>
  </si>
  <si>
    <t>LAWRENCEVILLE CORRECTONAL CENTER</t>
  </si>
  <si>
    <t>Who audits the Entity for FY 2024?</t>
  </si>
  <si>
    <t>Answer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</si>
</sst>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_(* \(#,##0\);_(* &quot;-&quot;_);_(@_)"/>
    <numFmt numFmtId="44" formatCode="_(&quot;$&quot;* #,##0.00_);_(&quot;$&quot;* \(#,##0.00\);_(&quot;$&quot;* &quot;-&quot;??_);_(@_)"/>
    <numFmt numFmtId="43" formatCode="_(* #,##0.00_);_(* \(#,##0.00\);_(* &quot;-&quot;??_);_(@_)"/>
    <numFmt numFmtId="164" formatCode="&quot;$&quot;#,##0\ ;\(&quot;$&quot;#,##0\)"/>
    <numFmt numFmtId="165" formatCode="#,##0;\-#,##0"/>
    <numFmt numFmtId="166" formatCode="#,##0.0;\-#,##0.0"/>
    <numFmt numFmtId="167" formatCode="#,##0.00;\-#,##0.00"/>
    <numFmt numFmtId="168" formatCode="#,##0.000;\-#,##0.000"/>
    <numFmt numFmtId="169" formatCode="#,##0.0000;\-#,##0.0000"/>
    <numFmt numFmtId="170" formatCode="#,##0.00000;\-#,##0.00000"/>
    <numFmt numFmtId="171" formatCode="#,##0.000000;\-#,##0.000000"/>
    <numFmt numFmtId="172" formatCode="#,##0.0000000;\-#,##0.0000000"/>
    <numFmt numFmtId="173" formatCode="#,##0.00000000;\-#,##0.00000000"/>
    <numFmt numFmtId="174" formatCode="#,##0.000000000;\-#,##0.000000000"/>
    <numFmt numFmtId="175" formatCode="#,##0.0000000000;\-#,##0.0000000000"/>
    <numFmt numFmtId="176" formatCode="mm/dd/yy;@"/>
    <numFmt numFmtId="177" formatCode="[&lt;=9999999]###\-####;\(###\)\ ###\-####"/>
    <numFmt numFmtId="178" formatCode="00000"/>
    <numFmt numFmtId="179" formatCode="000"/>
  </numFmts>
  <fonts count="35">
    <font>
      <sz val="11"/>
      <name val="CG Times (W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G Times (WN)"/>
    </font>
    <font>
      <u/>
      <sz val="10"/>
      <color indexed="12"/>
      <name val="Arial"/>
      <family val="2"/>
    </font>
    <font>
      <sz val="10"/>
      <name val="Arial"/>
      <family val="2"/>
    </font>
    <font>
      <sz val="8"/>
      <name val="Arial"/>
      <family val="2"/>
    </font>
    <font>
      <b/>
      <sz val="10"/>
      <name val="Times New Roman"/>
      <family val="1"/>
    </font>
    <font>
      <sz val="10"/>
      <name val="Times New Roman"/>
      <family val="1"/>
    </font>
    <font>
      <b/>
      <sz val="10"/>
      <color indexed="12"/>
      <name val="Times New Roman"/>
      <family val="1"/>
    </font>
    <font>
      <b/>
      <u/>
      <sz val="10"/>
      <name val="Times New Roman"/>
      <family val="1"/>
    </font>
    <font>
      <sz val="10"/>
      <color indexed="10"/>
      <name val="Times New Roman"/>
      <family val="1"/>
    </font>
    <font>
      <sz val="10"/>
      <color indexed="12"/>
      <name val="Times New Roman"/>
      <family val="1"/>
    </font>
    <font>
      <sz val="8"/>
      <name val="CG Times (WN)"/>
    </font>
    <font>
      <sz val="8"/>
      <name val="Times New Roman"/>
      <family val="1"/>
    </font>
    <font>
      <b/>
      <sz val="8"/>
      <name val="Times New Roman"/>
      <family val="1"/>
    </font>
    <font>
      <sz val="12"/>
      <color indexed="24"/>
      <name val="Arial"/>
      <family val="2"/>
    </font>
    <font>
      <b/>
      <sz val="14"/>
      <color indexed="24"/>
      <name val="Arial"/>
      <family val="2"/>
    </font>
    <font>
      <b/>
      <sz val="12"/>
      <color indexed="24"/>
      <name val="Arial"/>
      <family val="2"/>
    </font>
    <font>
      <sz val="8"/>
      <name val="Times New Roman"/>
      <family val="1"/>
    </font>
    <font>
      <sz val="9"/>
      <name val="Times New Roman"/>
      <family val="1"/>
    </font>
    <font>
      <sz val="9"/>
      <name val="Arial"/>
      <family val="2"/>
    </font>
    <font>
      <b/>
      <sz val="9"/>
      <name val="Times New Roman"/>
      <family val="1"/>
    </font>
    <font>
      <b/>
      <u/>
      <sz val="8"/>
      <color indexed="12"/>
      <name val="Times New Roman"/>
      <family val="1"/>
    </font>
    <font>
      <u/>
      <sz val="11"/>
      <color theme="10"/>
      <name val="CG Times (WN)"/>
    </font>
    <font>
      <b/>
      <sz val="10"/>
      <color indexed="10"/>
      <name val="Times New Roman"/>
      <family val="1"/>
    </font>
    <font>
      <sz val="10"/>
      <color indexed="8"/>
      <name val="MS Sans Serif"/>
      <family val="2"/>
    </font>
    <font>
      <sz val="8"/>
      <color theme="1"/>
      <name val="Arial"/>
      <family val="2"/>
    </font>
    <font>
      <u/>
      <sz val="10"/>
      <color rgb="FF0000FF"/>
      <name val="Times New Roman"/>
      <family val="1"/>
    </font>
    <font>
      <u/>
      <sz val="10"/>
      <color theme="10"/>
      <name val="Times New Roman"/>
      <family val="1"/>
    </font>
    <font>
      <b/>
      <sz val="10"/>
      <color rgb="FFFF0000"/>
      <name val="Times New Roman"/>
      <family val="1"/>
    </font>
    <font>
      <b/>
      <sz val="8"/>
      <color rgb="FF000000"/>
      <name val="Times New Roman"/>
      <family val="1"/>
    </font>
    <font>
      <b/>
      <u/>
      <sz val="8"/>
      <color rgb="FF0000FF"/>
      <name val="Times New Roman"/>
      <family val="1"/>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F4B084"/>
        <bgColor rgb="FF000000"/>
      </patternFill>
    </fill>
    <fill>
      <patternFill patternType="solid">
        <fgColor rgb="FFC0C0C0"/>
        <bgColor rgb="FF000000"/>
      </patternFill>
    </fill>
    <fill>
      <patternFill patternType="solid">
        <fgColor rgb="FFCC99FF"/>
        <bgColor rgb="FF000000"/>
      </patternFill>
    </fill>
    <fill>
      <patternFill patternType="solid">
        <fgColor rgb="FFFFFF99"/>
        <bgColor rgb="FF000000"/>
      </patternFill>
    </fill>
    <fill>
      <patternFill patternType="solid">
        <fgColor rgb="FFCCFFCC"/>
        <bgColor rgb="FF000000"/>
      </patternFill>
    </fill>
    <fill>
      <patternFill patternType="solid">
        <fgColor rgb="FFEDEDED"/>
        <bgColor rgb="FF000000"/>
      </patternFill>
    </fill>
    <fill>
      <patternFill patternType="solid">
        <fgColor rgb="FFDDEBF7"/>
        <bgColor rgb="FF000000"/>
      </patternFill>
    </fill>
    <fill>
      <patternFill patternType="solid">
        <fgColor rgb="FFFFFFCC"/>
        <bgColor rgb="FF000000"/>
      </patternFill>
    </fill>
  </fills>
  <borders count="17">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4">
    <xf numFmtId="0" fontId="0" fillId="0" borderId="0"/>
    <xf numFmtId="3" fontId="18"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7" fillId="0" borderId="0"/>
    <xf numFmtId="0" fontId="18" fillId="0" borderId="0"/>
    <xf numFmtId="0" fontId="7" fillId="0" borderId="0"/>
    <xf numFmtId="0" fontId="7" fillId="0" borderId="0"/>
    <xf numFmtId="0" fontId="7" fillId="0" borderId="0"/>
    <xf numFmtId="0" fontId="5" fillId="0" borderId="0"/>
    <xf numFmtId="0" fontId="21" fillId="0" borderId="0"/>
    <xf numFmtId="165" fontId="7" fillId="0" borderId="0"/>
    <xf numFmtId="175" fontId="7" fillId="0" borderId="0"/>
    <xf numFmtId="166" fontId="7" fillId="0" borderId="0"/>
    <xf numFmtId="167" fontId="7" fillId="0" borderId="0"/>
    <xf numFmtId="168" fontId="7" fillId="0" borderId="0"/>
    <xf numFmtId="169" fontId="7" fillId="0" borderId="0"/>
    <xf numFmtId="170" fontId="7" fillId="0" borderId="0"/>
    <xf numFmtId="171" fontId="7" fillId="0" borderId="0"/>
    <xf numFmtId="172" fontId="7" fillId="0" borderId="0"/>
    <xf numFmtId="173" fontId="7" fillId="0" borderId="0"/>
    <xf numFmtId="174" fontId="7" fillId="0" borderId="0"/>
    <xf numFmtId="49" fontId="7" fillId="0" borderId="0"/>
    <xf numFmtId="0" fontId="18" fillId="0" borderId="1" applyNumberFormat="0" applyFont="0" applyFill="0" applyAlignment="0" applyProtection="0"/>
    <xf numFmtId="0" fontId="7" fillId="0" borderId="0"/>
    <xf numFmtId="0" fontId="7" fillId="0" borderId="0"/>
    <xf numFmtId="0" fontId="7" fillId="0" borderId="0"/>
    <xf numFmtId="0" fontId="16" fillId="0" borderId="0"/>
    <xf numFmtId="0" fontId="26" fillId="0" borderId="0" applyNumberFormat="0" applyFill="0" applyBorder="0" applyAlignment="0" applyProtection="0">
      <alignment vertical="top"/>
      <protection locked="0"/>
    </xf>
    <xf numFmtId="41" fontId="29" fillId="0" borderId="0" applyFont="0" applyFill="0" applyBorder="0" applyAlignment="0" applyProtection="0"/>
    <xf numFmtId="0" fontId="4" fillId="0" borderId="0"/>
    <xf numFmtId="0" fontId="29" fillId="0" borderId="0"/>
    <xf numFmtId="0" fontId="29" fillId="0" borderId="0"/>
    <xf numFmtId="0" fontId="28" fillId="0" borderId="0"/>
    <xf numFmtId="0" fontId="6" fillId="0" borderId="0" applyNumberFormat="0" applyFill="0" applyBorder="0" applyAlignment="0" applyProtection="0">
      <alignment vertical="top"/>
      <protection locked="0"/>
    </xf>
    <xf numFmtId="0" fontId="4" fillId="0" borderId="0"/>
    <xf numFmtId="43" fontId="4" fillId="0" borderId="0" applyFont="0" applyFill="0" applyBorder="0" applyAlignment="0" applyProtection="0"/>
    <xf numFmtId="0" fontId="26" fillId="0" borderId="0" applyNumberFormat="0" applyFill="0" applyBorder="0" applyAlignment="0" applyProtection="0">
      <alignment vertical="top"/>
      <protection locked="0"/>
    </xf>
    <xf numFmtId="0" fontId="4"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3" fontId="1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6" fillId="0" borderId="0" applyNumberFormat="0" applyFill="0" applyBorder="0" applyAlignment="0" applyProtection="0">
      <alignment vertical="top"/>
      <protection locked="0"/>
    </xf>
    <xf numFmtId="165" fontId="7" fillId="0" borderId="0"/>
    <xf numFmtId="0" fontId="29" fillId="0" borderId="0"/>
    <xf numFmtId="175" fontId="7" fillId="0" borderId="0"/>
    <xf numFmtId="166" fontId="7" fillId="0" borderId="0"/>
    <xf numFmtId="167" fontId="7" fillId="0" borderId="0"/>
    <xf numFmtId="168" fontId="7" fillId="0" borderId="0"/>
    <xf numFmtId="169" fontId="7" fillId="0" borderId="0"/>
    <xf numFmtId="170" fontId="7" fillId="0" borderId="0"/>
    <xf numFmtId="171" fontId="7" fillId="0" borderId="0"/>
    <xf numFmtId="172" fontId="7" fillId="0" borderId="0"/>
    <xf numFmtId="173" fontId="7" fillId="0" borderId="0"/>
    <xf numFmtId="174" fontId="7" fillId="0" borderId="0"/>
    <xf numFmtId="9" fontId="7" fillId="0" borderId="0" applyFont="0" applyFill="0" applyBorder="0" applyAlignment="0" applyProtection="0"/>
    <xf numFmtId="0" fontId="4" fillId="0" borderId="0"/>
    <xf numFmtId="49" fontId="7" fillId="0" borderId="0"/>
    <xf numFmtId="0" fontId="18" fillId="0" borderId="1" applyNumberFormat="0" applyFont="0" applyFill="0" applyAlignment="0" applyProtection="0"/>
    <xf numFmtId="43" fontId="7" fillId="0" borderId="0" applyFont="0" applyFill="0" applyBorder="0" applyAlignment="0" applyProtection="0"/>
    <xf numFmtId="3" fontId="18" fillId="0" borderId="0" applyFont="0" applyFill="0" applyBorder="0" applyAlignment="0" applyProtection="0"/>
    <xf numFmtId="44" fontId="7"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6" fillId="0" borderId="0" applyNumberFormat="0" applyFill="0" applyBorder="0" applyAlignment="0" applyProtection="0">
      <alignment vertical="top"/>
      <protection locked="0"/>
    </xf>
    <xf numFmtId="165" fontId="7" fillId="0" borderId="0"/>
    <xf numFmtId="175" fontId="7" fillId="0" borderId="0"/>
    <xf numFmtId="166" fontId="7" fillId="0" borderId="0"/>
    <xf numFmtId="167" fontId="7" fillId="0" borderId="0"/>
    <xf numFmtId="168" fontId="7" fillId="0" borderId="0"/>
    <xf numFmtId="169" fontId="7" fillId="0" borderId="0"/>
    <xf numFmtId="170" fontId="7" fillId="0" borderId="0"/>
    <xf numFmtId="171" fontId="7" fillId="0" borderId="0"/>
    <xf numFmtId="172" fontId="7" fillId="0" borderId="0"/>
    <xf numFmtId="173" fontId="7" fillId="0" borderId="0"/>
    <xf numFmtId="174" fontId="7" fillId="0" borderId="0"/>
    <xf numFmtId="49" fontId="7" fillId="0" borderId="0"/>
    <xf numFmtId="0" fontId="18" fillId="0" borderId="1" applyNumberFormat="0" applyFont="0" applyFill="0" applyAlignment="0" applyProtection="0"/>
    <xf numFmtId="43" fontId="7" fillId="0" borderId="0" applyFont="0" applyFill="0" applyBorder="0" applyAlignment="0" applyProtection="0"/>
    <xf numFmtId="0" fontId="4" fillId="0" borderId="0"/>
    <xf numFmtId="0" fontId="4" fillId="0" borderId="0"/>
    <xf numFmtId="0" fontId="10"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7"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8" fillId="0" borderId="0"/>
    <xf numFmtId="0" fontId="5" fillId="0" borderId="0"/>
    <xf numFmtId="0" fontId="1" fillId="0" borderId="0"/>
    <xf numFmtId="0" fontId="26" fillId="0" borderId="0" applyNumberFormat="0" applyFill="0" applyBorder="0" applyAlignment="0" applyProtection="0"/>
  </cellStyleXfs>
  <cellXfs count="211">
    <xf numFmtId="0" fontId="0" fillId="0" borderId="0" xfId="0"/>
    <xf numFmtId="0" fontId="16" fillId="0" borderId="0" xfId="12" applyFont="1"/>
    <xf numFmtId="176" fontId="10" fillId="2" borderId="2" xfId="0" applyNumberFormat="1" applyFont="1" applyFill="1" applyBorder="1" applyAlignment="1" applyProtection="1">
      <alignment vertical="center"/>
      <protection locked="0"/>
    </xf>
    <xf numFmtId="0" fontId="16" fillId="0" borderId="0" xfId="12" applyFont="1" applyAlignment="1">
      <alignment horizontal="center" vertical="center"/>
    </xf>
    <xf numFmtId="0" fontId="16" fillId="0" borderId="0" xfId="12" applyFont="1" applyAlignment="1">
      <alignment vertical="center"/>
    </xf>
    <xf numFmtId="0" fontId="16" fillId="0" borderId="0" xfId="12" applyFont="1" applyAlignment="1">
      <alignment horizontal="center"/>
    </xf>
    <xf numFmtId="0" fontId="16" fillId="0" borderId="2" xfId="121" applyFont="1" applyBorder="1"/>
    <xf numFmtId="49" fontId="16" fillId="0" borderId="2" xfId="0" applyNumberFormat="1" applyFont="1" applyBorder="1" applyAlignment="1">
      <alignment horizontal="center"/>
    </xf>
    <xf numFmtId="0" fontId="16" fillId="0" borderId="2" xfId="0" applyFont="1" applyBorder="1"/>
    <xf numFmtId="179" fontId="16" fillId="0" borderId="2" xfId="0" applyNumberFormat="1" applyFont="1" applyBorder="1" applyAlignment="1">
      <alignment horizontal="center"/>
    </xf>
    <xf numFmtId="178" fontId="16" fillId="0" borderId="2" xfId="0" applyNumberFormat="1" applyFont="1" applyBorder="1" applyAlignment="1">
      <alignment horizontal="center"/>
    </xf>
    <xf numFmtId="178" fontId="16" fillId="0" borderId="2" xfId="0" quotePrefix="1" applyNumberFormat="1" applyFont="1" applyBorder="1" applyAlignment="1">
      <alignment horizontal="center"/>
    </xf>
    <xf numFmtId="49" fontId="16" fillId="0" borderId="2" xfId="0" applyNumberFormat="1" applyFont="1" applyBorder="1"/>
    <xf numFmtId="178" fontId="16" fillId="0" borderId="0" xfId="12" applyNumberFormat="1" applyFont="1" applyAlignment="1">
      <alignment horizontal="center" wrapText="1"/>
    </xf>
    <xf numFmtId="49" fontId="16" fillId="0" borderId="2" xfId="121" applyNumberFormat="1" applyFont="1" applyBorder="1" applyAlignment="1">
      <alignment horizontal="center"/>
    </xf>
    <xf numFmtId="49" fontId="16" fillId="0" borderId="2" xfId="121" quotePrefix="1" applyNumberFormat="1" applyFont="1" applyBorder="1" applyAlignment="1">
      <alignment horizontal="center"/>
    </xf>
    <xf numFmtId="49" fontId="16" fillId="0" borderId="2" xfId="0" quotePrefix="1" applyNumberFormat="1" applyFont="1" applyBorder="1" applyAlignment="1">
      <alignment horizontal="center"/>
    </xf>
    <xf numFmtId="49" fontId="16" fillId="0" borderId="2" xfId="12" applyNumberFormat="1" applyFont="1" applyBorder="1" applyAlignment="1">
      <alignment horizontal="center"/>
    </xf>
    <xf numFmtId="178" fontId="16" fillId="0" borderId="2" xfId="12" applyNumberFormat="1" applyFont="1" applyBorder="1" applyAlignment="1">
      <alignment horizontal="center" wrapText="1"/>
    </xf>
    <xf numFmtId="0" fontId="16" fillId="0" borderId="2" xfId="12" applyFont="1" applyBorder="1"/>
    <xf numFmtId="179" fontId="16" fillId="0" borderId="2" xfId="12" applyNumberFormat="1" applyFont="1" applyBorder="1" applyAlignment="1">
      <alignment horizontal="center"/>
    </xf>
    <xf numFmtId="178" fontId="16" fillId="0" borderId="2" xfId="12" applyNumberFormat="1" applyFont="1" applyBorder="1" applyAlignment="1">
      <alignment horizontal="center"/>
    </xf>
    <xf numFmtId="179" fontId="16" fillId="0" borderId="0" xfId="12" applyNumberFormat="1" applyFont="1" applyAlignment="1">
      <alignment horizontal="center"/>
    </xf>
    <xf numFmtId="178" fontId="16" fillId="0" borderId="0" xfId="12" applyNumberFormat="1" applyFont="1" applyAlignment="1">
      <alignment horizontal="center"/>
    </xf>
    <xf numFmtId="179" fontId="25" fillId="0" borderId="0" xfId="8" applyNumberFormat="1" applyFont="1" applyAlignment="1" applyProtection="1">
      <alignment horizontal="center" wrapText="1"/>
      <protection locked="0"/>
    </xf>
    <xf numFmtId="0" fontId="10" fillId="0" borderId="0" xfId="9" applyFont="1" applyAlignment="1" applyProtection="1">
      <alignment vertical="top"/>
      <protection hidden="1"/>
    </xf>
    <xf numFmtId="0" fontId="11" fillId="3" borderId="0" xfId="9" applyFont="1" applyFill="1" applyAlignment="1" applyProtection="1">
      <alignment horizontal="left" vertical="top"/>
      <protection hidden="1"/>
    </xf>
    <xf numFmtId="0" fontId="10" fillId="0" borderId="0" xfId="9" applyFont="1" applyAlignment="1" applyProtection="1">
      <alignment vertical="center"/>
      <protection hidden="1"/>
    </xf>
    <xf numFmtId="0" fontId="10" fillId="0" borderId="0" xfId="9" applyFont="1" applyAlignment="1" applyProtection="1">
      <alignment horizontal="justify" vertical="top"/>
      <protection hidden="1"/>
    </xf>
    <xf numFmtId="0" fontId="11" fillId="0" borderId="0" xfId="9" applyFont="1" applyAlignment="1" applyProtection="1">
      <alignment vertical="top" wrapText="1"/>
      <protection hidden="1"/>
    </xf>
    <xf numFmtId="0" fontId="10" fillId="0" borderId="0" xfId="9" applyFont="1" applyAlignment="1" applyProtection="1">
      <alignment vertical="top" wrapText="1"/>
      <protection hidden="1"/>
    </xf>
    <xf numFmtId="0" fontId="14" fillId="0" borderId="0" xfId="9" applyFont="1" applyAlignment="1" applyProtection="1">
      <alignment horizontal="left" vertical="top" wrapText="1"/>
      <protection hidden="1"/>
    </xf>
    <xf numFmtId="49" fontId="10" fillId="0" borderId="0" xfId="9" applyNumberFormat="1" applyFont="1" applyAlignment="1" applyProtection="1">
      <alignment vertical="top"/>
      <protection hidden="1"/>
    </xf>
    <xf numFmtId="0" fontId="10" fillId="0" borderId="7" xfId="9" applyFont="1" applyBorder="1" applyAlignment="1" applyProtection="1">
      <alignment vertical="top"/>
      <protection hidden="1"/>
    </xf>
    <xf numFmtId="49" fontId="10" fillId="0" borderId="0" xfId="11" applyNumberFormat="1" applyFont="1" applyAlignment="1" applyProtection="1">
      <alignment horizontal="left" vertical="top"/>
      <protection hidden="1"/>
    </xf>
    <xf numFmtId="3" fontId="10" fillId="0" borderId="0" xfId="9" applyNumberFormat="1" applyFont="1" applyAlignment="1" applyProtection="1">
      <alignment vertical="top" wrapText="1"/>
      <protection hidden="1"/>
    </xf>
    <xf numFmtId="0" fontId="10" fillId="0" borderId="0" xfId="9" applyFont="1" applyAlignment="1" applyProtection="1">
      <alignment horizontal="left" vertical="top" wrapText="1"/>
      <protection hidden="1"/>
    </xf>
    <xf numFmtId="0" fontId="10" fillId="0" borderId="0" xfId="0" applyFont="1" applyAlignment="1" applyProtection="1">
      <alignment vertical="center"/>
      <protection hidden="1"/>
    </xf>
    <xf numFmtId="0" fontId="10" fillId="2" borderId="2" xfId="9" applyFont="1" applyFill="1" applyBorder="1" applyAlignment="1" applyProtection="1">
      <alignment horizontal="center" vertical="top"/>
      <protection locked="0"/>
    </xf>
    <xf numFmtId="3" fontId="10" fillId="0" borderId="0" xfId="0" applyNumberFormat="1" applyFont="1" applyAlignment="1" applyProtection="1">
      <alignment vertical="top" wrapText="1"/>
      <protection hidden="1"/>
    </xf>
    <xf numFmtId="0" fontId="10" fillId="0" borderId="8" xfId="9" applyFont="1" applyBorder="1" applyAlignment="1" applyProtection="1">
      <alignment vertical="top"/>
      <protection hidden="1"/>
    </xf>
    <xf numFmtId="0" fontId="10" fillId="0" borderId="8" xfId="12" applyFont="1" applyBorder="1"/>
    <xf numFmtId="49" fontId="16" fillId="0" borderId="0" xfId="12" applyNumberFormat="1" applyFont="1"/>
    <xf numFmtId="0" fontId="10" fillId="0" borderId="0" xfId="0" applyFont="1" applyAlignment="1" applyProtection="1">
      <alignment vertical="top"/>
      <protection hidden="1"/>
    </xf>
    <xf numFmtId="49" fontId="10" fillId="0" borderId="0" xfId="0" applyNumberFormat="1" applyFont="1" applyAlignment="1" applyProtection="1">
      <alignment horizontal="left" vertical="top"/>
      <protection hidden="1"/>
    </xf>
    <xf numFmtId="0" fontId="10" fillId="0" borderId="0" xfId="12" applyFont="1"/>
    <xf numFmtId="179" fontId="16" fillId="0" borderId="0" xfId="112" applyNumberFormat="1" applyFont="1" applyAlignment="1">
      <alignment horizontal="center"/>
    </xf>
    <xf numFmtId="49" fontId="10" fillId="2" borderId="2" xfId="9" applyNumberFormat="1" applyFont="1" applyFill="1" applyBorder="1" applyAlignment="1" applyProtection="1">
      <alignment horizontal="center" vertical="center" wrapText="1"/>
      <protection locked="0"/>
    </xf>
    <xf numFmtId="0" fontId="10" fillId="0" borderId="0" xfId="9" applyFont="1" applyAlignment="1" applyProtection="1">
      <alignment horizontal="center" vertical="top"/>
      <protection locked="0"/>
    </xf>
    <xf numFmtId="0" fontId="16" fillId="0" borderId="0" xfId="13" applyFont="1" applyAlignment="1" applyProtection="1">
      <alignment vertical="center"/>
      <protection hidden="1"/>
    </xf>
    <xf numFmtId="0" fontId="17" fillId="0" borderId="0" xfId="7" applyFont="1" applyAlignment="1" applyProtection="1">
      <alignment vertical="center"/>
      <protection hidden="1"/>
    </xf>
    <xf numFmtId="0" fontId="16" fillId="0" borderId="0" xfId="7" applyFont="1" applyAlignment="1" applyProtection="1">
      <alignment vertical="center"/>
      <protection hidden="1"/>
    </xf>
    <xf numFmtId="0" fontId="10" fillId="0" borderId="7"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8" xfId="0" applyFont="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9" fillId="0" borderId="0" xfId="0" applyFont="1" applyAlignment="1" applyProtection="1">
      <alignment horizontal="left" vertical="top" wrapText="1"/>
      <protection hidden="1"/>
    </xf>
    <xf numFmtId="0" fontId="10" fillId="0" borderId="0" xfId="0" applyFont="1" applyAlignment="1" applyProtection="1">
      <alignment horizontal="left" vertical="top"/>
      <protection hidden="1"/>
    </xf>
    <xf numFmtId="0" fontId="10" fillId="0" borderId="0" xfId="7" applyFont="1" applyAlignment="1" applyProtection="1">
      <alignment horizontal="left" vertical="top"/>
      <protection hidden="1"/>
    </xf>
    <xf numFmtId="0" fontId="10" fillId="0" borderId="0" xfId="0" applyFont="1" applyAlignment="1" applyProtection="1">
      <alignment horizontal="left" vertical="top" wrapText="1"/>
      <protection hidden="1"/>
    </xf>
    <xf numFmtId="0" fontId="10" fillId="0" borderId="7" xfId="0" applyFont="1" applyBorder="1" applyAlignment="1" applyProtection="1">
      <alignment vertical="center" wrapText="1"/>
      <protection hidden="1"/>
    </xf>
    <xf numFmtId="0" fontId="10" fillId="0" borderId="11" xfId="0" applyFont="1" applyBorder="1" applyAlignment="1" applyProtection="1">
      <alignment horizontal="center" vertical="center" wrapText="1"/>
      <protection hidden="1"/>
    </xf>
    <xf numFmtId="0" fontId="11" fillId="0" borderId="0" xfId="7" applyFont="1" applyAlignment="1" applyProtection="1">
      <alignment horizontal="center" vertical="center"/>
      <protection hidden="1"/>
    </xf>
    <xf numFmtId="0" fontId="11" fillId="0" borderId="0" xfId="7" applyFont="1" applyAlignment="1" applyProtection="1">
      <alignment horizontal="left" vertical="top"/>
      <protection hidden="1"/>
    </xf>
    <xf numFmtId="0" fontId="27" fillId="0" borderId="0" xfId="7" applyFont="1" applyAlignment="1" applyProtection="1">
      <alignment horizontal="left" vertical="top"/>
      <protection hidden="1"/>
    </xf>
    <xf numFmtId="0" fontId="7" fillId="0" borderId="0" xfId="7" applyAlignment="1" applyProtection="1">
      <alignment horizontal="left" vertical="top"/>
      <protection hidden="1"/>
    </xf>
    <xf numFmtId="0" fontId="10" fillId="0" borderId="0" xfId="7" applyFont="1" applyAlignment="1" applyProtection="1">
      <alignment horizontal="justify" vertical="center" wrapText="1"/>
      <protection hidden="1"/>
    </xf>
    <xf numFmtId="0" fontId="10" fillId="0" borderId="0" xfId="7" applyFont="1" applyAlignment="1" applyProtection="1">
      <alignment vertical="center"/>
      <protection hidden="1"/>
    </xf>
    <xf numFmtId="0" fontId="9" fillId="0" borderId="3" xfId="7" applyFont="1" applyBorder="1" applyAlignment="1" applyProtection="1">
      <alignment horizontal="right" vertical="top" wrapText="1" indent="1"/>
      <protection hidden="1"/>
    </xf>
    <xf numFmtId="0" fontId="10" fillId="0" borderId="3" xfId="7" applyFont="1" applyBorder="1" applyAlignment="1" applyProtection="1">
      <alignment vertical="top" wrapText="1"/>
      <protection hidden="1"/>
    </xf>
    <xf numFmtId="0" fontId="10" fillId="0" borderId="0" xfId="7" applyFont="1" applyAlignment="1" applyProtection="1">
      <alignment vertical="center" wrapText="1"/>
      <protection hidden="1"/>
    </xf>
    <xf numFmtId="0" fontId="10" fillId="0" borderId="12" xfId="7" applyFont="1" applyBorder="1" applyAlignment="1" applyProtection="1">
      <alignment vertical="top" wrapText="1"/>
      <protection hidden="1"/>
    </xf>
    <xf numFmtId="0" fontId="9" fillId="0" borderId="0" xfId="7" applyFont="1" applyAlignment="1" applyProtection="1">
      <alignment horizontal="right" vertical="center"/>
      <protection hidden="1"/>
    </xf>
    <xf numFmtId="0" fontId="9" fillId="0" borderId="0" xfId="0" applyFont="1" applyAlignment="1" applyProtection="1">
      <alignment vertical="center"/>
      <protection hidden="1"/>
    </xf>
    <xf numFmtId="0" fontId="7" fillId="0" borderId="0" xfId="7" applyAlignment="1" applyProtection="1">
      <alignment vertical="center"/>
      <protection hidden="1"/>
    </xf>
    <xf numFmtId="0" fontId="24" fillId="0" borderId="0" xfId="10" applyFont="1" applyAlignment="1" applyProtection="1">
      <alignment horizontal="left" vertical="center"/>
      <protection hidden="1"/>
    </xf>
    <xf numFmtId="0" fontId="22" fillId="0" borderId="0" xfId="10" applyFont="1" applyAlignment="1" applyProtection="1">
      <alignment horizontal="right" vertical="center"/>
      <protection hidden="1"/>
    </xf>
    <xf numFmtId="0" fontId="23" fillId="0" borderId="0" xfId="30" applyFont="1" applyAlignment="1" applyProtection="1">
      <alignment vertical="center"/>
      <protection hidden="1"/>
    </xf>
    <xf numFmtId="0" fontId="22" fillId="0" borderId="0" xfId="30" applyFont="1" applyAlignment="1" applyProtection="1">
      <alignment vertical="center"/>
      <protection hidden="1"/>
    </xf>
    <xf numFmtId="38" fontId="22" fillId="0" borderId="0" xfId="30" applyNumberFormat="1" applyFont="1" applyAlignment="1" applyProtection="1">
      <alignment vertical="center"/>
      <protection hidden="1"/>
    </xf>
    <xf numFmtId="38" fontId="23" fillId="0" borderId="0" xfId="30" applyNumberFormat="1" applyFont="1" applyAlignment="1" applyProtection="1">
      <alignment vertical="center"/>
      <protection hidden="1"/>
    </xf>
    <xf numFmtId="0" fontId="16" fillId="0" borderId="2" xfId="0" applyFont="1" applyBorder="1" applyAlignment="1">
      <alignment horizontal="center"/>
    </xf>
    <xf numFmtId="49" fontId="16" fillId="0" borderId="2" xfId="0" applyNumberFormat="1" applyFont="1" applyBorder="1" applyAlignment="1">
      <alignment wrapText="1"/>
    </xf>
    <xf numFmtId="49" fontId="33" fillId="0" borderId="2" xfId="120" applyNumberFormat="1" applyFont="1" applyBorder="1" applyAlignment="1">
      <alignment horizontal="center" vertical="center" wrapText="1"/>
    </xf>
    <xf numFmtId="49" fontId="33" fillId="5" borderId="2" xfId="120" applyNumberFormat="1" applyFont="1" applyFill="1" applyBorder="1" applyAlignment="1">
      <alignment horizontal="center" vertical="center" wrapText="1"/>
    </xf>
    <xf numFmtId="0" fontId="33" fillId="6" borderId="2" xfId="120" applyFont="1" applyFill="1" applyBorder="1" applyAlignment="1">
      <alignment horizontal="center" vertical="center"/>
    </xf>
    <xf numFmtId="49" fontId="17" fillId="6" borderId="2" xfId="0" applyNumberFormat="1" applyFont="1" applyFill="1" applyBorder="1" applyAlignment="1">
      <alignment horizontal="center" vertical="center" wrapText="1"/>
    </xf>
    <xf numFmtId="49" fontId="17" fillId="5" borderId="2" xfId="0" applyNumberFormat="1" applyFont="1" applyFill="1" applyBorder="1" applyAlignment="1">
      <alignment horizontal="center" vertical="center" wrapText="1"/>
    </xf>
    <xf numFmtId="0" fontId="16" fillId="7" borderId="0" xfId="12" applyFont="1" applyFill="1" applyAlignment="1">
      <alignment horizontal="center"/>
    </xf>
    <xf numFmtId="0" fontId="16" fillId="8" borderId="0" xfId="12" applyFont="1" applyFill="1" applyAlignment="1">
      <alignment horizontal="center"/>
    </xf>
    <xf numFmtId="0" fontId="16" fillId="9" borderId="0" xfId="12" applyFont="1" applyFill="1" applyAlignment="1">
      <alignment horizontal="center"/>
    </xf>
    <xf numFmtId="0" fontId="16" fillId="0" borderId="2" xfId="12" applyFont="1" applyBorder="1" applyAlignment="1">
      <alignment horizontal="center"/>
    </xf>
    <xf numFmtId="179" fontId="16" fillId="0" borderId="0" xfId="42" applyNumberFormat="1" applyFont="1" applyAlignment="1">
      <alignment horizontal="center"/>
    </xf>
    <xf numFmtId="49" fontId="16" fillId="10" borderId="2" xfId="0" applyNumberFormat="1" applyFont="1" applyFill="1" applyBorder="1" applyAlignment="1">
      <alignment horizontal="center"/>
    </xf>
    <xf numFmtId="178" fontId="16" fillId="10" borderId="2" xfId="0" quotePrefix="1" applyNumberFormat="1" applyFont="1" applyFill="1" applyBorder="1" applyAlignment="1">
      <alignment horizontal="center"/>
    </xf>
    <xf numFmtId="0" fontId="16" fillId="10" borderId="2" xfId="0" applyFont="1" applyFill="1" applyBorder="1"/>
    <xf numFmtId="179" fontId="16" fillId="10" borderId="2" xfId="0" applyNumberFormat="1" applyFont="1" applyFill="1" applyBorder="1" applyAlignment="1">
      <alignment horizontal="center"/>
    </xf>
    <xf numFmtId="178" fontId="16" fillId="10" borderId="2" xfId="0" applyNumberFormat="1" applyFont="1" applyFill="1" applyBorder="1" applyAlignment="1">
      <alignment horizontal="center"/>
    </xf>
    <xf numFmtId="49" fontId="16" fillId="10" borderId="2" xfId="12" applyNumberFormat="1" applyFont="1" applyFill="1" applyBorder="1" applyAlignment="1">
      <alignment horizontal="center"/>
    </xf>
    <xf numFmtId="178" fontId="16" fillId="10" borderId="2" xfId="12" applyNumberFormat="1" applyFont="1" applyFill="1" applyBorder="1" applyAlignment="1">
      <alignment horizontal="center" wrapText="1"/>
    </xf>
    <xf numFmtId="0" fontId="16" fillId="10" borderId="2" xfId="12" applyFont="1" applyFill="1" applyBorder="1"/>
    <xf numFmtId="179" fontId="16" fillId="10" borderId="2" xfId="12" applyNumberFormat="1" applyFont="1" applyFill="1" applyBorder="1" applyAlignment="1">
      <alignment horizontal="center"/>
    </xf>
    <xf numFmtId="178" fontId="16" fillId="10" borderId="2" xfId="12" applyNumberFormat="1" applyFont="1" applyFill="1" applyBorder="1" applyAlignment="1">
      <alignment horizontal="center"/>
    </xf>
    <xf numFmtId="49" fontId="16" fillId="10" borderId="2" xfId="0" quotePrefix="1" applyNumberFormat="1" applyFont="1" applyFill="1" applyBorder="1" applyAlignment="1">
      <alignment horizontal="center"/>
    </xf>
    <xf numFmtId="49" fontId="16" fillId="11" borderId="2" xfId="0" applyNumberFormat="1" applyFont="1" applyFill="1" applyBorder="1" applyAlignment="1">
      <alignment horizontal="center"/>
    </xf>
    <xf numFmtId="0" fontId="16" fillId="11" borderId="2" xfId="0" applyFont="1" applyFill="1" applyBorder="1"/>
    <xf numFmtId="49" fontId="16" fillId="12" borderId="2" xfId="0" applyNumberFormat="1" applyFont="1" applyFill="1" applyBorder="1" applyAlignment="1">
      <alignment horizontal="center"/>
    </xf>
    <xf numFmtId="0" fontId="16" fillId="12" borderId="2" xfId="0" applyFont="1" applyFill="1" applyBorder="1"/>
    <xf numFmtId="178" fontId="16" fillId="11" borderId="2" xfId="0" applyNumberFormat="1" applyFont="1" applyFill="1" applyBorder="1" applyAlignment="1">
      <alignment horizontal="center"/>
    </xf>
    <xf numFmtId="49" fontId="16" fillId="12" borderId="2" xfId="0" quotePrefix="1" applyNumberFormat="1" applyFont="1" applyFill="1" applyBorder="1" applyAlignment="1">
      <alignment horizontal="center"/>
    </xf>
    <xf numFmtId="0" fontId="16" fillId="12" borderId="2" xfId="0" applyFont="1" applyFill="1" applyBorder="1" applyAlignment="1">
      <alignment horizontal="center"/>
    </xf>
    <xf numFmtId="49" fontId="16" fillId="11" borderId="2" xfId="12" applyNumberFormat="1" applyFont="1" applyFill="1" applyBorder="1" applyAlignment="1">
      <alignment horizontal="center"/>
    </xf>
    <xf numFmtId="178" fontId="16" fillId="11" borderId="2" xfId="12" applyNumberFormat="1" applyFont="1" applyFill="1" applyBorder="1" applyAlignment="1">
      <alignment horizontal="center" wrapText="1"/>
    </xf>
    <xf numFmtId="0" fontId="16" fillId="11" borderId="2" xfId="12" applyFont="1" applyFill="1" applyBorder="1"/>
    <xf numFmtId="179" fontId="16" fillId="11" borderId="2" xfId="12" applyNumberFormat="1" applyFont="1" applyFill="1" applyBorder="1" applyAlignment="1">
      <alignment horizontal="center"/>
    </xf>
    <xf numFmtId="178" fontId="16" fillId="11" borderId="2" xfId="12" applyNumberFormat="1" applyFont="1" applyFill="1" applyBorder="1" applyAlignment="1">
      <alignment horizontal="center"/>
    </xf>
    <xf numFmtId="179" fontId="16" fillId="11" borderId="2" xfId="0" applyNumberFormat="1" applyFont="1" applyFill="1" applyBorder="1" applyAlignment="1">
      <alignment horizontal="center"/>
    </xf>
    <xf numFmtId="49" fontId="16" fillId="11" borderId="2" xfId="0" applyNumberFormat="1" applyFont="1" applyFill="1" applyBorder="1"/>
    <xf numFmtId="0" fontId="16" fillId="11" borderId="2" xfId="0" applyFont="1" applyFill="1" applyBorder="1" applyAlignment="1">
      <alignment horizontal="center"/>
    </xf>
    <xf numFmtId="179" fontId="34" fillId="0" borderId="0" xfId="8" applyNumberFormat="1" applyFont="1" applyAlignment="1" applyProtection="1">
      <alignment horizontal="center" wrapText="1"/>
      <protection locked="0"/>
    </xf>
    <xf numFmtId="0" fontId="31" fillId="0" borderId="0" xfId="123" applyFont="1" applyAlignment="1" applyProtection="1">
      <alignment horizontal="left" vertical="top"/>
      <protection hidden="1"/>
    </xf>
    <xf numFmtId="0" fontId="10" fillId="2" borderId="4" xfId="9" applyFont="1" applyFill="1" applyBorder="1" applyAlignment="1" applyProtection="1">
      <alignmen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0" xfId="9" applyFont="1" applyAlignment="1" applyProtection="1">
      <alignment horizontal="left" vertical="top" wrapText="1"/>
      <protection hidden="1"/>
    </xf>
    <xf numFmtId="49" fontId="10" fillId="2" borderId="4" xfId="9" applyNumberFormat="1" applyFont="1" applyFill="1" applyBorder="1" applyAlignment="1" applyProtection="1">
      <alignment horizontal="center" vertical="top"/>
      <protection locked="0"/>
    </xf>
    <xf numFmtId="49" fontId="10" fillId="2" borderId="6" xfId="9" applyNumberFormat="1" applyFont="1" applyFill="1" applyBorder="1" applyAlignment="1" applyProtection="1">
      <alignment horizontal="center" vertical="top"/>
      <protection locked="0"/>
    </xf>
    <xf numFmtId="49" fontId="10" fillId="2" borderId="2" xfId="9" applyNumberFormat="1" applyFont="1" applyFill="1" applyBorder="1" applyAlignment="1" applyProtection="1">
      <alignment horizontal="left" vertical="top" wrapText="1"/>
      <protection locked="0"/>
    </xf>
    <xf numFmtId="49" fontId="10" fillId="2" borderId="4" xfId="9" applyNumberFormat="1" applyFont="1" applyFill="1" applyBorder="1" applyAlignment="1" applyProtection="1">
      <alignment vertical="top" wrapText="1"/>
      <protection locked="0"/>
    </xf>
    <xf numFmtId="49" fontId="10" fillId="0" borderId="6" xfId="0" applyNumberFormat="1" applyFont="1" applyBorder="1" applyAlignment="1" applyProtection="1">
      <alignment vertical="top" wrapText="1"/>
      <protection locked="0"/>
    </xf>
    <xf numFmtId="38" fontId="10" fillId="2" borderId="9" xfId="9" applyNumberFormat="1" applyFont="1" applyFill="1" applyBorder="1" applyAlignment="1" applyProtection="1">
      <alignment horizontal="right" vertical="top" wrapText="1"/>
      <protection locked="0"/>
    </xf>
    <xf numFmtId="38" fontId="10" fillId="2" borderId="10" xfId="9" applyNumberFormat="1" applyFont="1" applyFill="1" applyBorder="1" applyAlignment="1" applyProtection="1">
      <alignment horizontal="right" vertical="top" wrapText="1"/>
      <protection locked="0"/>
    </xf>
    <xf numFmtId="38" fontId="10" fillId="2" borderId="12" xfId="9" applyNumberFormat="1" applyFont="1" applyFill="1" applyBorder="1" applyAlignment="1" applyProtection="1">
      <alignment horizontal="right" vertical="top" wrapText="1"/>
      <protection locked="0"/>
    </xf>
    <xf numFmtId="38" fontId="10" fillId="2" borderId="13" xfId="9" applyNumberFormat="1" applyFont="1" applyFill="1" applyBorder="1" applyAlignment="1" applyProtection="1">
      <alignment horizontal="right" vertical="top" wrapText="1"/>
      <protection locked="0"/>
    </xf>
    <xf numFmtId="38" fontId="10" fillId="2" borderId="4" xfId="9" applyNumberFormat="1" applyFont="1" applyFill="1" applyBorder="1" applyAlignment="1" applyProtection="1">
      <alignment horizontal="right" vertical="top" wrapText="1"/>
      <protection locked="0"/>
    </xf>
    <xf numFmtId="38" fontId="10" fillId="0" borderId="6" xfId="0" applyNumberFormat="1" applyFont="1" applyBorder="1" applyAlignment="1" applyProtection="1">
      <alignment horizontal="right" vertical="top" wrapText="1"/>
      <protection locked="0"/>
    </xf>
    <xf numFmtId="0" fontId="11" fillId="0" borderId="0" xfId="9" applyFont="1" applyAlignment="1" applyProtection="1">
      <alignment horizontal="left" vertical="top"/>
      <protection hidden="1"/>
    </xf>
    <xf numFmtId="0" fontId="31" fillId="0" borderId="0" xfId="123" applyFont="1" applyAlignment="1" applyProtection="1">
      <alignment horizontal="left" vertical="top"/>
      <protection hidden="1"/>
    </xf>
    <xf numFmtId="0" fontId="10" fillId="0" borderId="0" xfId="9" applyFont="1" applyAlignment="1" applyProtection="1">
      <alignment horizontal="left" vertical="top"/>
      <protection hidden="1"/>
    </xf>
    <xf numFmtId="0" fontId="10" fillId="0" borderId="0" xfId="9" applyFont="1" applyAlignment="1" applyProtection="1">
      <alignment horizontal="left" vertical="center" wrapText="1"/>
      <protection hidden="1"/>
    </xf>
    <xf numFmtId="0" fontId="11" fillId="0" borderId="0" xfId="9" applyFont="1" applyAlignment="1" applyProtection="1">
      <alignment horizontal="left" vertical="center" wrapText="1"/>
      <protection hidden="1"/>
    </xf>
    <xf numFmtId="0" fontId="10" fillId="2" borderId="4"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center" vertical="top" wrapText="1"/>
      <protection locked="0"/>
    </xf>
    <xf numFmtId="0" fontId="13" fillId="3" borderId="3" xfId="9" applyFont="1" applyFill="1" applyBorder="1" applyAlignment="1" applyProtection="1">
      <alignment horizontal="left" vertical="top" wrapText="1"/>
      <protection hidden="1"/>
    </xf>
    <xf numFmtId="0" fontId="13" fillId="3" borderId="0" xfId="9" applyFont="1" applyFill="1" applyAlignment="1" applyProtection="1">
      <alignment horizontal="left" vertical="top" wrapText="1"/>
      <protection hidden="1"/>
    </xf>
    <xf numFmtId="0" fontId="9" fillId="0" borderId="11" xfId="9" applyFont="1" applyBorder="1" applyAlignment="1" applyProtection="1">
      <alignment horizontal="left" vertical="top"/>
      <protection hidden="1"/>
    </xf>
    <xf numFmtId="0" fontId="9" fillId="0" borderId="16" xfId="9" applyFont="1" applyBorder="1" applyAlignment="1" applyProtection="1">
      <alignment horizontal="left" vertical="top"/>
      <protection hidden="1"/>
    </xf>
    <xf numFmtId="0" fontId="10" fillId="2" borderId="2" xfId="9" applyFont="1" applyFill="1" applyBorder="1" applyAlignment="1" applyProtection="1">
      <alignment horizontal="left" vertical="top"/>
      <protection locked="0"/>
    </xf>
    <xf numFmtId="49" fontId="10" fillId="2" borderId="2" xfId="9" applyNumberFormat="1" applyFont="1" applyFill="1" applyBorder="1" applyAlignment="1" applyProtection="1">
      <alignment horizontal="left" vertical="top"/>
      <protection locked="0"/>
    </xf>
    <xf numFmtId="0" fontId="10" fillId="0" borderId="2" xfId="9" applyFont="1" applyBorder="1" applyAlignment="1" applyProtection="1">
      <alignment horizontal="left" vertical="top" wrapText="1"/>
      <protection hidden="1"/>
    </xf>
    <xf numFmtId="177" fontId="10" fillId="2" borderId="2" xfId="9" applyNumberFormat="1" applyFont="1" applyFill="1" applyBorder="1" applyAlignment="1" applyProtection="1">
      <alignment horizontal="left" vertical="top"/>
      <protection locked="0"/>
    </xf>
    <xf numFmtId="14" fontId="10" fillId="2" borderId="2" xfId="9" applyNumberFormat="1" applyFont="1" applyFill="1" applyBorder="1" applyAlignment="1" applyProtection="1">
      <alignment horizontal="left" vertical="top"/>
      <protection locked="0"/>
    </xf>
    <xf numFmtId="0" fontId="13" fillId="3" borderId="3" xfId="9" applyFont="1" applyFill="1" applyBorder="1" applyAlignment="1" applyProtection="1">
      <alignment horizontal="left" vertical="top"/>
      <protection hidden="1"/>
    </xf>
    <xf numFmtId="0" fontId="13" fillId="3" borderId="0" xfId="9" applyFont="1" applyFill="1" applyAlignment="1" applyProtection="1">
      <alignment horizontal="left" vertical="top"/>
      <protection hidden="1"/>
    </xf>
    <xf numFmtId="0" fontId="13" fillId="0" borderId="0" xfId="9" applyFont="1" applyAlignment="1" applyProtection="1">
      <alignment horizontal="left" vertical="top"/>
      <protection hidden="1"/>
    </xf>
    <xf numFmtId="0" fontId="9" fillId="4" borderId="9" xfId="9" applyFont="1" applyFill="1" applyBorder="1" applyAlignment="1" applyProtection="1">
      <alignment horizontal="left" vertical="top" wrapText="1"/>
      <protection locked="0"/>
    </xf>
    <xf numFmtId="0" fontId="9" fillId="4" borderId="7" xfId="9" applyFont="1" applyFill="1" applyBorder="1" applyAlignment="1" applyProtection="1">
      <alignment horizontal="left" vertical="top" wrapText="1"/>
      <protection locked="0"/>
    </xf>
    <xf numFmtId="0" fontId="9" fillId="4" borderId="10" xfId="9" applyFont="1" applyFill="1" applyBorder="1" applyAlignment="1" applyProtection="1">
      <alignment horizontal="left" vertical="top" wrapText="1"/>
      <protection locked="0"/>
    </xf>
    <xf numFmtId="0" fontId="9" fillId="4" borderId="3" xfId="9" applyFont="1" applyFill="1" applyBorder="1" applyAlignment="1" applyProtection="1">
      <alignment horizontal="left" vertical="top" wrapText="1"/>
      <protection locked="0"/>
    </xf>
    <xf numFmtId="0" fontId="9" fillId="4" borderId="0" xfId="9" applyFont="1" applyFill="1" applyAlignment="1" applyProtection="1">
      <alignment horizontal="left" vertical="top" wrapText="1"/>
      <protection locked="0"/>
    </xf>
    <xf numFmtId="0" fontId="9" fillId="4" borderId="11" xfId="9" applyFont="1" applyFill="1" applyBorder="1" applyAlignment="1" applyProtection="1">
      <alignment horizontal="left" vertical="top" wrapText="1"/>
      <protection locked="0"/>
    </xf>
    <xf numFmtId="0" fontId="9" fillId="4" borderId="12" xfId="9" applyFont="1" applyFill="1" applyBorder="1" applyAlignment="1" applyProtection="1">
      <alignment horizontal="left" vertical="top" wrapText="1"/>
      <protection locked="0"/>
    </xf>
    <xf numFmtId="0" fontId="9" fillId="4" borderId="8" xfId="9" applyFont="1" applyFill="1" applyBorder="1" applyAlignment="1" applyProtection="1">
      <alignment horizontal="left" vertical="top" wrapText="1"/>
      <protection locked="0"/>
    </xf>
    <xf numFmtId="0" fontId="9" fillId="4" borderId="13" xfId="9" applyFont="1" applyFill="1" applyBorder="1" applyAlignment="1" applyProtection="1">
      <alignment horizontal="left" vertical="top" wrapText="1"/>
      <protection locked="0"/>
    </xf>
    <xf numFmtId="0" fontId="32" fillId="0" borderId="8" xfId="9" applyFont="1" applyBorder="1" applyAlignment="1" applyProtection="1">
      <alignment horizontal="left" vertical="top" wrapText="1"/>
      <protection hidden="1"/>
    </xf>
    <xf numFmtId="0" fontId="10" fillId="0" borderId="0" xfId="0" applyFont="1" applyAlignment="1" applyProtection="1">
      <alignment wrapText="1"/>
      <protection hidden="1"/>
    </xf>
    <xf numFmtId="0" fontId="10" fillId="0" borderId="0" xfId="123" applyFont="1" applyAlignment="1" applyProtection="1">
      <alignment horizontal="left" vertical="top" wrapText="1"/>
      <protection hidden="1"/>
    </xf>
    <xf numFmtId="0" fontId="10" fillId="0" borderId="12" xfId="0" applyFont="1" applyBorder="1" applyAlignment="1" applyProtection="1">
      <alignment horizontal="left" vertical="top" wrapText="1"/>
      <protection hidden="1"/>
    </xf>
    <xf numFmtId="0" fontId="10" fillId="0" borderId="8" xfId="0" applyFont="1" applyBorder="1" applyAlignment="1" applyProtection="1">
      <alignment horizontal="left" vertical="top" wrapText="1"/>
      <protection hidden="1"/>
    </xf>
    <xf numFmtId="0" fontId="10" fillId="0" borderId="13" xfId="0" applyFont="1" applyBorder="1" applyAlignment="1" applyProtection="1">
      <alignment horizontal="left" vertical="top" wrapText="1"/>
      <protection hidden="1"/>
    </xf>
    <xf numFmtId="0" fontId="10" fillId="0" borderId="9" xfId="28" applyFont="1" applyBorder="1" applyAlignment="1" applyProtection="1">
      <alignment horizontal="left" vertical="top" wrapText="1"/>
      <protection hidden="1"/>
    </xf>
    <xf numFmtId="0" fontId="10" fillId="0" borderId="7" xfId="28" applyFont="1" applyBorder="1" applyAlignment="1" applyProtection="1">
      <alignment horizontal="left" vertical="top" wrapText="1"/>
      <protection hidden="1"/>
    </xf>
    <xf numFmtId="0" fontId="10" fillId="0" borderId="10" xfId="28" applyFont="1" applyBorder="1" applyAlignment="1" applyProtection="1">
      <alignment horizontal="left" vertical="top" wrapText="1"/>
      <protection hidden="1"/>
    </xf>
    <xf numFmtId="0" fontId="10" fillId="0" borderId="3" xfId="28" applyFont="1" applyBorder="1" applyAlignment="1" applyProtection="1">
      <alignment horizontal="left" vertical="top" wrapText="1"/>
      <protection hidden="1"/>
    </xf>
    <xf numFmtId="0" fontId="10" fillId="0" borderId="0" xfId="28" applyFont="1" applyAlignment="1" applyProtection="1">
      <alignment horizontal="left" vertical="top" wrapText="1"/>
      <protection hidden="1"/>
    </xf>
    <xf numFmtId="0" fontId="10" fillId="0" borderId="11" xfId="28" applyFont="1" applyBorder="1" applyAlignment="1" applyProtection="1">
      <alignment horizontal="left" vertical="top" wrapText="1"/>
      <protection hidden="1"/>
    </xf>
    <xf numFmtId="0" fontId="10" fillId="0" borderId="12" xfId="28" applyFont="1" applyBorder="1" applyAlignment="1" applyProtection="1">
      <alignment horizontal="left" vertical="top" wrapText="1"/>
      <protection hidden="1"/>
    </xf>
    <xf numFmtId="0" fontId="10" fillId="0" borderId="8" xfId="28" applyFont="1" applyBorder="1" applyAlignment="1" applyProtection="1">
      <alignment horizontal="left" vertical="top" wrapText="1"/>
      <protection hidden="1"/>
    </xf>
    <xf numFmtId="0" fontId="10" fillId="0" borderId="13" xfId="28" applyFont="1" applyBorder="1" applyAlignment="1" applyProtection="1">
      <alignment horizontal="left" vertical="top" wrapText="1"/>
      <protection hidden="1"/>
    </xf>
    <xf numFmtId="0" fontId="10" fillId="0" borderId="9" xfId="7" applyFont="1" applyBorder="1" applyAlignment="1" applyProtection="1">
      <alignment horizontal="left" vertical="top" wrapText="1"/>
      <protection hidden="1"/>
    </xf>
    <xf numFmtId="0" fontId="10" fillId="0" borderId="7" xfId="7" applyFont="1" applyBorder="1" applyAlignment="1" applyProtection="1">
      <alignment horizontal="left" vertical="top" wrapText="1"/>
      <protection hidden="1"/>
    </xf>
    <xf numFmtId="0" fontId="10" fillId="0" borderId="10" xfId="7" applyFont="1" applyBorder="1" applyAlignment="1" applyProtection="1">
      <alignment horizontal="left" vertical="top" wrapText="1"/>
      <protection hidden="1"/>
    </xf>
    <xf numFmtId="0" fontId="10" fillId="0" borderId="3" xfId="7" applyFont="1" applyBorder="1" applyAlignment="1" applyProtection="1">
      <alignment horizontal="left" vertical="top" wrapText="1"/>
      <protection hidden="1"/>
    </xf>
    <xf numFmtId="0" fontId="10" fillId="0" borderId="0" xfId="7" applyFont="1" applyAlignment="1" applyProtection="1">
      <alignment horizontal="left" vertical="top" wrapText="1"/>
      <protection hidden="1"/>
    </xf>
    <xf numFmtId="0" fontId="10" fillId="0" borderId="11" xfId="7" applyFont="1" applyBorder="1" applyAlignment="1" applyProtection="1">
      <alignment horizontal="left" vertical="top" wrapText="1"/>
      <protection hidden="1"/>
    </xf>
    <xf numFmtId="0" fontId="10"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0" borderId="8" xfId="7" applyFont="1" applyBorder="1" applyAlignment="1" applyProtection="1">
      <alignment horizontal="left" vertical="top" wrapText="1"/>
      <protection hidden="1"/>
    </xf>
    <xf numFmtId="0" fontId="10" fillId="0" borderId="13" xfId="7" applyFont="1" applyBorder="1" applyAlignment="1" applyProtection="1">
      <alignment horizontal="left" vertical="top" wrapText="1"/>
      <protection hidden="1"/>
    </xf>
    <xf numFmtId="0" fontId="9" fillId="0" borderId="0" xfId="10" applyFont="1" applyAlignment="1" applyProtection="1">
      <alignment horizontal="left" vertical="center"/>
      <protection hidden="1"/>
    </xf>
    <xf numFmtId="0" fontId="10" fillId="0" borderId="2" xfId="27" applyFont="1" applyBorder="1" applyAlignment="1" applyProtection="1">
      <alignment horizontal="left" vertical="center" wrapText="1"/>
      <protection hidden="1"/>
    </xf>
    <xf numFmtId="0" fontId="10" fillId="0" borderId="3" xfId="0" applyFont="1" applyBorder="1" applyAlignment="1" applyProtection="1">
      <alignment horizontal="left" vertical="top" wrapText="1"/>
      <protection hidden="1"/>
    </xf>
    <xf numFmtId="0" fontId="10" fillId="0" borderId="0" xfId="0" applyFont="1" applyAlignment="1" applyProtection="1">
      <alignment horizontal="left" vertical="top" wrapText="1"/>
      <protection hidden="1"/>
    </xf>
    <xf numFmtId="0" fontId="10" fillId="0" borderId="11" xfId="0" applyFont="1" applyBorder="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9" fillId="0" borderId="7"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7" applyFont="1" applyAlignment="1" applyProtection="1">
      <alignment horizontal="left" vertical="center" wrapText="1"/>
      <protection hidden="1"/>
    </xf>
    <xf numFmtId="0" fontId="10" fillId="2" borderId="4" xfId="95" applyFill="1" applyBorder="1" applyAlignment="1" applyProtection="1">
      <alignment horizontal="left" vertical="top" wrapText="1"/>
      <protection locked="0"/>
    </xf>
    <xf numFmtId="0" fontId="10" fillId="2" borderId="5" xfId="95" applyFill="1" applyBorder="1" applyAlignment="1" applyProtection="1">
      <alignment horizontal="left" vertical="top" wrapText="1"/>
      <protection locked="0"/>
    </xf>
    <xf numFmtId="0" fontId="10" fillId="2" borderId="6" xfId="95" applyFill="1" applyBorder="1" applyAlignment="1" applyProtection="1">
      <alignment horizontal="left" vertical="top" wrapText="1"/>
      <protection locked="0"/>
    </xf>
    <xf numFmtId="0" fontId="10" fillId="2" borderId="4" xfId="95" applyFill="1" applyBorder="1" applyAlignment="1" applyProtection="1">
      <alignment horizontal="left" vertical="center" wrapText="1"/>
      <protection locked="0"/>
    </xf>
    <xf numFmtId="0" fontId="10" fillId="2" borderId="5" xfId="95" applyFill="1" applyBorder="1" applyAlignment="1" applyProtection="1">
      <alignment horizontal="left" vertical="center" wrapText="1"/>
      <protection locked="0"/>
    </xf>
    <xf numFmtId="0" fontId="10" fillId="2" borderId="6" xfId="95" applyFill="1" applyBorder="1" applyAlignment="1" applyProtection="1">
      <alignment horizontal="left" vertical="center" wrapText="1"/>
      <protection locked="0"/>
    </xf>
    <xf numFmtId="0" fontId="10" fillId="2" borderId="2" xfId="95" applyFill="1" applyBorder="1" applyAlignment="1" applyProtection="1">
      <alignment horizontal="left" vertical="center" wrapText="1"/>
      <protection locked="0"/>
    </xf>
    <xf numFmtId="0" fontId="10" fillId="2" borderId="2" xfId="95" applyFill="1" applyBorder="1" applyAlignment="1" applyProtection="1">
      <alignment vertical="center" wrapText="1"/>
      <protection locked="0"/>
    </xf>
    <xf numFmtId="0" fontId="10" fillId="0" borderId="0" xfId="7" applyFont="1" applyAlignment="1" applyProtection="1">
      <alignment horizontal="left" vertical="center" wrapText="1"/>
      <protection hidden="1"/>
    </xf>
    <xf numFmtId="0" fontId="0" fillId="0" borderId="0" xfId="0" applyAlignment="1" applyProtection="1">
      <alignment horizontal="left" vertical="center" wrapText="1"/>
      <protection hidden="1"/>
    </xf>
    <xf numFmtId="0" fontId="10" fillId="0" borderId="0" xfId="12" applyFont="1" applyAlignment="1">
      <alignment horizontal="left"/>
    </xf>
  </cellXfs>
  <cellStyles count="124">
    <cellStyle name="CAFR no decimal" xfId="32" xr:uid="{00000000-0005-0000-0000-000000000000}"/>
    <cellStyle name="Comma 2" xfId="39" xr:uid="{00000000-0005-0000-0000-000002000000}"/>
    <cellStyle name="Comma 2 2" xfId="70" xr:uid="{00000000-0005-0000-0000-000003000000}"/>
    <cellStyle name="Comma 2 3" xfId="44" xr:uid="{00000000-0005-0000-0000-000004000000}"/>
    <cellStyle name="Comma 2 4" xfId="98" xr:uid="{00000000-0005-0000-0000-000005000000}"/>
    <cellStyle name="Comma 2 4 2" xfId="110" xr:uid="{00000000-0005-0000-0000-000006000000}"/>
    <cellStyle name="Comma 2 5" xfId="115" xr:uid="{00000000-0005-0000-0000-000007000000}"/>
    <cellStyle name="Comma 2 6" xfId="104" xr:uid="{00000000-0005-0000-0000-000008000000}"/>
    <cellStyle name="Comma 3" xfId="92" xr:uid="{00000000-0005-0000-0000-000009000000}"/>
    <cellStyle name="Comma 4" xfId="43" xr:uid="{00000000-0005-0000-0000-00000A000000}"/>
    <cellStyle name="Comma0" xfId="1" xr:uid="{00000000-0005-0000-0000-00000B000000}"/>
    <cellStyle name="Comma0 2" xfId="45" xr:uid="{00000000-0005-0000-0000-00000C000000}"/>
    <cellStyle name="Comma0 2 2" xfId="71" xr:uid="{00000000-0005-0000-0000-00000D000000}"/>
    <cellStyle name="Currency 2" xfId="47" xr:uid="{00000000-0005-0000-0000-00000E000000}"/>
    <cellStyle name="Currency 2 2" xfId="72" xr:uid="{00000000-0005-0000-0000-00000F000000}"/>
    <cellStyle name="Currency 3" xfId="46" xr:uid="{00000000-0005-0000-0000-000010000000}"/>
    <cellStyle name="Currency0" xfId="2" xr:uid="{00000000-0005-0000-0000-000011000000}"/>
    <cellStyle name="Currency0 2" xfId="48" xr:uid="{00000000-0005-0000-0000-000012000000}"/>
    <cellStyle name="Currency0 2 2" xfId="73" xr:uid="{00000000-0005-0000-0000-000013000000}"/>
    <cellStyle name="Date" xfId="3" xr:uid="{00000000-0005-0000-0000-000014000000}"/>
    <cellStyle name="Date 2" xfId="49" xr:uid="{00000000-0005-0000-0000-000015000000}"/>
    <cellStyle name="Date 2 2" xfId="74" xr:uid="{00000000-0005-0000-0000-000016000000}"/>
    <cellStyle name="Fixed" xfId="4" xr:uid="{00000000-0005-0000-0000-000017000000}"/>
    <cellStyle name="Fixed 2" xfId="50" xr:uid="{00000000-0005-0000-0000-000018000000}"/>
    <cellStyle name="Fixed 2 2" xfId="75" xr:uid="{00000000-0005-0000-0000-000019000000}"/>
    <cellStyle name="Heading 1" xfId="5" builtinId="16" customBuiltin="1"/>
    <cellStyle name="Heading 1 2" xfId="51" xr:uid="{00000000-0005-0000-0000-00001B000000}"/>
    <cellStyle name="Heading 1 2 2" xfId="76" xr:uid="{00000000-0005-0000-0000-00001C000000}"/>
    <cellStyle name="Heading 2" xfId="6" builtinId="17" customBuiltin="1"/>
    <cellStyle name="Heading 2 2" xfId="52" xr:uid="{00000000-0005-0000-0000-00001E000000}"/>
    <cellStyle name="Heading 2 2 2" xfId="77" xr:uid="{00000000-0005-0000-0000-00001F000000}"/>
    <cellStyle name="Hyperlink" xfId="123" builtinId="8"/>
    <cellStyle name="Hyperlink 2" xfId="40" xr:uid="{00000000-0005-0000-0000-000021000000}"/>
    <cellStyle name="Hyperlink 2 2" xfId="78" xr:uid="{00000000-0005-0000-0000-000022000000}"/>
    <cellStyle name="Hyperlink 2 3" xfId="53" xr:uid="{00000000-0005-0000-0000-000023000000}"/>
    <cellStyle name="Hyperlink 3" xfId="37" xr:uid="{00000000-0005-0000-0000-000024000000}"/>
    <cellStyle name="Hyperlink 4" xfId="31" xr:uid="{00000000-0005-0000-0000-000025000000}"/>
    <cellStyle name="Normal" xfId="0" builtinId="0"/>
    <cellStyle name="Normal 2" xfId="33" xr:uid="{00000000-0005-0000-0000-000027000000}"/>
    <cellStyle name="Normal 2 2" xfId="28" xr:uid="{00000000-0005-0000-0000-000028000000}"/>
    <cellStyle name="Normal 2 2 2" xfId="34" xr:uid="{00000000-0005-0000-0000-000029000000}"/>
    <cellStyle name="Normal 2 2 2 2" xfId="93" xr:uid="{00000000-0005-0000-0000-00002A000000}"/>
    <cellStyle name="Normal 2 2 2 2 2" xfId="101" xr:uid="{00000000-0005-0000-0000-00002B000000}"/>
    <cellStyle name="Normal 2 2 2 2 2 2" xfId="118" xr:uid="{00000000-0005-0000-0000-00002C000000}"/>
    <cellStyle name="Normal 2 2 2 2 3" xfId="107" xr:uid="{00000000-0005-0000-0000-00002D000000}"/>
    <cellStyle name="Normal 2 2 3" xfId="67" xr:uid="{00000000-0005-0000-0000-00002E000000}"/>
    <cellStyle name="Normal 2 2 3 2" xfId="100" xr:uid="{00000000-0005-0000-0000-00002F000000}"/>
    <cellStyle name="Normal 2 2 3 2 2" xfId="117" xr:uid="{00000000-0005-0000-0000-000030000000}"/>
    <cellStyle name="Normal 2 2 3 3" xfId="106" xr:uid="{00000000-0005-0000-0000-000031000000}"/>
    <cellStyle name="Normal 2 2 4" xfId="122" xr:uid="{00000000-0005-0000-0000-000032000000}"/>
    <cellStyle name="Normal 2 3" xfId="35" xr:uid="{00000000-0005-0000-0000-000033000000}"/>
    <cellStyle name="Normal 2 4" xfId="41" xr:uid="{00000000-0005-0000-0000-000034000000}"/>
    <cellStyle name="Normal 2 4 2" xfId="99" xr:uid="{00000000-0005-0000-0000-000035000000}"/>
    <cellStyle name="Normal 2 4 2 2" xfId="111" xr:uid="{00000000-0005-0000-0000-000036000000}"/>
    <cellStyle name="Normal 2 4 3" xfId="116" xr:uid="{00000000-0005-0000-0000-000037000000}"/>
    <cellStyle name="Normal 2 4 4" xfId="105" xr:uid="{00000000-0005-0000-0000-000038000000}"/>
    <cellStyle name="Normal 2 5" xfId="38" xr:uid="{00000000-0005-0000-0000-000039000000}"/>
    <cellStyle name="Normal 2 5 2" xfId="97" xr:uid="{00000000-0005-0000-0000-00003A000000}"/>
    <cellStyle name="Normal 2 5 2 2" xfId="114" xr:uid="{00000000-0005-0000-0000-00003B000000}"/>
    <cellStyle name="Normal 2 5 3" xfId="109" xr:uid="{00000000-0005-0000-0000-00003C000000}"/>
    <cellStyle name="Normal 2 6" xfId="96" xr:uid="{00000000-0005-0000-0000-00003D000000}"/>
    <cellStyle name="Normal 2 6 2" xfId="113" xr:uid="{00000000-0005-0000-0000-00003E000000}"/>
    <cellStyle name="Normal 2 7" xfId="103" xr:uid="{00000000-0005-0000-0000-00003F000000}"/>
    <cellStyle name="Normal 3" xfId="29" xr:uid="{00000000-0005-0000-0000-000040000000}"/>
    <cellStyle name="Normal 3 2" xfId="55" xr:uid="{00000000-0005-0000-0000-000041000000}"/>
    <cellStyle name="Normal 4" xfId="36" xr:uid="{00000000-0005-0000-0000-000042000000}"/>
    <cellStyle name="Normal 4 2" xfId="94" xr:uid="{00000000-0005-0000-0000-000043000000}"/>
    <cellStyle name="Normal 4 2 2" xfId="102" xr:uid="{00000000-0005-0000-0000-000044000000}"/>
    <cellStyle name="Normal 4 2 2 2" xfId="119" xr:uid="{00000000-0005-0000-0000-000045000000}"/>
    <cellStyle name="Normal 4 2 3" xfId="108" xr:uid="{00000000-0005-0000-0000-000046000000}"/>
    <cellStyle name="Normal 5" xfId="42" xr:uid="{00000000-0005-0000-0000-000047000000}"/>
    <cellStyle name="Normal 5 2" xfId="112" xr:uid="{00000000-0005-0000-0000-000048000000}"/>
    <cellStyle name="Normal 6" xfId="121" xr:uid="{00000000-0005-0000-0000-000049000000}"/>
    <cellStyle name="Normal_Att HE-14-Cash" xfId="7" xr:uid="{00000000-0005-0000-0000-00004A000000}"/>
    <cellStyle name="Normal_Att_E" xfId="8" xr:uid="{00000000-0005-0000-0000-00004B000000}"/>
    <cellStyle name="Normal_Att14" xfId="9" xr:uid="{00000000-0005-0000-0000-00004C000000}"/>
    <cellStyle name="Normal_Att8" xfId="27" xr:uid="{00000000-0005-0000-0000-00004D000000}"/>
    <cellStyle name="Normal_Book2" xfId="10" xr:uid="{00000000-0005-0000-0000-00004E000000}"/>
    <cellStyle name="Normal_Certification tab (version 2)" xfId="95" xr:uid="{00000000-0005-0000-0000-00004F000000}"/>
    <cellStyle name="Normal_D09FY05 - AGENCY LISTING FROM GENERAL ACCOUNTING" xfId="11" xr:uid="{00000000-0005-0000-0000-000051000000}"/>
    <cellStyle name="Normal_federal_schedules" xfId="12" xr:uid="{00000000-0005-0000-0000-000052000000}"/>
    <cellStyle name="Normal_Receivables" xfId="13" xr:uid="{00000000-0005-0000-0000-000053000000}"/>
    <cellStyle name="Normal_Receivables 2" xfId="30" xr:uid="{00000000-0005-0000-0000-000054000000}"/>
    <cellStyle name="Normal_VLOOKUP" xfId="120" xr:uid="{00000000-0005-0000-0000-000055000000}"/>
    <cellStyle name="Number0DecimalStyle" xfId="14" xr:uid="{00000000-0005-0000-0000-000056000000}"/>
    <cellStyle name="Number0DecimalStyle 2" xfId="54" xr:uid="{00000000-0005-0000-0000-000057000000}"/>
    <cellStyle name="Number0DecimalStyle 2 2" xfId="79" xr:uid="{00000000-0005-0000-0000-000058000000}"/>
    <cellStyle name="Number10DecimalStyle" xfId="15" xr:uid="{00000000-0005-0000-0000-000059000000}"/>
    <cellStyle name="Number10DecimalStyle 2" xfId="56" xr:uid="{00000000-0005-0000-0000-00005A000000}"/>
    <cellStyle name="Number10DecimalStyle 2 2" xfId="80" xr:uid="{00000000-0005-0000-0000-00005B000000}"/>
    <cellStyle name="Number1DecimalStyle" xfId="16" xr:uid="{00000000-0005-0000-0000-00005C000000}"/>
    <cellStyle name="Number1DecimalStyle 2" xfId="57" xr:uid="{00000000-0005-0000-0000-00005D000000}"/>
    <cellStyle name="Number1DecimalStyle 2 2" xfId="81" xr:uid="{00000000-0005-0000-0000-00005E000000}"/>
    <cellStyle name="Number2DecimalStyle" xfId="17" xr:uid="{00000000-0005-0000-0000-00005F000000}"/>
    <cellStyle name="Number2DecimalStyle 2" xfId="58" xr:uid="{00000000-0005-0000-0000-000060000000}"/>
    <cellStyle name="Number2DecimalStyle 2 2" xfId="82" xr:uid="{00000000-0005-0000-0000-000061000000}"/>
    <cellStyle name="Number3DecimalStyle" xfId="18" xr:uid="{00000000-0005-0000-0000-000062000000}"/>
    <cellStyle name="Number3DecimalStyle 2" xfId="59" xr:uid="{00000000-0005-0000-0000-000063000000}"/>
    <cellStyle name="Number3DecimalStyle 2 2" xfId="83" xr:uid="{00000000-0005-0000-0000-000064000000}"/>
    <cellStyle name="Number4DecimalStyle" xfId="19" xr:uid="{00000000-0005-0000-0000-000065000000}"/>
    <cellStyle name="Number4DecimalStyle 2" xfId="60" xr:uid="{00000000-0005-0000-0000-000066000000}"/>
    <cellStyle name="Number4DecimalStyle 2 2" xfId="84" xr:uid="{00000000-0005-0000-0000-000067000000}"/>
    <cellStyle name="Number5DecimalStyle" xfId="20" xr:uid="{00000000-0005-0000-0000-000068000000}"/>
    <cellStyle name="Number5DecimalStyle 2" xfId="61" xr:uid="{00000000-0005-0000-0000-000069000000}"/>
    <cellStyle name="Number5DecimalStyle 2 2" xfId="85" xr:uid="{00000000-0005-0000-0000-00006A000000}"/>
    <cellStyle name="Number6DecimalStyle" xfId="21" xr:uid="{00000000-0005-0000-0000-00006B000000}"/>
    <cellStyle name="Number6DecimalStyle 2" xfId="62" xr:uid="{00000000-0005-0000-0000-00006C000000}"/>
    <cellStyle name="Number6DecimalStyle 2 2" xfId="86" xr:uid="{00000000-0005-0000-0000-00006D000000}"/>
    <cellStyle name="Number7DecimalStyle" xfId="22" xr:uid="{00000000-0005-0000-0000-00006E000000}"/>
    <cellStyle name="Number7DecimalStyle 2" xfId="63" xr:uid="{00000000-0005-0000-0000-00006F000000}"/>
    <cellStyle name="Number7DecimalStyle 2 2" xfId="87" xr:uid="{00000000-0005-0000-0000-000070000000}"/>
    <cellStyle name="Number8DecimalStyle" xfId="23" xr:uid="{00000000-0005-0000-0000-000071000000}"/>
    <cellStyle name="Number8DecimalStyle 2" xfId="64" xr:uid="{00000000-0005-0000-0000-000072000000}"/>
    <cellStyle name="Number8DecimalStyle 2 2" xfId="88" xr:uid="{00000000-0005-0000-0000-000073000000}"/>
    <cellStyle name="Number9DecimalStyle" xfId="24" xr:uid="{00000000-0005-0000-0000-000074000000}"/>
    <cellStyle name="Number9DecimalStyle 2" xfId="65" xr:uid="{00000000-0005-0000-0000-000075000000}"/>
    <cellStyle name="Number9DecimalStyle 2 2" xfId="89" xr:uid="{00000000-0005-0000-0000-000076000000}"/>
    <cellStyle name="Percent 2" xfId="66" xr:uid="{00000000-0005-0000-0000-000077000000}"/>
    <cellStyle name="TextStyle" xfId="25" xr:uid="{00000000-0005-0000-0000-000078000000}"/>
    <cellStyle name="TextStyle 2" xfId="68" xr:uid="{00000000-0005-0000-0000-000079000000}"/>
    <cellStyle name="TextStyle 2 2" xfId="90" xr:uid="{00000000-0005-0000-0000-00007A000000}"/>
    <cellStyle name="Total" xfId="26" builtinId="25" customBuiltin="1"/>
    <cellStyle name="Total 2" xfId="69" xr:uid="{00000000-0005-0000-0000-00007C000000}"/>
    <cellStyle name="Total 2 2" xfId="91" xr:uid="{00000000-0005-0000-0000-00007D00000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CCFFFF"/>
        </patternFill>
      </fill>
    </dxf>
    <dxf>
      <font>
        <b/>
        <i val="0"/>
        <color rgb="FFFF0000"/>
      </font>
    </dxf>
    <dxf>
      <fill>
        <patternFill>
          <bgColor rgb="FFFFFF99"/>
        </patternFill>
      </fill>
      <border>
        <left style="thin">
          <color auto="1"/>
        </left>
        <right style="thin">
          <color auto="1"/>
        </right>
        <top style="thin">
          <color auto="1"/>
        </top>
        <bottom style="thin">
          <color auto="1"/>
        </bottom>
        <vertical/>
        <horizontal/>
      </border>
    </dxf>
    <dxf>
      <font>
        <color theme="0"/>
      </font>
    </dxf>
    <dxf>
      <font>
        <color rgb="FFFF0000"/>
      </font>
    </dxf>
    <dxf>
      <fill>
        <patternFill>
          <bgColor rgb="FF00FFFF"/>
        </patternFill>
      </fill>
    </dxf>
  </dxfs>
  <tableStyles count="0" defaultTableStyle="TableStyleMedium9" defaultPivotStyle="PivotStyleLight16"/>
  <colors>
    <mruColors>
      <color rgb="FFCCFFFF"/>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192984</xdr:colOff>
          <xdr:row>31</xdr:row>
          <xdr:rowOff>125317</xdr:rowOff>
        </xdr:from>
        <xdr:to>
          <xdr:col>10</xdr:col>
          <xdr:colOff>459684</xdr:colOff>
          <xdr:row>57</xdr:row>
          <xdr:rowOff>32999</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5231709" y="5440267"/>
              <a:ext cx="266700" cy="4365382"/>
              <a:chOff x="5167965" y="5180892"/>
              <a:chExt cx="266700" cy="4289183"/>
            </a:xfrm>
          </xdr:grpSpPr>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5167965" y="5180892"/>
                <a:ext cx="266700" cy="243745"/>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5167965" y="5684800"/>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5167965" y="6196032"/>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5167965" y="6692613"/>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5167965" y="7707283"/>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5167965" y="8211190"/>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5167965" y="8729750"/>
                <a:ext cx="247650" cy="243744"/>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5167965" y="9226330"/>
                <a:ext cx="247650" cy="243745"/>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terprise%20Funds/Enterprisefunds.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o Do"/>
      <sheetName val="Transfers"/>
      <sheetName val="CAFR - Ent Balance Sheet"/>
      <sheetName val="CAFR - Ent Inc Statement"/>
      <sheetName val="CAFR - Ent Cash Flow page 1"/>
      <sheetName val="CAFR - Ent Cash Flow page 2"/>
      <sheetName val="B.S. Flux"/>
      <sheetName val=" Inc St.Flux"/>
      <sheetName val="Cash Flow FN"/>
      <sheetName val="Other Expenses FN"/>
      <sheetName val="Other Exp Nonoperating FN"/>
      <sheetName val="Transfer Analysi"/>
      <sheetName val="Lottery"/>
      <sheetName val="Lottery AJEs"/>
      <sheetName val="Lottery's FS"/>
      <sheetName val="Lottery Notes"/>
      <sheetName val="ABC"/>
      <sheetName val="ABC Cash Flow AJE"/>
      <sheetName val="Reclass ABC Transfers"/>
      <sheetName val="ABC Transfer Detail"/>
      <sheetName val="ABC Notes"/>
      <sheetName val="ABC AJEs"/>
      <sheetName val="ABC AJEs  sorted"/>
      <sheetName val="Risk Management"/>
      <sheetName val="Risk Management Notes"/>
      <sheetName val="Risk Mgt AJEs"/>
      <sheetName val="Local Choice"/>
      <sheetName val="Local Choice BFB"/>
      <sheetName val="Local Choice AJEs &amp; RJEs"/>
      <sheetName val="Local Choice Notes"/>
      <sheetName val="Visually Handicapped"/>
      <sheetName val="Visually Hand AJEs"/>
      <sheetName val="Consolidated Labs"/>
      <sheetName val="Consolidated Labs AJEs"/>
      <sheetName val="Consolidated Lab Notes"/>
      <sheetName val="VPEP"/>
      <sheetName val="VPEP AJEs"/>
      <sheetName val="DEQ"/>
      <sheetName val="DEQ AJEs"/>
      <sheetName val="DEQ Indirect Costs"/>
      <sheetName val="PPA"/>
      <sheetName val="PPAs AJEs"/>
      <sheetName val="E911"/>
      <sheetName val="E911 Notes"/>
      <sheetName val="E911 AJEs"/>
      <sheetName val="Other-Note"/>
      <sheetName val="Other-BS"/>
      <sheetName val="Other-IS"/>
      <sheetName val="Other-Cash Flow p.1"/>
      <sheetName val="Other-Cash Flow p.2"/>
      <sheetName val="Historic Preservation"/>
      <sheetName val="Historic Pres Notes"/>
      <sheetName val="Museum Fine Arts"/>
      <sheetName val="Va. Museum AJEs"/>
      <sheetName val="Va. Museum AJEs sorted"/>
      <sheetName val="Science Museum"/>
      <sheetName val="Science Museum Notes"/>
      <sheetName val="Science Museum AJEs"/>
      <sheetName val="Leg. Services"/>
      <sheetName val="VSDB &amp; eVA"/>
      <sheetName val="State Parks "/>
      <sheetName val="Hist Pres AJEs"/>
      <sheetName val="e-VA"/>
      <sheetName val="Blended-BS"/>
      <sheetName val="Blended-IS "/>
      <sheetName val="Blended-Cash Flow p.1 "/>
      <sheetName val="Blended-Cash Flow p.2 "/>
      <sheetName val="Inventory Fnt"/>
      <sheetName val="Accts Rec Fnt"/>
      <sheetName val="Fixed Asset Fnt"/>
      <sheetName val="Prizes Payable Fnt"/>
      <sheetName val="Cont Cap Fnt"/>
      <sheetName val="Ent Flux - Balance Sheet"/>
      <sheetName val="Ent Flux - Income Statement"/>
      <sheetName val="GFOA comment-GASBS 31"/>
      <sheetName val="Segment Fnt-don't use"/>
      <sheetName val="CAFR - Ent Cash Flow page 3"/>
      <sheetName val="ABC Recon BFB"/>
      <sheetName val="State Parks &amp;VSD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fr.gov/cgi-bin/ECFR?page=browseprevious&amp;SID=2b122d4b080e9361c608fe5e34cea507&amp;m=01&amp;d=01&amp;y=2019&amp;pd=20190501&amp;pitd=20190501&amp;submit=GO" TargetMode="External"/><Relationship Id="rId1" Type="http://schemas.openxmlformats.org/officeDocument/2006/relationships/hyperlink" Target="https://www.ecfr.gov/current/title-2/subtitle-A/chapter-II/part-200?toc=1"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228"/>
  <sheetViews>
    <sheetView showGridLines="0" tabSelected="1" zoomScaleNormal="100" zoomScaleSheetLayoutView="100" workbookViewId="0">
      <pane ySplit="6" topLeftCell="A7" activePane="bottomLeft" state="frozen"/>
      <selection activeCell="C1" sqref="C1:H1"/>
      <selection pane="bottomLeft" activeCell="E10" sqref="E10:F10"/>
    </sheetView>
  </sheetViews>
  <sheetFormatPr defaultColWidth="8.85546875" defaultRowHeight="12.75"/>
  <cols>
    <col min="1" max="1" width="18.7109375" style="25" customWidth="1"/>
    <col min="2" max="2" width="26.85546875" style="25" customWidth="1"/>
    <col min="3" max="3" width="40.7109375" style="25" customWidth="1"/>
    <col min="4" max="4" width="3.7109375" style="25" customWidth="1"/>
    <col min="5" max="5" width="11.85546875" style="25" customWidth="1"/>
    <col min="6" max="6" width="4.42578125" style="25" customWidth="1"/>
    <col min="7" max="7" width="37.140625" style="25" customWidth="1"/>
    <col min="8" max="9" width="6.5703125" style="25" customWidth="1"/>
    <col min="10" max="10" width="255.7109375" style="25" hidden="1" customWidth="1"/>
    <col min="11" max="19" width="6.5703125" style="25" customWidth="1"/>
    <col min="20" max="16384" width="8.85546875" style="25"/>
  </cols>
  <sheetData>
    <row r="1" spans="1:10">
      <c r="A1" s="146" t="s">
        <v>296</v>
      </c>
      <c r="B1" s="147"/>
      <c r="C1" s="149"/>
      <c r="D1" s="149"/>
      <c r="E1" s="149"/>
      <c r="F1" s="149"/>
      <c r="G1" s="149"/>
      <c r="J1" s="27" t="s">
        <v>652</v>
      </c>
    </row>
    <row r="2" spans="1:10">
      <c r="A2" s="146" t="s">
        <v>295</v>
      </c>
      <c r="B2" s="147"/>
      <c r="C2" s="150" t="str">
        <f>IFERROR(VLOOKUP(C1,'State Agencies 070824'!$B:$D,3,FALSE),"")</f>
        <v/>
      </c>
      <c r="D2" s="150"/>
      <c r="E2" s="150"/>
      <c r="F2" s="150"/>
      <c r="G2" s="150"/>
      <c r="J2" s="27" t="s">
        <v>649</v>
      </c>
    </row>
    <row r="3" spans="1:10">
      <c r="A3" s="146" t="s">
        <v>297</v>
      </c>
      <c r="B3" s="147"/>
      <c r="C3" s="148"/>
      <c r="D3" s="148"/>
      <c r="E3" s="148"/>
      <c r="F3" s="148"/>
      <c r="G3" s="148"/>
    </row>
    <row r="4" spans="1:10">
      <c r="A4" s="146" t="s">
        <v>298</v>
      </c>
      <c r="B4" s="147"/>
      <c r="C4" s="151"/>
      <c r="D4" s="151"/>
      <c r="E4" s="151"/>
      <c r="F4" s="151"/>
      <c r="G4" s="151"/>
    </row>
    <row r="5" spans="1:10">
      <c r="A5" s="146" t="s">
        <v>299</v>
      </c>
      <c r="B5" s="147"/>
      <c r="C5" s="148"/>
      <c r="D5" s="148"/>
      <c r="E5" s="148"/>
      <c r="F5" s="148"/>
      <c r="G5" s="148"/>
    </row>
    <row r="6" spans="1:10">
      <c r="A6" s="146" t="s">
        <v>300</v>
      </c>
      <c r="B6" s="147"/>
      <c r="C6" s="152"/>
      <c r="D6" s="152"/>
      <c r="E6" s="152"/>
      <c r="F6" s="152"/>
      <c r="G6" s="152"/>
    </row>
    <row r="8" spans="1:10">
      <c r="A8" s="25" t="s">
        <v>678</v>
      </c>
      <c r="C8" s="122"/>
      <c r="D8" s="123"/>
      <c r="E8" s="123"/>
      <c r="F8" s="123"/>
      <c r="G8" s="124"/>
      <c r="J8" s="44"/>
    </row>
    <row r="9" spans="1:10">
      <c r="A9" s="137"/>
      <c r="B9" s="137"/>
      <c r="C9" s="137"/>
      <c r="J9" s="44"/>
    </row>
    <row r="10" spans="1:10" ht="12.75" customHeight="1">
      <c r="A10" s="125" t="s">
        <v>653</v>
      </c>
      <c r="B10" s="125"/>
      <c r="C10" s="125"/>
      <c r="E10" s="142" t="s">
        <v>679</v>
      </c>
      <c r="F10" s="143"/>
      <c r="J10" s="44"/>
    </row>
    <row r="11" spans="1:10">
      <c r="A11" s="125"/>
      <c r="B11" s="125"/>
      <c r="C11" s="125"/>
    </row>
    <row r="12" spans="1:10">
      <c r="A12" s="125"/>
      <c r="B12" s="125"/>
      <c r="C12" s="125"/>
      <c r="J12" s="27"/>
    </row>
    <row r="13" spans="1:10">
      <c r="A13" s="138" t="s">
        <v>650</v>
      </c>
      <c r="B13" s="138"/>
      <c r="C13" s="36"/>
      <c r="J13" s="27"/>
    </row>
    <row r="14" spans="1:10">
      <c r="A14" s="121"/>
      <c r="B14" s="121"/>
      <c r="C14" s="36"/>
      <c r="J14" s="27"/>
    </row>
    <row r="15" spans="1:10">
      <c r="A15" s="25" t="str">
        <f>IF($E$10="yes"," - Did the entity expend $750,000 or more in federal awards during FY 2024 as defined by 2 CFR § 200.502?","")</f>
        <v/>
      </c>
      <c r="E15" s="48"/>
      <c r="J15" s="27"/>
    </row>
    <row r="16" spans="1:10" ht="13.15" customHeight="1">
      <c r="A16" s="125" t="str">
        <f>IF(E10="yes"," - Is the entity required to submit the Data Collection Form and Reporting Package to the Federal Audit Clearinghouse for FY 2024 as required by § 200.507(c) or 2 CFR § 200.512(d)?","")</f>
        <v/>
      </c>
      <c r="B16" s="125"/>
      <c r="C16" s="125"/>
      <c r="E16" s="48"/>
      <c r="J16" s="27"/>
    </row>
    <row r="17" spans="1:11">
      <c r="A17" s="125"/>
      <c r="B17" s="125"/>
      <c r="C17" s="125"/>
      <c r="I17" s="27"/>
    </row>
    <row r="18" spans="1:11">
      <c r="A18" s="26"/>
      <c r="B18" s="26"/>
      <c r="C18" s="26"/>
      <c r="J18" s="27"/>
    </row>
    <row r="19" spans="1:11" s="27" customFormat="1">
      <c r="A19" s="125" t="s">
        <v>654</v>
      </c>
      <c r="B19" s="125"/>
      <c r="C19" s="125"/>
      <c r="E19" s="47"/>
    </row>
    <row r="20" spans="1:11" s="27" customFormat="1">
      <c r="A20" s="125" t="s">
        <v>655</v>
      </c>
      <c r="B20" s="125"/>
      <c r="C20" s="125"/>
      <c r="E20" s="47"/>
    </row>
    <row r="21" spans="1:11" s="27" customFormat="1">
      <c r="A21" s="140" t="s">
        <v>648</v>
      </c>
      <c r="B21" s="140"/>
      <c r="C21" s="140"/>
      <c r="J21" s="25"/>
    </row>
    <row r="22" spans="1:11" s="27" customFormat="1">
      <c r="A22" s="140"/>
      <c r="B22" s="140"/>
      <c r="C22" s="140"/>
      <c r="J22" s="25"/>
    </row>
    <row r="23" spans="1:11" s="27" customFormat="1">
      <c r="A23" s="140"/>
      <c r="B23" s="140"/>
      <c r="C23" s="140"/>
    </row>
    <row r="24" spans="1:11" s="27" customFormat="1">
      <c r="A24" s="140"/>
      <c r="B24" s="140"/>
      <c r="C24" s="140"/>
      <c r="J24" s="25"/>
    </row>
    <row r="25" spans="1:11" s="27" customFormat="1">
      <c r="J25" s="25"/>
    </row>
    <row r="26" spans="1:11" s="27" customFormat="1">
      <c r="A26" s="139" t="s">
        <v>656</v>
      </c>
      <c r="B26" s="139"/>
      <c r="C26" s="139"/>
      <c r="E26" s="47"/>
      <c r="J26" s="25"/>
    </row>
    <row r="27" spans="1:11" s="27" customFormat="1">
      <c r="A27" s="139" t="s">
        <v>657</v>
      </c>
      <c r="B27" s="139"/>
      <c r="C27" s="139"/>
      <c r="E27" s="47"/>
      <c r="J27" s="25"/>
    </row>
    <row r="28" spans="1:11" s="27" customFormat="1">
      <c r="J28" s="25"/>
    </row>
    <row r="29" spans="1:11">
      <c r="A29" s="25" t="s">
        <v>658</v>
      </c>
      <c r="E29" s="38"/>
    </row>
    <row r="30" spans="1:11">
      <c r="A30" s="141" t="str">
        <f>IF($E$10="Yes",$J$1,IF($E$10="No",$J$2,""))</f>
        <v/>
      </c>
      <c r="B30" s="141"/>
      <c r="C30" s="141"/>
      <c r="D30" s="141"/>
      <c r="E30" s="141"/>
      <c r="F30" s="141"/>
      <c r="G30" s="141"/>
      <c r="K30" s="44"/>
    </row>
    <row r="31" spans="1:11">
      <c r="A31" s="141"/>
      <c r="B31" s="141"/>
      <c r="C31" s="141"/>
      <c r="D31" s="141"/>
      <c r="E31" s="141"/>
      <c r="F31" s="141"/>
      <c r="G31" s="141"/>
      <c r="K31" s="44"/>
    </row>
    <row r="32" spans="1:11">
      <c r="A32" s="141"/>
      <c r="B32" s="141"/>
      <c r="C32" s="141"/>
      <c r="D32" s="141"/>
      <c r="E32" s="141"/>
      <c r="F32" s="141"/>
      <c r="G32" s="141"/>
    </row>
    <row r="33" spans="1:7">
      <c r="A33" s="125" t="s">
        <v>110</v>
      </c>
      <c r="B33" s="125"/>
      <c r="C33" s="125"/>
      <c r="E33" s="128"/>
      <c r="F33" s="128"/>
    </row>
    <row r="34" spans="1:7">
      <c r="A34" s="28"/>
    </row>
    <row r="35" spans="1:7">
      <c r="A35" s="125" t="s">
        <v>600</v>
      </c>
      <c r="B35" s="125"/>
      <c r="C35" s="125"/>
      <c r="E35" s="126"/>
      <c r="F35" s="127"/>
    </row>
    <row r="36" spans="1:7">
      <c r="A36" s="28"/>
    </row>
    <row r="37" spans="1:7">
      <c r="A37" s="125" t="s">
        <v>136</v>
      </c>
      <c r="B37" s="125"/>
      <c r="C37" s="125"/>
      <c r="D37" s="125"/>
      <c r="E37" s="38"/>
      <c r="F37" s="144" t="str">
        <f>IF(E37="Yes","Complete the RECEIVED FROM STATE tab."," ")</f>
        <v xml:space="preserve"> </v>
      </c>
      <c r="G37" s="145"/>
    </row>
    <row r="38" spans="1:7">
      <c r="A38" s="29"/>
      <c r="B38" s="29"/>
      <c r="C38" s="29"/>
      <c r="D38" s="29"/>
      <c r="E38" s="29"/>
      <c r="F38" s="30"/>
      <c r="G38" s="30"/>
    </row>
    <row r="39" spans="1:7">
      <c r="A39" s="125" t="s">
        <v>137</v>
      </c>
      <c r="B39" s="125"/>
      <c r="C39" s="125"/>
      <c r="D39" s="125"/>
      <c r="E39" s="38"/>
      <c r="F39" s="153" t="str">
        <f>IF(E39="Yes","Complete the DISBURSED TO STATE tab."," ")</f>
        <v xml:space="preserve"> </v>
      </c>
      <c r="G39" s="154"/>
    </row>
    <row r="40" spans="1:7">
      <c r="A40" s="31"/>
      <c r="B40" s="31"/>
      <c r="C40" s="31"/>
      <c r="D40" s="31"/>
      <c r="E40" s="31"/>
    </row>
    <row r="41" spans="1:7">
      <c r="A41" s="125" t="s">
        <v>111</v>
      </c>
      <c r="B41" s="125"/>
      <c r="C41" s="125"/>
      <c r="D41" s="125"/>
      <c r="E41" s="38"/>
      <c r="F41" s="153" t="str">
        <f>IF(E41="Yes","Complete the RECEIVED FROM NONSTATE tab."," ")</f>
        <v xml:space="preserve"> </v>
      </c>
      <c r="G41" s="154"/>
    </row>
    <row r="42" spans="1:7">
      <c r="A42" s="31"/>
      <c r="B42" s="31"/>
      <c r="C42" s="31"/>
      <c r="D42" s="31"/>
      <c r="E42" s="31"/>
    </row>
    <row r="43" spans="1:7">
      <c r="A43" s="125" t="s">
        <v>112</v>
      </c>
      <c r="B43" s="125"/>
      <c r="C43" s="125"/>
      <c r="D43" s="125"/>
      <c r="E43" s="38"/>
      <c r="F43" s="153" t="str">
        <f>IF(E43="Yes","Complete the DISBURSED TO NONSTATE tab."," ")</f>
        <v xml:space="preserve"> </v>
      </c>
      <c r="G43" s="154"/>
    </row>
    <row r="44" spans="1:7">
      <c r="A44" s="31"/>
      <c r="B44" s="31"/>
      <c r="C44" s="31"/>
      <c r="D44" s="31"/>
      <c r="E44" s="31"/>
    </row>
    <row r="45" spans="1:7">
      <c r="A45" s="125" t="s">
        <v>202</v>
      </c>
      <c r="B45" s="125"/>
      <c r="C45" s="125"/>
      <c r="D45" s="30"/>
    </row>
    <row r="46" spans="1:7">
      <c r="A46" s="125"/>
      <c r="B46" s="125"/>
      <c r="C46" s="125"/>
      <c r="D46" s="30"/>
      <c r="E46" s="38"/>
      <c r="F46" s="153" t="str">
        <f>IF(E46="No","Confirm Pass-Through Amounts Before Submission."," ")</f>
        <v xml:space="preserve"> </v>
      </c>
      <c r="G46" s="154"/>
    </row>
    <row r="47" spans="1:7">
      <c r="A47" s="28"/>
    </row>
    <row r="48" spans="1:7">
      <c r="A48" s="28"/>
    </row>
    <row r="49" spans="1:19">
      <c r="A49" s="125" t="s">
        <v>596</v>
      </c>
      <c r="B49" s="125"/>
      <c r="C49" s="125"/>
      <c r="D49" s="30"/>
    </row>
    <row r="50" spans="1:19">
      <c r="A50" s="125"/>
      <c r="B50" s="125"/>
      <c r="C50" s="125"/>
      <c r="D50" s="30"/>
    </row>
    <row r="51" spans="1:19">
      <c r="A51" s="125"/>
      <c r="B51" s="125"/>
      <c r="C51" s="125"/>
      <c r="D51" s="30"/>
      <c r="E51" s="38"/>
      <c r="F51" s="153" t="str">
        <f>IF(E51="No","Confirm Any ALN Changes Before Submission."," ")</f>
        <v xml:space="preserve"> </v>
      </c>
      <c r="G51" s="154"/>
    </row>
    <row r="53" spans="1:19">
      <c r="A53" s="125" t="s">
        <v>123</v>
      </c>
      <c r="B53" s="125"/>
      <c r="C53" s="125"/>
      <c r="D53" s="125"/>
      <c r="E53" s="38"/>
      <c r="S53" s="32"/>
    </row>
    <row r="54" spans="1:19">
      <c r="A54" s="125" t="s">
        <v>122</v>
      </c>
      <c r="B54" s="125"/>
      <c r="C54" s="125"/>
      <c r="D54" s="125"/>
      <c r="E54" s="33"/>
      <c r="F54" s="155"/>
      <c r="G54" s="155"/>
      <c r="S54" s="32"/>
    </row>
    <row r="56" spans="1:19">
      <c r="A56" s="125" t="s">
        <v>125</v>
      </c>
      <c r="B56" s="125"/>
      <c r="C56" s="125"/>
      <c r="D56" s="30"/>
      <c r="S56" s="32"/>
    </row>
    <row r="57" spans="1:19">
      <c r="A57" s="125"/>
      <c r="B57" s="125"/>
      <c r="C57" s="125"/>
      <c r="E57" s="38"/>
      <c r="F57" s="154" t="str">
        <f>IF(E57="Yes","Please provide the following information."," ")</f>
        <v xml:space="preserve"> </v>
      </c>
      <c r="G57" s="154"/>
      <c r="S57" s="34"/>
    </row>
    <row r="58" spans="1:19">
      <c r="A58" s="125" t="s">
        <v>124</v>
      </c>
      <c r="B58" s="125"/>
      <c r="C58" s="125"/>
      <c r="D58" s="125"/>
      <c r="E58" s="33"/>
      <c r="S58" s="32"/>
    </row>
    <row r="59" spans="1:19">
      <c r="A59" s="36"/>
      <c r="B59" s="36"/>
      <c r="C59" s="36"/>
      <c r="D59" s="36"/>
      <c r="S59" s="34"/>
    </row>
    <row r="60" spans="1:19">
      <c r="A60" s="25" t="s">
        <v>597</v>
      </c>
      <c r="E60" s="129"/>
      <c r="F60" s="130"/>
      <c r="S60" s="34"/>
    </row>
    <row r="61" spans="1:19">
      <c r="S61" s="34"/>
    </row>
    <row r="62" spans="1:19">
      <c r="A62" s="125" t="s">
        <v>142</v>
      </c>
      <c r="B62" s="125"/>
      <c r="C62" s="125"/>
      <c r="E62" s="131"/>
      <c r="F62" s="132"/>
      <c r="S62" s="34"/>
    </row>
    <row r="63" spans="1:19">
      <c r="A63" s="125"/>
      <c r="B63" s="125"/>
      <c r="C63" s="125"/>
      <c r="E63" s="133"/>
      <c r="F63" s="134"/>
      <c r="S63" s="34"/>
    </row>
    <row r="64" spans="1:19">
      <c r="A64" s="25" t="s">
        <v>143</v>
      </c>
      <c r="E64" s="135"/>
      <c r="F64" s="136"/>
      <c r="S64" s="34"/>
    </row>
    <row r="65" spans="1:19">
      <c r="A65" s="25" t="s">
        <v>144</v>
      </c>
      <c r="E65" s="135"/>
      <c r="F65" s="136"/>
    </row>
    <row r="66" spans="1:19">
      <c r="A66" s="25" t="s">
        <v>145</v>
      </c>
      <c r="E66" s="135"/>
      <c r="F66" s="136"/>
    </row>
    <row r="67" spans="1:19">
      <c r="A67" s="25" t="s">
        <v>126</v>
      </c>
      <c r="E67" s="135"/>
      <c r="F67" s="136"/>
    </row>
    <row r="69" spans="1:19">
      <c r="A69" s="25" t="s">
        <v>597</v>
      </c>
      <c r="E69" s="129"/>
      <c r="F69" s="130"/>
      <c r="S69" s="34"/>
    </row>
    <row r="70" spans="1:19">
      <c r="S70" s="34"/>
    </row>
    <row r="71" spans="1:19">
      <c r="A71" s="125" t="s">
        <v>142</v>
      </c>
      <c r="B71" s="125"/>
      <c r="C71" s="125"/>
      <c r="E71" s="131"/>
      <c r="F71" s="132"/>
      <c r="S71" s="34"/>
    </row>
    <row r="72" spans="1:19">
      <c r="A72" s="125"/>
      <c r="B72" s="125"/>
      <c r="C72" s="125"/>
      <c r="E72" s="133"/>
      <c r="F72" s="134"/>
      <c r="S72" s="34"/>
    </row>
    <row r="73" spans="1:19">
      <c r="A73" s="25" t="s">
        <v>143</v>
      </c>
      <c r="E73" s="135"/>
      <c r="F73" s="136"/>
      <c r="S73" s="34"/>
    </row>
    <row r="74" spans="1:19">
      <c r="A74" s="25" t="s">
        <v>144</v>
      </c>
      <c r="E74" s="135"/>
      <c r="F74" s="136"/>
    </row>
    <row r="75" spans="1:19">
      <c r="A75" s="25" t="s">
        <v>145</v>
      </c>
      <c r="E75" s="135"/>
      <c r="F75" s="136"/>
    </row>
    <row r="76" spans="1:19">
      <c r="A76" s="25" t="s">
        <v>126</v>
      </c>
      <c r="E76" s="135"/>
      <c r="F76" s="136"/>
    </row>
    <row r="78" spans="1:19">
      <c r="A78" s="25" t="s">
        <v>597</v>
      </c>
      <c r="E78" s="129"/>
      <c r="F78" s="130"/>
      <c r="S78" s="34"/>
    </row>
    <row r="79" spans="1:19">
      <c r="S79" s="34"/>
    </row>
    <row r="80" spans="1:19">
      <c r="A80" s="125" t="s">
        <v>142</v>
      </c>
      <c r="B80" s="125"/>
      <c r="C80" s="125"/>
      <c r="E80" s="131"/>
      <c r="F80" s="132"/>
      <c r="S80" s="34"/>
    </row>
    <row r="81" spans="1:19">
      <c r="A81" s="125"/>
      <c r="B81" s="125"/>
      <c r="C81" s="125"/>
      <c r="E81" s="133"/>
      <c r="F81" s="134"/>
      <c r="S81" s="34"/>
    </row>
    <row r="82" spans="1:19">
      <c r="A82" s="25" t="s">
        <v>143</v>
      </c>
      <c r="E82" s="135"/>
      <c r="F82" s="136"/>
      <c r="S82" s="34"/>
    </row>
    <row r="83" spans="1:19">
      <c r="A83" s="25" t="s">
        <v>144</v>
      </c>
      <c r="E83" s="135"/>
      <c r="F83" s="136"/>
    </row>
    <row r="84" spans="1:19">
      <c r="A84" s="25" t="s">
        <v>145</v>
      </c>
      <c r="E84" s="135"/>
      <c r="F84" s="136"/>
    </row>
    <row r="85" spans="1:19">
      <c r="A85" s="25" t="s">
        <v>126</v>
      </c>
      <c r="E85" s="135"/>
      <c r="F85" s="136"/>
    </row>
    <row r="87" spans="1:19">
      <c r="A87" s="25" t="s">
        <v>597</v>
      </c>
      <c r="E87" s="129"/>
      <c r="F87" s="130"/>
      <c r="S87" s="34"/>
    </row>
    <row r="88" spans="1:19">
      <c r="S88" s="34"/>
    </row>
    <row r="89" spans="1:19">
      <c r="A89" s="125" t="s">
        <v>142</v>
      </c>
      <c r="B89" s="125"/>
      <c r="C89" s="125"/>
      <c r="E89" s="131"/>
      <c r="F89" s="132"/>
      <c r="S89" s="34"/>
    </row>
    <row r="90" spans="1:19">
      <c r="A90" s="125"/>
      <c r="B90" s="125"/>
      <c r="C90" s="125"/>
      <c r="E90" s="133"/>
      <c r="F90" s="134"/>
      <c r="S90" s="34"/>
    </row>
    <row r="91" spans="1:19">
      <c r="A91" s="25" t="s">
        <v>143</v>
      </c>
      <c r="E91" s="135"/>
      <c r="F91" s="136"/>
      <c r="S91" s="34"/>
    </row>
    <row r="92" spans="1:19">
      <c r="A92" s="25" t="s">
        <v>144</v>
      </c>
      <c r="E92" s="135"/>
      <c r="F92" s="136"/>
    </row>
    <row r="93" spans="1:19">
      <c r="A93" s="25" t="s">
        <v>145</v>
      </c>
      <c r="E93" s="135"/>
      <c r="F93" s="136"/>
    </row>
    <row r="94" spans="1:19">
      <c r="A94" s="25" t="s">
        <v>126</v>
      </c>
      <c r="E94" s="135"/>
      <c r="F94" s="136"/>
    </row>
    <row r="96" spans="1:19">
      <c r="A96" s="25" t="s">
        <v>597</v>
      </c>
      <c r="E96" s="129"/>
      <c r="F96" s="130"/>
      <c r="S96" s="34"/>
    </row>
    <row r="97" spans="1:19">
      <c r="S97" s="34"/>
    </row>
    <row r="98" spans="1:19">
      <c r="A98" s="125" t="s">
        <v>142</v>
      </c>
      <c r="B98" s="125"/>
      <c r="C98" s="125"/>
      <c r="E98" s="131"/>
      <c r="F98" s="132"/>
      <c r="S98" s="34"/>
    </row>
    <row r="99" spans="1:19">
      <c r="A99" s="125"/>
      <c r="B99" s="125"/>
      <c r="C99" s="125"/>
      <c r="E99" s="133"/>
      <c r="F99" s="134"/>
      <c r="S99" s="34"/>
    </row>
    <row r="100" spans="1:19">
      <c r="A100" s="25" t="s">
        <v>143</v>
      </c>
      <c r="E100" s="135"/>
      <c r="F100" s="136"/>
      <c r="S100" s="34"/>
    </row>
    <row r="101" spans="1:19">
      <c r="A101" s="25" t="s">
        <v>144</v>
      </c>
      <c r="E101" s="135"/>
      <c r="F101" s="136"/>
    </row>
    <row r="102" spans="1:19">
      <c r="A102" s="25" t="s">
        <v>145</v>
      </c>
      <c r="E102" s="135"/>
      <c r="F102" s="136"/>
    </row>
    <row r="103" spans="1:19">
      <c r="A103" s="25" t="s">
        <v>126</v>
      </c>
      <c r="E103" s="135"/>
      <c r="F103" s="136"/>
    </row>
    <row r="104" spans="1:19">
      <c r="E104" s="35"/>
      <c r="F104" s="39"/>
    </row>
    <row r="105" spans="1:19">
      <c r="A105" s="167" t="s">
        <v>651</v>
      </c>
      <c r="B105" s="167"/>
      <c r="C105" s="167"/>
      <c r="F105" s="39"/>
    </row>
    <row r="106" spans="1:19">
      <c r="A106" s="167"/>
      <c r="B106" s="167"/>
      <c r="C106" s="167"/>
      <c r="F106" s="39"/>
    </row>
    <row r="107" spans="1:19">
      <c r="A107" s="167"/>
      <c r="B107" s="167"/>
      <c r="C107" s="167"/>
      <c r="E107" s="38"/>
      <c r="F107" s="39"/>
    </row>
    <row r="108" spans="1:19">
      <c r="E108" s="35"/>
      <c r="F108" s="39"/>
    </row>
    <row r="109" spans="1:19">
      <c r="A109" s="125" t="s">
        <v>200</v>
      </c>
      <c r="B109" s="125"/>
      <c r="C109" s="125"/>
      <c r="D109" s="43"/>
      <c r="F109" s="39"/>
    </row>
    <row r="110" spans="1:19">
      <c r="A110" s="125"/>
      <c r="B110" s="125"/>
      <c r="C110" s="125"/>
      <c r="D110" s="43"/>
      <c r="E110" s="43"/>
      <c r="F110" s="39"/>
    </row>
    <row r="111" spans="1:19">
      <c r="A111" s="125"/>
      <c r="B111" s="125"/>
      <c r="C111" s="125"/>
      <c r="D111" s="43"/>
      <c r="E111" s="38"/>
      <c r="F111" s="39"/>
    </row>
    <row r="112" spans="1:19">
      <c r="F112" s="125"/>
      <c r="G112" s="125"/>
    </row>
    <row r="113" spans="1:7">
      <c r="A113" s="166" t="s">
        <v>616</v>
      </c>
      <c r="B113" s="166"/>
      <c r="C113" s="166"/>
      <c r="D113" s="30"/>
    </row>
    <row r="114" spans="1:7">
      <c r="A114" s="166"/>
      <c r="B114" s="166"/>
      <c r="C114" s="166"/>
      <c r="D114" s="30"/>
      <c r="E114" s="38"/>
      <c r="F114" s="125"/>
      <c r="G114" s="125"/>
    </row>
    <row r="115" spans="1:7">
      <c r="F115" s="125"/>
      <c r="G115" s="125"/>
    </row>
    <row r="116" spans="1:7">
      <c r="A116" s="125" t="s">
        <v>598</v>
      </c>
      <c r="B116" s="125"/>
      <c r="C116" s="125"/>
      <c r="E116" s="40"/>
    </row>
    <row r="117" spans="1:7">
      <c r="A117" s="125"/>
      <c r="B117" s="125"/>
      <c r="C117" s="125"/>
      <c r="D117" s="43"/>
      <c r="E117" s="38"/>
    </row>
    <row r="118" spans="1:7">
      <c r="A118" s="125" t="s">
        <v>201</v>
      </c>
      <c r="B118" s="125"/>
      <c r="C118" s="125"/>
      <c r="D118" s="43"/>
      <c r="E118" s="43"/>
    </row>
    <row r="119" spans="1:7">
      <c r="A119" s="125"/>
      <c r="B119" s="125"/>
      <c r="C119" s="125"/>
      <c r="D119" s="43"/>
      <c r="E119" s="43"/>
    </row>
    <row r="121" spans="1:7">
      <c r="A121" s="125" t="s">
        <v>599</v>
      </c>
      <c r="B121" s="125"/>
      <c r="C121" s="125"/>
      <c r="D121" s="125"/>
      <c r="E121" s="125"/>
      <c r="F121" s="125"/>
    </row>
    <row r="122" spans="1:7">
      <c r="A122" s="165" t="str">
        <f>IF(AND(E10="Yes",ISBLANK(A123)),"Answer required if APA is the auditor.","")</f>
        <v/>
      </c>
      <c r="B122" s="165"/>
      <c r="C122" s="165"/>
      <c r="D122" s="40"/>
      <c r="E122" s="139"/>
      <c r="F122" s="139"/>
      <c r="G122" s="139"/>
    </row>
    <row r="123" spans="1:7">
      <c r="A123" s="156"/>
      <c r="B123" s="157"/>
      <c r="C123" s="157"/>
      <c r="D123" s="157"/>
      <c r="E123" s="157"/>
      <c r="F123" s="158"/>
    </row>
    <row r="124" spans="1:7">
      <c r="A124" s="159"/>
      <c r="B124" s="160"/>
      <c r="C124" s="160"/>
      <c r="D124" s="160"/>
      <c r="E124" s="160"/>
      <c r="F124" s="161"/>
    </row>
    <row r="125" spans="1:7">
      <c r="A125" s="159"/>
      <c r="B125" s="160"/>
      <c r="C125" s="160"/>
      <c r="D125" s="160"/>
      <c r="E125" s="160"/>
      <c r="F125" s="161"/>
    </row>
    <row r="126" spans="1:7">
      <c r="A126" s="159"/>
      <c r="B126" s="160"/>
      <c r="C126" s="160"/>
      <c r="D126" s="160"/>
      <c r="E126" s="160"/>
      <c r="F126" s="161"/>
    </row>
    <row r="127" spans="1:7">
      <c r="A127" s="159"/>
      <c r="B127" s="160"/>
      <c r="C127" s="160"/>
      <c r="D127" s="160"/>
      <c r="E127" s="160"/>
      <c r="F127" s="161"/>
    </row>
    <row r="128" spans="1:7">
      <c r="A128" s="159"/>
      <c r="B128" s="160"/>
      <c r="C128" s="160"/>
      <c r="D128" s="160"/>
      <c r="E128" s="160"/>
      <c r="F128" s="161"/>
    </row>
    <row r="129" spans="1:6">
      <c r="A129" s="159"/>
      <c r="B129" s="160"/>
      <c r="C129" s="160"/>
      <c r="D129" s="160"/>
      <c r="E129" s="160"/>
      <c r="F129" s="161"/>
    </row>
    <row r="130" spans="1:6">
      <c r="A130" s="162"/>
      <c r="B130" s="163"/>
      <c r="C130" s="163"/>
      <c r="D130" s="163"/>
      <c r="E130" s="163"/>
      <c r="F130" s="164"/>
    </row>
    <row r="227" spans="1:1">
      <c r="A227" s="25" t="s">
        <v>0</v>
      </c>
    </row>
    <row r="228" spans="1:1">
      <c r="A228" s="25" t="s">
        <v>1</v>
      </c>
    </row>
  </sheetData>
  <sheetProtection algorithmName="SHA-512" hashValue="kvlAXF4TdzKsTA91UBAdhwa2ZqFn/NwCqSGDnaggwmevUbA1aoEFKv9o1ONiugq/KboJy8Y5rTPMzdqBTTiQXQ==" saltValue="EYrZdh3FS5256IKf1LHodg==" spinCount="100000" sheet="1" objects="1" scenarios="1"/>
  <mergeCells count="92">
    <mergeCell ref="A116:C117"/>
    <mergeCell ref="A98:C99"/>
    <mergeCell ref="A122:C122"/>
    <mergeCell ref="A121:F121"/>
    <mergeCell ref="A113:C114"/>
    <mergeCell ref="F114:G115"/>
    <mergeCell ref="E122:G122"/>
    <mergeCell ref="F112:G112"/>
    <mergeCell ref="A105:C107"/>
    <mergeCell ref="A123:F130"/>
    <mergeCell ref="A62:C63"/>
    <mergeCell ref="E62:F63"/>
    <mergeCell ref="A71:C72"/>
    <mergeCell ref="E71:F72"/>
    <mergeCell ref="A80:C81"/>
    <mergeCell ref="E80:F81"/>
    <mergeCell ref="A89:C90"/>
    <mergeCell ref="E103:F103"/>
    <mergeCell ref="E102:F102"/>
    <mergeCell ref="E94:F94"/>
    <mergeCell ref="E101:F101"/>
    <mergeCell ref="E93:F93"/>
    <mergeCell ref="E74:F74"/>
    <mergeCell ref="E75:F75"/>
    <mergeCell ref="E85:F85"/>
    <mergeCell ref="A43:D43"/>
    <mergeCell ref="E67:F67"/>
    <mergeCell ref="E64:F64"/>
    <mergeCell ref="E66:F66"/>
    <mergeCell ref="A33:C33"/>
    <mergeCell ref="A41:D41"/>
    <mergeCell ref="F43:G43"/>
    <mergeCell ref="A37:D37"/>
    <mergeCell ref="F39:G39"/>
    <mergeCell ref="F41:G41"/>
    <mergeCell ref="A58:D58"/>
    <mergeCell ref="F57:G57"/>
    <mergeCell ref="A53:D53"/>
    <mergeCell ref="A45:C46"/>
    <mergeCell ref="F51:G51"/>
    <mergeCell ref="A49:C51"/>
    <mergeCell ref="F46:G46"/>
    <mergeCell ref="F54:G54"/>
    <mergeCell ref="E100:F100"/>
    <mergeCell ref="A109:C111"/>
    <mergeCell ref="A56:C57"/>
    <mergeCell ref="E65:F65"/>
    <mergeCell ref="E60:F60"/>
    <mergeCell ref="E78:F78"/>
    <mergeCell ref="E76:F76"/>
    <mergeCell ref="E84:F84"/>
    <mergeCell ref="E83:F83"/>
    <mergeCell ref="A4:B4"/>
    <mergeCell ref="C5:G5"/>
    <mergeCell ref="A5:B5"/>
    <mergeCell ref="A6:B6"/>
    <mergeCell ref="A1:B1"/>
    <mergeCell ref="A2:B2"/>
    <mergeCell ref="C1:G1"/>
    <mergeCell ref="A3:B3"/>
    <mergeCell ref="C3:G3"/>
    <mergeCell ref="C2:G2"/>
    <mergeCell ref="C4:G4"/>
    <mergeCell ref="C6:G6"/>
    <mergeCell ref="A10:C12"/>
    <mergeCell ref="A13:B13"/>
    <mergeCell ref="A27:C27"/>
    <mergeCell ref="A26:C26"/>
    <mergeCell ref="A39:D39"/>
    <mergeCell ref="A19:C19"/>
    <mergeCell ref="A21:C24"/>
    <mergeCell ref="A30:G32"/>
    <mergeCell ref="E10:F10"/>
    <mergeCell ref="A20:C20"/>
    <mergeCell ref="F37:G37"/>
    <mergeCell ref="A16:C17"/>
    <mergeCell ref="C8:G8"/>
    <mergeCell ref="A35:C35"/>
    <mergeCell ref="E35:F35"/>
    <mergeCell ref="E33:F33"/>
    <mergeCell ref="A118:C119"/>
    <mergeCell ref="E87:F87"/>
    <mergeCell ref="E89:F90"/>
    <mergeCell ref="E82:F82"/>
    <mergeCell ref="E69:F69"/>
    <mergeCell ref="E98:F99"/>
    <mergeCell ref="E91:F91"/>
    <mergeCell ref="E92:F92"/>
    <mergeCell ref="E73:F73"/>
    <mergeCell ref="E96:F96"/>
    <mergeCell ref="A9:C9"/>
    <mergeCell ref="A54:D54"/>
  </mergeCells>
  <phoneticPr fontId="8" type="noConversion"/>
  <conditionalFormatting sqref="A18:C18">
    <cfRule type="notContainsBlanks" dxfId="47" priority="29">
      <formula>LEN(TRIM(A18))&gt;0</formula>
    </cfRule>
  </conditionalFormatting>
  <conditionalFormatting sqref="A123:F130">
    <cfRule type="cellIs" dxfId="46" priority="10" operator="equal">
      <formula>"Answer Required"</formula>
    </cfRule>
  </conditionalFormatting>
  <conditionalFormatting sqref="E15:E16">
    <cfRule type="expression" dxfId="45" priority="54">
      <formula>$E$10="No"</formula>
    </cfRule>
    <cfRule type="expression" dxfId="44" priority="55">
      <formula>$E$10="YES"</formula>
    </cfRule>
  </conditionalFormatting>
  <conditionalFormatting sqref="E122">
    <cfRule type="containsText" dxfId="43" priority="9" operator="containsText" text="Answer required">
      <formula>NOT(ISERROR(SEARCH("Answer required",E122)))</formula>
    </cfRule>
  </conditionalFormatting>
  <conditionalFormatting sqref="F37:G37 F39:G39 F41:G41 F43:G43 F46:G46 F51:G51 F57:G57">
    <cfRule type="notContainsBlanks" dxfId="42" priority="56">
      <formula>LEN(TRIM(F37))&gt;0</formula>
    </cfRule>
  </conditionalFormatting>
  <conditionalFormatting sqref="E10">
    <cfRule type="cellIs" dxfId="41" priority="1" operator="equal">
      <formula>"Answer Required"</formula>
    </cfRule>
    <cfRule type="cellIs" dxfId="40" priority="2" operator="equal">
      <formula>"Error"</formula>
    </cfRule>
  </conditionalFormatting>
  <dataValidations xWindow="785" yWindow="215" count="7">
    <dataValidation type="date" allowBlank="1" showErrorMessage="1" error="Please enter a valid date." prompt="If this submission is a revision to a previous submission for which DOA has acknowledged receipt and acceptance, COMPLETE THE REVISION CONTROL LOG TAB." sqref="C6:G6" xr:uid="{00000000-0002-0000-0000-000000000000}">
      <formula1>45493</formula1>
      <formula2>45747</formula2>
    </dataValidation>
    <dataValidation type="whole" allowBlank="1" showInputMessage="1" showErrorMessage="1" error="Enter a whole number." sqref="E98:F103 E71:F76 E80:F85 E89:F94 F65:F67 E62 E64:E67" xr:uid="{00000000-0002-0000-0000-000001000000}">
      <formula1>-9.99999999999999E+22</formula1>
      <formula2>9.99999999999999E+23</formula2>
    </dataValidation>
    <dataValidation type="list" allowBlank="1" showInputMessage="1" showErrorMessage="1" error="Use the drop-down list to enter yes or no." sqref="E43 E15:E16 E53 E51 E46 E37 E39 E41 E111 E29" xr:uid="{00000000-0002-0000-0000-000002000000}">
      <formula1>"Yes,No"</formula1>
    </dataValidation>
    <dataValidation type="list" allowBlank="1" showInputMessage="1" showErrorMessage="1" error="Use the drop down list to enter yes or no." sqref="E57 E114 E26:E27 E107 E19:E20" xr:uid="{00000000-0002-0000-0000-000003000000}">
      <formula1>"Yes,No"</formula1>
    </dataValidation>
    <dataValidation type="list" allowBlank="1" showInputMessage="1" showErrorMessage="1" sqref="E117 E10:F10" xr:uid="{00000000-0002-0000-0000-000004000000}">
      <formula1>"Yes, No"</formula1>
    </dataValidation>
    <dataValidation type="custom" showInputMessage="1" showErrorMessage="1" sqref="E35" xr:uid="{00000000-0002-0000-0000-000006000000}">
      <formula1>AND(EXACT(E35,UPPER(E35)),ISTEXT(E35))</formula1>
    </dataValidation>
    <dataValidation type="textLength" allowBlank="1" showInputMessage="1" showErrorMessage="1" error="Please enter a 10-digit phone number." sqref="C4:G4" xr:uid="{29065370-4BE9-4CAD-BFC9-1AAAD39C915B}">
      <formula1>10</formula1>
      <formula2>10</formula2>
    </dataValidation>
  </dataValidations>
  <hyperlinks>
    <hyperlink ref="A105:C107" r:id="rId1" display="Did your institution elect to use the 10% de minimus indirect cost rate per Section 200.414 of 2 CFR Part 200, Uniform Administrative Requirements, Cost Principles, and Audit Requirements for Federal Awards located at eCFR — Code of Federal Regulations" xr:uid="{00000000-0004-0000-0000-000000000000}"/>
    <hyperlink ref="A13:B13" r:id="rId2" display="eCFR — Code of Federal Regulations" xr:uid="{00000000-0004-0000-0000-000001000000}"/>
  </hyperlinks>
  <printOptions horizontalCentered="1"/>
  <pageMargins left="0.6" right="0.5" top="1" bottom="0.7" header="0.7" footer="0.5"/>
  <pageSetup scale="68" fitToHeight="2" orientation="portrait" cellComments="asDisplayed" r:id="rId3"/>
  <headerFooter>
    <oddHeader>&amp;C&amp;"Times New Roman,Bold"Attachment CU5
Questionnaire</oddHeader>
    <oddFooter xml:space="preserve">&amp;L&amp;"Times New Roman,Regular"&amp;F
&amp;A&amp;R&amp;"Times New Roman,Regular"&amp;A - Page  &amp;P
&amp;D </oddFooter>
  </headerFooter>
  <rowBreaks count="1" manualBreakCount="1">
    <brk id="77" max="6" man="1"/>
  </rowBreaks>
  <extLst>
    <ext xmlns:x14="http://schemas.microsoft.com/office/spreadsheetml/2009/9/main" uri="{CCE6A557-97BC-4b89-ADB6-D9C93CAAB3DF}">
      <x14:dataValidations xmlns:xm="http://schemas.microsoft.com/office/excel/2006/main" xWindow="785" yWindow="215" count="1">
        <x14:dataValidation type="list" allowBlank="1" showErrorMessage="1" error="Enter Only the Component Unit Number per the Attachment CU-5 Instructions" prompt="Enter Only the Component Unit Number per the Attachment CU-5 Instructions" xr:uid="{00000000-0002-0000-0000-000007000000}">
          <x14:formula1>
            <xm:f>'State Agencies 070824'!$B$158:$B$188</xm:f>
          </x14:formula1>
          <xm:sqref>C1:G1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9"/>
  <sheetViews>
    <sheetView showGridLines="0" zoomScaleNormal="100" workbookViewId="0">
      <pane ySplit="2" topLeftCell="A3" activePane="bottomLeft" state="frozen"/>
      <selection activeCell="C1" sqref="C1:H1"/>
      <selection pane="bottomLeft" activeCell="B8" sqref="B8:B10"/>
    </sheetView>
  </sheetViews>
  <sheetFormatPr defaultColWidth="8.85546875" defaultRowHeight="13.9" customHeight="1"/>
  <cols>
    <col min="1" max="1" width="7" style="51" bestFit="1" customWidth="1"/>
    <col min="2" max="2" width="12" style="51" bestFit="1" customWidth="1"/>
    <col min="3" max="3" width="0.85546875" style="51" customWidth="1"/>
    <col min="4" max="8" width="9.140625" style="51" customWidth="1"/>
    <col min="9" max="9" width="0.85546875" style="51" customWidth="1"/>
    <col min="10" max="10" width="9.140625" style="51" customWidth="1"/>
    <col min="11" max="11" width="7.42578125" style="51" customWidth="1"/>
    <col min="12" max="15" width="9.140625" style="51" customWidth="1"/>
    <col min="16" max="16384" width="8.85546875" style="51"/>
  </cols>
  <sheetData>
    <row r="1" spans="1:15" s="49" customFormat="1" ht="13.9" customHeight="1">
      <c r="A1" s="191" t="s">
        <v>294</v>
      </c>
      <c r="B1" s="191"/>
      <c r="C1" s="192" t="str">
        <f>IF(Questionnaire!C1="","",Questionnaire!C1)</f>
        <v/>
      </c>
      <c r="D1" s="192"/>
      <c r="E1" s="192"/>
      <c r="F1" s="192"/>
      <c r="G1" s="192"/>
      <c r="H1" s="192"/>
      <c r="I1" s="192"/>
      <c r="J1" s="192"/>
      <c r="K1" s="192"/>
      <c r="L1" s="192"/>
      <c r="M1" s="192"/>
      <c r="N1" s="192"/>
      <c r="O1" s="192"/>
    </row>
    <row r="2" spans="1:15" s="49" customFormat="1" ht="13.9" customHeight="1">
      <c r="A2" s="191" t="s">
        <v>295</v>
      </c>
      <c r="B2" s="191"/>
      <c r="C2" s="192" t="str">
        <f>Questionnaire!C2</f>
        <v/>
      </c>
      <c r="D2" s="192"/>
      <c r="E2" s="192"/>
      <c r="F2" s="192"/>
      <c r="G2" s="192"/>
      <c r="H2" s="192"/>
      <c r="I2" s="192"/>
      <c r="J2" s="192"/>
      <c r="K2" s="192"/>
      <c r="L2" s="192"/>
      <c r="M2" s="192"/>
      <c r="N2" s="192"/>
      <c r="O2" s="192"/>
    </row>
    <row r="3" spans="1:15" s="50" customFormat="1" ht="13.9" customHeight="1"/>
    <row r="4" spans="1:15" s="50" customFormat="1" ht="13.9" customHeight="1"/>
    <row r="5" spans="1:15" ht="13.9" customHeight="1">
      <c r="A5" s="199" t="s">
        <v>138</v>
      </c>
      <c r="B5" s="199"/>
      <c r="C5" s="199"/>
      <c r="D5" s="199"/>
      <c r="E5" s="199"/>
      <c r="F5" s="199"/>
      <c r="G5" s="199"/>
      <c r="H5" s="199"/>
      <c r="I5" s="199"/>
      <c r="J5" s="199"/>
      <c r="K5" s="199"/>
      <c r="L5" s="199"/>
      <c r="M5" s="199"/>
      <c r="N5" s="199"/>
      <c r="O5" s="199"/>
    </row>
    <row r="6" spans="1:15" ht="13.9" customHeight="1">
      <c r="A6" s="199"/>
      <c r="B6" s="199"/>
      <c r="C6" s="199"/>
      <c r="D6" s="199"/>
      <c r="E6" s="199"/>
      <c r="F6" s="199"/>
      <c r="G6" s="199"/>
      <c r="H6" s="199"/>
      <c r="I6" s="199"/>
      <c r="J6" s="199"/>
      <c r="K6" s="199"/>
      <c r="L6" s="199"/>
      <c r="M6" s="199"/>
      <c r="N6" s="199"/>
      <c r="O6" s="199"/>
    </row>
    <row r="8" spans="1:15" ht="13.9" customHeight="1">
      <c r="A8" s="52" t="s">
        <v>128</v>
      </c>
      <c r="B8" s="186" t="s">
        <v>679</v>
      </c>
      <c r="C8" s="53"/>
      <c r="D8" s="171" t="s">
        <v>129</v>
      </c>
      <c r="E8" s="172"/>
      <c r="F8" s="172"/>
      <c r="G8" s="172"/>
      <c r="H8" s="172"/>
      <c r="I8" s="172"/>
      <c r="J8" s="172"/>
      <c r="K8" s="172"/>
      <c r="L8" s="172"/>
      <c r="M8" s="172"/>
      <c r="N8" s="172"/>
      <c r="O8" s="173"/>
    </row>
    <row r="9" spans="1:15" ht="13.9" customHeight="1">
      <c r="A9" s="54"/>
      <c r="B9" s="187"/>
      <c r="C9" s="53"/>
      <c r="D9" s="174"/>
      <c r="E9" s="175"/>
      <c r="F9" s="175"/>
      <c r="G9" s="175"/>
      <c r="H9" s="175"/>
      <c r="I9" s="175"/>
      <c r="J9" s="175"/>
      <c r="K9" s="175"/>
      <c r="L9" s="175"/>
      <c r="M9" s="175"/>
      <c r="N9" s="175"/>
      <c r="O9" s="176"/>
    </row>
    <row r="10" spans="1:15" ht="13.9" customHeight="1">
      <c r="A10" s="54"/>
      <c r="B10" s="188"/>
      <c r="C10" s="53"/>
      <c r="D10" s="177"/>
      <c r="E10" s="178"/>
      <c r="F10" s="178"/>
      <c r="G10" s="178"/>
      <c r="H10" s="178"/>
      <c r="I10" s="178"/>
      <c r="J10" s="178"/>
      <c r="K10" s="178"/>
      <c r="L10" s="178"/>
      <c r="M10" s="178"/>
      <c r="N10" s="178"/>
      <c r="O10" s="179"/>
    </row>
    <row r="11" spans="1:15" ht="13.9" customHeight="1">
      <c r="A11" s="55"/>
      <c r="B11" s="56"/>
      <c r="C11" s="56"/>
      <c r="D11" s="57"/>
      <c r="E11" s="58"/>
      <c r="F11" s="58"/>
      <c r="G11" s="58"/>
      <c r="H11" s="58"/>
      <c r="I11" s="58"/>
      <c r="J11" s="58"/>
      <c r="K11" s="58"/>
      <c r="L11" s="59"/>
      <c r="M11" s="59"/>
      <c r="N11" s="59"/>
      <c r="O11" s="59"/>
    </row>
    <row r="12" spans="1:15" ht="13.9" customHeight="1">
      <c r="A12" s="52" t="s">
        <v>130</v>
      </c>
      <c r="B12" s="186" t="s">
        <v>679</v>
      </c>
      <c r="C12" s="53"/>
      <c r="D12" s="196" t="s">
        <v>131</v>
      </c>
      <c r="E12" s="197"/>
      <c r="F12" s="197"/>
      <c r="G12" s="197"/>
      <c r="H12" s="197"/>
      <c r="I12" s="197"/>
      <c r="J12" s="197"/>
      <c r="K12" s="197"/>
      <c r="L12" s="197"/>
      <c r="M12" s="197"/>
      <c r="N12" s="197"/>
      <c r="O12" s="198"/>
    </row>
    <row r="13" spans="1:15" ht="13.9" customHeight="1">
      <c r="A13" s="54"/>
      <c r="B13" s="187"/>
      <c r="C13" s="53"/>
      <c r="D13" s="193" t="s">
        <v>132</v>
      </c>
      <c r="E13" s="194"/>
      <c r="F13" s="194"/>
      <c r="G13" s="194"/>
      <c r="H13" s="194"/>
      <c r="I13" s="194"/>
      <c r="J13" s="194"/>
      <c r="K13" s="194"/>
      <c r="L13" s="194"/>
      <c r="M13" s="194"/>
      <c r="N13" s="194"/>
      <c r="O13" s="195"/>
    </row>
    <row r="14" spans="1:15" ht="13.9" customHeight="1">
      <c r="A14" s="54"/>
      <c r="B14" s="188"/>
      <c r="C14" s="53"/>
      <c r="D14" s="193" t="s">
        <v>594</v>
      </c>
      <c r="E14" s="194"/>
      <c r="F14" s="194"/>
      <c r="G14" s="194"/>
      <c r="H14" s="194"/>
      <c r="I14" s="194"/>
      <c r="J14" s="194"/>
      <c r="K14" s="194"/>
      <c r="L14" s="194"/>
      <c r="M14" s="194"/>
      <c r="N14" s="194"/>
      <c r="O14" s="195"/>
    </row>
    <row r="15" spans="1:15" ht="13.9" customHeight="1">
      <c r="A15" s="54"/>
      <c r="B15" s="56"/>
      <c r="C15" s="56"/>
      <c r="D15" s="168" t="s">
        <v>595</v>
      </c>
      <c r="E15" s="169"/>
      <c r="F15" s="169"/>
      <c r="G15" s="169"/>
      <c r="H15" s="169"/>
      <c r="I15" s="169"/>
      <c r="J15" s="169"/>
      <c r="K15" s="169"/>
      <c r="L15" s="169"/>
      <c r="M15" s="169"/>
      <c r="N15" s="169"/>
      <c r="O15" s="170"/>
    </row>
    <row r="16" spans="1:15" ht="13.9" customHeight="1">
      <c r="A16" s="54"/>
      <c r="B16" s="56"/>
      <c r="C16" s="56"/>
      <c r="D16" s="60"/>
      <c r="E16" s="60"/>
      <c r="F16" s="60"/>
      <c r="G16" s="60"/>
      <c r="H16" s="60"/>
      <c r="I16" s="60"/>
      <c r="J16" s="60"/>
      <c r="K16" s="60"/>
      <c r="L16" s="60"/>
      <c r="M16" s="60"/>
      <c r="N16" s="60"/>
      <c r="O16" s="60"/>
    </row>
    <row r="17" spans="1:15" ht="13.9" customHeight="1">
      <c r="A17" s="52" t="s">
        <v>133</v>
      </c>
      <c r="B17" s="186" t="s">
        <v>679</v>
      </c>
      <c r="C17" s="53"/>
      <c r="D17" s="171" t="s">
        <v>302</v>
      </c>
      <c r="E17" s="172"/>
      <c r="F17" s="172"/>
      <c r="G17" s="172"/>
      <c r="H17" s="172"/>
      <c r="I17" s="172"/>
      <c r="J17" s="172"/>
      <c r="K17" s="172"/>
      <c r="L17" s="172"/>
      <c r="M17" s="172"/>
      <c r="N17" s="172"/>
      <c r="O17" s="173"/>
    </row>
    <row r="18" spans="1:15" ht="13.9" customHeight="1">
      <c r="A18" s="54"/>
      <c r="B18" s="187"/>
      <c r="C18" s="53"/>
      <c r="D18" s="174"/>
      <c r="E18" s="175"/>
      <c r="F18" s="175"/>
      <c r="G18" s="175"/>
      <c r="H18" s="175"/>
      <c r="I18" s="175"/>
      <c r="J18" s="175"/>
      <c r="K18" s="175"/>
      <c r="L18" s="175"/>
      <c r="M18" s="175"/>
      <c r="N18" s="175"/>
      <c r="O18" s="176"/>
    </row>
    <row r="19" spans="1:15" ht="13.9" customHeight="1">
      <c r="A19" s="54"/>
      <c r="B19" s="188"/>
      <c r="C19" s="53"/>
      <c r="D19" s="174"/>
      <c r="E19" s="175"/>
      <c r="F19" s="175"/>
      <c r="G19" s="175"/>
      <c r="H19" s="175"/>
      <c r="I19" s="175"/>
      <c r="J19" s="175"/>
      <c r="K19" s="175"/>
      <c r="L19" s="175"/>
      <c r="M19" s="175"/>
      <c r="N19" s="175"/>
      <c r="O19" s="176"/>
    </row>
    <row r="20" spans="1:15" ht="13.9" customHeight="1">
      <c r="A20" s="54"/>
      <c r="B20" s="61"/>
      <c r="C20" s="62"/>
      <c r="D20" s="177"/>
      <c r="E20" s="178"/>
      <c r="F20" s="178"/>
      <c r="G20" s="178"/>
      <c r="H20" s="178"/>
      <c r="I20" s="178"/>
      <c r="J20" s="178"/>
      <c r="K20" s="178"/>
      <c r="L20" s="178"/>
      <c r="M20" s="178"/>
      <c r="N20" s="178"/>
      <c r="O20" s="179"/>
    </row>
    <row r="21" spans="1:15" ht="13.9" customHeight="1">
      <c r="A21" s="63"/>
      <c r="B21" s="63"/>
      <c r="C21" s="63"/>
      <c r="D21" s="64"/>
      <c r="E21" s="65"/>
      <c r="F21" s="65"/>
      <c r="G21" s="66"/>
      <c r="H21" s="66"/>
      <c r="I21" s="58"/>
      <c r="J21" s="58"/>
      <c r="K21" s="66"/>
      <c r="L21" s="66"/>
      <c r="M21" s="66"/>
      <c r="N21" s="66"/>
      <c r="O21" s="66"/>
    </row>
    <row r="22" spans="1:15" ht="13.9" customHeight="1">
      <c r="A22" s="52" t="s">
        <v>172</v>
      </c>
      <c r="B22" s="186" t="s">
        <v>679</v>
      </c>
      <c r="C22" s="53"/>
      <c r="D22" s="180" t="s">
        <v>135</v>
      </c>
      <c r="E22" s="181"/>
      <c r="F22" s="181"/>
      <c r="G22" s="181"/>
      <c r="H22" s="181"/>
      <c r="I22" s="181"/>
      <c r="J22" s="181"/>
      <c r="K22" s="181"/>
      <c r="L22" s="181"/>
      <c r="M22" s="181"/>
      <c r="N22" s="181"/>
      <c r="O22" s="182"/>
    </row>
    <row r="23" spans="1:15" ht="13.9" customHeight="1">
      <c r="A23" s="67"/>
      <c r="B23" s="187"/>
      <c r="C23" s="53"/>
      <c r="D23" s="183"/>
      <c r="E23" s="184"/>
      <c r="F23" s="184"/>
      <c r="G23" s="184"/>
      <c r="H23" s="184"/>
      <c r="I23" s="184"/>
      <c r="J23" s="184"/>
      <c r="K23" s="184"/>
      <c r="L23" s="184"/>
      <c r="M23" s="184"/>
      <c r="N23" s="184"/>
      <c r="O23" s="185"/>
    </row>
    <row r="24" spans="1:15" ht="13.9" customHeight="1">
      <c r="A24" s="67"/>
      <c r="B24" s="188"/>
      <c r="C24" s="53"/>
      <c r="D24" s="183"/>
      <c r="E24" s="184"/>
      <c r="F24" s="184"/>
      <c r="G24" s="184"/>
      <c r="H24" s="184"/>
      <c r="I24" s="184"/>
      <c r="J24" s="184"/>
      <c r="K24" s="184"/>
      <c r="L24" s="184"/>
      <c r="M24" s="184"/>
      <c r="N24" s="184"/>
      <c r="O24" s="185"/>
    </row>
    <row r="25" spans="1:15" ht="13.9" customHeight="1">
      <c r="A25" s="67"/>
      <c r="B25" s="68"/>
      <c r="C25" s="68"/>
      <c r="D25" s="69" t="s">
        <v>592</v>
      </c>
      <c r="E25" s="184" t="s">
        <v>593</v>
      </c>
      <c r="F25" s="184"/>
      <c r="G25" s="184"/>
      <c r="H25" s="184"/>
      <c r="I25" s="184"/>
      <c r="J25" s="184"/>
      <c r="K25" s="184"/>
      <c r="L25" s="184"/>
      <c r="M25" s="184"/>
      <c r="N25" s="184"/>
      <c r="O25" s="185"/>
    </row>
    <row r="26" spans="1:15" ht="13.9" customHeight="1">
      <c r="A26" s="67"/>
      <c r="B26" s="68"/>
      <c r="C26" s="68"/>
      <c r="D26" s="70"/>
      <c r="E26" s="184"/>
      <c r="F26" s="184"/>
      <c r="G26" s="184"/>
      <c r="H26" s="184"/>
      <c r="I26" s="184"/>
      <c r="J26" s="184"/>
      <c r="K26" s="184"/>
      <c r="L26" s="184"/>
      <c r="M26" s="184"/>
      <c r="N26" s="184"/>
      <c r="O26" s="185"/>
    </row>
    <row r="27" spans="1:15" ht="13.9" customHeight="1">
      <c r="A27" s="67"/>
      <c r="B27" s="68"/>
      <c r="C27" s="68"/>
      <c r="D27" s="70"/>
      <c r="E27" s="184"/>
      <c r="F27" s="184"/>
      <c r="G27" s="184"/>
      <c r="H27" s="184"/>
      <c r="I27" s="184"/>
      <c r="J27" s="184"/>
      <c r="K27" s="184"/>
      <c r="L27" s="184"/>
      <c r="M27" s="184"/>
      <c r="N27" s="184"/>
      <c r="O27" s="185"/>
    </row>
    <row r="28" spans="1:15" ht="13.9" customHeight="1">
      <c r="A28" s="71"/>
      <c r="B28" s="71"/>
      <c r="C28" s="71"/>
      <c r="D28" s="72"/>
      <c r="E28" s="189"/>
      <c r="F28" s="189"/>
      <c r="G28" s="189"/>
      <c r="H28" s="189"/>
      <c r="I28" s="189"/>
      <c r="J28" s="189"/>
      <c r="K28" s="189"/>
      <c r="L28" s="189"/>
      <c r="M28" s="189"/>
      <c r="N28" s="189"/>
      <c r="O28" s="190"/>
    </row>
    <row r="29" spans="1:15" ht="13.9" customHeight="1">
      <c r="A29" s="68"/>
      <c r="B29" s="73"/>
      <c r="C29" s="73"/>
      <c r="D29" s="68"/>
      <c r="E29" s="68"/>
      <c r="F29" s="68"/>
      <c r="G29" s="68"/>
      <c r="H29" s="68"/>
      <c r="I29" s="37"/>
      <c r="J29" s="74"/>
      <c r="K29" s="75"/>
      <c r="L29" s="75"/>
      <c r="M29" s="75"/>
      <c r="N29" s="75"/>
      <c r="O29" s="75"/>
    </row>
    <row r="30" spans="1:15" ht="13.9" customHeight="1">
      <c r="A30" s="68"/>
      <c r="B30" s="68"/>
      <c r="C30" s="68"/>
      <c r="D30" s="68"/>
      <c r="E30" s="68"/>
      <c r="F30" s="68"/>
      <c r="G30" s="68"/>
      <c r="H30" s="68"/>
      <c r="I30" s="37"/>
      <c r="J30" s="37"/>
      <c r="K30" s="75"/>
      <c r="L30" s="75"/>
      <c r="M30" s="75"/>
      <c r="N30" s="75"/>
      <c r="O30" s="75"/>
    </row>
    <row r="31" spans="1:15" ht="13.9" customHeight="1">
      <c r="A31" s="68"/>
      <c r="B31" s="73" t="s">
        <v>106</v>
      </c>
      <c r="C31" s="73"/>
      <c r="D31" s="68"/>
      <c r="E31" s="68"/>
      <c r="F31" s="68"/>
      <c r="G31" s="68"/>
      <c r="H31" s="68"/>
      <c r="I31" s="37"/>
      <c r="J31" s="74" t="s">
        <v>113</v>
      </c>
      <c r="K31" s="75"/>
      <c r="L31" s="75"/>
      <c r="M31" s="75"/>
      <c r="N31" s="75"/>
    </row>
    <row r="32" spans="1:15" ht="13.9" customHeight="1">
      <c r="A32" s="68"/>
      <c r="B32" s="68"/>
      <c r="C32" s="68"/>
      <c r="D32" s="68"/>
      <c r="E32" s="68"/>
      <c r="F32" s="68"/>
      <c r="G32" s="68"/>
      <c r="H32" s="68"/>
      <c r="I32" s="37"/>
      <c r="J32" s="37"/>
      <c r="K32" s="75"/>
      <c r="L32" s="75"/>
      <c r="M32" s="75"/>
      <c r="N32" s="75"/>
      <c r="O32" s="75"/>
    </row>
    <row r="33" spans="1:15" ht="13.9" customHeight="1">
      <c r="A33" s="76"/>
      <c r="B33" s="77" t="s">
        <v>107</v>
      </c>
      <c r="C33" s="77"/>
      <c r="D33" s="200"/>
      <c r="E33" s="201"/>
      <c r="F33" s="201"/>
      <c r="G33" s="201"/>
      <c r="H33" s="202"/>
      <c r="I33" s="37"/>
      <c r="J33" s="2"/>
      <c r="K33" s="75"/>
      <c r="L33" s="208" t="s">
        <v>301</v>
      </c>
      <c r="M33" s="209"/>
      <c r="N33" s="209"/>
      <c r="O33" s="209"/>
    </row>
    <row r="34" spans="1:15" ht="13.9" customHeight="1">
      <c r="A34" s="76"/>
      <c r="B34" s="77" t="s">
        <v>108</v>
      </c>
      <c r="C34" s="77"/>
      <c r="D34" s="203"/>
      <c r="E34" s="204"/>
      <c r="F34" s="204"/>
      <c r="G34" s="204"/>
      <c r="H34" s="205"/>
      <c r="I34" s="37"/>
      <c r="J34" s="37"/>
      <c r="K34" s="78"/>
      <c r="L34" s="208"/>
      <c r="M34" s="209"/>
      <c r="N34" s="209"/>
      <c r="O34" s="209"/>
    </row>
    <row r="35" spans="1:15" ht="13.9" customHeight="1">
      <c r="A35" s="79"/>
      <c r="B35" s="80"/>
      <c r="C35" s="80"/>
      <c r="D35" s="79"/>
      <c r="E35" s="79"/>
      <c r="F35" s="79"/>
      <c r="G35" s="79"/>
      <c r="H35" s="79"/>
      <c r="I35" s="37"/>
      <c r="J35" s="37"/>
      <c r="K35" s="75"/>
      <c r="L35" s="68"/>
      <c r="M35" s="78"/>
      <c r="N35" s="78"/>
      <c r="O35" s="78"/>
    </row>
    <row r="36" spans="1:15" ht="13.9" customHeight="1">
      <c r="A36" s="76"/>
      <c r="B36" s="77" t="s">
        <v>107</v>
      </c>
      <c r="C36" s="77"/>
      <c r="D36" s="206"/>
      <c r="E36" s="207"/>
      <c r="F36" s="207"/>
      <c r="G36" s="207"/>
      <c r="H36" s="207"/>
      <c r="I36" s="37"/>
      <c r="J36" s="2"/>
      <c r="K36" s="75"/>
      <c r="L36" s="208" t="s">
        <v>301</v>
      </c>
      <c r="M36" s="208"/>
      <c r="N36" s="208"/>
      <c r="O36" s="208"/>
    </row>
    <row r="37" spans="1:15" ht="13.9" customHeight="1">
      <c r="A37" s="76"/>
      <c r="B37" s="77" t="s">
        <v>108</v>
      </c>
      <c r="C37" s="77"/>
      <c r="D37" s="203"/>
      <c r="E37" s="204"/>
      <c r="F37" s="204"/>
      <c r="G37" s="204"/>
      <c r="H37" s="205"/>
      <c r="I37" s="37"/>
      <c r="J37" s="37"/>
      <c r="K37" s="78"/>
      <c r="L37" s="208"/>
      <c r="M37" s="208"/>
      <c r="N37" s="208"/>
      <c r="O37" s="208"/>
    </row>
    <row r="38" spans="1:15" ht="13.9" customHeight="1">
      <c r="A38" s="79"/>
      <c r="B38" s="80"/>
      <c r="C38" s="80"/>
      <c r="D38" s="79"/>
      <c r="E38" s="79"/>
      <c r="F38" s="79"/>
      <c r="G38" s="79"/>
      <c r="H38" s="79"/>
      <c r="I38" s="37"/>
      <c r="J38" s="37"/>
      <c r="K38" s="75"/>
      <c r="L38" s="68"/>
      <c r="M38" s="78"/>
      <c r="N38" s="78"/>
      <c r="O38" s="78"/>
    </row>
    <row r="39" spans="1:15" ht="13.9" customHeight="1">
      <c r="A39" s="76"/>
      <c r="B39" s="77" t="s">
        <v>107</v>
      </c>
      <c r="C39" s="77"/>
      <c r="D39" s="206"/>
      <c r="E39" s="207"/>
      <c r="F39" s="207"/>
      <c r="G39" s="207"/>
      <c r="H39" s="207"/>
      <c r="I39" s="37"/>
      <c r="J39" s="2"/>
      <c r="K39" s="75"/>
      <c r="L39" s="208" t="s">
        <v>301</v>
      </c>
      <c r="M39" s="208"/>
      <c r="N39" s="208"/>
      <c r="O39" s="208"/>
    </row>
    <row r="40" spans="1:15" ht="13.9" customHeight="1">
      <c r="A40" s="76"/>
      <c r="B40" s="77" t="s">
        <v>108</v>
      </c>
      <c r="C40" s="77"/>
      <c r="D40" s="203"/>
      <c r="E40" s="204"/>
      <c r="F40" s="204"/>
      <c r="G40" s="204"/>
      <c r="H40" s="205"/>
      <c r="I40" s="37"/>
      <c r="J40" s="37"/>
      <c r="K40" s="78"/>
      <c r="L40" s="208"/>
      <c r="M40" s="208"/>
      <c r="N40" s="208"/>
      <c r="O40" s="208"/>
    </row>
    <row r="41" spans="1:15" ht="13.9" customHeight="1">
      <c r="A41" s="68"/>
      <c r="B41" s="68"/>
      <c r="C41" s="68"/>
      <c r="D41" s="68"/>
      <c r="E41" s="68"/>
      <c r="F41" s="68"/>
      <c r="G41" s="68"/>
      <c r="H41" s="68"/>
      <c r="I41" s="37"/>
      <c r="J41" s="37"/>
      <c r="K41" s="75"/>
      <c r="L41" s="68"/>
      <c r="M41" s="78"/>
      <c r="N41" s="78"/>
      <c r="O41" s="78"/>
    </row>
    <row r="42" spans="1:15" ht="13.9" customHeight="1">
      <c r="A42" s="76"/>
      <c r="B42" s="77" t="s">
        <v>107</v>
      </c>
      <c r="C42" s="77"/>
      <c r="D42" s="206"/>
      <c r="E42" s="207"/>
      <c r="F42" s="207"/>
      <c r="G42" s="207"/>
      <c r="H42" s="207"/>
      <c r="I42" s="37"/>
      <c r="J42" s="2"/>
      <c r="K42" s="75"/>
      <c r="L42" s="208" t="s">
        <v>301</v>
      </c>
      <c r="M42" s="208"/>
      <c r="N42" s="208"/>
      <c r="O42" s="208"/>
    </row>
    <row r="43" spans="1:15" ht="13.9" customHeight="1">
      <c r="A43" s="76"/>
      <c r="B43" s="77" t="s">
        <v>108</v>
      </c>
      <c r="C43" s="77"/>
      <c r="D43" s="203"/>
      <c r="E43" s="204"/>
      <c r="F43" s="204"/>
      <c r="G43" s="204"/>
      <c r="H43" s="205"/>
      <c r="I43" s="37"/>
      <c r="J43" s="37"/>
      <c r="K43" s="78"/>
      <c r="L43" s="208"/>
      <c r="M43" s="208"/>
      <c r="N43" s="208"/>
      <c r="O43" s="208"/>
    </row>
    <row r="44" spans="1:15" ht="13.9" customHeight="1">
      <c r="A44" s="68"/>
      <c r="B44" s="68"/>
      <c r="C44" s="68"/>
      <c r="D44" s="68"/>
      <c r="E44" s="68"/>
      <c r="F44" s="68"/>
      <c r="G44" s="68"/>
      <c r="H44" s="68"/>
      <c r="I44" s="37"/>
      <c r="J44" s="37"/>
      <c r="K44" s="75"/>
      <c r="L44" s="68"/>
      <c r="M44" s="78"/>
      <c r="N44" s="78"/>
      <c r="O44" s="78"/>
    </row>
    <row r="45" spans="1:15" ht="13.9" customHeight="1">
      <c r="A45" s="68"/>
      <c r="B45" s="68"/>
      <c r="C45" s="68"/>
      <c r="D45" s="68"/>
      <c r="E45" s="68"/>
      <c r="F45" s="68"/>
      <c r="G45" s="68"/>
      <c r="H45" s="68"/>
      <c r="I45" s="37"/>
      <c r="J45" s="37"/>
      <c r="K45" s="75"/>
      <c r="L45" s="75"/>
      <c r="M45" s="75"/>
      <c r="N45" s="75"/>
      <c r="O45" s="75"/>
    </row>
    <row r="46" spans="1:15" ht="13.9" customHeight="1">
      <c r="A46" s="68"/>
      <c r="B46" s="73" t="s">
        <v>109</v>
      </c>
      <c r="C46" s="73"/>
      <c r="D46" s="68"/>
      <c r="E46" s="68"/>
      <c r="F46" s="68"/>
      <c r="G46" s="68"/>
      <c r="H46" s="68"/>
      <c r="I46" s="37"/>
      <c r="J46" s="74" t="s">
        <v>113</v>
      </c>
      <c r="K46" s="75"/>
      <c r="L46" s="75"/>
      <c r="M46" s="75"/>
      <c r="N46" s="75"/>
      <c r="O46" s="75"/>
    </row>
    <row r="47" spans="1:15" ht="13.9" customHeight="1">
      <c r="A47" s="68"/>
      <c r="B47" s="68"/>
      <c r="C47" s="68"/>
      <c r="D47" s="68"/>
      <c r="E47" s="68"/>
      <c r="F47" s="68"/>
      <c r="G47" s="68"/>
      <c r="H47" s="68"/>
      <c r="I47" s="37"/>
      <c r="J47" s="37"/>
      <c r="K47" s="75"/>
      <c r="L47" s="75"/>
      <c r="M47" s="75"/>
      <c r="N47" s="75"/>
      <c r="O47" s="75"/>
    </row>
    <row r="48" spans="1:15" ht="13.9" customHeight="1">
      <c r="A48" s="76"/>
      <c r="B48" s="77" t="s">
        <v>107</v>
      </c>
      <c r="C48" s="77"/>
      <c r="D48" s="206"/>
      <c r="E48" s="207"/>
      <c r="F48" s="207"/>
      <c r="G48" s="207"/>
      <c r="H48" s="207"/>
      <c r="I48" s="37"/>
      <c r="J48" s="2"/>
      <c r="K48" s="75"/>
      <c r="L48" s="208" t="s">
        <v>134</v>
      </c>
      <c r="M48" s="209"/>
      <c r="N48" s="209"/>
      <c r="O48" s="209"/>
    </row>
    <row r="49" spans="1:15" ht="13.9" customHeight="1">
      <c r="A49" s="76"/>
      <c r="B49" s="77" t="s">
        <v>108</v>
      </c>
      <c r="C49" s="77"/>
      <c r="D49" s="203"/>
      <c r="E49" s="204"/>
      <c r="F49" s="204"/>
      <c r="G49" s="204"/>
      <c r="H49" s="205"/>
      <c r="I49" s="37"/>
      <c r="J49" s="37"/>
      <c r="K49" s="78"/>
      <c r="L49" s="208"/>
      <c r="M49" s="209"/>
      <c r="N49" s="209"/>
      <c r="O49" s="209"/>
    </row>
    <row r="50" spans="1:15" ht="13.9" customHeight="1">
      <c r="A50" s="79"/>
      <c r="B50" s="80"/>
      <c r="C50" s="80"/>
      <c r="D50" s="79"/>
      <c r="E50" s="79"/>
      <c r="F50" s="79"/>
      <c r="G50" s="79"/>
      <c r="H50" s="79"/>
      <c r="I50" s="37"/>
      <c r="J50" s="37"/>
      <c r="K50" s="75"/>
      <c r="L50" s="75"/>
      <c r="M50" s="75"/>
      <c r="N50" s="75"/>
      <c r="O50" s="75"/>
    </row>
    <row r="51" spans="1:15" ht="13.9" customHeight="1">
      <c r="A51" s="76"/>
      <c r="B51" s="77" t="s">
        <v>107</v>
      </c>
      <c r="C51" s="77"/>
      <c r="D51" s="206"/>
      <c r="E51" s="207"/>
      <c r="F51" s="207"/>
      <c r="G51" s="207"/>
      <c r="H51" s="207"/>
      <c r="I51" s="37"/>
      <c r="J51" s="2"/>
      <c r="K51" s="75"/>
      <c r="L51" s="208" t="s">
        <v>134</v>
      </c>
      <c r="M51" s="209"/>
      <c r="N51" s="209"/>
      <c r="O51" s="209"/>
    </row>
    <row r="52" spans="1:15" ht="13.9" customHeight="1">
      <c r="A52" s="76"/>
      <c r="B52" s="77" t="s">
        <v>108</v>
      </c>
      <c r="C52" s="77"/>
      <c r="D52" s="203"/>
      <c r="E52" s="204"/>
      <c r="F52" s="204"/>
      <c r="G52" s="204"/>
      <c r="H52" s="205"/>
      <c r="I52" s="37"/>
      <c r="J52" s="37"/>
      <c r="K52" s="78"/>
      <c r="L52" s="208"/>
      <c r="M52" s="209"/>
      <c r="N52" s="209"/>
      <c r="O52" s="209"/>
    </row>
    <row r="53" spans="1:15" ht="13.9" customHeight="1">
      <c r="A53" s="79"/>
      <c r="B53" s="80"/>
      <c r="C53" s="80"/>
      <c r="D53" s="79"/>
      <c r="E53" s="79"/>
      <c r="F53" s="79"/>
      <c r="G53" s="79"/>
      <c r="H53" s="79"/>
      <c r="I53" s="37"/>
      <c r="J53" s="37"/>
      <c r="K53" s="75"/>
      <c r="L53" s="75"/>
      <c r="M53" s="75"/>
      <c r="N53" s="75"/>
      <c r="O53" s="75"/>
    </row>
    <row r="54" spans="1:15" ht="13.9" customHeight="1">
      <c r="A54" s="76"/>
      <c r="B54" s="77" t="s">
        <v>107</v>
      </c>
      <c r="C54" s="77"/>
      <c r="D54" s="206"/>
      <c r="E54" s="207"/>
      <c r="F54" s="207"/>
      <c r="G54" s="207"/>
      <c r="H54" s="207"/>
      <c r="I54" s="37"/>
      <c r="J54" s="2"/>
      <c r="K54" s="75"/>
      <c r="L54" s="208" t="s">
        <v>134</v>
      </c>
      <c r="M54" s="209"/>
      <c r="N54" s="209"/>
      <c r="O54" s="209"/>
    </row>
    <row r="55" spans="1:15" ht="13.9" customHeight="1">
      <c r="A55" s="76"/>
      <c r="B55" s="77" t="s">
        <v>108</v>
      </c>
      <c r="C55" s="77"/>
      <c r="D55" s="203"/>
      <c r="E55" s="204"/>
      <c r="F55" s="204"/>
      <c r="G55" s="204"/>
      <c r="H55" s="205"/>
      <c r="I55" s="37"/>
      <c r="J55" s="37"/>
      <c r="K55" s="78"/>
      <c r="L55" s="208"/>
      <c r="M55" s="209"/>
      <c r="N55" s="209"/>
      <c r="O55" s="209"/>
    </row>
    <row r="56" spans="1:15" ht="13.9" customHeight="1">
      <c r="A56" s="68"/>
      <c r="B56" s="68"/>
      <c r="C56" s="68"/>
      <c r="D56" s="68"/>
      <c r="E56" s="68"/>
      <c r="F56" s="68"/>
      <c r="G56" s="68"/>
      <c r="H56" s="68"/>
      <c r="I56" s="37"/>
      <c r="J56" s="37"/>
      <c r="K56" s="75"/>
      <c r="L56" s="75"/>
      <c r="M56" s="75"/>
      <c r="N56" s="75"/>
      <c r="O56" s="75"/>
    </row>
    <row r="57" spans="1:15" ht="13.9" customHeight="1">
      <c r="A57" s="76"/>
      <c r="B57" s="77" t="s">
        <v>107</v>
      </c>
      <c r="C57" s="77"/>
      <c r="D57" s="206"/>
      <c r="E57" s="207"/>
      <c r="F57" s="207"/>
      <c r="G57" s="207"/>
      <c r="H57" s="207"/>
      <c r="I57" s="37"/>
      <c r="J57" s="2"/>
      <c r="K57" s="75"/>
      <c r="L57" s="208" t="s">
        <v>134</v>
      </c>
      <c r="M57" s="209"/>
      <c r="N57" s="209"/>
      <c r="O57" s="209"/>
    </row>
    <row r="58" spans="1:15" ht="13.9" customHeight="1">
      <c r="A58" s="76"/>
      <c r="B58" s="77" t="s">
        <v>108</v>
      </c>
      <c r="C58" s="77"/>
      <c r="D58" s="203"/>
      <c r="E58" s="204"/>
      <c r="F58" s="204"/>
      <c r="G58" s="204"/>
      <c r="H58" s="205"/>
      <c r="I58" s="37"/>
      <c r="J58" s="37"/>
      <c r="K58" s="78"/>
      <c r="L58" s="208"/>
      <c r="M58" s="209"/>
      <c r="N58" s="209"/>
      <c r="O58" s="209"/>
    </row>
    <row r="59" spans="1:15" ht="13.9" customHeight="1">
      <c r="A59" s="78"/>
      <c r="B59" s="81"/>
      <c r="C59" s="81"/>
      <c r="D59" s="78"/>
      <c r="E59" s="78"/>
      <c r="F59" s="78"/>
      <c r="G59" s="78"/>
      <c r="H59" s="78"/>
      <c r="I59" s="78"/>
      <c r="J59" s="78"/>
      <c r="K59" s="78"/>
      <c r="L59" s="78"/>
      <c r="M59" s="78"/>
      <c r="N59" s="78"/>
      <c r="O59" s="78"/>
    </row>
  </sheetData>
  <sheetProtection algorithmName="SHA-512" hashValue="C589JFzgJLKl5VRYqvSyKCVlwAVtLn4H2BitZV0h8u6aEvtr3s+hfFp/t38M0bnJLbjKgXB1le9l9fGCG8HVOg==" saltValue="HwOmZKllC6ofxg/2C+k37A==" spinCount="100000" sheet="1" objects="1" scenarios="1"/>
  <mergeCells count="41">
    <mergeCell ref="D57:H57"/>
    <mergeCell ref="D58:H58"/>
    <mergeCell ref="L33:O34"/>
    <mergeCell ref="L36:O37"/>
    <mergeCell ref="L39:O40"/>
    <mergeCell ref="L42:O43"/>
    <mergeCell ref="L48:O49"/>
    <mergeCell ref="L51:O52"/>
    <mergeCell ref="L54:O55"/>
    <mergeCell ref="L57:O58"/>
    <mergeCell ref="D51:H51"/>
    <mergeCell ref="D52:H52"/>
    <mergeCell ref="D54:H54"/>
    <mergeCell ref="D55:H55"/>
    <mergeCell ref="D42:H42"/>
    <mergeCell ref="D43:H43"/>
    <mergeCell ref="D33:H33"/>
    <mergeCell ref="D34:H34"/>
    <mergeCell ref="D48:H48"/>
    <mergeCell ref="D49:H49"/>
    <mergeCell ref="D36:H36"/>
    <mergeCell ref="D37:H37"/>
    <mergeCell ref="D39:H39"/>
    <mergeCell ref="D40:H40"/>
    <mergeCell ref="A1:B1"/>
    <mergeCell ref="A2:B2"/>
    <mergeCell ref="C1:O1"/>
    <mergeCell ref="C2:O2"/>
    <mergeCell ref="D14:O14"/>
    <mergeCell ref="D13:O13"/>
    <mergeCell ref="D12:O12"/>
    <mergeCell ref="A5:O6"/>
    <mergeCell ref="D8:O10"/>
    <mergeCell ref="B8:B10"/>
    <mergeCell ref="B12:B14"/>
    <mergeCell ref="D15:O15"/>
    <mergeCell ref="D17:O20"/>
    <mergeCell ref="D22:O24"/>
    <mergeCell ref="B22:B24"/>
    <mergeCell ref="E25:O28"/>
    <mergeCell ref="B17:B19"/>
  </mergeCells>
  <conditionalFormatting sqref="B8:B9">
    <cfRule type="cellIs" dxfId="39" priority="1" operator="notEqual">
      <formula>"Yes"</formula>
    </cfRule>
  </conditionalFormatting>
  <conditionalFormatting sqref="B12:B13">
    <cfRule type="cellIs" dxfId="38" priority="4" operator="notEqual">
      <formula>"Yes"</formula>
    </cfRule>
  </conditionalFormatting>
  <conditionalFormatting sqref="B17:B18">
    <cfRule type="cellIs" dxfId="37" priority="3" operator="notEqual">
      <formula>"Yes"</formula>
    </cfRule>
  </conditionalFormatting>
  <conditionalFormatting sqref="B22:B23">
    <cfRule type="cellIs" dxfId="36" priority="2" operator="notEqual">
      <formula>"Yes"</formula>
    </cfRule>
  </conditionalFormatting>
  <conditionalFormatting sqref="C8:C9 C12">
    <cfRule type="cellIs" dxfId="35" priority="20" operator="equal">
      <formula>"Answer Required"</formula>
    </cfRule>
    <cfRule type="cellIs" dxfId="34" priority="21" operator="equal">
      <formula>"Error"</formula>
    </cfRule>
  </conditionalFormatting>
  <conditionalFormatting sqref="C17">
    <cfRule type="cellIs" dxfId="33" priority="18" operator="equal">
      <formula>"Answer Required"</formula>
    </cfRule>
    <cfRule type="cellIs" dxfId="32" priority="19" operator="equal">
      <formula>"Error"</formula>
    </cfRule>
  </conditionalFormatting>
  <conditionalFormatting sqref="C22">
    <cfRule type="cellIs" dxfId="31" priority="16" operator="equal">
      <formula>"Answer Required"</formula>
    </cfRule>
    <cfRule type="cellIs" dxfId="30" priority="17" operator="equal">
      <formula>"Error"</formula>
    </cfRule>
  </conditionalFormatting>
  <conditionalFormatting sqref="D34:H34">
    <cfRule type="expression" dxfId="29" priority="13">
      <formula>AND($D33&lt;&gt;"", ISBLANK($D34))</formula>
    </cfRule>
  </conditionalFormatting>
  <conditionalFormatting sqref="D37:H37">
    <cfRule type="expression" dxfId="28" priority="12">
      <formula>AND($D36&lt;&gt;"", ISBLANK($D37))</formula>
    </cfRule>
  </conditionalFormatting>
  <conditionalFormatting sqref="D40:H40">
    <cfRule type="expression" dxfId="27" priority="11">
      <formula>AND($D39&lt;&gt;"", ISBLANK($D40))</formula>
    </cfRule>
  </conditionalFormatting>
  <conditionalFormatting sqref="D43:H43">
    <cfRule type="expression" dxfId="26" priority="10">
      <formula>AND($D42&lt;&gt;"", ISBLANK($D43))</formula>
    </cfRule>
  </conditionalFormatting>
  <conditionalFormatting sqref="D49:H49">
    <cfRule type="expression" dxfId="25" priority="9">
      <formula>AND($D48&lt;&gt;"", ISBLANK($D49))</formula>
    </cfRule>
  </conditionalFormatting>
  <conditionalFormatting sqref="D52:H52">
    <cfRule type="expression" dxfId="24" priority="8">
      <formula>AND($D51&lt;&gt;"", ISBLANK($D52))</formula>
    </cfRule>
  </conditionalFormatting>
  <conditionalFormatting sqref="D55:H55">
    <cfRule type="expression" dxfId="23" priority="7">
      <formula>AND($D54&lt;&gt;"", ISBLANK($D55))</formula>
    </cfRule>
  </conditionalFormatting>
  <conditionalFormatting sqref="D58:H58">
    <cfRule type="expression" dxfId="22" priority="6">
      <formula>AND($D57&lt;&gt;"", ISBLANK($D58))</formula>
    </cfRule>
  </conditionalFormatting>
  <dataValidations count="2">
    <dataValidation type="date" allowBlank="1" showInputMessage="1" showErrorMessage="1" error="Please enter a valid date." sqref="J33 J36 J39 J42 J48 J51 J54" xr:uid="{EBE20D72-0C34-4786-92F5-07BABA4D13DD}">
      <formula1>45493</formula1>
      <formula2>45747</formula2>
    </dataValidation>
    <dataValidation type="list" allowBlank="1" showInputMessage="1" showErrorMessage="1" sqref="B22:B24 B12:B14 B17:B19 B8:B10" xr:uid="{BFE06546-4754-4F39-9D44-AAD83A936375}">
      <formula1>"Yes, No"</formula1>
    </dataValidation>
  </dataValidations>
  <pageMargins left="0.6" right="0.5" top="1.1000000000000001" bottom="0.7" header="0.5" footer="0.5"/>
  <pageSetup scale="78" orientation="portrait" r:id="rId1"/>
  <headerFooter>
    <oddHeader>&amp;C&amp;"CG Times (WN),Bold"Attachment CU5
Questionnaire
&amp;A</oddHeader>
    <oddFooter xml:space="preserve">&amp;L&amp;F
&amp;A&amp;R&amp;A - Page  &amp;P
&amp;D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10</xdr:col>
                    <xdr:colOff>190500</xdr:colOff>
                    <xdr:row>31</xdr:row>
                    <xdr:rowOff>123825</xdr:rowOff>
                  </from>
                  <to>
                    <xdr:col>10</xdr:col>
                    <xdr:colOff>457200</xdr:colOff>
                    <xdr:row>33</xdr:row>
                    <xdr:rowOff>28575</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10</xdr:col>
                    <xdr:colOff>190500</xdr:colOff>
                    <xdr:row>34</xdr:row>
                    <xdr:rowOff>123825</xdr:rowOff>
                  </from>
                  <to>
                    <xdr:col>10</xdr:col>
                    <xdr:colOff>438150</xdr:colOff>
                    <xdr:row>36</xdr:row>
                    <xdr:rowOff>28575</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10</xdr:col>
                    <xdr:colOff>190500</xdr:colOff>
                    <xdr:row>37</xdr:row>
                    <xdr:rowOff>133350</xdr:rowOff>
                  </from>
                  <to>
                    <xdr:col>10</xdr:col>
                    <xdr:colOff>438150</xdr:colOff>
                    <xdr:row>39</xdr:row>
                    <xdr:rowOff>38100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10</xdr:col>
                    <xdr:colOff>190500</xdr:colOff>
                    <xdr:row>40</xdr:row>
                    <xdr:rowOff>123825</xdr:rowOff>
                  </from>
                  <to>
                    <xdr:col>10</xdr:col>
                    <xdr:colOff>438150</xdr:colOff>
                    <xdr:row>42</xdr:row>
                    <xdr:rowOff>28575</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10</xdr:col>
                    <xdr:colOff>190500</xdr:colOff>
                    <xdr:row>46</xdr:row>
                    <xdr:rowOff>123825</xdr:rowOff>
                  </from>
                  <to>
                    <xdr:col>10</xdr:col>
                    <xdr:colOff>438150</xdr:colOff>
                    <xdr:row>48</xdr:row>
                    <xdr:rowOff>28575</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10</xdr:col>
                    <xdr:colOff>190500</xdr:colOff>
                    <xdr:row>49</xdr:row>
                    <xdr:rowOff>123825</xdr:rowOff>
                  </from>
                  <to>
                    <xdr:col>10</xdr:col>
                    <xdr:colOff>438150</xdr:colOff>
                    <xdr:row>51</xdr:row>
                    <xdr:rowOff>28575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10</xdr:col>
                    <xdr:colOff>190500</xdr:colOff>
                    <xdr:row>52</xdr:row>
                    <xdr:rowOff>133350</xdr:rowOff>
                  </from>
                  <to>
                    <xdr:col>10</xdr:col>
                    <xdr:colOff>438150</xdr:colOff>
                    <xdr:row>54</xdr:row>
                    <xdr:rowOff>38100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10</xdr:col>
                    <xdr:colOff>190500</xdr:colOff>
                    <xdr:row>55</xdr:row>
                    <xdr:rowOff>123825</xdr:rowOff>
                  </from>
                  <to>
                    <xdr:col>10</xdr:col>
                    <xdr:colOff>438150</xdr:colOff>
                    <xdr:row>57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L326"/>
  <sheetViews>
    <sheetView zoomScaleNormal="100" workbookViewId="0">
      <pane xSplit="2" ySplit="1" topLeftCell="C169" activePane="bottomRight" state="frozen"/>
      <selection activeCell="B8" sqref="B8:B9"/>
      <selection pane="topRight" activeCell="B8" sqref="B8:B9"/>
      <selection pane="bottomLeft" activeCell="B8" sqref="B8:B9"/>
      <selection pane="bottomRight" activeCell="D13" sqref="D13"/>
    </sheetView>
  </sheetViews>
  <sheetFormatPr defaultColWidth="9.140625" defaultRowHeight="11.25"/>
  <cols>
    <col min="1" max="1" width="4.28515625" style="5" bestFit="1" customWidth="1"/>
    <col min="2" max="2" width="6.28515625" style="5" bestFit="1" customWidth="1"/>
    <col min="3" max="3" width="9.140625" style="13" customWidth="1"/>
    <col min="4" max="4" width="81.7109375" style="1" bestFit="1" customWidth="1"/>
    <col min="5" max="5" width="9.140625" style="22"/>
    <col min="6" max="6" width="9.140625" style="23"/>
    <col min="7" max="7" width="4.140625" style="1" customWidth="1"/>
    <col min="8" max="8" width="6.28515625" style="5" bestFit="1" customWidth="1"/>
    <col min="9" max="9" width="9.140625" style="13" customWidth="1"/>
    <col min="10" max="10" width="81.7109375" style="1" bestFit="1" customWidth="1"/>
    <col min="11" max="11" width="9.140625" style="22"/>
    <col min="12" max="12" width="9.140625" style="23"/>
    <col min="13" max="16384" width="9.140625" style="1"/>
  </cols>
  <sheetData>
    <row r="1" spans="1:12" s="45" customFormat="1" ht="12.75">
      <c r="A1" s="210" t="s">
        <v>617</v>
      </c>
      <c r="B1" s="210"/>
      <c r="C1" s="210"/>
      <c r="D1" s="210"/>
      <c r="E1" s="210"/>
      <c r="F1" s="210"/>
      <c r="H1" s="41" t="s">
        <v>618</v>
      </c>
      <c r="I1" s="41"/>
      <c r="J1" s="41"/>
      <c r="K1" s="41"/>
      <c r="L1" s="41"/>
    </row>
    <row r="2" spans="1:12" s="4" customFormat="1" ht="21">
      <c r="A2" s="3" t="s">
        <v>232</v>
      </c>
      <c r="B2" s="84" t="s">
        <v>173</v>
      </c>
      <c r="C2" s="85" t="s">
        <v>174</v>
      </c>
      <c r="D2" s="86" t="s">
        <v>175</v>
      </c>
      <c r="E2" s="87" t="s">
        <v>245</v>
      </c>
      <c r="F2" s="88" t="s">
        <v>246</v>
      </c>
      <c r="H2" s="84" t="s">
        <v>173</v>
      </c>
      <c r="I2" s="85" t="s">
        <v>174</v>
      </c>
      <c r="J2" s="86" t="s">
        <v>175</v>
      </c>
      <c r="K2" s="87" t="s">
        <v>245</v>
      </c>
      <c r="L2" s="88" t="s">
        <v>246</v>
      </c>
    </row>
    <row r="3" spans="1:12">
      <c r="A3" s="89" t="s">
        <v>203</v>
      </c>
      <c r="B3" s="14" t="s">
        <v>304</v>
      </c>
      <c r="C3" s="14">
        <v>10000</v>
      </c>
      <c r="D3" s="6" t="s">
        <v>176</v>
      </c>
      <c r="E3" s="7">
        <v>100</v>
      </c>
      <c r="F3" s="7">
        <v>10000</v>
      </c>
      <c r="H3" s="14" t="s">
        <v>304</v>
      </c>
      <c r="I3" s="14">
        <v>10000</v>
      </c>
      <c r="J3" s="6" t="s">
        <v>176</v>
      </c>
      <c r="K3" s="7">
        <v>100</v>
      </c>
      <c r="L3" s="7">
        <v>10000</v>
      </c>
    </row>
    <row r="4" spans="1:12">
      <c r="A4" s="89" t="s">
        <v>203</v>
      </c>
      <c r="B4" s="14" t="s">
        <v>305</v>
      </c>
      <c r="C4" s="14">
        <v>10100</v>
      </c>
      <c r="D4" s="6" t="s">
        <v>2</v>
      </c>
      <c r="E4" s="7">
        <v>101</v>
      </c>
      <c r="F4" s="7">
        <v>10100</v>
      </c>
      <c r="H4" s="7" t="s">
        <v>569</v>
      </c>
      <c r="I4" s="7"/>
      <c r="J4" s="12" t="s">
        <v>231</v>
      </c>
      <c r="K4" s="7"/>
      <c r="L4" s="7"/>
    </row>
    <row r="5" spans="1:12">
      <c r="A5" s="89" t="s">
        <v>203</v>
      </c>
      <c r="B5" s="14" t="s">
        <v>306</v>
      </c>
      <c r="C5" s="14">
        <v>10300</v>
      </c>
      <c r="D5" s="6" t="s">
        <v>3</v>
      </c>
      <c r="E5" s="7">
        <v>111</v>
      </c>
      <c r="F5" s="7">
        <v>11100</v>
      </c>
      <c r="H5" s="7" t="s">
        <v>570</v>
      </c>
      <c r="I5" s="7"/>
      <c r="J5" s="12" t="s">
        <v>220</v>
      </c>
      <c r="K5" s="7"/>
      <c r="L5" s="7"/>
    </row>
    <row r="6" spans="1:12">
      <c r="A6" s="89" t="s">
        <v>203</v>
      </c>
      <c r="B6" s="14" t="s">
        <v>307</v>
      </c>
      <c r="C6" s="14">
        <v>10500</v>
      </c>
      <c r="D6" s="6" t="s">
        <v>146</v>
      </c>
      <c r="E6" s="7">
        <v>101</v>
      </c>
      <c r="F6" s="7">
        <v>10100</v>
      </c>
      <c r="H6" s="7" t="s">
        <v>571</v>
      </c>
      <c r="I6" s="7"/>
      <c r="J6" s="12" t="s">
        <v>224</v>
      </c>
      <c r="K6" s="7"/>
      <c r="L6" s="7"/>
    </row>
    <row r="7" spans="1:12">
      <c r="A7" s="89" t="s">
        <v>203</v>
      </c>
      <c r="B7" s="14" t="s">
        <v>308</v>
      </c>
      <c r="C7" s="14">
        <v>10700</v>
      </c>
      <c r="D7" s="6" t="s">
        <v>4</v>
      </c>
      <c r="E7" s="7">
        <v>107</v>
      </c>
      <c r="F7" s="7">
        <v>10700</v>
      </c>
      <c r="H7" s="7" t="s">
        <v>572</v>
      </c>
      <c r="I7" s="16"/>
      <c r="J7" s="8" t="s">
        <v>228</v>
      </c>
      <c r="K7" s="7"/>
      <c r="L7" s="7"/>
    </row>
    <row r="8" spans="1:12">
      <c r="A8" s="89" t="s">
        <v>203</v>
      </c>
      <c r="B8" s="14" t="s">
        <v>309</v>
      </c>
      <c r="C8" s="14">
        <v>10800</v>
      </c>
      <c r="D8" s="6" t="s">
        <v>5</v>
      </c>
      <c r="E8" s="7">
        <v>107</v>
      </c>
      <c r="F8" s="7">
        <v>10700</v>
      </c>
      <c r="H8" s="7" t="s">
        <v>573</v>
      </c>
      <c r="I8" s="16"/>
      <c r="J8" s="8" t="s">
        <v>223</v>
      </c>
      <c r="K8" s="7"/>
      <c r="L8" s="7"/>
    </row>
    <row r="9" spans="1:12">
      <c r="A9" s="89" t="s">
        <v>203</v>
      </c>
      <c r="B9" s="14" t="s">
        <v>310</v>
      </c>
      <c r="C9" s="14">
        <v>10900</v>
      </c>
      <c r="D9" s="6" t="s">
        <v>147</v>
      </c>
      <c r="E9" s="7">
        <v>109</v>
      </c>
      <c r="F9" s="7">
        <v>10900</v>
      </c>
      <c r="H9" s="7" t="s">
        <v>574</v>
      </c>
      <c r="I9" s="7"/>
      <c r="J9" s="12" t="s">
        <v>230</v>
      </c>
      <c r="K9" s="7"/>
      <c r="L9" s="7"/>
    </row>
    <row r="10" spans="1:12">
      <c r="A10" s="89" t="s">
        <v>203</v>
      </c>
      <c r="B10" s="14" t="s">
        <v>311</v>
      </c>
      <c r="C10" s="14">
        <v>11000</v>
      </c>
      <c r="D10" s="6" t="s">
        <v>148</v>
      </c>
      <c r="E10" s="7">
        <v>110</v>
      </c>
      <c r="F10" s="7">
        <v>11000</v>
      </c>
      <c r="H10" s="7" t="s">
        <v>575</v>
      </c>
      <c r="I10" s="7"/>
      <c r="J10" s="8" t="s">
        <v>229</v>
      </c>
      <c r="K10" s="7"/>
      <c r="L10" s="7"/>
    </row>
    <row r="11" spans="1:12">
      <c r="A11" s="89" t="s">
        <v>203</v>
      </c>
      <c r="B11" s="14" t="s">
        <v>312</v>
      </c>
      <c r="C11" s="14">
        <v>11100</v>
      </c>
      <c r="D11" s="6" t="s">
        <v>6</v>
      </c>
      <c r="E11" s="7">
        <v>111</v>
      </c>
      <c r="F11" s="7">
        <v>11100</v>
      </c>
      <c r="H11" s="7" t="s">
        <v>576</v>
      </c>
      <c r="I11" s="7"/>
      <c r="J11" s="12" t="s">
        <v>233</v>
      </c>
      <c r="K11" s="7"/>
      <c r="L11" s="7"/>
    </row>
    <row r="12" spans="1:12">
      <c r="A12" s="89" t="s">
        <v>203</v>
      </c>
      <c r="B12" s="14" t="s">
        <v>313</v>
      </c>
      <c r="C12" s="14">
        <v>11200</v>
      </c>
      <c r="D12" s="6" t="s">
        <v>7</v>
      </c>
      <c r="E12" s="7">
        <v>111</v>
      </c>
      <c r="F12" s="7">
        <v>11100</v>
      </c>
      <c r="H12" s="14" t="s">
        <v>305</v>
      </c>
      <c r="I12" s="14">
        <v>10100</v>
      </c>
      <c r="J12" s="6" t="s">
        <v>2</v>
      </c>
      <c r="K12" s="7">
        <v>101</v>
      </c>
      <c r="L12" s="7">
        <v>10100</v>
      </c>
    </row>
    <row r="13" spans="1:12">
      <c r="A13" s="89" t="s">
        <v>203</v>
      </c>
      <c r="B13" s="14" t="s">
        <v>314</v>
      </c>
      <c r="C13" s="14">
        <v>11300</v>
      </c>
      <c r="D13" s="6" t="s">
        <v>8</v>
      </c>
      <c r="E13" s="7">
        <v>111</v>
      </c>
      <c r="F13" s="7">
        <v>11100</v>
      </c>
      <c r="H13" s="14" t="s">
        <v>577</v>
      </c>
      <c r="I13" s="14"/>
      <c r="J13" s="6" t="s">
        <v>212</v>
      </c>
      <c r="K13" s="7"/>
      <c r="L13" s="7"/>
    </row>
    <row r="14" spans="1:12">
      <c r="A14" s="89" t="s">
        <v>203</v>
      </c>
      <c r="B14" s="14" t="s">
        <v>315</v>
      </c>
      <c r="C14" s="14">
        <v>11400</v>
      </c>
      <c r="D14" s="6" t="s">
        <v>9</v>
      </c>
      <c r="E14" s="7">
        <v>111</v>
      </c>
      <c r="F14" s="7">
        <v>11100</v>
      </c>
      <c r="H14" s="7" t="s">
        <v>578</v>
      </c>
      <c r="I14" s="16"/>
      <c r="J14" s="8" t="s">
        <v>227</v>
      </c>
      <c r="K14" s="7"/>
      <c r="L14" s="7"/>
    </row>
    <row r="15" spans="1:12">
      <c r="A15" s="89" t="s">
        <v>203</v>
      </c>
      <c r="B15" s="14" t="s">
        <v>316</v>
      </c>
      <c r="C15" s="14">
        <v>11500</v>
      </c>
      <c r="D15" s="6" t="s">
        <v>247</v>
      </c>
      <c r="E15" s="7">
        <v>111</v>
      </c>
      <c r="F15" s="7">
        <v>11100</v>
      </c>
      <c r="H15" s="7" t="s">
        <v>579</v>
      </c>
      <c r="I15" s="7"/>
      <c r="J15" s="12" t="s">
        <v>293</v>
      </c>
      <c r="K15" s="7"/>
      <c r="L15" s="7"/>
    </row>
    <row r="16" spans="1:12">
      <c r="A16" s="89" t="s">
        <v>203</v>
      </c>
      <c r="B16" s="14" t="s">
        <v>317</v>
      </c>
      <c r="C16" s="14">
        <v>11600</v>
      </c>
      <c r="D16" s="6" t="s">
        <v>10</v>
      </c>
      <c r="E16" s="7">
        <v>111</v>
      </c>
      <c r="F16" s="7">
        <v>11100</v>
      </c>
      <c r="H16" s="7" t="s">
        <v>580</v>
      </c>
      <c r="I16" s="7"/>
      <c r="J16" s="12" t="s">
        <v>234</v>
      </c>
      <c r="K16" s="7"/>
      <c r="L16" s="7"/>
    </row>
    <row r="17" spans="1:12">
      <c r="A17" s="89" t="s">
        <v>203</v>
      </c>
      <c r="B17" s="14" t="s">
        <v>318</v>
      </c>
      <c r="C17" s="14">
        <v>11700</v>
      </c>
      <c r="D17" s="6" t="s">
        <v>11</v>
      </c>
      <c r="E17" s="7">
        <v>117</v>
      </c>
      <c r="F17" s="7">
        <v>11700</v>
      </c>
      <c r="H17" s="7" t="s">
        <v>581</v>
      </c>
      <c r="I17" s="7"/>
      <c r="J17" s="12" t="s">
        <v>213</v>
      </c>
      <c r="K17" s="7"/>
      <c r="L17" s="7"/>
    </row>
    <row r="18" spans="1:12">
      <c r="A18" s="89" t="s">
        <v>203</v>
      </c>
      <c r="B18" s="14" t="s">
        <v>319</v>
      </c>
      <c r="C18" s="14">
        <v>11900</v>
      </c>
      <c r="D18" s="6" t="s">
        <v>177</v>
      </c>
      <c r="E18" s="7">
        <v>119</v>
      </c>
      <c r="F18" s="7">
        <v>11900</v>
      </c>
      <c r="H18" s="7" t="s">
        <v>582</v>
      </c>
      <c r="I18" s="7"/>
      <c r="J18" s="12" t="s">
        <v>225</v>
      </c>
      <c r="K18" s="7"/>
      <c r="L18" s="7"/>
    </row>
    <row r="19" spans="1:12">
      <c r="A19" s="89" t="s">
        <v>203</v>
      </c>
      <c r="B19" s="14" t="s">
        <v>320</v>
      </c>
      <c r="C19" s="14">
        <v>12100</v>
      </c>
      <c r="D19" s="6" t="s">
        <v>12</v>
      </c>
      <c r="E19" s="7">
        <v>119</v>
      </c>
      <c r="F19" s="7">
        <v>11900</v>
      </c>
      <c r="H19" s="7" t="s">
        <v>583</v>
      </c>
      <c r="I19" s="7"/>
      <c r="J19" s="12" t="s">
        <v>218</v>
      </c>
      <c r="K19" s="7"/>
      <c r="L19" s="7"/>
    </row>
    <row r="20" spans="1:12">
      <c r="A20" s="89" t="s">
        <v>203</v>
      </c>
      <c r="B20" s="14" t="s">
        <v>321</v>
      </c>
      <c r="C20" s="14">
        <v>12200</v>
      </c>
      <c r="D20" s="6" t="s">
        <v>13</v>
      </c>
      <c r="E20" s="7">
        <v>122</v>
      </c>
      <c r="F20" s="7">
        <v>12200</v>
      </c>
      <c r="H20" s="14" t="s">
        <v>584</v>
      </c>
      <c r="I20" s="14"/>
      <c r="J20" s="6" t="s">
        <v>219</v>
      </c>
      <c r="K20" s="7"/>
      <c r="L20" s="7"/>
    </row>
    <row r="21" spans="1:12">
      <c r="A21" s="89" t="s">
        <v>203</v>
      </c>
      <c r="B21" s="14" t="s">
        <v>322</v>
      </c>
      <c r="C21" s="14">
        <v>12300</v>
      </c>
      <c r="D21" s="6" t="s">
        <v>14</v>
      </c>
      <c r="E21" s="7">
        <v>123</v>
      </c>
      <c r="F21" s="7">
        <v>12300</v>
      </c>
      <c r="H21" s="7" t="s">
        <v>585</v>
      </c>
      <c r="I21" s="16"/>
      <c r="J21" s="8" t="s">
        <v>209</v>
      </c>
      <c r="K21" s="7"/>
      <c r="L21" s="7"/>
    </row>
    <row r="22" spans="1:12">
      <c r="A22" s="89" t="s">
        <v>203</v>
      </c>
      <c r="B22" s="14" t="s">
        <v>323</v>
      </c>
      <c r="C22" s="14">
        <v>12500</v>
      </c>
      <c r="D22" s="6" t="s">
        <v>15</v>
      </c>
      <c r="E22" s="7">
        <v>111</v>
      </c>
      <c r="F22" s="7">
        <v>11100</v>
      </c>
      <c r="H22" s="7" t="s">
        <v>586</v>
      </c>
      <c r="I22" s="7"/>
      <c r="J22" s="12" t="s">
        <v>118</v>
      </c>
      <c r="K22" s="7"/>
      <c r="L22" s="7"/>
    </row>
    <row r="23" spans="1:12">
      <c r="A23" s="89" t="s">
        <v>203</v>
      </c>
      <c r="B23" s="14" t="s">
        <v>324</v>
      </c>
      <c r="C23" s="14">
        <v>12700</v>
      </c>
      <c r="D23" s="6" t="s">
        <v>16</v>
      </c>
      <c r="E23" s="7">
        <v>127</v>
      </c>
      <c r="F23" s="7">
        <v>12700</v>
      </c>
      <c r="H23" s="7" t="s">
        <v>587</v>
      </c>
      <c r="I23" s="7"/>
      <c r="J23" s="12" t="s">
        <v>222</v>
      </c>
      <c r="K23" s="7"/>
      <c r="L23" s="7"/>
    </row>
    <row r="24" spans="1:12">
      <c r="A24" s="89" t="s">
        <v>203</v>
      </c>
      <c r="B24" s="14" t="s">
        <v>325</v>
      </c>
      <c r="C24" s="14">
        <v>12800</v>
      </c>
      <c r="D24" s="6" t="s">
        <v>659</v>
      </c>
      <c r="E24" s="7">
        <v>912</v>
      </c>
      <c r="F24" s="7">
        <v>91200</v>
      </c>
      <c r="H24" s="7" t="s">
        <v>588</v>
      </c>
      <c r="I24" s="7"/>
      <c r="J24" s="12" t="s">
        <v>303</v>
      </c>
      <c r="K24" s="7"/>
      <c r="L24" s="7"/>
    </row>
    <row r="25" spans="1:12">
      <c r="A25" s="89" t="s">
        <v>203</v>
      </c>
      <c r="B25" s="14" t="s">
        <v>326</v>
      </c>
      <c r="C25" s="14">
        <v>12900</v>
      </c>
      <c r="D25" s="6" t="s">
        <v>17</v>
      </c>
      <c r="E25" s="7">
        <v>129</v>
      </c>
      <c r="F25" s="7">
        <v>12900</v>
      </c>
      <c r="H25" s="7" t="s">
        <v>589</v>
      </c>
      <c r="I25" s="7"/>
      <c r="J25" s="12" t="s">
        <v>226</v>
      </c>
      <c r="K25" s="7"/>
      <c r="L25" s="7"/>
    </row>
    <row r="26" spans="1:12">
      <c r="A26" s="89" t="s">
        <v>203</v>
      </c>
      <c r="B26" s="14" t="s">
        <v>327</v>
      </c>
      <c r="C26" s="14">
        <v>13200</v>
      </c>
      <c r="D26" s="6" t="s">
        <v>139</v>
      </c>
      <c r="E26" s="7">
        <v>132</v>
      </c>
      <c r="F26" s="7">
        <v>13200</v>
      </c>
      <c r="H26" s="7" t="s">
        <v>590</v>
      </c>
      <c r="I26" s="7"/>
      <c r="J26" s="12" t="s">
        <v>221</v>
      </c>
      <c r="K26" s="7"/>
      <c r="L26" s="7"/>
    </row>
    <row r="27" spans="1:12">
      <c r="A27" s="89" t="s">
        <v>203</v>
      </c>
      <c r="B27" s="14" t="s">
        <v>328</v>
      </c>
      <c r="C27" s="14">
        <v>13300</v>
      </c>
      <c r="D27" s="6" t="s">
        <v>18</v>
      </c>
      <c r="E27" s="7">
        <v>133</v>
      </c>
      <c r="F27" s="7">
        <v>13300</v>
      </c>
      <c r="H27" s="7" t="s">
        <v>591</v>
      </c>
      <c r="I27" s="7"/>
      <c r="J27" s="12" t="s">
        <v>244</v>
      </c>
      <c r="K27" s="7"/>
      <c r="L27" s="7"/>
    </row>
    <row r="28" spans="1:12">
      <c r="A28" s="89" t="s">
        <v>203</v>
      </c>
      <c r="B28" s="14" t="s">
        <v>329</v>
      </c>
      <c r="C28" s="14">
        <v>13600</v>
      </c>
      <c r="D28" s="6" t="s">
        <v>19</v>
      </c>
      <c r="E28" s="7">
        <v>136</v>
      </c>
      <c r="F28" s="7">
        <v>13600</v>
      </c>
      <c r="H28" s="14" t="s">
        <v>306</v>
      </c>
      <c r="I28" s="14">
        <v>10300</v>
      </c>
      <c r="J28" s="6" t="s">
        <v>3</v>
      </c>
      <c r="K28" s="7">
        <v>111</v>
      </c>
      <c r="L28" s="7">
        <v>11100</v>
      </c>
    </row>
    <row r="29" spans="1:12">
      <c r="A29" s="89" t="s">
        <v>203</v>
      </c>
      <c r="B29" s="14" t="s">
        <v>330</v>
      </c>
      <c r="C29" s="14">
        <v>14000</v>
      </c>
      <c r="D29" s="6" t="s">
        <v>20</v>
      </c>
      <c r="E29" s="7">
        <v>140</v>
      </c>
      <c r="F29" s="7">
        <v>14000</v>
      </c>
      <c r="H29" s="14" t="s">
        <v>307</v>
      </c>
      <c r="I29" s="14">
        <v>10500</v>
      </c>
      <c r="J29" s="6" t="s">
        <v>146</v>
      </c>
      <c r="K29" s="7">
        <v>101</v>
      </c>
      <c r="L29" s="7">
        <v>10100</v>
      </c>
    </row>
    <row r="30" spans="1:12">
      <c r="A30" s="89" t="s">
        <v>203</v>
      </c>
      <c r="B30" s="14" t="s">
        <v>331</v>
      </c>
      <c r="C30" s="14">
        <v>14100</v>
      </c>
      <c r="D30" s="6" t="s">
        <v>178</v>
      </c>
      <c r="E30" s="7">
        <v>141</v>
      </c>
      <c r="F30" s="7">
        <v>14100</v>
      </c>
      <c r="H30" s="14" t="s">
        <v>308</v>
      </c>
      <c r="I30" s="14">
        <v>10700</v>
      </c>
      <c r="J30" s="6" t="s">
        <v>4</v>
      </c>
      <c r="K30" s="7">
        <v>107</v>
      </c>
      <c r="L30" s="7">
        <v>10700</v>
      </c>
    </row>
    <row r="31" spans="1:12">
      <c r="A31" s="89" t="s">
        <v>203</v>
      </c>
      <c r="B31" s="14" t="s">
        <v>332</v>
      </c>
      <c r="C31" s="14">
        <v>14200</v>
      </c>
      <c r="D31" s="6" t="s">
        <v>119</v>
      </c>
      <c r="E31" s="7">
        <v>107</v>
      </c>
      <c r="F31" s="7">
        <v>10700</v>
      </c>
      <c r="H31" s="14" t="s">
        <v>309</v>
      </c>
      <c r="I31" s="14">
        <v>10800</v>
      </c>
      <c r="J31" s="6" t="s">
        <v>5</v>
      </c>
      <c r="K31" s="7">
        <v>107</v>
      </c>
      <c r="L31" s="7">
        <v>10700</v>
      </c>
    </row>
    <row r="32" spans="1:12">
      <c r="A32" s="89" t="s">
        <v>203</v>
      </c>
      <c r="B32" s="14" t="s">
        <v>333</v>
      </c>
      <c r="C32" s="14">
        <v>14300</v>
      </c>
      <c r="D32" s="6" t="s">
        <v>179</v>
      </c>
      <c r="E32" s="7">
        <v>141</v>
      </c>
      <c r="F32" s="7">
        <v>14100</v>
      </c>
      <c r="H32" s="14" t="s">
        <v>310</v>
      </c>
      <c r="I32" s="14">
        <v>10900</v>
      </c>
      <c r="J32" s="6" t="s">
        <v>147</v>
      </c>
      <c r="K32" s="7">
        <v>109</v>
      </c>
      <c r="L32" s="7">
        <v>10900</v>
      </c>
    </row>
    <row r="33" spans="1:12">
      <c r="A33" s="89" t="s">
        <v>203</v>
      </c>
      <c r="B33" s="14" t="s">
        <v>334</v>
      </c>
      <c r="C33" s="14">
        <v>14500</v>
      </c>
      <c r="D33" s="6" t="s">
        <v>619</v>
      </c>
      <c r="E33" s="7">
        <v>107</v>
      </c>
      <c r="F33" s="7">
        <v>10700</v>
      </c>
      <c r="H33" s="14" t="s">
        <v>311</v>
      </c>
      <c r="I33" s="14">
        <v>11000</v>
      </c>
      <c r="J33" s="6" t="s">
        <v>148</v>
      </c>
      <c r="K33" s="7">
        <v>110</v>
      </c>
      <c r="L33" s="7">
        <v>11000</v>
      </c>
    </row>
    <row r="34" spans="1:12">
      <c r="A34" s="89" t="s">
        <v>203</v>
      </c>
      <c r="B34" s="14" t="s">
        <v>335</v>
      </c>
      <c r="C34" s="14">
        <v>14600</v>
      </c>
      <c r="D34" s="6" t="s">
        <v>21</v>
      </c>
      <c r="E34" s="7">
        <v>146</v>
      </c>
      <c r="F34" s="7">
        <v>14600</v>
      </c>
      <c r="H34" s="14" t="s">
        <v>312</v>
      </c>
      <c r="I34" s="14">
        <v>11100</v>
      </c>
      <c r="J34" s="6" t="s">
        <v>6</v>
      </c>
      <c r="K34" s="7">
        <v>111</v>
      </c>
      <c r="L34" s="7">
        <v>11100</v>
      </c>
    </row>
    <row r="35" spans="1:12">
      <c r="A35" s="89" t="s">
        <v>203</v>
      </c>
      <c r="B35" s="14" t="s">
        <v>336</v>
      </c>
      <c r="C35" s="14">
        <v>14700</v>
      </c>
      <c r="D35" s="6" t="s">
        <v>120</v>
      </c>
      <c r="E35" s="7">
        <v>151</v>
      </c>
      <c r="F35" s="7">
        <v>15100</v>
      </c>
      <c r="H35" s="14" t="s">
        <v>313</v>
      </c>
      <c r="I35" s="14">
        <v>11200</v>
      </c>
      <c r="J35" s="6" t="s">
        <v>7</v>
      </c>
      <c r="K35" s="7">
        <v>111</v>
      </c>
      <c r="L35" s="7">
        <v>11100</v>
      </c>
    </row>
    <row r="36" spans="1:12">
      <c r="A36" s="89" t="s">
        <v>203</v>
      </c>
      <c r="B36" s="14" t="s">
        <v>338</v>
      </c>
      <c r="C36" s="14">
        <v>14800</v>
      </c>
      <c r="D36" s="6" t="s">
        <v>22</v>
      </c>
      <c r="E36" s="7">
        <v>148</v>
      </c>
      <c r="F36" s="7">
        <v>14800</v>
      </c>
      <c r="H36" s="14" t="s">
        <v>314</v>
      </c>
      <c r="I36" s="14">
        <v>11300</v>
      </c>
      <c r="J36" s="6" t="s">
        <v>8</v>
      </c>
      <c r="K36" s="7">
        <v>111</v>
      </c>
      <c r="L36" s="7">
        <v>11100</v>
      </c>
    </row>
    <row r="37" spans="1:12">
      <c r="A37" s="89" t="s">
        <v>203</v>
      </c>
      <c r="B37" s="14" t="s">
        <v>339</v>
      </c>
      <c r="C37" s="14">
        <v>14900</v>
      </c>
      <c r="D37" s="6" t="s">
        <v>23</v>
      </c>
      <c r="E37" s="7">
        <v>129</v>
      </c>
      <c r="F37" s="7">
        <v>12900</v>
      </c>
      <c r="H37" s="14" t="s">
        <v>315</v>
      </c>
      <c r="I37" s="14">
        <v>11400</v>
      </c>
      <c r="J37" s="6" t="s">
        <v>9</v>
      </c>
      <c r="K37" s="7">
        <v>111</v>
      </c>
      <c r="L37" s="7">
        <v>11100</v>
      </c>
    </row>
    <row r="38" spans="1:12">
      <c r="A38" s="89" t="s">
        <v>203</v>
      </c>
      <c r="B38" s="14" t="s">
        <v>337</v>
      </c>
      <c r="C38" s="14" t="s">
        <v>660</v>
      </c>
      <c r="D38" s="6" t="s">
        <v>24</v>
      </c>
      <c r="E38" s="7">
        <v>151</v>
      </c>
      <c r="F38" s="7">
        <v>15100</v>
      </c>
      <c r="H38" s="14" t="s">
        <v>316</v>
      </c>
      <c r="I38" s="14">
        <v>11500</v>
      </c>
      <c r="J38" s="6" t="s">
        <v>247</v>
      </c>
      <c r="K38" s="7">
        <v>111</v>
      </c>
      <c r="L38" s="7">
        <v>11100</v>
      </c>
    </row>
    <row r="39" spans="1:12">
      <c r="A39" s="89" t="s">
        <v>203</v>
      </c>
      <c r="B39" s="14" t="s">
        <v>340</v>
      </c>
      <c r="C39" s="14">
        <v>15200</v>
      </c>
      <c r="D39" s="6" t="s">
        <v>25</v>
      </c>
      <c r="E39" s="7">
        <v>152</v>
      </c>
      <c r="F39" s="7">
        <v>15200</v>
      </c>
      <c r="H39" s="14" t="s">
        <v>317</v>
      </c>
      <c r="I39" s="14">
        <v>11600</v>
      </c>
      <c r="J39" s="6" t="s">
        <v>10</v>
      </c>
      <c r="K39" s="7">
        <v>111</v>
      </c>
      <c r="L39" s="7">
        <v>11100</v>
      </c>
    </row>
    <row r="40" spans="1:12">
      <c r="A40" s="89" t="s">
        <v>203</v>
      </c>
      <c r="B40" s="14" t="s">
        <v>341</v>
      </c>
      <c r="C40" s="14">
        <v>15400</v>
      </c>
      <c r="D40" s="6" t="s">
        <v>26</v>
      </c>
      <c r="E40" s="7">
        <v>154</v>
      </c>
      <c r="F40" s="7">
        <v>15400</v>
      </c>
      <c r="H40" s="14" t="s">
        <v>318</v>
      </c>
      <c r="I40" s="14">
        <v>11700</v>
      </c>
      <c r="J40" s="6" t="s">
        <v>11</v>
      </c>
      <c r="K40" s="7">
        <v>117</v>
      </c>
      <c r="L40" s="7">
        <v>11700</v>
      </c>
    </row>
    <row r="41" spans="1:12">
      <c r="A41" s="89" t="s">
        <v>203</v>
      </c>
      <c r="B41" s="14" t="s">
        <v>342</v>
      </c>
      <c r="C41" s="14">
        <v>15500</v>
      </c>
      <c r="D41" s="6" t="s">
        <v>27</v>
      </c>
      <c r="E41" s="7">
        <v>152</v>
      </c>
      <c r="F41" s="7">
        <v>15200</v>
      </c>
      <c r="H41" s="14" t="s">
        <v>319</v>
      </c>
      <c r="I41" s="14">
        <v>11900</v>
      </c>
      <c r="J41" s="6" t="s">
        <v>177</v>
      </c>
      <c r="K41" s="7">
        <v>119</v>
      </c>
      <c r="L41" s="7">
        <v>11900</v>
      </c>
    </row>
    <row r="42" spans="1:12">
      <c r="A42" s="89" t="s">
        <v>203</v>
      </c>
      <c r="B42" s="14" t="s">
        <v>343</v>
      </c>
      <c r="C42" s="14">
        <v>15600</v>
      </c>
      <c r="D42" s="6" t="s">
        <v>28</v>
      </c>
      <c r="E42" s="7">
        <v>156</v>
      </c>
      <c r="F42" s="7">
        <v>15600</v>
      </c>
      <c r="H42" s="14" t="s">
        <v>320</v>
      </c>
      <c r="I42" s="14">
        <v>12100</v>
      </c>
      <c r="J42" s="6" t="s">
        <v>12</v>
      </c>
      <c r="K42" s="7">
        <v>119</v>
      </c>
      <c r="L42" s="7">
        <v>11900</v>
      </c>
    </row>
    <row r="43" spans="1:12">
      <c r="A43" s="89" t="s">
        <v>203</v>
      </c>
      <c r="B43" s="14" t="s">
        <v>344</v>
      </c>
      <c r="C43" s="14">
        <v>15700</v>
      </c>
      <c r="D43" s="6" t="s">
        <v>29</v>
      </c>
      <c r="E43" s="7">
        <v>157</v>
      </c>
      <c r="F43" s="7">
        <v>15700</v>
      </c>
      <c r="H43" s="14" t="s">
        <v>321</v>
      </c>
      <c r="I43" s="14">
        <v>12200</v>
      </c>
      <c r="J43" s="6" t="s">
        <v>13</v>
      </c>
      <c r="K43" s="7">
        <v>122</v>
      </c>
      <c r="L43" s="7">
        <v>12200</v>
      </c>
    </row>
    <row r="44" spans="1:12">
      <c r="A44" s="89" t="s">
        <v>203</v>
      </c>
      <c r="B44" s="14" t="s">
        <v>345</v>
      </c>
      <c r="C44" s="14">
        <v>15800</v>
      </c>
      <c r="D44" s="6" t="s">
        <v>30</v>
      </c>
      <c r="E44" s="7">
        <v>158</v>
      </c>
      <c r="F44" s="7">
        <v>15800</v>
      </c>
      <c r="H44" s="14" t="s">
        <v>322</v>
      </c>
      <c r="I44" s="14">
        <v>12300</v>
      </c>
      <c r="J44" s="6" t="s">
        <v>14</v>
      </c>
      <c r="K44" s="7">
        <v>123</v>
      </c>
      <c r="L44" s="7">
        <v>12300</v>
      </c>
    </row>
    <row r="45" spans="1:12">
      <c r="A45" s="89" t="s">
        <v>203</v>
      </c>
      <c r="B45" s="14" t="s">
        <v>346</v>
      </c>
      <c r="C45" s="14">
        <v>16000</v>
      </c>
      <c r="D45" s="6" t="s">
        <v>31</v>
      </c>
      <c r="E45" s="7">
        <v>111</v>
      </c>
      <c r="F45" s="7">
        <v>11100</v>
      </c>
      <c r="H45" s="14" t="s">
        <v>323</v>
      </c>
      <c r="I45" s="14">
        <v>12500</v>
      </c>
      <c r="J45" s="6" t="s">
        <v>15</v>
      </c>
      <c r="K45" s="7">
        <v>111</v>
      </c>
      <c r="L45" s="7">
        <v>11100</v>
      </c>
    </row>
    <row r="46" spans="1:12">
      <c r="A46" s="89" t="s">
        <v>203</v>
      </c>
      <c r="B46" s="14" t="s">
        <v>347</v>
      </c>
      <c r="C46" s="14">
        <v>16100</v>
      </c>
      <c r="D46" s="6" t="s">
        <v>32</v>
      </c>
      <c r="E46" s="7">
        <v>161</v>
      </c>
      <c r="F46" s="7">
        <v>16100</v>
      </c>
      <c r="H46" s="14" t="s">
        <v>324</v>
      </c>
      <c r="I46" s="14">
        <v>12700</v>
      </c>
      <c r="J46" s="6" t="s">
        <v>16</v>
      </c>
      <c r="K46" s="7">
        <v>127</v>
      </c>
      <c r="L46" s="7">
        <v>12700</v>
      </c>
    </row>
    <row r="47" spans="1:12">
      <c r="A47" s="89" t="s">
        <v>203</v>
      </c>
      <c r="B47" s="14" t="s">
        <v>348</v>
      </c>
      <c r="C47" s="14">
        <v>16200</v>
      </c>
      <c r="D47" s="6" t="s">
        <v>149</v>
      </c>
      <c r="E47" s="7">
        <v>151</v>
      </c>
      <c r="F47" s="7">
        <v>15100</v>
      </c>
      <c r="H47" s="14" t="s">
        <v>325</v>
      </c>
      <c r="I47" s="14">
        <v>12800</v>
      </c>
      <c r="J47" s="6" t="s">
        <v>659</v>
      </c>
      <c r="K47" s="7">
        <v>912</v>
      </c>
      <c r="L47" s="7">
        <v>91200</v>
      </c>
    </row>
    <row r="48" spans="1:12">
      <c r="A48" s="89" t="s">
        <v>203</v>
      </c>
      <c r="B48" s="14" t="s">
        <v>349</v>
      </c>
      <c r="C48" s="14">
        <v>16400</v>
      </c>
      <c r="D48" s="6" t="s">
        <v>180</v>
      </c>
      <c r="E48" s="7">
        <v>129</v>
      </c>
      <c r="F48" s="7">
        <v>12900</v>
      </c>
      <c r="H48" s="14" t="s">
        <v>326</v>
      </c>
      <c r="I48" s="14">
        <v>12900</v>
      </c>
      <c r="J48" s="6" t="s">
        <v>17</v>
      </c>
      <c r="K48" s="7">
        <v>129</v>
      </c>
      <c r="L48" s="7">
        <v>12900</v>
      </c>
    </row>
    <row r="49" spans="1:12">
      <c r="A49" s="89" t="s">
        <v>203</v>
      </c>
      <c r="B49" s="15" t="s">
        <v>350</v>
      </c>
      <c r="C49" s="14">
        <v>16500</v>
      </c>
      <c r="D49" s="6" t="s">
        <v>150</v>
      </c>
      <c r="E49" s="7">
        <v>165</v>
      </c>
      <c r="F49" s="7">
        <v>16500</v>
      </c>
      <c r="H49" s="14" t="s">
        <v>327</v>
      </c>
      <c r="I49" s="14">
        <v>13200</v>
      </c>
      <c r="J49" s="6" t="s">
        <v>139</v>
      </c>
      <c r="K49" s="7">
        <v>132</v>
      </c>
      <c r="L49" s="7">
        <v>13200</v>
      </c>
    </row>
    <row r="50" spans="1:12">
      <c r="A50" s="89" t="s">
        <v>203</v>
      </c>
      <c r="B50" s="14" t="s">
        <v>351</v>
      </c>
      <c r="C50" s="14">
        <v>16600</v>
      </c>
      <c r="D50" s="6" t="s">
        <v>33</v>
      </c>
      <c r="E50" s="7">
        <v>119</v>
      </c>
      <c r="F50" s="7">
        <v>11900</v>
      </c>
      <c r="H50" s="14" t="s">
        <v>328</v>
      </c>
      <c r="I50" s="14">
        <v>13300</v>
      </c>
      <c r="J50" s="6" t="s">
        <v>18</v>
      </c>
      <c r="K50" s="7">
        <v>133</v>
      </c>
      <c r="L50" s="7">
        <v>13300</v>
      </c>
    </row>
    <row r="51" spans="1:12">
      <c r="A51" s="89" t="s">
        <v>203</v>
      </c>
      <c r="B51" s="7" t="s">
        <v>661</v>
      </c>
      <c r="C51" s="7">
        <v>16700</v>
      </c>
      <c r="D51" s="12" t="s">
        <v>662</v>
      </c>
      <c r="E51" s="82">
        <v>167</v>
      </c>
      <c r="F51" s="82">
        <v>16700</v>
      </c>
      <c r="H51" s="14" t="s">
        <v>329</v>
      </c>
      <c r="I51" s="14">
        <v>13600</v>
      </c>
      <c r="J51" s="6" t="s">
        <v>19</v>
      </c>
      <c r="K51" s="7">
        <v>136</v>
      </c>
      <c r="L51" s="7">
        <v>13600</v>
      </c>
    </row>
    <row r="52" spans="1:12">
      <c r="A52" s="89" t="s">
        <v>203</v>
      </c>
      <c r="B52" s="14" t="s">
        <v>352</v>
      </c>
      <c r="C52" s="14">
        <v>17100</v>
      </c>
      <c r="D52" s="6" t="s">
        <v>34</v>
      </c>
      <c r="E52" s="7">
        <v>171</v>
      </c>
      <c r="F52" s="7">
        <v>17100</v>
      </c>
      <c r="H52" s="14" t="s">
        <v>330</v>
      </c>
      <c r="I52" s="14">
        <v>14000</v>
      </c>
      <c r="J52" s="6" t="s">
        <v>20</v>
      </c>
      <c r="K52" s="7">
        <v>140</v>
      </c>
      <c r="L52" s="7">
        <v>14000</v>
      </c>
    </row>
    <row r="53" spans="1:12">
      <c r="A53" s="89" t="s">
        <v>203</v>
      </c>
      <c r="B53" s="14" t="s">
        <v>353</v>
      </c>
      <c r="C53" s="14">
        <v>17200</v>
      </c>
      <c r="D53" s="6" t="s">
        <v>140</v>
      </c>
      <c r="E53" s="7">
        <v>172</v>
      </c>
      <c r="F53" s="7">
        <v>17200</v>
      </c>
      <c r="H53" s="14" t="s">
        <v>331</v>
      </c>
      <c r="I53" s="14">
        <v>14100</v>
      </c>
      <c r="J53" s="6" t="s">
        <v>178</v>
      </c>
      <c r="K53" s="7">
        <v>141</v>
      </c>
      <c r="L53" s="7">
        <v>14100</v>
      </c>
    </row>
    <row r="54" spans="1:12">
      <c r="A54" s="89" t="s">
        <v>203</v>
      </c>
      <c r="B54" s="14" t="s">
        <v>354</v>
      </c>
      <c r="C54" s="14">
        <v>17400</v>
      </c>
      <c r="D54" s="6" t="s">
        <v>663</v>
      </c>
      <c r="E54" s="7">
        <v>174</v>
      </c>
      <c r="F54" s="7">
        <v>17400</v>
      </c>
      <c r="H54" s="14" t="s">
        <v>332</v>
      </c>
      <c r="I54" s="14">
        <v>14200</v>
      </c>
      <c r="J54" s="6" t="s">
        <v>119</v>
      </c>
      <c r="K54" s="7">
        <v>107</v>
      </c>
      <c r="L54" s="7">
        <v>10700</v>
      </c>
    </row>
    <row r="55" spans="1:12">
      <c r="A55" s="89" t="s">
        <v>203</v>
      </c>
      <c r="B55" s="14" t="s">
        <v>355</v>
      </c>
      <c r="C55" s="14">
        <v>18000</v>
      </c>
      <c r="D55" s="6" t="s">
        <v>35</v>
      </c>
      <c r="E55" s="7">
        <v>119</v>
      </c>
      <c r="F55" s="7">
        <v>11900</v>
      </c>
      <c r="H55" s="14" t="s">
        <v>333</v>
      </c>
      <c r="I55" s="14">
        <v>14300</v>
      </c>
      <c r="J55" s="6" t="s">
        <v>179</v>
      </c>
      <c r="K55" s="7">
        <v>141</v>
      </c>
      <c r="L55" s="7">
        <v>14100</v>
      </c>
    </row>
    <row r="56" spans="1:12">
      <c r="A56" s="89" t="s">
        <v>203</v>
      </c>
      <c r="B56" s="14" t="s">
        <v>356</v>
      </c>
      <c r="C56" s="14">
        <v>18100</v>
      </c>
      <c r="D56" s="6" t="s">
        <v>36</v>
      </c>
      <c r="E56" s="7">
        <v>181</v>
      </c>
      <c r="F56" s="7">
        <v>18100</v>
      </c>
      <c r="H56" s="14" t="s">
        <v>334</v>
      </c>
      <c r="I56" s="14">
        <v>14500</v>
      </c>
      <c r="J56" s="6" t="s">
        <v>619</v>
      </c>
      <c r="K56" s="7">
        <v>107</v>
      </c>
      <c r="L56" s="7">
        <v>10700</v>
      </c>
    </row>
    <row r="57" spans="1:12">
      <c r="A57" s="89" t="s">
        <v>203</v>
      </c>
      <c r="B57" s="14" t="s">
        <v>357</v>
      </c>
      <c r="C57" s="14">
        <v>18200</v>
      </c>
      <c r="D57" s="6" t="s">
        <v>37</v>
      </c>
      <c r="E57" s="7">
        <v>182</v>
      </c>
      <c r="F57" s="7">
        <v>18200</v>
      </c>
      <c r="H57" s="14" t="s">
        <v>335</v>
      </c>
      <c r="I57" s="14">
        <v>14600</v>
      </c>
      <c r="J57" s="6" t="s">
        <v>21</v>
      </c>
      <c r="K57" s="7">
        <v>146</v>
      </c>
      <c r="L57" s="7">
        <v>14600</v>
      </c>
    </row>
    <row r="58" spans="1:12">
      <c r="A58" s="89" t="s">
        <v>203</v>
      </c>
      <c r="B58" s="14" t="s">
        <v>358</v>
      </c>
      <c r="C58" s="14">
        <v>18300</v>
      </c>
      <c r="D58" s="6" t="s">
        <v>620</v>
      </c>
      <c r="E58" s="7">
        <v>119</v>
      </c>
      <c r="F58" s="7">
        <v>11900</v>
      </c>
      <c r="H58" s="14" t="s">
        <v>336</v>
      </c>
      <c r="I58" s="14">
        <v>14700</v>
      </c>
      <c r="J58" s="6" t="s">
        <v>120</v>
      </c>
      <c r="K58" s="7">
        <v>151</v>
      </c>
      <c r="L58" s="7">
        <v>15100</v>
      </c>
    </row>
    <row r="59" spans="1:12">
      <c r="A59" s="89" t="s">
        <v>203</v>
      </c>
      <c r="B59" s="14" t="s">
        <v>359</v>
      </c>
      <c r="C59" s="14">
        <v>18500</v>
      </c>
      <c r="D59" s="6" t="s">
        <v>38</v>
      </c>
      <c r="E59" s="7">
        <v>119</v>
      </c>
      <c r="F59" s="7">
        <v>11900</v>
      </c>
      <c r="H59" s="14" t="s">
        <v>338</v>
      </c>
      <c r="I59" s="14">
        <v>14800</v>
      </c>
      <c r="J59" s="6" t="s">
        <v>22</v>
      </c>
      <c r="K59" s="7">
        <v>148</v>
      </c>
      <c r="L59" s="7">
        <v>14800</v>
      </c>
    </row>
    <row r="60" spans="1:12">
      <c r="A60" s="89" t="s">
        <v>203</v>
      </c>
      <c r="B60" s="14" t="s">
        <v>360</v>
      </c>
      <c r="C60" s="14">
        <v>18600</v>
      </c>
      <c r="D60" s="6" t="s">
        <v>39</v>
      </c>
      <c r="E60" s="7">
        <v>119</v>
      </c>
      <c r="F60" s="7">
        <v>11900</v>
      </c>
      <c r="H60" s="14" t="s">
        <v>339</v>
      </c>
      <c r="I60" s="14">
        <v>14900</v>
      </c>
      <c r="J60" s="6" t="s">
        <v>23</v>
      </c>
      <c r="K60" s="7">
        <v>129</v>
      </c>
      <c r="L60" s="7">
        <v>12900</v>
      </c>
    </row>
    <row r="61" spans="1:12">
      <c r="A61" s="89" t="s">
        <v>203</v>
      </c>
      <c r="B61" s="14" t="s">
        <v>361</v>
      </c>
      <c r="C61" s="14">
        <v>18700</v>
      </c>
      <c r="D61" s="6" t="s">
        <v>621</v>
      </c>
      <c r="E61" s="7">
        <v>119</v>
      </c>
      <c r="F61" s="7">
        <v>11900</v>
      </c>
      <c r="H61" s="14" t="s">
        <v>337</v>
      </c>
      <c r="I61" s="14">
        <v>15100</v>
      </c>
      <c r="J61" s="6" t="s">
        <v>24</v>
      </c>
      <c r="K61" s="7">
        <v>151</v>
      </c>
      <c r="L61" s="7">
        <v>15100</v>
      </c>
    </row>
    <row r="62" spans="1:12">
      <c r="A62" s="89" t="s">
        <v>203</v>
      </c>
      <c r="B62" s="14" t="s">
        <v>362</v>
      </c>
      <c r="C62" s="14">
        <v>18800</v>
      </c>
      <c r="D62" s="6" t="s">
        <v>40</v>
      </c>
      <c r="E62" s="7">
        <v>119</v>
      </c>
      <c r="F62" s="7">
        <v>11900</v>
      </c>
      <c r="H62" s="14" t="s">
        <v>340</v>
      </c>
      <c r="I62" s="14">
        <v>15200</v>
      </c>
      <c r="J62" s="6" t="s">
        <v>25</v>
      </c>
      <c r="K62" s="7">
        <v>152</v>
      </c>
      <c r="L62" s="7">
        <v>15200</v>
      </c>
    </row>
    <row r="63" spans="1:12">
      <c r="A63" s="89" t="s">
        <v>203</v>
      </c>
      <c r="B63" s="14" t="s">
        <v>363</v>
      </c>
      <c r="C63" s="14">
        <v>19000</v>
      </c>
      <c r="D63" s="6" t="s">
        <v>41</v>
      </c>
      <c r="E63" s="7">
        <v>119</v>
      </c>
      <c r="F63" s="7">
        <v>11900</v>
      </c>
      <c r="H63" s="14" t="s">
        <v>341</v>
      </c>
      <c r="I63" s="14">
        <v>15400</v>
      </c>
      <c r="J63" s="6" t="s">
        <v>26</v>
      </c>
      <c r="K63" s="7">
        <v>154</v>
      </c>
      <c r="L63" s="7">
        <v>15400</v>
      </c>
    </row>
    <row r="64" spans="1:12">
      <c r="A64" s="89" t="s">
        <v>203</v>
      </c>
      <c r="B64" s="14" t="s">
        <v>364</v>
      </c>
      <c r="C64" s="14">
        <v>19100</v>
      </c>
      <c r="D64" s="6" t="s">
        <v>151</v>
      </c>
      <c r="E64" s="7">
        <v>191</v>
      </c>
      <c r="F64" s="7">
        <v>19100</v>
      </c>
      <c r="H64" s="14" t="s">
        <v>342</v>
      </c>
      <c r="I64" s="14">
        <v>15500</v>
      </c>
      <c r="J64" s="6" t="s">
        <v>27</v>
      </c>
      <c r="K64" s="7">
        <v>152</v>
      </c>
      <c r="L64" s="7">
        <v>15200</v>
      </c>
    </row>
    <row r="65" spans="1:12">
      <c r="A65" s="89" t="s">
        <v>203</v>
      </c>
      <c r="B65" s="14" t="s">
        <v>365</v>
      </c>
      <c r="C65" s="14">
        <v>19200</v>
      </c>
      <c r="D65" s="6" t="s">
        <v>42</v>
      </c>
      <c r="E65" s="7">
        <v>119</v>
      </c>
      <c r="F65" s="7">
        <v>11900</v>
      </c>
      <c r="H65" s="14" t="s">
        <v>343</v>
      </c>
      <c r="I65" s="14">
        <v>15600</v>
      </c>
      <c r="J65" s="6" t="s">
        <v>28</v>
      </c>
      <c r="K65" s="7">
        <v>156</v>
      </c>
      <c r="L65" s="7">
        <v>15600</v>
      </c>
    </row>
    <row r="66" spans="1:12">
      <c r="A66" s="89" t="s">
        <v>203</v>
      </c>
      <c r="B66" s="14" t="s">
        <v>366</v>
      </c>
      <c r="C66" s="14">
        <v>19300</v>
      </c>
      <c r="D66" s="6" t="s">
        <v>43</v>
      </c>
      <c r="E66" s="7">
        <v>119</v>
      </c>
      <c r="F66" s="7">
        <v>11900</v>
      </c>
      <c r="H66" s="14" t="s">
        <v>344</v>
      </c>
      <c r="I66" s="14">
        <v>15700</v>
      </c>
      <c r="J66" s="6" t="s">
        <v>29</v>
      </c>
      <c r="K66" s="7">
        <v>157</v>
      </c>
      <c r="L66" s="7">
        <v>15700</v>
      </c>
    </row>
    <row r="67" spans="1:12">
      <c r="A67" s="89" t="s">
        <v>203</v>
      </c>
      <c r="B67" s="14" t="s">
        <v>367</v>
      </c>
      <c r="C67" s="14">
        <v>19400</v>
      </c>
      <c r="D67" s="6" t="s">
        <v>44</v>
      </c>
      <c r="E67" s="7">
        <v>194</v>
      </c>
      <c r="F67" s="7">
        <v>19400</v>
      </c>
      <c r="H67" s="14" t="s">
        <v>345</v>
      </c>
      <c r="I67" s="14">
        <v>15800</v>
      </c>
      <c r="J67" s="6" t="s">
        <v>30</v>
      </c>
      <c r="K67" s="7">
        <v>158</v>
      </c>
      <c r="L67" s="7">
        <v>15800</v>
      </c>
    </row>
    <row r="68" spans="1:12">
      <c r="A68" s="89" t="s">
        <v>203</v>
      </c>
      <c r="B68" s="14" t="s">
        <v>601</v>
      </c>
      <c r="C68" s="14">
        <v>19500</v>
      </c>
      <c r="D68" s="6" t="s">
        <v>602</v>
      </c>
      <c r="E68" s="7">
        <v>119</v>
      </c>
      <c r="F68" s="7">
        <v>11900</v>
      </c>
      <c r="H68" s="14" t="s">
        <v>346</v>
      </c>
      <c r="I68" s="14">
        <v>16000</v>
      </c>
      <c r="J68" s="6" t="s">
        <v>31</v>
      </c>
      <c r="K68" s="7">
        <v>111</v>
      </c>
      <c r="L68" s="7">
        <v>11100</v>
      </c>
    </row>
    <row r="69" spans="1:12">
      <c r="A69" s="89" t="s">
        <v>203</v>
      </c>
      <c r="B69" s="14" t="s">
        <v>368</v>
      </c>
      <c r="C69" s="14">
        <v>19700</v>
      </c>
      <c r="D69" s="6" t="s">
        <v>152</v>
      </c>
      <c r="E69" s="7">
        <v>201</v>
      </c>
      <c r="F69" s="7">
        <v>20100</v>
      </c>
      <c r="H69" s="14" t="s">
        <v>347</v>
      </c>
      <c r="I69" s="14">
        <v>16100</v>
      </c>
      <c r="J69" s="6" t="s">
        <v>32</v>
      </c>
      <c r="K69" s="7">
        <v>161</v>
      </c>
      <c r="L69" s="7">
        <v>16100</v>
      </c>
    </row>
    <row r="70" spans="1:12">
      <c r="A70" s="89" t="s">
        <v>203</v>
      </c>
      <c r="B70" s="14" t="s">
        <v>369</v>
      </c>
      <c r="C70" s="14">
        <v>19900</v>
      </c>
      <c r="D70" s="6" t="s">
        <v>153</v>
      </c>
      <c r="E70" s="7">
        <v>199</v>
      </c>
      <c r="F70" s="7">
        <v>19900</v>
      </c>
      <c r="H70" s="14" t="s">
        <v>348</v>
      </c>
      <c r="I70" s="14">
        <v>16200</v>
      </c>
      <c r="J70" s="6" t="s">
        <v>149</v>
      </c>
      <c r="K70" s="7">
        <v>151</v>
      </c>
      <c r="L70" s="7">
        <v>15100</v>
      </c>
    </row>
    <row r="71" spans="1:12">
      <c r="A71" s="89" t="s">
        <v>203</v>
      </c>
      <c r="B71" s="14" t="s">
        <v>370</v>
      </c>
      <c r="C71" s="14">
        <v>20000</v>
      </c>
      <c r="D71" s="6" t="s">
        <v>181</v>
      </c>
      <c r="E71" s="7">
        <v>201</v>
      </c>
      <c r="F71" s="7">
        <v>20100</v>
      </c>
      <c r="H71" s="14" t="s">
        <v>349</v>
      </c>
      <c r="I71" s="14">
        <v>16400</v>
      </c>
      <c r="J71" s="6" t="s">
        <v>180</v>
      </c>
      <c r="K71" s="7">
        <v>129</v>
      </c>
      <c r="L71" s="7">
        <v>12900</v>
      </c>
    </row>
    <row r="72" spans="1:12">
      <c r="A72" s="89" t="s">
        <v>203</v>
      </c>
      <c r="B72" s="14" t="s">
        <v>371</v>
      </c>
      <c r="C72" s="14">
        <v>20100</v>
      </c>
      <c r="D72" s="6" t="s">
        <v>204</v>
      </c>
      <c r="E72" s="7">
        <v>201</v>
      </c>
      <c r="F72" s="7">
        <v>20100</v>
      </c>
      <c r="H72" s="15" t="s">
        <v>350</v>
      </c>
      <c r="I72" s="14">
        <v>16500</v>
      </c>
      <c r="J72" s="6" t="s">
        <v>150</v>
      </c>
      <c r="K72" s="7">
        <v>165</v>
      </c>
      <c r="L72" s="7">
        <v>16500</v>
      </c>
    </row>
    <row r="73" spans="1:12">
      <c r="A73" s="89" t="s">
        <v>203</v>
      </c>
      <c r="B73" s="14" t="s">
        <v>372</v>
      </c>
      <c r="C73" s="14">
        <v>20200</v>
      </c>
      <c r="D73" s="6" t="s">
        <v>45</v>
      </c>
      <c r="E73" s="7">
        <v>202</v>
      </c>
      <c r="F73" s="7">
        <v>20200</v>
      </c>
      <c r="H73" s="14" t="s">
        <v>351</v>
      </c>
      <c r="I73" s="14">
        <v>16600</v>
      </c>
      <c r="J73" s="6" t="s">
        <v>33</v>
      </c>
      <c r="K73" s="7">
        <v>119</v>
      </c>
      <c r="L73" s="7">
        <v>11900</v>
      </c>
    </row>
    <row r="74" spans="1:12">
      <c r="A74" s="89" t="s">
        <v>203</v>
      </c>
      <c r="B74" s="14" t="s">
        <v>373</v>
      </c>
      <c r="C74" s="14">
        <v>20300</v>
      </c>
      <c r="D74" s="6" t="s">
        <v>141</v>
      </c>
      <c r="E74" s="7">
        <v>262</v>
      </c>
      <c r="F74" s="7">
        <v>26200</v>
      </c>
      <c r="H74" s="7" t="s">
        <v>661</v>
      </c>
      <c r="I74" s="7">
        <v>16700</v>
      </c>
      <c r="J74" s="12" t="s">
        <v>662</v>
      </c>
      <c r="K74" s="82">
        <v>167</v>
      </c>
      <c r="L74" s="82">
        <v>16700</v>
      </c>
    </row>
    <row r="75" spans="1:12">
      <c r="A75" s="89" t="s">
        <v>203</v>
      </c>
      <c r="B75" s="14" t="s">
        <v>374</v>
      </c>
      <c r="C75" s="14">
        <v>21800</v>
      </c>
      <c r="D75" s="6" t="s">
        <v>156</v>
      </c>
      <c r="E75" s="7">
        <v>218</v>
      </c>
      <c r="F75" s="7">
        <v>21800</v>
      </c>
      <c r="H75" s="14" t="s">
        <v>352</v>
      </c>
      <c r="I75" s="14">
        <v>17100</v>
      </c>
      <c r="J75" s="6" t="s">
        <v>34</v>
      </c>
      <c r="K75" s="7">
        <v>171</v>
      </c>
      <c r="L75" s="7">
        <v>17100</v>
      </c>
    </row>
    <row r="76" spans="1:12">
      <c r="A76" s="89" t="s">
        <v>203</v>
      </c>
      <c r="B76" s="14" t="s">
        <v>375</v>
      </c>
      <c r="C76" s="14">
        <v>22200</v>
      </c>
      <c r="D76" s="6" t="s">
        <v>157</v>
      </c>
      <c r="E76" s="7">
        <v>222</v>
      </c>
      <c r="F76" s="7">
        <v>22200</v>
      </c>
      <c r="H76" s="14" t="s">
        <v>353</v>
      </c>
      <c r="I76" s="14">
        <v>17200</v>
      </c>
      <c r="J76" s="6" t="s">
        <v>140</v>
      </c>
      <c r="K76" s="7">
        <v>172</v>
      </c>
      <c r="L76" s="7">
        <v>17200</v>
      </c>
    </row>
    <row r="77" spans="1:12">
      <c r="A77" s="89" t="s">
        <v>203</v>
      </c>
      <c r="B77" s="14" t="s">
        <v>376</v>
      </c>
      <c r="C77" s="14">
        <v>22300</v>
      </c>
      <c r="D77" s="6" t="s">
        <v>46</v>
      </c>
      <c r="E77" s="7">
        <v>223</v>
      </c>
      <c r="F77" s="7">
        <v>22300</v>
      </c>
      <c r="H77" s="14" t="s">
        <v>354</v>
      </c>
      <c r="I77" s="14">
        <v>17400</v>
      </c>
      <c r="J77" s="6" t="s">
        <v>663</v>
      </c>
      <c r="K77" s="7">
        <v>174</v>
      </c>
      <c r="L77" s="7">
        <v>17400</v>
      </c>
    </row>
    <row r="78" spans="1:12">
      <c r="A78" s="89" t="s">
        <v>203</v>
      </c>
      <c r="B78" s="14" t="s">
        <v>377</v>
      </c>
      <c r="C78" s="14">
        <v>22600</v>
      </c>
      <c r="D78" s="6" t="s">
        <v>47</v>
      </c>
      <c r="E78" s="7">
        <v>151</v>
      </c>
      <c r="F78" s="7">
        <v>15100</v>
      </c>
      <c r="H78" s="14" t="s">
        <v>355</v>
      </c>
      <c r="I78" s="14">
        <v>18000</v>
      </c>
      <c r="J78" s="6" t="s">
        <v>35</v>
      </c>
      <c r="K78" s="7">
        <v>119</v>
      </c>
      <c r="L78" s="7">
        <v>11900</v>
      </c>
    </row>
    <row r="79" spans="1:12">
      <c r="A79" s="89" t="s">
        <v>203</v>
      </c>
      <c r="B79" s="14" t="s">
        <v>378</v>
      </c>
      <c r="C79" s="14">
        <v>23300</v>
      </c>
      <c r="D79" s="6" t="s">
        <v>158</v>
      </c>
      <c r="E79" s="7">
        <v>233</v>
      </c>
      <c r="F79" s="7">
        <v>23300</v>
      </c>
      <c r="H79" s="14" t="s">
        <v>356</v>
      </c>
      <c r="I79" s="14">
        <v>18100</v>
      </c>
      <c r="J79" s="6" t="s">
        <v>36</v>
      </c>
      <c r="K79" s="7">
        <v>181</v>
      </c>
      <c r="L79" s="7">
        <v>18100</v>
      </c>
    </row>
    <row r="80" spans="1:12">
      <c r="A80" s="89" t="s">
        <v>203</v>
      </c>
      <c r="B80" s="14" t="s">
        <v>379</v>
      </c>
      <c r="C80" s="14">
        <v>23800</v>
      </c>
      <c r="D80" s="6" t="s">
        <v>48</v>
      </c>
      <c r="E80" s="7">
        <v>238</v>
      </c>
      <c r="F80" s="7">
        <v>23800</v>
      </c>
      <c r="H80" s="14" t="s">
        <v>357</v>
      </c>
      <c r="I80" s="14">
        <v>18200</v>
      </c>
      <c r="J80" s="6" t="s">
        <v>37</v>
      </c>
      <c r="K80" s="7">
        <v>182</v>
      </c>
      <c r="L80" s="7">
        <v>18200</v>
      </c>
    </row>
    <row r="81" spans="1:12">
      <c r="A81" s="89" t="s">
        <v>203</v>
      </c>
      <c r="B81" s="14" t="s">
        <v>380</v>
      </c>
      <c r="C81" s="14">
        <v>23900</v>
      </c>
      <c r="D81" s="6" t="s">
        <v>49</v>
      </c>
      <c r="E81" s="7">
        <v>239</v>
      </c>
      <c r="F81" s="7">
        <v>23900</v>
      </c>
      <c r="H81" s="14" t="s">
        <v>358</v>
      </c>
      <c r="I81" s="14">
        <v>18300</v>
      </c>
      <c r="J81" s="6" t="s">
        <v>620</v>
      </c>
      <c r="K81" s="7">
        <v>119</v>
      </c>
      <c r="L81" s="7">
        <v>11900</v>
      </c>
    </row>
    <row r="82" spans="1:12">
      <c r="A82" s="89" t="s">
        <v>203</v>
      </c>
      <c r="B82" s="14" t="s">
        <v>381</v>
      </c>
      <c r="C82" s="14">
        <v>24400</v>
      </c>
      <c r="D82" s="6" t="s">
        <v>182</v>
      </c>
      <c r="E82" s="7">
        <v>244</v>
      </c>
      <c r="F82" s="7">
        <v>24400</v>
      </c>
      <c r="H82" s="14" t="s">
        <v>359</v>
      </c>
      <c r="I82" s="14">
        <v>18500</v>
      </c>
      <c r="J82" s="6" t="s">
        <v>38</v>
      </c>
      <c r="K82" s="7">
        <v>119</v>
      </c>
      <c r="L82" s="7">
        <v>11900</v>
      </c>
    </row>
    <row r="83" spans="1:12">
      <c r="A83" s="89" t="s">
        <v>203</v>
      </c>
      <c r="B83" s="14" t="s">
        <v>382</v>
      </c>
      <c r="C83" s="14">
        <v>24500</v>
      </c>
      <c r="D83" s="6" t="s">
        <v>159</v>
      </c>
      <c r="E83" s="7">
        <v>245</v>
      </c>
      <c r="F83" s="7">
        <v>24500</v>
      </c>
      <c r="H83" s="14" t="s">
        <v>360</v>
      </c>
      <c r="I83" s="14">
        <v>18600</v>
      </c>
      <c r="J83" s="6" t="s">
        <v>39</v>
      </c>
      <c r="K83" s="7">
        <v>119</v>
      </c>
      <c r="L83" s="7">
        <v>11900</v>
      </c>
    </row>
    <row r="84" spans="1:12">
      <c r="A84" s="89" t="s">
        <v>203</v>
      </c>
      <c r="B84" s="14" t="s">
        <v>383</v>
      </c>
      <c r="C84" s="14">
        <v>26200</v>
      </c>
      <c r="D84" s="6" t="s">
        <v>121</v>
      </c>
      <c r="E84" s="7">
        <v>262</v>
      </c>
      <c r="F84" s="7">
        <v>26200</v>
      </c>
      <c r="H84" s="14" t="s">
        <v>361</v>
      </c>
      <c r="I84" s="14">
        <v>18700</v>
      </c>
      <c r="J84" s="6" t="s">
        <v>621</v>
      </c>
      <c r="K84" s="7">
        <v>119</v>
      </c>
      <c r="L84" s="7">
        <v>11900</v>
      </c>
    </row>
    <row r="85" spans="1:12">
      <c r="A85" s="89" t="s">
        <v>203</v>
      </c>
      <c r="B85" s="14" t="s">
        <v>384</v>
      </c>
      <c r="C85" s="14">
        <v>26300</v>
      </c>
      <c r="D85" s="6" t="s">
        <v>160</v>
      </c>
      <c r="E85" s="7">
        <v>262</v>
      </c>
      <c r="F85" s="7">
        <v>26200</v>
      </c>
      <c r="H85" s="14" t="s">
        <v>362</v>
      </c>
      <c r="I85" s="14">
        <v>18800</v>
      </c>
      <c r="J85" s="6" t="s">
        <v>40</v>
      </c>
      <c r="K85" s="7">
        <v>119</v>
      </c>
      <c r="L85" s="7">
        <v>11900</v>
      </c>
    </row>
    <row r="86" spans="1:12">
      <c r="A86" s="89" t="s">
        <v>203</v>
      </c>
      <c r="B86" s="14" t="s">
        <v>385</v>
      </c>
      <c r="C86" s="14">
        <v>30100</v>
      </c>
      <c r="D86" s="6" t="s">
        <v>162</v>
      </c>
      <c r="E86" s="7">
        <v>301</v>
      </c>
      <c r="F86" s="7">
        <v>30100</v>
      </c>
      <c r="H86" s="14" t="s">
        <v>363</v>
      </c>
      <c r="I86" s="14">
        <v>19000</v>
      </c>
      <c r="J86" s="6" t="s">
        <v>41</v>
      </c>
      <c r="K86" s="7">
        <v>119</v>
      </c>
      <c r="L86" s="7">
        <v>11900</v>
      </c>
    </row>
    <row r="87" spans="1:12">
      <c r="A87" s="89" t="s">
        <v>203</v>
      </c>
      <c r="B87" s="14" t="s">
        <v>386</v>
      </c>
      <c r="C87" s="14">
        <v>30700</v>
      </c>
      <c r="D87" s="6" t="s">
        <v>183</v>
      </c>
      <c r="E87" s="7">
        <v>301</v>
      </c>
      <c r="F87" s="7">
        <v>30100</v>
      </c>
      <c r="H87" s="14" t="s">
        <v>364</v>
      </c>
      <c r="I87" s="14">
        <v>19100</v>
      </c>
      <c r="J87" s="6" t="s">
        <v>151</v>
      </c>
      <c r="K87" s="7">
        <v>191</v>
      </c>
      <c r="L87" s="7">
        <v>19100</v>
      </c>
    </row>
    <row r="88" spans="1:12">
      <c r="A88" s="89" t="s">
        <v>203</v>
      </c>
      <c r="B88" s="14" t="s">
        <v>387</v>
      </c>
      <c r="C88" s="14">
        <v>31200</v>
      </c>
      <c r="D88" s="6" t="s">
        <v>184</v>
      </c>
      <c r="E88" s="7">
        <v>119</v>
      </c>
      <c r="F88" s="7">
        <v>11900</v>
      </c>
      <c r="H88" s="14" t="s">
        <v>365</v>
      </c>
      <c r="I88" s="14">
        <v>19200</v>
      </c>
      <c r="J88" s="6" t="s">
        <v>42</v>
      </c>
      <c r="K88" s="7">
        <v>119</v>
      </c>
      <c r="L88" s="7">
        <v>11900</v>
      </c>
    </row>
    <row r="89" spans="1:12">
      <c r="A89" s="89" t="s">
        <v>203</v>
      </c>
      <c r="B89" s="7" t="s">
        <v>664</v>
      </c>
      <c r="C89" s="7">
        <v>32700</v>
      </c>
      <c r="D89" s="12" t="s">
        <v>665</v>
      </c>
      <c r="E89" s="82">
        <v>327</v>
      </c>
      <c r="F89" s="82">
        <v>32700</v>
      </c>
      <c r="H89" s="14" t="s">
        <v>366</v>
      </c>
      <c r="I89" s="14">
        <v>19300</v>
      </c>
      <c r="J89" s="6" t="s">
        <v>43</v>
      </c>
      <c r="K89" s="7">
        <v>119</v>
      </c>
      <c r="L89" s="7">
        <v>11900</v>
      </c>
    </row>
    <row r="90" spans="1:12">
      <c r="A90" s="89" t="s">
        <v>203</v>
      </c>
      <c r="B90" s="14" t="s">
        <v>388</v>
      </c>
      <c r="C90" s="14">
        <v>33000</v>
      </c>
      <c r="D90" s="6" t="s">
        <v>50</v>
      </c>
      <c r="E90" s="7">
        <v>107</v>
      </c>
      <c r="F90" s="7">
        <v>10700</v>
      </c>
      <c r="H90" s="14" t="s">
        <v>367</v>
      </c>
      <c r="I90" s="14">
        <v>19400</v>
      </c>
      <c r="J90" s="6" t="s">
        <v>44</v>
      </c>
      <c r="K90" s="7">
        <v>194</v>
      </c>
      <c r="L90" s="7">
        <v>19400</v>
      </c>
    </row>
    <row r="91" spans="1:12">
      <c r="A91" s="89" t="s">
        <v>203</v>
      </c>
      <c r="B91" s="14" t="s">
        <v>389</v>
      </c>
      <c r="C91" s="14">
        <v>35000</v>
      </c>
      <c r="D91" s="6" t="s">
        <v>163</v>
      </c>
      <c r="E91" s="7">
        <v>350</v>
      </c>
      <c r="F91" s="7">
        <v>35000</v>
      </c>
      <c r="H91" s="14" t="s">
        <v>601</v>
      </c>
      <c r="I91" s="14">
        <v>19500</v>
      </c>
      <c r="J91" s="6" t="s">
        <v>602</v>
      </c>
      <c r="K91" s="7">
        <v>119</v>
      </c>
      <c r="L91" s="7">
        <v>11900</v>
      </c>
    </row>
    <row r="92" spans="1:12">
      <c r="A92" s="89" t="s">
        <v>203</v>
      </c>
      <c r="B92" s="14" t="s">
        <v>603</v>
      </c>
      <c r="C92" s="14">
        <v>40000</v>
      </c>
      <c r="D92" s="6" t="s">
        <v>604</v>
      </c>
      <c r="E92" s="7">
        <v>425</v>
      </c>
      <c r="F92" s="7">
        <v>42500</v>
      </c>
      <c r="H92" s="14" t="s">
        <v>368</v>
      </c>
      <c r="I92" s="14">
        <v>19700</v>
      </c>
      <c r="J92" s="6" t="s">
        <v>152</v>
      </c>
      <c r="K92" s="7">
        <v>201</v>
      </c>
      <c r="L92" s="7">
        <v>20100</v>
      </c>
    </row>
    <row r="93" spans="1:12">
      <c r="A93" s="89" t="s">
        <v>203</v>
      </c>
      <c r="B93" s="14" t="s">
        <v>390</v>
      </c>
      <c r="C93" s="14">
        <v>40200</v>
      </c>
      <c r="D93" s="6" t="s">
        <v>51</v>
      </c>
      <c r="E93" s="7">
        <v>402</v>
      </c>
      <c r="F93" s="7">
        <v>40200</v>
      </c>
      <c r="H93" s="14" t="s">
        <v>369</v>
      </c>
      <c r="I93" s="14">
        <v>19900</v>
      </c>
      <c r="J93" s="6" t="s">
        <v>153</v>
      </c>
      <c r="K93" s="7">
        <v>199</v>
      </c>
      <c r="L93" s="7">
        <v>19900</v>
      </c>
    </row>
    <row r="94" spans="1:12">
      <c r="A94" s="89" t="s">
        <v>203</v>
      </c>
      <c r="B94" s="14" t="s">
        <v>391</v>
      </c>
      <c r="C94" s="14">
        <v>40300</v>
      </c>
      <c r="D94" s="6" t="s">
        <v>392</v>
      </c>
      <c r="E94" s="7">
        <v>403</v>
      </c>
      <c r="F94" s="7">
        <v>40300</v>
      </c>
      <c r="H94" s="14" t="s">
        <v>370</v>
      </c>
      <c r="I94" s="14">
        <v>20000</v>
      </c>
      <c r="J94" s="6" t="s">
        <v>181</v>
      </c>
      <c r="K94" s="7">
        <v>201</v>
      </c>
      <c r="L94" s="7">
        <v>20100</v>
      </c>
    </row>
    <row r="95" spans="1:12">
      <c r="A95" s="89" t="s">
        <v>203</v>
      </c>
      <c r="B95" s="14" t="s">
        <v>393</v>
      </c>
      <c r="C95" s="14">
        <v>40500</v>
      </c>
      <c r="D95" s="6" t="s">
        <v>52</v>
      </c>
      <c r="E95" s="7">
        <v>151</v>
      </c>
      <c r="F95" s="7">
        <v>15100</v>
      </c>
      <c r="H95" s="14" t="s">
        <v>371</v>
      </c>
      <c r="I95" s="14">
        <v>20100</v>
      </c>
      <c r="J95" s="6" t="s">
        <v>204</v>
      </c>
      <c r="K95" s="7">
        <v>201</v>
      </c>
      <c r="L95" s="7">
        <v>20100</v>
      </c>
    </row>
    <row r="96" spans="1:12">
      <c r="A96" s="89" t="s">
        <v>203</v>
      </c>
      <c r="B96" s="14" t="s">
        <v>394</v>
      </c>
      <c r="C96" s="14">
        <v>40900</v>
      </c>
      <c r="D96" s="6" t="s">
        <v>605</v>
      </c>
      <c r="E96" s="7">
        <v>409</v>
      </c>
      <c r="F96" s="7">
        <v>40900</v>
      </c>
      <c r="H96" s="14" t="s">
        <v>372</v>
      </c>
      <c r="I96" s="14">
        <v>20200</v>
      </c>
      <c r="J96" s="6" t="s">
        <v>45</v>
      </c>
      <c r="K96" s="7">
        <v>202</v>
      </c>
      <c r="L96" s="7">
        <v>20200</v>
      </c>
    </row>
    <row r="97" spans="1:12">
      <c r="A97" s="89" t="s">
        <v>203</v>
      </c>
      <c r="B97" s="14" t="s">
        <v>395</v>
      </c>
      <c r="C97" s="14">
        <v>41100</v>
      </c>
      <c r="D97" s="6" t="s">
        <v>185</v>
      </c>
      <c r="E97" s="7">
        <v>411</v>
      </c>
      <c r="F97" s="7">
        <v>41100</v>
      </c>
      <c r="H97" s="14" t="s">
        <v>373</v>
      </c>
      <c r="I97" s="14">
        <v>20300</v>
      </c>
      <c r="J97" s="6" t="s">
        <v>141</v>
      </c>
      <c r="K97" s="7">
        <v>262</v>
      </c>
      <c r="L97" s="7">
        <v>26200</v>
      </c>
    </row>
    <row r="98" spans="1:12">
      <c r="A98" s="89" t="s">
        <v>203</v>
      </c>
      <c r="B98" s="14" t="s">
        <v>396</v>
      </c>
      <c r="C98" s="14">
        <v>41300</v>
      </c>
      <c r="D98" s="6" t="s">
        <v>186</v>
      </c>
      <c r="E98" s="7">
        <v>413</v>
      </c>
      <c r="F98" s="7">
        <v>41300</v>
      </c>
      <c r="H98" s="14" t="s">
        <v>507</v>
      </c>
      <c r="I98" s="14">
        <v>20400</v>
      </c>
      <c r="J98" s="6" t="s">
        <v>154</v>
      </c>
      <c r="K98" s="7">
        <v>204</v>
      </c>
      <c r="L98" s="7">
        <v>20400</v>
      </c>
    </row>
    <row r="99" spans="1:12">
      <c r="A99" s="89" t="s">
        <v>203</v>
      </c>
      <c r="B99" s="14" t="s">
        <v>397</v>
      </c>
      <c r="C99" s="14">
        <v>41700</v>
      </c>
      <c r="D99" s="6" t="s">
        <v>53</v>
      </c>
      <c r="E99" s="7">
        <v>417</v>
      </c>
      <c r="F99" s="7">
        <v>41700</v>
      </c>
      <c r="H99" s="14" t="s">
        <v>510</v>
      </c>
      <c r="I99" s="14">
        <v>20700</v>
      </c>
      <c r="J99" s="6" t="s">
        <v>155</v>
      </c>
      <c r="K99" s="7">
        <v>207</v>
      </c>
      <c r="L99" s="7">
        <v>20700</v>
      </c>
    </row>
    <row r="100" spans="1:12">
      <c r="A100" s="89" t="s">
        <v>203</v>
      </c>
      <c r="B100" s="14" t="s">
        <v>398</v>
      </c>
      <c r="C100" s="14">
        <v>42300</v>
      </c>
      <c r="D100" s="6" t="s">
        <v>54</v>
      </c>
      <c r="E100" s="7">
        <v>423</v>
      </c>
      <c r="F100" s="7">
        <v>42300</v>
      </c>
      <c r="H100" s="14" t="s">
        <v>514</v>
      </c>
      <c r="I100" s="14">
        <v>20800</v>
      </c>
      <c r="J100" s="6" t="s">
        <v>622</v>
      </c>
      <c r="K100" s="7">
        <v>208</v>
      </c>
      <c r="L100" s="7">
        <v>20800</v>
      </c>
    </row>
    <row r="101" spans="1:12">
      <c r="A101" s="89" t="s">
        <v>203</v>
      </c>
      <c r="B101" s="14" t="s">
        <v>399</v>
      </c>
      <c r="C101" s="14">
        <v>42500</v>
      </c>
      <c r="D101" s="6" t="s">
        <v>55</v>
      </c>
      <c r="E101" s="7">
        <v>425</v>
      </c>
      <c r="F101" s="7">
        <v>42500</v>
      </c>
      <c r="H101" s="14" t="s">
        <v>511</v>
      </c>
      <c r="I101" s="14">
        <v>20900</v>
      </c>
      <c r="J101" s="6" t="s">
        <v>75</v>
      </c>
      <c r="K101" s="7">
        <v>207</v>
      </c>
      <c r="L101" s="7">
        <v>20700</v>
      </c>
    </row>
    <row r="102" spans="1:12">
      <c r="A102" s="89" t="s">
        <v>203</v>
      </c>
      <c r="B102" s="14" t="s">
        <v>400</v>
      </c>
      <c r="C102" s="14">
        <v>44000</v>
      </c>
      <c r="D102" s="6" t="s">
        <v>56</v>
      </c>
      <c r="E102" s="7">
        <v>440</v>
      </c>
      <c r="F102" s="7">
        <v>44000</v>
      </c>
      <c r="H102" s="14" t="s">
        <v>515</v>
      </c>
      <c r="I102" s="14">
        <v>21100</v>
      </c>
      <c r="J102" s="6" t="s">
        <v>76</v>
      </c>
      <c r="K102" s="7">
        <v>211</v>
      </c>
      <c r="L102" s="7">
        <v>21100</v>
      </c>
    </row>
    <row r="103" spans="1:12">
      <c r="A103" s="89" t="s">
        <v>203</v>
      </c>
      <c r="B103" s="14" t="s">
        <v>401</v>
      </c>
      <c r="C103" s="14">
        <v>45400</v>
      </c>
      <c r="D103" s="6" t="s">
        <v>127</v>
      </c>
      <c r="E103" s="7">
        <v>119</v>
      </c>
      <c r="F103" s="7">
        <v>11900</v>
      </c>
      <c r="H103" s="14" t="s">
        <v>516</v>
      </c>
      <c r="I103" s="14">
        <v>21200</v>
      </c>
      <c r="J103" s="6" t="s">
        <v>77</v>
      </c>
      <c r="K103" s="7">
        <v>212</v>
      </c>
      <c r="L103" s="7">
        <v>21200</v>
      </c>
    </row>
    <row r="104" spans="1:12">
      <c r="A104" s="89" t="s">
        <v>203</v>
      </c>
      <c r="B104" s="14" t="s">
        <v>402</v>
      </c>
      <c r="C104" s="14">
        <v>50100</v>
      </c>
      <c r="D104" s="6" t="s">
        <v>57</v>
      </c>
      <c r="E104" s="7">
        <v>501</v>
      </c>
      <c r="F104" s="7">
        <v>50100</v>
      </c>
      <c r="H104" s="14" t="s">
        <v>518</v>
      </c>
      <c r="I104" s="14">
        <v>21300</v>
      </c>
      <c r="J104" s="6" t="s">
        <v>78</v>
      </c>
      <c r="K104" s="7">
        <v>213</v>
      </c>
      <c r="L104" s="7">
        <v>21300</v>
      </c>
    </row>
    <row r="105" spans="1:12">
      <c r="A105" s="89" t="s">
        <v>203</v>
      </c>
      <c r="B105" s="14" t="s">
        <v>625</v>
      </c>
      <c r="C105" s="14">
        <v>50300</v>
      </c>
      <c r="D105" s="6" t="s">
        <v>626</v>
      </c>
      <c r="E105" s="7">
        <v>501</v>
      </c>
      <c r="F105" s="7">
        <v>50100</v>
      </c>
      <c r="H105" s="14" t="s">
        <v>519</v>
      </c>
      <c r="I105" s="14">
        <v>21400</v>
      </c>
      <c r="J105" s="6" t="s">
        <v>79</v>
      </c>
      <c r="K105" s="7">
        <v>214</v>
      </c>
      <c r="L105" s="7">
        <v>21400</v>
      </c>
    </row>
    <row r="106" spans="1:12">
      <c r="A106" s="89" t="s">
        <v>203</v>
      </c>
      <c r="B106" s="14" t="s">
        <v>403</v>
      </c>
      <c r="C106" s="14">
        <v>50500</v>
      </c>
      <c r="D106" s="6" t="s">
        <v>164</v>
      </c>
      <c r="E106" s="7">
        <v>505</v>
      </c>
      <c r="F106" s="7">
        <v>50500</v>
      </c>
      <c r="H106" s="7" t="s">
        <v>520</v>
      </c>
      <c r="I106" s="7">
        <v>21500</v>
      </c>
      <c r="J106" s="8" t="s">
        <v>80</v>
      </c>
      <c r="K106" s="7">
        <v>215</v>
      </c>
      <c r="L106" s="7">
        <v>21500</v>
      </c>
    </row>
    <row r="107" spans="1:12">
      <c r="A107" s="89" t="s">
        <v>203</v>
      </c>
      <c r="B107" s="14" t="s">
        <v>404</v>
      </c>
      <c r="C107" s="14">
        <v>50600</v>
      </c>
      <c r="D107" s="6" t="s">
        <v>58</v>
      </c>
      <c r="E107" s="7">
        <v>154</v>
      </c>
      <c r="F107" s="7">
        <v>15400</v>
      </c>
      <c r="H107" s="7" t="s">
        <v>521</v>
      </c>
      <c r="I107" s="7">
        <v>21600</v>
      </c>
      <c r="J107" s="12" t="s">
        <v>81</v>
      </c>
      <c r="K107" s="7">
        <v>216</v>
      </c>
      <c r="L107" s="7">
        <v>21600</v>
      </c>
    </row>
    <row r="108" spans="1:12">
      <c r="A108" s="89" t="s">
        <v>203</v>
      </c>
      <c r="B108" s="14" t="s">
        <v>405</v>
      </c>
      <c r="C108" s="14">
        <v>53000</v>
      </c>
      <c r="D108" s="6" t="s">
        <v>117</v>
      </c>
      <c r="E108" s="7">
        <v>154</v>
      </c>
      <c r="F108" s="7">
        <v>15400</v>
      </c>
      <c r="H108" s="14" t="s">
        <v>522</v>
      </c>
      <c r="I108" s="14">
        <v>21700</v>
      </c>
      <c r="J108" s="6" t="s">
        <v>82</v>
      </c>
      <c r="K108" s="7">
        <v>217</v>
      </c>
      <c r="L108" s="7">
        <v>21700</v>
      </c>
    </row>
    <row r="109" spans="1:12">
      <c r="A109" s="89" t="s">
        <v>203</v>
      </c>
      <c r="B109" s="14" t="s">
        <v>406</v>
      </c>
      <c r="C109" s="14">
        <v>60100</v>
      </c>
      <c r="D109" s="6" t="s">
        <v>59</v>
      </c>
      <c r="E109" s="7">
        <v>601</v>
      </c>
      <c r="F109" s="7">
        <v>60100</v>
      </c>
      <c r="H109" s="14" t="s">
        <v>374</v>
      </c>
      <c r="I109" s="14">
        <v>21800</v>
      </c>
      <c r="J109" s="6" t="s">
        <v>156</v>
      </c>
      <c r="K109" s="7">
        <v>218</v>
      </c>
      <c r="L109" s="7">
        <v>21800</v>
      </c>
    </row>
    <row r="110" spans="1:12">
      <c r="A110" s="89" t="s">
        <v>203</v>
      </c>
      <c r="B110" s="14" t="s">
        <v>407</v>
      </c>
      <c r="C110" s="14">
        <v>60200</v>
      </c>
      <c r="D110" s="6" t="s">
        <v>165</v>
      </c>
      <c r="E110" s="7">
        <v>602</v>
      </c>
      <c r="F110" s="7">
        <v>60200</v>
      </c>
      <c r="H110" s="7" t="s">
        <v>523</v>
      </c>
      <c r="I110" s="7">
        <v>22100</v>
      </c>
      <c r="J110" s="12" t="s">
        <v>83</v>
      </c>
      <c r="K110" s="7">
        <v>221</v>
      </c>
      <c r="L110" s="7">
        <v>22100</v>
      </c>
    </row>
    <row r="111" spans="1:12">
      <c r="A111" s="89" t="s">
        <v>203</v>
      </c>
      <c r="B111" s="7" t="s">
        <v>408</v>
      </c>
      <c r="C111" s="7">
        <v>60600</v>
      </c>
      <c r="D111" s="12" t="s">
        <v>166</v>
      </c>
      <c r="E111" s="7">
        <v>262</v>
      </c>
      <c r="F111" s="7">
        <v>26200</v>
      </c>
      <c r="H111" s="14" t="s">
        <v>375</v>
      </c>
      <c r="I111" s="14">
        <v>22200</v>
      </c>
      <c r="J111" s="6" t="s">
        <v>157</v>
      </c>
      <c r="K111" s="7">
        <v>222</v>
      </c>
      <c r="L111" s="7">
        <v>22200</v>
      </c>
    </row>
    <row r="112" spans="1:12">
      <c r="A112" s="89" t="s">
        <v>203</v>
      </c>
      <c r="B112" s="14" t="s">
        <v>409</v>
      </c>
      <c r="C112" s="14">
        <v>70100</v>
      </c>
      <c r="D112" s="6" t="s">
        <v>187</v>
      </c>
      <c r="E112" s="7">
        <v>701</v>
      </c>
      <c r="F112" s="7">
        <v>70100</v>
      </c>
      <c r="H112" s="14" t="s">
        <v>376</v>
      </c>
      <c r="I112" s="14">
        <v>22300</v>
      </c>
      <c r="J112" s="6" t="s">
        <v>46</v>
      </c>
      <c r="K112" s="7">
        <v>223</v>
      </c>
      <c r="L112" s="7">
        <v>22300</v>
      </c>
    </row>
    <row r="113" spans="1:12">
      <c r="A113" s="89" t="s">
        <v>203</v>
      </c>
      <c r="B113" s="14" t="s">
        <v>410</v>
      </c>
      <c r="C113" s="14">
        <v>70200</v>
      </c>
      <c r="D113" s="6" t="s">
        <v>167</v>
      </c>
      <c r="E113" s="7">
        <v>262</v>
      </c>
      <c r="F113" s="7">
        <v>26200</v>
      </c>
      <c r="H113" s="14" t="s">
        <v>377</v>
      </c>
      <c r="I113" s="14">
        <v>22600</v>
      </c>
      <c r="J113" s="6" t="s">
        <v>47</v>
      </c>
      <c r="K113" s="7">
        <v>151</v>
      </c>
      <c r="L113" s="7">
        <v>15100</v>
      </c>
    </row>
    <row r="114" spans="1:12">
      <c r="A114" s="89" t="s">
        <v>203</v>
      </c>
      <c r="B114" s="14" t="s">
        <v>411</v>
      </c>
      <c r="C114" s="14">
        <v>71100</v>
      </c>
      <c r="D114" s="6" t="s">
        <v>60</v>
      </c>
      <c r="E114" s="7">
        <v>711</v>
      </c>
      <c r="F114" s="7">
        <v>71100</v>
      </c>
      <c r="H114" s="7" t="s">
        <v>524</v>
      </c>
      <c r="I114" s="7">
        <v>22900</v>
      </c>
      <c r="J114" s="12" t="s">
        <v>195</v>
      </c>
      <c r="K114" s="7">
        <v>229</v>
      </c>
      <c r="L114" s="7">
        <v>22900</v>
      </c>
    </row>
    <row r="115" spans="1:12">
      <c r="A115" s="89" t="s">
        <v>203</v>
      </c>
      <c r="B115" s="14" t="s">
        <v>412</v>
      </c>
      <c r="C115" s="15">
        <v>72000</v>
      </c>
      <c r="D115" s="6" t="s">
        <v>628</v>
      </c>
      <c r="E115" s="7">
        <v>720</v>
      </c>
      <c r="F115" s="7">
        <v>72000</v>
      </c>
      <c r="H115" s="14" t="s">
        <v>378</v>
      </c>
      <c r="I115" s="14">
        <v>23300</v>
      </c>
      <c r="J115" s="6" t="s">
        <v>158</v>
      </c>
      <c r="K115" s="7">
        <v>233</v>
      </c>
      <c r="L115" s="7">
        <v>23300</v>
      </c>
    </row>
    <row r="116" spans="1:12">
      <c r="A116" s="89" t="s">
        <v>203</v>
      </c>
      <c r="B116" s="14" t="s">
        <v>413</v>
      </c>
      <c r="C116" s="14">
        <v>75100</v>
      </c>
      <c r="D116" s="6" t="s">
        <v>168</v>
      </c>
      <c r="E116" s="7">
        <v>262</v>
      </c>
      <c r="F116" s="7">
        <v>26200</v>
      </c>
      <c r="H116" s="14" t="s">
        <v>517</v>
      </c>
      <c r="I116" s="14">
        <v>23400</v>
      </c>
      <c r="J116" s="6" t="s">
        <v>623</v>
      </c>
      <c r="K116" s="7">
        <v>234</v>
      </c>
      <c r="L116" s="7">
        <v>23400</v>
      </c>
    </row>
    <row r="117" spans="1:12">
      <c r="A117" s="89" t="s">
        <v>203</v>
      </c>
      <c r="B117" s="14" t="s">
        <v>414</v>
      </c>
      <c r="C117" s="14">
        <v>76500</v>
      </c>
      <c r="D117" s="6" t="s">
        <v>61</v>
      </c>
      <c r="E117" s="7">
        <v>765</v>
      </c>
      <c r="F117" s="7">
        <v>76500</v>
      </c>
      <c r="H117" s="7" t="s">
        <v>525</v>
      </c>
      <c r="I117" s="7">
        <v>23600</v>
      </c>
      <c r="J117" s="12" t="s">
        <v>624</v>
      </c>
      <c r="K117" s="7">
        <v>236</v>
      </c>
      <c r="L117" s="7">
        <v>23600</v>
      </c>
    </row>
    <row r="118" spans="1:12">
      <c r="A118" s="89" t="s">
        <v>203</v>
      </c>
      <c r="B118" s="7" t="s">
        <v>415</v>
      </c>
      <c r="C118" s="7">
        <v>77700</v>
      </c>
      <c r="D118" s="12" t="s">
        <v>62</v>
      </c>
      <c r="E118" s="7">
        <v>777</v>
      </c>
      <c r="F118" s="7">
        <v>77700</v>
      </c>
      <c r="H118" s="14" t="s">
        <v>379</v>
      </c>
      <c r="I118" s="14">
        <v>23800</v>
      </c>
      <c r="J118" s="6" t="s">
        <v>48</v>
      </c>
      <c r="K118" s="7">
        <v>238</v>
      </c>
      <c r="L118" s="7">
        <v>23800</v>
      </c>
    </row>
    <row r="119" spans="1:12">
      <c r="A119" s="89" t="s">
        <v>203</v>
      </c>
      <c r="B119" s="14" t="s">
        <v>416</v>
      </c>
      <c r="C119" s="14">
        <v>77800</v>
      </c>
      <c r="D119" s="6" t="s">
        <v>63</v>
      </c>
      <c r="E119" s="7">
        <v>778</v>
      </c>
      <c r="F119" s="7">
        <v>77800</v>
      </c>
      <c r="H119" s="14" t="s">
        <v>380</v>
      </c>
      <c r="I119" s="14">
        <v>23900</v>
      </c>
      <c r="J119" s="6" t="s">
        <v>49</v>
      </c>
      <c r="K119" s="7">
        <v>239</v>
      </c>
      <c r="L119" s="7">
        <v>23900</v>
      </c>
    </row>
    <row r="120" spans="1:12">
      <c r="A120" s="89" t="s">
        <v>203</v>
      </c>
      <c r="B120" s="7" t="s">
        <v>417</v>
      </c>
      <c r="C120" s="7">
        <v>82000</v>
      </c>
      <c r="D120" s="12" t="s">
        <v>64</v>
      </c>
      <c r="E120" s="7">
        <v>107</v>
      </c>
      <c r="F120" s="7">
        <v>10700</v>
      </c>
      <c r="H120" s="14" t="s">
        <v>509</v>
      </c>
      <c r="I120" s="14">
        <v>24100</v>
      </c>
      <c r="J120" s="6" t="s">
        <v>84</v>
      </c>
      <c r="K120" s="7">
        <v>241</v>
      </c>
      <c r="L120" s="7">
        <v>24100</v>
      </c>
    </row>
    <row r="121" spans="1:12">
      <c r="A121" s="89" t="s">
        <v>203</v>
      </c>
      <c r="B121" s="7" t="s">
        <v>418</v>
      </c>
      <c r="C121" s="7">
        <v>83400</v>
      </c>
      <c r="D121" s="12" t="s">
        <v>169</v>
      </c>
      <c r="E121" s="7">
        <v>107</v>
      </c>
      <c r="F121" s="7">
        <v>10700</v>
      </c>
      <c r="H121" s="7" t="s">
        <v>526</v>
      </c>
      <c r="I121" s="7">
        <v>24200</v>
      </c>
      <c r="J121" s="8" t="s">
        <v>85</v>
      </c>
      <c r="K121" s="7">
        <v>242</v>
      </c>
      <c r="L121" s="7">
        <v>24200</v>
      </c>
    </row>
    <row r="122" spans="1:12">
      <c r="A122" s="89" t="s">
        <v>203</v>
      </c>
      <c r="B122" s="7" t="s">
        <v>419</v>
      </c>
      <c r="C122" s="7">
        <v>83600</v>
      </c>
      <c r="D122" s="12" t="s">
        <v>188</v>
      </c>
      <c r="E122" s="7">
        <v>119</v>
      </c>
      <c r="F122" s="7">
        <v>11900</v>
      </c>
      <c r="H122" s="14" t="s">
        <v>381</v>
      </c>
      <c r="I122" s="14">
        <v>24400</v>
      </c>
      <c r="J122" s="6" t="s">
        <v>182</v>
      </c>
      <c r="K122" s="7">
        <v>244</v>
      </c>
      <c r="L122" s="7">
        <v>24400</v>
      </c>
    </row>
    <row r="123" spans="1:12">
      <c r="A123" s="89" t="s">
        <v>203</v>
      </c>
      <c r="B123" s="7" t="s">
        <v>420</v>
      </c>
      <c r="C123" s="7">
        <v>83900</v>
      </c>
      <c r="D123" s="8" t="s">
        <v>65</v>
      </c>
      <c r="E123" s="7">
        <v>107</v>
      </c>
      <c r="F123" s="7">
        <v>10700</v>
      </c>
      <c r="H123" s="14" t="s">
        <v>382</v>
      </c>
      <c r="I123" s="14">
        <v>24500</v>
      </c>
      <c r="J123" s="6" t="s">
        <v>159</v>
      </c>
      <c r="K123" s="7">
        <v>245</v>
      </c>
      <c r="L123" s="7">
        <v>24500</v>
      </c>
    </row>
    <row r="124" spans="1:12">
      <c r="A124" s="89" t="s">
        <v>203</v>
      </c>
      <c r="B124" s="7" t="s">
        <v>421</v>
      </c>
      <c r="C124" s="7">
        <v>84000</v>
      </c>
      <c r="D124" s="12" t="s">
        <v>116</v>
      </c>
      <c r="E124" s="7">
        <v>107</v>
      </c>
      <c r="F124" s="7">
        <v>10700</v>
      </c>
      <c r="H124" s="7" t="s">
        <v>512</v>
      </c>
      <c r="I124" s="7">
        <v>24600</v>
      </c>
      <c r="J124" s="8" t="s">
        <v>86</v>
      </c>
      <c r="K124" s="7">
        <v>207</v>
      </c>
      <c r="L124" s="7">
        <v>20700</v>
      </c>
    </row>
    <row r="125" spans="1:12">
      <c r="A125" s="89" t="s">
        <v>203</v>
      </c>
      <c r="B125" s="14" t="s">
        <v>422</v>
      </c>
      <c r="C125" s="14">
        <v>84100</v>
      </c>
      <c r="D125" s="6" t="s">
        <v>66</v>
      </c>
      <c r="E125" s="7">
        <v>841</v>
      </c>
      <c r="F125" s="7">
        <v>84100</v>
      </c>
      <c r="H125" s="7" t="s">
        <v>527</v>
      </c>
      <c r="I125" s="7">
        <v>24700</v>
      </c>
      <c r="J125" s="12" t="s">
        <v>87</v>
      </c>
      <c r="K125" s="7">
        <v>247</v>
      </c>
      <c r="L125" s="7">
        <v>24700</v>
      </c>
    </row>
    <row r="126" spans="1:12">
      <c r="A126" s="89" t="s">
        <v>203</v>
      </c>
      <c r="B126" s="14" t="s">
        <v>423</v>
      </c>
      <c r="C126" s="14">
        <v>84200</v>
      </c>
      <c r="D126" s="6" t="s">
        <v>67</v>
      </c>
      <c r="E126" s="7">
        <v>107</v>
      </c>
      <c r="F126" s="7">
        <v>10700</v>
      </c>
      <c r="H126" s="7" t="s">
        <v>528</v>
      </c>
      <c r="I126" s="7">
        <v>26000</v>
      </c>
      <c r="J126" s="8" t="s">
        <v>88</v>
      </c>
      <c r="K126" s="7">
        <v>260</v>
      </c>
      <c r="L126" s="7">
        <v>26000</v>
      </c>
    </row>
    <row r="127" spans="1:12">
      <c r="A127" s="89" t="s">
        <v>203</v>
      </c>
      <c r="B127" s="14" t="s">
        <v>424</v>
      </c>
      <c r="C127" s="14">
        <v>84400</v>
      </c>
      <c r="D127" s="6" t="s">
        <v>68</v>
      </c>
      <c r="E127" s="7">
        <v>107</v>
      </c>
      <c r="F127" s="7">
        <v>10700</v>
      </c>
      <c r="H127" s="94" t="s">
        <v>529</v>
      </c>
      <c r="I127" s="95">
        <v>26100</v>
      </c>
      <c r="J127" s="96" t="s">
        <v>197</v>
      </c>
      <c r="K127" s="97">
        <v>260</v>
      </c>
      <c r="L127" s="98">
        <v>26000</v>
      </c>
    </row>
    <row r="128" spans="1:12">
      <c r="A128" s="89" t="s">
        <v>203</v>
      </c>
      <c r="B128" s="14" t="s">
        <v>425</v>
      </c>
      <c r="C128" s="14">
        <v>84500</v>
      </c>
      <c r="D128" s="6" t="s">
        <v>205</v>
      </c>
      <c r="E128" s="7">
        <v>107</v>
      </c>
      <c r="F128" s="7">
        <v>10700</v>
      </c>
      <c r="H128" s="14" t="s">
        <v>383</v>
      </c>
      <c r="I128" s="14">
        <v>26200</v>
      </c>
      <c r="J128" s="6" t="s">
        <v>121</v>
      </c>
      <c r="K128" s="7">
        <v>262</v>
      </c>
      <c r="L128" s="7">
        <v>26200</v>
      </c>
    </row>
    <row r="129" spans="1:12">
      <c r="A129" s="89" t="s">
        <v>203</v>
      </c>
      <c r="B129" s="7" t="s">
        <v>426</v>
      </c>
      <c r="C129" s="7">
        <v>84700</v>
      </c>
      <c r="D129" s="12" t="s">
        <v>170</v>
      </c>
      <c r="E129" s="7">
        <v>107</v>
      </c>
      <c r="F129" s="7">
        <v>10700</v>
      </c>
      <c r="H129" s="14" t="s">
        <v>384</v>
      </c>
      <c r="I129" s="14">
        <v>26300</v>
      </c>
      <c r="J129" s="6" t="s">
        <v>160</v>
      </c>
      <c r="K129" s="7">
        <v>262</v>
      </c>
      <c r="L129" s="7">
        <v>26200</v>
      </c>
    </row>
    <row r="130" spans="1:12">
      <c r="A130" s="89" t="s">
        <v>203</v>
      </c>
      <c r="B130" s="7" t="s">
        <v>427</v>
      </c>
      <c r="C130" s="16">
        <v>84800</v>
      </c>
      <c r="D130" s="12" t="s">
        <v>69</v>
      </c>
      <c r="E130" s="7">
        <v>848</v>
      </c>
      <c r="F130" s="7">
        <v>84800</v>
      </c>
      <c r="H130" s="14" t="s">
        <v>508</v>
      </c>
      <c r="I130" s="14">
        <v>26800</v>
      </c>
      <c r="J130" s="6" t="s">
        <v>627</v>
      </c>
      <c r="K130" s="7">
        <v>204</v>
      </c>
      <c r="L130" s="7">
        <v>20400</v>
      </c>
    </row>
    <row r="131" spans="1:12">
      <c r="A131" s="89" t="s">
        <v>203</v>
      </c>
      <c r="B131" s="7" t="s">
        <v>428</v>
      </c>
      <c r="C131" s="7">
        <v>85600</v>
      </c>
      <c r="D131" s="8" t="s">
        <v>635</v>
      </c>
      <c r="E131" s="7">
        <v>720</v>
      </c>
      <c r="F131" s="7">
        <v>72000</v>
      </c>
      <c r="H131" s="94" t="s">
        <v>530</v>
      </c>
      <c r="I131" s="95">
        <v>27000</v>
      </c>
      <c r="J131" s="96" t="s">
        <v>198</v>
      </c>
      <c r="K131" s="97">
        <v>260</v>
      </c>
      <c r="L131" s="98">
        <v>26000</v>
      </c>
    </row>
    <row r="132" spans="1:12">
      <c r="A132" s="89" t="s">
        <v>203</v>
      </c>
      <c r="B132" s="14" t="s">
        <v>429</v>
      </c>
      <c r="C132" s="14">
        <v>85800</v>
      </c>
      <c r="D132" s="6" t="s">
        <v>636</v>
      </c>
      <c r="E132" s="7">
        <v>107</v>
      </c>
      <c r="F132" s="7">
        <v>10700</v>
      </c>
      <c r="H132" s="94" t="s">
        <v>531</v>
      </c>
      <c r="I132" s="98">
        <v>27500</v>
      </c>
      <c r="J132" s="96" t="s">
        <v>89</v>
      </c>
      <c r="K132" s="94">
        <v>260</v>
      </c>
      <c r="L132" s="94">
        <v>26000</v>
      </c>
    </row>
    <row r="133" spans="1:12">
      <c r="A133" s="89" t="s">
        <v>203</v>
      </c>
      <c r="B133" s="14" t="s">
        <v>666</v>
      </c>
      <c r="C133" s="14" t="s">
        <v>667</v>
      </c>
      <c r="D133" s="6" t="s">
        <v>668</v>
      </c>
      <c r="E133" s="7" t="s">
        <v>666</v>
      </c>
      <c r="F133" s="7">
        <v>10700</v>
      </c>
      <c r="H133" s="94" t="s">
        <v>532</v>
      </c>
      <c r="I133" s="94">
        <v>27600</v>
      </c>
      <c r="J133" s="96" t="s">
        <v>90</v>
      </c>
      <c r="K133" s="94">
        <v>260</v>
      </c>
      <c r="L133" s="94">
        <v>26000</v>
      </c>
    </row>
    <row r="134" spans="1:12">
      <c r="A134" s="89" t="s">
        <v>203</v>
      </c>
      <c r="B134" s="14" t="s">
        <v>669</v>
      </c>
      <c r="C134" s="14" t="s">
        <v>670</v>
      </c>
      <c r="D134" s="6" t="s">
        <v>671</v>
      </c>
      <c r="E134" s="7" t="s">
        <v>669</v>
      </c>
      <c r="F134" s="7" t="s">
        <v>672</v>
      </c>
      <c r="H134" s="99" t="s">
        <v>533</v>
      </c>
      <c r="I134" s="100">
        <v>27700</v>
      </c>
      <c r="J134" s="101" t="s">
        <v>161</v>
      </c>
      <c r="K134" s="102">
        <v>260</v>
      </c>
      <c r="L134" s="103">
        <v>26000</v>
      </c>
    </row>
    <row r="135" spans="1:12">
      <c r="A135" s="89" t="s">
        <v>203</v>
      </c>
      <c r="B135" s="7" t="s">
        <v>430</v>
      </c>
      <c r="C135" s="7">
        <v>87200</v>
      </c>
      <c r="D135" s="12" t="s">
        <v>189</v>
      </c>
      <c r="E135" s="7">
        <v>107</v>
      </c>
      <c r="F135" s="7">
        <v>10700</v>
      </c>
      <c r="H135" s="94" t="s">
        <v>534</v>
      </c>
      <c r="I135" s="98">
        <v>27800</v>
      </c>
      <c r="J135" s="96" t="s">
        <v>91</v>
      </c>
      <c r="K135" s="97">
        <v>260</v>
      </c>
      <c r="L135" s="98">
        <v>26000</v>
      </c>
    </row>
    <row r="136" spans="1:12">
      <c r="A136" s="89" t="s">
        <v>203</v>
      </c>
      <c r="B136" s="14" t="s">
        <v>431</v>
      </c>
      <c r="C136" s="14">
        <v>87600</v>
      </c>
      <c r="D136" s="6" t="s">
        <v>171</v>
      </c>
      <c r="E136" s="7">
        <v>107</v>
      </c>
      <c r="F136" s="7">
        <v>10700</v>
      </c>
      <c r="H136" s="94" t="s">
        <v>535</v>
      </c>
      <c r="I136" s="98">
        <v>27900</v>
      </c>
      <c r="J136" s="96" t="s">
        <v>92</v>
      </c>
      <c r="K136" s="94">
        <v>260</v>
      </c>
      <c r="L136" s="94">
        <v>26000</v>
      </c>
    </row>
    <row r="137" spans="1:12">
      <c r="A137" s="89" t="s">
        <v>203</v>
      </c>
      <c r="B137" s="14" t="s">
        <v>432</v>
      </c>
      <c r="C137" s="14">
        <v>87900</v>
      </c>
      <c r="D137" s="6" t="s">
        <v>433</v>
      </c>
      <c r="E137" s="7">
        <v>107</v>
      </c>
      <c r="F137" s="7">
        <v>10700</v>
      </c>
      <c r="H137" s="94" t="s">
        <v>536</v>
      </c>
      <c r="I137" s="98">
        <v>28000</v>
      </c>
      <c r="J137" s="96" t="s">
        <v>93</v>
      </c>
      <c r="K137" s="97">
        <v>260</v>
      </c>
      <c r="L137" s="98">
        <v>26000</v>
      </c>
    </row>
    <row r="138" spans="1:12">
      <c r="A138" s="89" t="s">
        <v>203</v>
      </c>
      <c r="B138" s="7" t="s">
        <v>434</v>
      </c>
      <c r="C138" s="7">
        <v>88000</v>
      </c>
      <c r="D138" s="8" t="s">
        <v>435</v>
      </c>
      <c r="E138" s="7">
        <v>107</v>
      </c>
      <c r="F138" s="7">
        <v>10700</v>
      </c>
      <c r="H138" s="94" t="s">
        <v>537</v>
      </c>
      <c r="I138" s="98">
        <v>28200</v>
      </c>
      <c r="J138" s="96" t="s">
        <v>94</v>
      </c>
      <c r="K138" s="94">
        <v>260</v>
      </c>
      <c r="L138" s="94">
        <v>26000</v>
      </c>
    </row>
    <row r="139" spans="1:12">
      <c r="A139" s="89" t="s">
        <v>203</v>
      </c>
      <c r="B139" s="7" t="s">
        <v>606</v>
      </c>
      <c r="C139" s="7">
        <v>88200</v>
      </c>
      <c r="D139" s="8" t="s">
        <v>607</v>
      </c>
      <c r="E139" s="7">
        <v>107</v>
      </c>
      <c r="F139" s="7">
        <v>10700</v>
      </c>
      <c r="H139" s="94" t="s">
        <v>538</v>
      </c>
      <c r="I139" s="94">
        <v>28300</v>
      </c>
      <c r="J139" s="96" t="s">
        <v>629</v>
      </c>
      <c r="K139" s="94">
        <v>260</v>
      </c>
      <c r="L139" s="94">
        <v>26000</v>
      </c>
    </row>
    <row r="140" spans="1:12">
      <c r="A140" s="89" t="s">
        <v>203</v>
      </c>
      <c r="B140" s="7" t="s">
        <v>673</v>
      </c>
      <c r="C140" s="16">
        <v>88300</v>
      </c>
      <c r="D140" s="83" t="s">
        <v>674</v>
      </c>
      <c r="E140" s="82">
        <v>107</v>
      </c>
      <c r="F140" s="82">
        <v>10700</v>
      </c>
      <c r="H140" s="94" t="s">
        <v>539</v>
      </c>
      <c r="I140" s="94">
        <v>28400</v>
      </c>
      <c r="J140" s="96" t="s">
        <v>95</v>
      </c>
      <c r="K140" s="94">
        <v>260</v>
      </c>
      <c r="L140" s="94">
        <v>26000</v>
      </c>
    </row>
    <row r="141" spans="1:12">
      <c r="A141" s="89" t="s">
        <v>203</v>
      </c>
      <c r="B141" s="7" t="s">
        <v>608</v>
      </c>
      <c r="C141" s="7">
        <v>90200</v>
      </c>
      <c r="D141" s="8" t="s">
        <v>609</v>
      </c>
      <c r="E141" s="7">
        <v>912</v>
      </c>
      <c r="F141" s="7">
        <v>91200</v>
      </c>
      <c r="H141" s="94" t="s">
        <v>540</v>
      </c>
      <c r="I141" s="98">
        <v>28500</v>
      </c>
      <c r="J141" s="96" t="s">
        <v>630</v>
      </c>
      <c r="K141" s="97">
        <v>260</v>
      </c>
      <c r="L141" s="98">
        <v>26000</v>
      </c>
    </row>
    <row r="142" spans="1:12">
      <c r="A142" s="89" t="s">
        <v>203</v>
      </c>
      <c r="B142" s="7" t="s">
        <v>610</v>
      </c>
      <c r="C142" s="7">
        <v>90300</v>
      </c>
      <c r="D142" s="8" t="s">
        <v>611</v>
      </c>
      <c r="E142" s="7">
        <v>912</v>
      </c>
      <c r="F142" s="7">
        <v>91200</v>
      </c>
      <c r="H142" s="94" t="s">
        <v>541</v>
      </c>
      <c r="I142" s="98">
        <v>28600</v>
      </c>
      <c r="J142" s="96" t="s">
        <v>96</v>
      </c>
      <c r="K142" s="97">
        <v>260</v>
      </c>
      <c r="L142" s="98">
        <v>26000</v>
      </c>
    </row>
    <row r="143" spans="1:12">
      <c r="A143" s="89" t="s">
        <v>203</v>
      </c>
      <c r="B143" s="7" t="s">
        <v>436</v>
      </c>
      <c r="C143" s="7">
        <v>91200</v>
      </c>
      <c r="D143" s="12" t="s">
        <v>70</v>
      </c>
      <c r="E143" s="7">
        <v>912</v>
      </c>
      <c r="F143" s="7">
        <v>91200</v>
      </c>
      <c r="H143" s="94" t="s">
        <v>542</v>
      </c>
      <c r="I143" s="98">
        <v>28700</v>
      </c>
      <c r="J143" s="96" t="s">
        <v>631</v>
      </c>
      <c r="K143" s="94">
        <v>260</v>
      </c>
      <c r="L143" s="94">
        <v>26000</v>
      </c>
    </row>
    <row r="144" spans="1:12">
      <c r="A144" s="89" t="s">
        <v>203</v>
      </c>
      <c r="B144" s="14" t="s">
        <v>437</v>
      </c>
      <c r="C144" s="14">
        <v>91300</v>
      </c>
      <c r="D144" s="6" t="s">
        <v>190</v>
      </c>
      <c r="E144" s="7">
        <v>912</v>
      </c>
      <c r="F144" s="7">
        <v>91200</v>
      </c>
      <c r="H144" s="94" t="s">
        <v>543</v>
      </c>
      <c r="I144" s="98">
        <v>28800</v>
      </c>
      <c r="J144" s="96" t="s">
        <v>97</v>
      </c>
      <c r="K144" s="94">
        <v>260</v>
      </c>
      <c r="L144" s="94">
        <v>26000</v>
      </c>
    </row>
    <row r="145" spans="1:12">
      <c r="A145" s="89" t="s">
        <v>203</v>
      </c>
      <c r="B145" s="7" t="s">
        <v>438</v>
      </c>
      <c r="C145" s="7">
        <v>92100</v>
      </c>
      <c r="D145" s="12" t="s">
        <v>71</v>
      </c>
      <c r="E145" s="7">
        <v>119</v>
      </c>
      <c r="F145" s="7">
        <v>11900</v>
      </c>
      <c r="H145" s="94" t="s">
        <v>544</v>
      </c>
      <c r="I145" s="94">
        <v>29000</v>
      </c>
      <c r="J145" s="96" t="s">
        <v>632</v>
      </c>
      <c r="K145" s="97">
        <v>260</v>
      </c>
      <c r="L145" s="98">
        <v>26000</v>
      </c>
    </row>
    <row r="146" spans="1:12">
      <c r="A146" s="89" t="s">
        <v>203</v>
      </c>
      <c r="B146" s="7" t="s">
        <v>439</v>
      </c>
      <c r="C146" s="7">
        <v>92200</v>
      </c>
      <c r="D146" s="8" t="s">
        <v>206</v>
      </c>
      <c r="E146" s="7">
        <v>912</v>
      </c>
      <c r="F146" s="7">
        <v>91200</v>
      </c>
      <c r="H146" s="94" t="s">
        <v>545</v>
      </c>
      <c r="I146" s="98">
        <v>29100</v>
      </c>
      <c r="J146" s="96" t="s">
        <v>98</v>
      </c>
      <c r="K146" s="94">
        <v>260</v>
      </c>
      <c r="L146" s="94">
        <v>26000</v>
      </c>
    </row>
    <row r="147" spans="1:12">
      <c r="A147" s="89" t="s">
        <v>203</v>
      </c>
      <c r="B147" s="14" t="s">
        <v>440</v>
      </c>
      <c r="C147" s="14">
        <v>94200</v>
      </c>
      <c r="D147" s="6" t="s">
        <v>72</v>
      </c>
      <c r="E147" s="7">
        <v>942</v>
      </c>
      <c r="F147" s="7">
        <v>94200</v>
      </c>
      <c r="H147" s="99" t="s">
        <v>546</v>
      </c>
      <c r="I147" s="100">
        <v>29200</v>
      </c>
      <c r="J147" s="101" t="s">
        <v>99</v>
      </c>
      <c r="K147" s="102">
        <v>260</v>
      </c>
      <c r="L147" s="103">
        <v>26000</v>
      </c>
    </row>
    <row r="148" spans="1:12">
      <c r="A148" s="89" t="s">
        <v>203</v>
      </c>
      <c r="B148" s="14" t="s">
        <v>441</v>
      </c>
      <c r="C148" s="14">
        <v>94900</v>
      </c>
      <c r="D148" s="6" t="s">
        <v>191</v>
      </c>
      <c r="E148" s="7">
        <v>122</v>
      </c>
      <c r="F148" s="7">
        <v>12200</v>
      </c>
      <c r="H148" s="99" t="s">
        <v>547</v>
      </c>
      <c r="I148" s="100">
        <v>29300</v>
      </c>
      <c r="J148" s="101" t="s">
        <v>633</v>
      </c>
      <c r="K148" s="102">
        <v>260</v>
      </c>
      <c r="L148" s="103">
        <v>26000</v>
      </c>
    </row>
    <row r="149" spans="1:12">
      <c r="A149" s="89" t="s">
        <v>203</v>
      </c>
      <c r="B149" s="14" t="s">
        <v>442</v>
      </c>
      <c r="C149" s="14">
        <v>95000</v>
      </c>
      <c r="D149" s="6" t="s">
        <v>192</v>
      </c>
      <c r="E149" s="7">
        <v>122</v>
      </c>
      <c r="F149" s="7">
        <v>12200</v>
      </c>
      <c r="H149" s="99" t="s">
        <v>548</v>
      </c>
      <c r="I149" s="100">
        <v>29400</v>
      </c>
      <c r="J149" s="101" t="s">
        <v>100</v>
      </c>
      <c r="K149" s="102">
        <v>260</v>
      </c>
      <c r="L149" s="103">
        <v>26000</v>
      </c>
    </row>
    <row r="150" spans="1:12">
      <c r="A150" s="89" t="s">
        <v>203</v>
      </c>
      <c r="B150" s="14" t="s">
        <v>443</v>
      </c>
      <c r="C150" s="14">
        <v>95100</v>
      </c>
      <c r="D150" s="6" t="s">
        <v>193</v>
      </c>
      <c r="E150" s="7">
        <v>122</v>
      </c>
      <c r="F150" s="7">
        <v>12200</v>
      </c>
      <c r="H150" s="94" t="s">
        <v>549</v>
      </c>
      <c r="I150" s="94">
        <v>29500</v>
      </c>
      <c r="J150" s="96" t="s">
        <v>101</v>
      </c>
      <c r="K150" s="94">
        <v>260</v>
      </c>
      <c r="L150" s="94">
        <v>26000</v>
      </c>
    </row>
    <row r="151" spans="1:12">
      <c r="A151" s="89" t="s">
        <v>203</v>
      </c>
      <c r="B151" s="14" t="s">
        <v>444</v>
      </c>
      <c r="C151" s="14">
        <v>95700</v>
      </c>
      <c r="D151" s="6" t="s">
        <v>207</v>
      </c>
      <c r="E151" s="7">
        <v>957</v>
      </c>
      <c r="F151" s="7">
        <v>95700</v>
      </c>
      <c r="H151" s="94" t="s">
        <v>550</v>
      </c>
      <c r="I151" s="98">
        <v>29600</v>
      </c>
      <c r="J151" s="96" t="s">
        <v>102</v>
      </c>
      <c r="K151" s="97">
        <v>260</v>
      </c>
      <c r="L151" s="98">
        <v>26000</v>
      </c>
    </row>
    <row r="152" spans="1:12">
      <c r="A152" s="89" t="s">
        <v>203</v>
      </c>
      <c r="B152" s="14" t="s">
        <v>445</v>
      </c>
      <c r="C152" s="14">
        <v>96000</v>
      </c>
      <c r="D152" s="6" t="s">
        <v>73</v>
      </c>
      <c r="E152" s="7">
        <v>960</v>
      </c>
      <c r="F152" s="7">
        <v>96000</v>
      </c>
      <c r="H152" s="94" t="s">
        <v>551</v>
      </c>
      <c r="I152" s="98">
        <v>29700</v>
      </c>
      <c r="J152" s="96" t="s">
        <v>103</v>
      </c>
      <c r="K152" s="97">
        <v>260</v>
      </c>
      <c r="L152" s="98">
        <v>26000</v>
      </c>
    </row>
    <row r="153" spans="1:12">
      <c r="A153" s="89" t="s">
        <v>203</v>
      </c>
      <c r="B153" s="14" t="s">
        <v>446</v>
      </c>
      <c r="C153" s="14">
        <v>96100</v>
      </c>
      <c r="D153" s="6" t="s">
        <v>74</v>
      </c>
      <c r="E153" s="7">
        <v>961</v>
      </c>
      <c r="F153" s="7">
        <v>96100</v>
      </c>
      <c r="H153" s="104" t="s">
        <v>552</v>
      </c>
      <c r="I153" s="98">
        <v>29800</v>
      </c>
      <c r="J153" s="96" t="s">
        <v>634</v>
      </c>
      <c r="K153" s="97">
        <v>260</v>
      </c>
      <c r="L153" s="98">
        <v>26000</v>
      </c>
    </row>
    <row r="154" spans="1:12">
      <c r="A154" s="89" t="s">
        <v>203</v>
      </c>
      <c r="B154" s="14" t="s">
        <v>614</v>
      </c>
      <c r="C154" s="14" t="s">
        <v>675</v>
      </c>
      <c r="D154" s="6" t="s">
        <v>615</v>
      </c>
      <c r="E154" s="7">
        <v>977</v>
      </c>
      <c r="F154" s="7">
        <v>97700</v>
      </c>
      <c r="H154" s="94" t="s">
        <v>553</v>
      </c>
      <c r="I154" s="98">
        <v>29900</v>
      </c>
      <c r="J154" s="96" t="s">
        <v>104</v>
      </c>
      <c r="K154" s="94">
        <v>260</v>
      </c>
      <c r="L154" s="94">
        <v>26000</v>
      </c>
    </row>
    <row r="155" spans="1:12">
      <c r="A155" s="89" t="s">
        <v>203</v>
      </c>
      <c r="B155" s="14" t="s">
        <v>447</v>
      </c>
      <c r="C155" s="14">
        <v>98400</v>
      </c>
      <c r="D155" s="6" t="s">
        <v>448</v>
      </c>
      <c r="E155" s="7">
        <v>122</v>
      </c>
      <c r="F155" s="7">
        <v>12200</v>
      </c>
      <c r="H155" s="14" t="s">
        <v>385</v>
      </c>
      <c r="I155" s="14">
        <v>30100</v>
      </c>
      <c r="J155" s="6" t="s">
        <v>162</v>
      </c>
      <c r="K155" s="7">
        <v>301</v>
      </c>
      <c r="L155" s="7">
        <v>30100</v>
      </c>
    </row>
    <row r="156" spans="1:12">
      <c r="A156" s="89" t="s">
        <v>203</v>
      </c>
      <c r="B156" s="14" t="s">
        <v>449</v>
      </c>
      <c r="C156" s="14">
        <v>99400</v>
      </c>
      <c r="D156" s="6" t="s">
        <v>637</v>
      </c>
      <c r="E156" s="7">
        <v>152</v>
      </c>
      <c r="F156" s="7">
        <v>15200</v>
      </c>
      <c r="H156" s="14" t="s">
        <v>386</v>
      </c>
      <c r="I156" s="14">
        <v>30700</v>
      </c>
      <c r="J156" s="6" t="s">
        <v>183</v>
      </c>
      <c r="K156" s="7">
        <v>301</v>
      </c>
      <c r="L156" s="7">
        <v>30100</v>
      </c>
    </row>
    <row r="157" spans="1:12">
      <c r="A157" s="89" t="s">
        <v>203</v>
      </c>
      <c r="B157" s="14" t="s">
        <v>450</v>
      </c>
      <c r="C157" s="14">
        <v>99600</v>
      </c>
      <c r="D157" s="6" t="s">
        <v>638</v>
      </c>
      <c r="E157" s="7">
        <v>152</v>
      </c>
      <c r="F157" s="7">
        <v>15200</v>
      </c>
      <c r="H157" s="7" t="s">
        <v>559</v>
      </c>
      <c r="I157" s="7">
        <v>30900</v>
      </c>
      <c r="J157" s="12" t="s">
        <v>560</v>
      </c>
      <c r="K157" s="7"/>
      <c r="L157" s="7"/>
    </row>
    <row r="158" spans="1:12">
      <c r="A158" s="90" t="s">
        <v>208</v>
      </c>
      <c r="B158" s="7" t="s">
        <v>569</v>
      </c>
      <c r="C158" s="7"/>
      <c r="D158" s="8" t="s">
        <v>231</v>
      </c>
      <c r="E158" s="7"/>
      <c r="F158" s="7"/>
      <c r="H158" s="7" t="s">
        <v>561</v>
      </c>
      <c r="I158" s="7">
        <v>31000</v>
      </c>
      <c r="J158" s="12" t="s">
        <v>215</v>
      </c>
      <c r="K158" s="7"/>
      <c r="L158" s="7"/>
    </row>
    <row r="159" spans="1:12">
      <c r="A159" s="90" t="s">
        <v>208</v>
      </c>
      <c r="B159" s="17" t="s">
        <v>570</v>
      </c>
      <c r="C159" s="18"/>
      <c r="D159" s="19" t="s">
        <v>220</v>
      </c>
      <c r="E159" s="20"/>
      <c r="F159" s="21"/>
      <c r="H159" s="14" t="s">
        <v>387</v>
      </c>
      <c r="I159" s="14">
        <v>31200</v>
      </c>
      <c r="J159" s="6" t="s">
        <v>184</v>
      </c>
      <c r="K159" s="7">
        <v>119</v>
      </c>
      <c r="L159" s="7">
        <v>11900</v>
      </c>
    </row>
    <row r="160" spans="1:12">
      <c r="A160" s="90" t="s">
        <v>208</v>
      </c>
      <c r="B160" s="7" t="s">
        <v>571</v>
      </c>
      <c r="C160" s="10"/>
      <c r="D160" s="8" t="s">
        <v>224</v>
      </c>
      <c r="E160" s="7"/>
      <c r="F160" s="7"/>
      <c r="H160" s="7" t="s">
        <v>562</v>
      </c>
      <c r="I160" s="7">
        <v>32000</v>
      </c>
      <c r="J160" s="12" t="s">
        <v>216</v>
      </c>
      <c r="K160" s="7"/>
      <c r="L160" s="7"/>
    </row>
    <row r="161" spans="1:12">
      <c r="A161" s="90" t="s">
        <v>208</v>
      </c>
      <c r="B161" s="7" t="s">
        <v>572</v>
      </c>
      <c r="C161" s="10"/>
      <c r="D161" s="8" t="s">
        <v>228</v>
      </c>
      <c r="E161" s="9"/>
      <c r="F161" s="10"/>
      <c r="H161" s="7" t="s">
        <v>664</v>
      </c>
      <c r="I161" s="7">
        <v>32700</v>
      </c>
      <c r="J161" s="12" t="s">
        <v>665</v>
      </c>
      <c r="K161" s="82">
        <v>327</v>
      </c>
      <c r="L161" s="82">
        <v>32700</v>
      </c>
    </row>
    <row r="162" spans="1:12">
      <c r="A162" s="90" t="s">
        <v>208</v>
      </c>
      <c r="B162" s="7" t="s">
        <v>573</v>
      </c>
      <c r="C162" s="10"/>
      <c r="D162" s="8" t="s">
        <v>223</v>
      </c>
      <c r="E162" s="9"/>
      <c r="F162" s="10"/>
      <c r="H162" s="14" t="s">
        <v>388</v>
      </c>
      <c r="I162" s="14">
        <v>33000</v>
      </c>
      <c r="J162" s="6" t="s">
        <v>50</v>
      </c>
      <c r="K162" s="7">
        <v>107</v>
      </c>
      <c r="L162" s="7">
        <v>10700</v>
      </c>
    </row>
    <row r="163" spans="1:12">
      <c r="A163" s="90" t="s">
        <v>208</v>
      </c>
      <c r="B163" s="7" t="s">
        <v>574</v>
      </c>
      <c r="C163" s="10"/>
      <c r="D163" s="8" t="s">
        <v>230</v>
      </c>
      <c r="E163" s="7"/>
      <c r="F163" s="7"/>
      <c r="H163" s="14" t="s">
        <v>389</v>
      </c>
      <c r="I163" s="14">
        <v>35000</v>
      </c>
      <c r="J163" s="6" t="s">
        <v>163</v>
      </c>
      <c r="K163" s="7">
        <v>350</v>
      </c>
      <c r="L163" s="7">
        <v>35000</v>
      </c>
    </row>
    <row r="164" spans="1:12">
      <c r="A164" s="90" t="s">
        <v>208</v>
      </c>
      <c r="B164" s="7" t="s">
        <v>575</v>
      </c>
      <c r="C164" s="10"/>
      <c r="D164" s="8" t="s">
        <v>229</v>
      </c>
      <c r="E164" s="9"/>
      <c r="F164" s="10"/>
      <c r="H164" s="14" t="s">
        <v>603</v>
      </c>
      <c r="I164" s="14">
        <v>40000</v>
      </c>
      <c r="J164" s="6" t="s">
        <v>604</v>
      </c>
      <c r="K164" s="7">
        <v>425</v>
      </c>
      <c r="L164" s="7">
        <v>42500</v>
      </c>
    </row>
    <row r="165" spans="1:12">
      <c r="A165" s="90" t="s">
        <v>208</v>
      </c>
      <c r="B165" s="16" t="s">
        <v>576</v>
      </c>
      <c r="C165" s="7"/>
      <c r="D165" s="8" t="s">
        <v>233</v>
      </c>
      <c r="E165" s="7"/>
      <c r="F165" s="7"/>
      <c r="H165" s="14" t="s">
        <v>390</v>
      </c>
      <c r="I165" s="14">
        <v>40200</v>
      </c>
      <c r="J165" s="6" t="s">
        <v>51</v>
      </c>
      <c r="K165" s="7">
        <v>402</v>
      </c>
      <c r="L165" s="7">
        <v>40200</v>
      </c>
    </row>
    <row r="166" spans="1:12">
      <c r="A166" s="90" t="s">
        <v>208</v>
      </c>
      <c r="B166" s="7" t="s">
        <v>577</v>
      </c>
      <c r="C166" s="11"/>
      <c r="D166" s="8" t="s">
        <v>212</v>
      </c>
      <c r="E166" s="9"/>
      <c r="F166" s="10"/>
      <c r="H166" s="14" t="s">
        <v>391</v>
      </c>
      <c r="I166" s="14">
        <v>40300</v>
      </c>
      <c r="J166" s="6" t="s">
        <v>392</v>
      </c>
      <c r="K166" s="7">
        <v>403</v>
      </c>
      <c r="L166" s="7">
        <v>40300</v>
      </c>
    </row>
    <row r="167" spans="1:12">
      <c r="A167" s="90" t="s">
        <v>208</v>
      </c>
      <c r="B167" s="7" t="s">
        <v>578</v>
      </c>
      <c r="C167" s="10"/>
      <c r="D167" s="8" t="s">
        <v>227</v>
      </c>
      <c r="E167" s="9"/>
      <c r="F167" s="10"/>
      <c r="H167" s="14" t="s">
        <v>393</v>
      </c>
      <c r="I167" s="14">
        <v>40500</v>
      </c>
      <c r="J167" s="6" t="s">
        <v>52</v>
      </c>
      <c r="K167" s="7">
        <v>151</v>
      </c>
      <c r="L167" s="7">
        <v>15100</v>
      </c>
    </row>
    <row r="168" spans="1:12">
      <c r="A168" s="90" t="s">
        <v>208</v>
      </c>
      <c r="B168" s="7" t="s">
        <v>579</v>
      </c>
      <c r="C168" s="10"/>
      <c r="D168" s="8" t="s">
        <v>293</v>
      </c>
      <c r="E168" s="7"/>
      <c r="F168" s="7"/>
      <c r="H168" s="7" t="s">
        <v>563</v>
      </c>
      <c r="I168" s="7">
        <v>40700</v>
      </c>
      <c r="J168" s="8" t="s">
        <v>214</v>
      </c>
      <c r="K168" s="7"/>
      <c r="L168" s="7"/>
    </row>
    <row r="169" spans="1:12">
      <c r="A169" s="90" t="s">
        <v>208</v>
      </c>
      <c r="B169" s="7" t="s">
        <v>580</v>
      </c>
      <c r="C169" s="7"/>
      <c r="D169" s="8" t="s">
        <v>234</v>
      </c>
      <c r="E169" s="7"/>
      <c r="F169" s="7"/>
      <c r="H169" s="14" t="s">
        <v>394</v>
      </c>
      <c r="I169" s="14">
        <v>40900</v>
      </c>
      <c r="J169" s="6" t="s">
        <v>605</v>
      </c>
      <c r="K169" s="7">
        <v>409</v>
      </c>
      <c r="L169" s="7">
        <v>40900</v>
      </c>
    </row>
    <row r="170" spans="1:12">
      <c r="A170" s="90" t="s">
        <v>208</v>
      </c>
      <c r="B170" s="16" t="s">
        <v>581</v>
      </c>
      <c r="C170" s="10"/>
      <c r="D170" s="8" t="s">
        <v>213</v>
      </c>
      <c r="E170" s="9"/>
      <c r="F170" s="10"/>
      <c r="H170" s="14" t="s">
        <v>395</v>
      </c>
      <c r="I170" s="14">
        <v>41100</v>
      </c>
      <c r="J170" s="6" t="s">
        <v>185</v>
      </c>
      <c r="K170" s="7">
        <v>411</v>
      </c>
      <c r="L170" s="7">
        <v>41100</v>
      </c>
    </row>
    <row r="171" spans="1:12">
      <c r="A171" s="90" t="s">
        <v>208</v>
      </c>
      <c r="B171" s="7" t="s">
        <v>582</v>
      </c>
      <c r="C171" s="10"/>
      <c r="D171" s="8" t="s">
        <v>225</v>
      </c>
      <c r="E171" s="7"/>
      <c r="F171" s="7"/>
      <c r="H171" s="14" t="s">
        <v>396</v>
      </c>
      <c r="I171" s="14">
        <v>41300</v>
      </c>
      <c r="J171" s="6" t="s">
        <v>186</v>
      </c>
      <c r="K171" s="7">
        <v>413</v>
      </c>
      <c r="L171" s="7">
        <v>41300</v>
      </c>
    </row>
    <row r="172" spans="1:12">
      <c r="A172" s="90" t="s">
        <v>208</v>
      </c>
      <c r="B172" s="7" t="s">
        <v>583</v>
      </c>
      <c r="C172" s="10"/>
      <c r="D172" s="8" t="s">
        <v>218</v>
      </c>
      <c r="E172" s="9"/>
      <c r="F172" s="10"/>
      <c r="H172" s="14" t="s">
        <v>397</v>
      </c>
      <c r="I172" s="14">
        <v>41700</v>
      </c>
      <c r="J172" s="6" t="s">
        <v>53</v>
      </c>
      <c r="K172" s="7">
        <v>417</v>
      </c>
      <c r="L172" s="7">
        <v>41700</v>
      </c>
    </row>
    <row r="173" spans="1:12">
      <c r="A173" s="90" t="s">
        <v>208</v>
      </c>
      <c r="B173" s="17" t="s">
        <v>584</v>
      </c>
      <c r="C173" s="18"/>
      <c r="D173" s="19" t="s">
        <v>219</v>
      </c>
      <c r="E173" s="20"/>
      <c r="F173" s="21"/>
      <c r="H173" s="14" t="s">
        <v>398</v>
      </c>
      <c r="I173" s="14">
        <v>42300</v>
      </c>
      <c r="J173" s="6" t="s">
        <v>54</v>
      </c>
      <c r="K173" s="7">
        <v>423</v>
      </c>
      <c r="L173" s="7">
        <v>42300</v>
      </c>
    </row>
    <row r="174" spans="1:12">
      <c r="A174" s="90" t="s">
        <v>208</v>
      </c>
      <c r="B174" s="7" t="s">
        <v>585</v>
      </c>
      <c r="C174" s="10"/>
      <c r="D174" s="8" t="s">
        <v>209</v>
      </c>
      <c r="E174" s="9"/>
      <c r="F174" s="10"/>
      <c r="H174" s="14" t="s">
        <v>399</v>
      </c>
      <c r="I174" s="14">
        <v>42500</v>
      </c>
      <c r="J174" s="6" t="s">
        <v>55</v>
      </c>
      <c r="K174" s="7">
        <v>425</v>
      </c>
      <c r="L174" s="7">
        <v>42500</v>
      </c>
    </row>
    <row r="175" spans="1:12">
      <c r="A175" s="90" t="s">
        <v>208</v>
      </c>
      <c r="B175" s="7" t="s">
        <v>586</v>
      </c>
      <c r="C175" s="10"/>
      <c r="D175" s="8" t="s">
        <v>118</v>
      </c>
      <c r="E175" s="7"/>
      <c r="F175" s="7"/>
      <c r="H175" s="14" t="s">
        <v>400</v>
      </c>
      <c r="I175" s="14">
        <v>44000</v>
      </c>
      <c r="J175" s="6" t="s">
        <v>56</v>
      </c>
      <c r="K175" s="7">
        <v>440</v>
      </c>
      <c r="L175" s="7">
        <v>44000</v>
      </c>
    </row>
    <row r="176" spans="1:12">
      <c r="A176" s="90" t="s">
        <v>208</v>
      </c>
      <c r="B176" s="17" t="s">
        <v>587</v>
      </c>
      <c r="C176" s="18"/>
      <c r="D176" s="19" t="s">
        <v>222</v>
      </c>
      <c r="E176" s="20"/>
      <c r="F176" s="21"/>
      <c r="H176" s="14" t="s">
        <v>401</v>
      </c>
      <c r="I176" s="14">
        <v>45400</v>
      </c>
      <c r="J176" s="6" t="s">
        <v>127</v>
      </c>
      <c r="K176" s="7">
        <v>119</v>
      </c>
      <c r="L176" s="7">
        <v>11900</v>
      </c>
    </row>
    <row r="177" spans="1:12">
      <c r="A177" s="90" t="s">
        <v>208</v>
      </c>
      <c r="B177" s="7" t="s">
        <v>588</v>
      </c>
      <c r="C177" s="10"/>
      <c r="D177" s="8" t="s">
        <v>303</v>
      </c>
      <c r="E177" s="9"/>
      <c r="F177" s="10"/>
      <c r="H177" s="14" t="s">
        <v>402</v>
      </c>
      <c r="I177" s="14">
        <v>50100</v>
      </c>
      <c r="J177" s="6" t="s">
        <v>57</v>
      </c>
      <c r="K177" s="7">
        <v>501</v>
      </c>
      <c r="L177" s="7">
        <v>50100</v>
      </c>
    </row>
    <row r="178" spans="1:12">
      <c r="A178" s="90" t="s">
        <v>208</v>
      </c>
      <c r="B178" s="17" t="s">
        <v>589</v>
      </c>
      <c r="C178" s="18"/>
      <c r="D178" s="19" t="s">
        <v>226</v>
      </c>
      <c r="E178" s="20"/>
      <c r="F178" s="21"/>
      <c r="H178" s="14" t="s">
        <v>625</v>
      </c>
      <c r="I178" s="14">
        <v>50300</v>
      </c>
      <c r="J178" s="6" t="s">
        <v>626</v>
      </c>
      <c r="K178" s="7">
        <v>501</v>
      </c>
      <c r="L178" s="7">
        <v>50100</v>
      </c>
    </row>
    <row r="179" spans="1:12">
      <c r="A179" s="90" t="s">
        <v>208</v>
      </c>
      <c r="B179" s="17" t="s">
        <v>590</v>
      </c>
      <c r="C179" s="18"/>
      <c r="D179" s="19" t="s">
        <v>221</v>
      </c>
      <c r="E179" s="20"/>
      <c r="F179" s="21"/>
      <c r="H179" s="14" t="s">
        <v>403</v>
      </c>
      <c r="I179" s="14">
        <v>50500</v>
      </c>
      <c r="J179" s="6" t="s">
        <v>164</v>
      </c>
      <c r="K179" s="7">
        <v>505</v>
      </c>
      <c r="L179" s="7">
        <v>50500</v>
      </c>
    </row>
    <row r="180" spans="1:12">
      <c r="A180" s="90" t="s">
        <v>208</v>
      </c>
      <c r="B180" s="7" t="s">
        <v>591</v>
      </c>
      <c r="C180" s="11"/>
      <c r="D180" s="8" t="s">
        <v>244</v>
      </c>
      <c r="E180" s="9"/>
      <c r="F180" s="10"/>
      <c r="H180" s="14" t="s">
        <v>404</v>
      </c>
      <c r="I180" s="14">
        <v>50600</v>
      </c>
      <c r="J180" s="6" t="s">
        <v>58</v>
      </c>
      <c r="K180" s="7">
        <v>154</v>
      </c>
      <c r="L180" s="7">
        <v>15400</v>
      </c>
    </row>
    <row r="181" spans="1:12">
      <c r="A181" s="90" t="s">
        <v>208</v>
      </c>
      <c r="B181" s="7" t="s">
        <v>559</v>
      </c>
      <c r="C181" s="10">
        <v>30900</v>
      </c>
      <c r="D181" s="8" t="s">
        <v>560</v>
      </c>
      <c r="E181" s="9"/>
      <c r="F181" s="10"/>
      <c r="H181" s="7" t="s">
        <v>564</v>
      </c>
      <c r="I181" s="7">
        <v>52200</v>
      </c>
      <c r="J181" s="8" t="s">
        <v>565</v>
      </c>
      <c r="K181" s="7"/>
      <c r="L181" s="7"/>
    </row>
    <row r="182" spans="1:12">
      <c r="A182" s="90" t="s">
        <v>208</v>
      </c>
      <c r="B182" s="17" t="s">
        <v>561</v>
      </c>
      <c r="C182" s="18">
        <v>31000</v>
      </c>
      <c r="D182" s="19" t="s">
        <v>215</v>
      </c>
      <c r="E182" s="20"/>
      <c r="F182" s="21"/>
      <c r="H182" s="14" t="s">
        <v>405</v>
      </c>
      <c r="I182" s="14">
        <v>53000</v>
      </c>
      <c r="J182" s="6" t="s">
        <v>117</v>
      </c>
      <c r="K182" s="7">
        <v>154</v>
      </c>
      <c r="L182" s="7">
        <v>15400</v>
      </c>
    </row>
    <row r="183" spans="1:12">
      <c r="A183" s="90" t="s">
        <v>208</v>
      </c>
      <c r="B183" s="17" t="s">
        <v>562</v>
      </c>
      <c r="C183" s="18">
        <v>32000</v>
      </c>
      <c r="D183" s="19" t="s">
        <v>216</v>
      </c>
      <c r="E183" s="20"/>
      <c r="F183" s="21"/>
      <c r="H183" s="14" t="s">
        <v>406</v>
      </c>
      <c r="I183" s="14">
        <v>60100</v>
      </c>
      <c r="J183" s="6" t="s">
        <v>59</v>
      </c>
      <c r="K183" s="7">
        <v>601</v>
      </c>
      <c r="L183" s="7">
        <v>60100</v>
      </c>
    </row>
    <row r="184" spans="1:12">
      <c r="A184" s="90" t="s">
        <v>208</v>
      </c>
      <c r="B184" s="7" t="s">
        <v>563</v>
      </c>
      <c r="C184" s="7">
        <v>40700</v>
      </c>
      <c r="D184" s="8" t="s">
        <v>214</v>
      </c>
      <c r="E184" s="7"/>
      <c r="F184" s="7"/>
      <c r="H184" s="14" t="s">
        <v>407</v>
      </c>
      <c r="I184" s="14">
        <v>60200</v>
      </c>
      <c r="J184" s="6" t="s">
        <v>165</v>
      </c>
      <c r="K184" s="7">
        <v>602</v>
      </c>
      <c r="L184" s="7">
        <v>60200</v>
      </c>
    </row>
    <row r="185" spans="1:12">
      <c r="A185" s="90" t="s">
        <v>208</v>
      </c>
      <c r="B185" s="7" t="s">
        <v>564</v>
      </c>
      <c r="C185" s="7">
        <v>52200</v>
      </c>
      <c r="D185" s="8" t="s">
        <v>565</v>
      </c>
      <c r="E185" s="7"/>
      <c r="F185" s="7"/>
      <c r="H185" s="7" t="s">
        <v>408</v>
      </c>
      <c r="I185" s="7">
        <v>60600</v>
      </c>
      <c r="J185" s="12" t="s">
        <v>166</v>
      </c>
      <c r="K185" s="7">
        <v>262</v>
      </c>
      <c r="L185" s="7">
        <v>26200</v>
      </c>
    </row>
    <row r="186" spans="1:12">
      <c r="A186" s="90" t="s">
        <v>208</v>
      </c>
      <c r="B186" s="7" t="s">
        <v>566</v>
      </c>
      <c r="C186" s="10">
        <v>85100</v>
      </c>
      <c r="D186" s="8" t="s">
        <v>210</v>
      </c>
      <c r="E186" s="9"/>
      <c r="F186" s="10"/>
      <c r="H186" s="14" t="s">
        <v>409</v>
      </c>
      <c r="I186" s="14">
        <v>70100</v>
      </c>
      <c r="J186" s="6" t="s">
        <v>187</v>
      </c>
      <c r="K186" s="7">
        <v>701</v>
      </c>
      <c r="L186" s="7">
        <v>70100</v>
      </c>
    </row>
    <row r="187" spans="1:12">
      <c r="A187" s="90" t="s">
        <v>208</v>
      </c>
      <c r="B187" s="17" t="s">
        <v>567</v>
      </c>
      <c r="C187" s="18">
        <v>85200</v>
      </c>
      <c r="D187" s="19" t="s">
        <v>211</v>
      </c>
      <c r="E187" s="20"/>
      <c r="F187" s="21"/>
      <c r="H187" s="14" t="s">
        <v>410</v>
      </c>
      <c r="I187" s="14">
        <v>70200</v>
      </c>
      <c r="J187" s="6" t="s">
        <v>167</v>
      </c>
      <c r="K187" s="7">
        <v>262</v>
      </c>
      <c r="L187" s="7">
        <v>26200</v>
      </c>
    </row>
    <row r="188" spans="1:12">
      <c r="A188" s="90" t="s">
        <v>208</v>
      </c>
      <c r="B188" s="7" t="s">
        <v>568</v>
      </c>
      <c r="C188" s="7">
        <v>99900</v>
      </c>
      <c r="D188" s="8" t="s">
        <v>217</v>
      </c>
      <c r="E188" s="7"/>
      <c r="F188" s="7"/>
      <c r="H188" s="105" t="s">
        <v>490</v>
      </c>
      <c r="I188" s="105">
        <v>70300</v>
      </c>
      <c r="J188" s="106" t="s">
        <v>278</v>
      </c>
      <c r="K188" s="105">
        <v>720</v>
      </c>
      <c r="L188" s="105">
        <v>72000</v>
      </c>
    </row>
    <row r="189" spans="1:12">
      <c r="A189" s="90" t="s">
        <v>208</v>
      </c>
      <c r="B189" s="17"/>
      <c r="C189" s="18"/>
      <c r="D189" s="19" t="s">
        <v>235</v>
      </c>
      <c r="E189" s="20"/>
      <c r="F189" s="21"/>
      <c r="H189" s="105" t="s">
        <v>491</v>
      </c>
      <c r="I189" s="105">
        <v>70400</v>
      </c>
      <c r="J189" s="106" t="s">
        <v>279</v>
      </c>
      <c r="K189" s="105">
        <v>720</v>
      </c>
      <c r="L189" s="105">
        <v>72000</v>
      </c>
    </row>
    <row r="190" spans="1:12">
      <c r="A190" s="90" t="s">
        <v>208</v>
      </c>
      <c r="B190" s="17"/>
      <c r="C190" s="18"/>
      <c r="D190" s="19" t="s">
        <v>236</v>
      </c>
      <c r="E190" s="20"/>
      <c r="F190" s="21"/>
      <c r="H190" s="105" t="s">
        <v>492</v>
      </c>
      <c r="I190" s="105">
        <v>70500</v>
      </c>
      <c r="J190" s="106" t="s">
        <v>280</v>
      </c>
      <c r="K190" s="105">
        <v>720</v>
      </c>
      <c r="L190" s="105">
        <v>72000</v>
      </c>
    </row>
    <row r="191" spans="1:12">
      <c r="A191" s="90" t="s">
        <v>208</v>
      </c>
      <c r="B191" s="7"/>
      <c r="C191" s="10"/>
      <c r="D191" s="8" t="s">
        <v>237</v>
      </c>
      <c r="E191" s="7"/>
      <c r="F191" s="7"/>
      <c r="H191" s="105" t="s">
        <v>493</v>
      </c>
      <c r="I191" s="105">
        <v>70600</v>
      </c>
      <c r="J191" s="106" t="s">
        <v>281</v>
      </c>
      <c r="K191" s="105">
        <v>720</v>
      </c>
      <c r="L191" s="105">
        <v>72000</v>
      </c>
    </row>
    <row r="192" spans="1:12">
      <c r="A192" s="90" t="s">
        <v>208</v>
      </c>
      <c r="B192" s="7"/>
      <c r="C192" s="10"/>
      <c r="D192" s="8" t="s">
        <v>238</v>
      </c>
      <c r="E192" s="7"/>
      <c r="F192" s="7"/>
      <c r="H192" s="105" t="s">
        <v>494</v>
      </c>
      <c r="I192" s="105">
        <v>70700</v>
      </c>
      <c r="J192" s="106" t="s">
        <v>282</v>
      </c>
      <c r="K192" s="105">
        <v>720</v>
      </c>
      <c r="L192" s="105">
        <v>72000</v>
      </c>
    </row>
    <row r="193" spans="1:12">
      <c r="A193" s="90" t="s">
        <v>208</v>
      </c>
      <c r="B193" s="7"/>
      <c r="C193" s="7"/>
      <c r="D193" s="8" t="s">
        <v>242</v>
      </c>
      <c r="E193" s="7"/>
      <c r="F193" s="7"/>
      <c r="H193" s="105" t="s">
        <v>495</v>
      </c>
      <c r="I193" s="105">
        <v>70800</v>
      </c>
      <c r="J193" s="106" t="s">
        <v>639</v>
      </c>
      <c r="K193" s="105">
        <v>720</v>
      </c>
      <c r="L193" s="105">
        <v>72000</v>
      </c>
    </row>
    <row r="194" spans="1:12">
      <c r="A194" s="90" t="s">
        <v>208</v>
      </c>
      <c r="B194" s="7"/>
      <c r="C194" s="10"/>
      <c r="D194" s="8" t="s">
        <v>239</v>
      </c>
      <c r="E194" s="7"/>
      <c r="F194" s="7"/>
      <c r="H194" s="107" t="s">
        <v>451</v>
      </c>
      <c r="I194" s="107">
        <v>70900</v>
      </c>
      <c r="J194" s="108" t="s">
        <v>248</v>
      </c>
      <c r="K194" s="107">
        <v>701</v>
      </c>
      <c r="L194" s="107">
        <v>70100</v>
      </c>
    </row>
    <row r="195" spans="1:12">
      <c r="A195" s="90" t="s">
        <v>208</v>
      </c>
      <c r="B195" s="7"/>
      <c r="C195" s="7"/>
      <c r="D195" s="8" t="s">
        <v>243</v>
      </c>
      <c r="E195" s="9"/>
      <c r="F195" s="10"/>
      <c r="H195" s="14" t="s">
        <v>411</v>
      </c>
      <c r="I195" s="14">
        <v>71100</v>
      </c>
      <c r="J195" s="6" t="s">
        <v>60</v>
      </c>
      <c r="K195" s="7">
        <v>711</v>
      </c>
      <c r="L195" s="7">
        <v>71100</v>
      </c>
    </row>
    <row r="196" spans="1:12">
      <c r="A196" s="90" t="s">
        <v>208</v>
      </c>
      <c r="B196" s="7"/>
      <c r="C196" s="10"/>
      <c r="D196" s="8" t="s">
        <v>240</v>
      </c>
      <c r="E196" s="7"/>
      <c r="F196" s="7"/>
      <c r="H196" s="107" t="s">
        <v>452</v>
      </c>
      <c r="I196" s="107">
        <v>71600</v>
      </c>
      <c r="J196" s="108" t="s">
        <v>249</v>
      </c>
      <c r="K196" s="107">
        <v>701</v>
      </c>
      <c r="L196" s="107">
        <v>70100</v>
      </c>
    </row>
    <row r="197" spans="1:12">
      <c r="A197" s="90" t="s">
        <v>208</v>
      </c>
      <c r="B197" s="7"/>
      <c r="C197" s="10"/>
      <c r="D197" s="8" t="s">
        <v>241</v>
      </c>
      <c r="E197" s="9"/>
      <c r="F197" s="10"/>
      <c r="H197" s="107" t="s">
        <v>453</v>
      </c>
      <c r="I197" s="107">
        <v>71800</v>
      </c>
      <c r="J197" s="108" t="s">
        <v>250</v>
      </c>
      <c r="K197" s="107">
        <v>701</v>
      </c>
      <c r="L197" s="107">
        <v>70100</v>
      </c>
    </row>
    <row r="198" spans="1:12">
      <c r="A198" s="91" t="s">
        <v>506</v>
      </c>
      <c r="B198" s="7" t="s">
        <v>507</v>
      </c>
      <c r="C198" s="7">
        <v>20400</v>
      </c>
      <c r="D198" s="8" t="s">
        <v>154</v>
      </c>
      <c r="E198" s="7">
        <v>204</v>
      </c>
      <c r="F198" s="7">
        <v>20400</v>
      </c>
      <c r="H198" s="107" t="s">
        <v>454</v>
      </c>
      <c r="I198" s="107">
        <v>71900</v>
      </c>
      <c r="J198" s="108" t="s">
        <v>251</v>
      </c>
      <c r="K198" s="107">
        <v>701</v>
      </c>
      <c r="L198" s="107">
        <v>70100</v>
      </c>
    </row>
    <row r="199" spans="1:12">
      <c r="A199" s="91" t="s">
        <v>506</v>
      </c>
      <c r="B199" s="7" t="s">
        <v>510</v>
      </c>
      <c r="C199" s="7">
        <v>20700</v>
      </c>
      <c r="D199" s="8" t="s">
        <v>155</v>
      </c>
      <c r="E199" s="7">
        <v>207</v>
      </c>
      <c r="F199" s="7">
        <v>20700</v>
      </c>
      <c r="H199" s="14" t="s">
        <v>412</v>
      </c>
      <c r="I199" s="15">
        <v>72000</v>
      </c>
      <c r="J199" s="6" t="s">
        <v>628</v>
      </c>
      <c r="K199" s="7">
        <v>720</v>
      </c>
      <c r="L199" s="7">
        <v>72000</v>
      </c>
    </row>
    <row r="200" spans="1:12">
      <c r="A200" s="91" t="s">
        <v>506</v>
      </c>
      <c r="B200" s="7" t="s">
        <v>514</v>
      </c>
      <c r="C200" s="7">
        <v>20800</v>
      </c>
      <c r="D200" s="8" t="s">
        <v>622</v>
      </c>
      <c r="E200" s="7">
        <v>208</v>
      </c>
      <c r="F200" s="7">
        <v>20800</v>
      </c>
      <c r="H200" s="107" t="s">
        <v>455</v>
      </c>
      <c r="I200" s="107">
        <v>72100</v>
      </c>
      <c r="J200" s="108" t="s">
        <v>252</v>
      </c>
      <c r="K200" s="107">
        <v>701</v>
      </c>
      <c r="L200" s="107">
        <v>70100</v>
      </c>
    </row>
    <row r="201" spans="1:12">
      <c r="A201" s="91" t="s">
        <v>506</v>
      </c>
      <c r="B201" s="7" t="s">
        <v>511</v>
      </c>
      <c r="C201" s="7">
        <v>20900</v>
      </c>
      <c r="D201" s="8" t="s">
        <v>75</v>
      </c>
      <c r="E201" s="7">
        <v>207</v>
      </c>
      <c r="F201" s="7">
        <v>20700</v>
      </c>
      <c r="H201" s="105" t="s">
        <v>496</v>
      </c>
      <c r="I201" s="105">
        <v>72300</v>
      </c>
      <c r="J201" s="106" t="s">
        <v>283</v>
      </c>
      <c r="K201" s="105">
        <v>720</v>
      </c>
      <c r="L201" s="105">
        <v>72000</v>
      </c>
    </row>
    <row r="202" spans="1:12">
      <c r="A202" s="91" t="s">
        <v>506</v>
      </c>
      <c r="B202" s="7" t="s">
        <v>515</v>
      </c>
      <c r="C202" s="7">
        <v>21100</v>
      </c>
      <c r="D202" s="8" t="s">
        <v>76</v>
      </c>
      <c r="E202" s="7">
        <v>211</v>
      </c>
      <c r="F202" s="7">
        <v>21100</v>
      </c>
      <c r="H202" s="105" t="s">
        <v>497</v>
      </c>
      <c r="I202" s="105">
        <v>72400</v>
      </c>
      <c r="J202" s="106" t="s">
        <v>284</v>
      </c>
      <c r="K202" s="105">
        <v>720</v>
      </c>
      <c r="L202" s="105">
        <v>72000</v>
      </c>
    </row>
    <row r="203" spans="1:12">
      <c r="A203" s="91" t="s">
        <v>506</v>
      </c>
      <c r="B203" s="7" t="s">
        <v>516</v>
      </c>
      <c r="C203" s="7">
        <v>21200</v>
      </c>
      <c r="D203" s="8" t="s">
        <v>77</v>
      </c>
      <c r="E203" s="7">
        <v>212</v>
      </c>
      <c r="F203" s="7">
        <v>21200</v>
      </c>
      <c r="H203" s="105" t="s">
        <v>498</v>
      </c>
      <c r="I203" s="105">
        <v>72800</v>
      </c>
      <c r="J203" s="106" t="s">
        <v>285</v>
      </c>
      <c r="K203" s="105">
        <v>720</v>
      </c>
      <c r="L203" s="105">
        <v>72000</v>
      </c>
    </row>
    <row r="204" spans="1:12">
      <c r="A204" s="91" t="s">
        <v>506</v>
      </c>
      <c r="B204" s="7" t="s">
        <v>518</v>
      </c>
      <c r="C204" s="7">
        <v>21300</v>
      </c>
      <c r="D204" s="8" t="s">
        <v>78</v>
      </c>
      <c r="E204" s="7">
        <v>213</v>
      </c>
      <c r="F204" s="7">
        <v>21300</v>
      </c>
      <c r="H204" s="105" t="s">
        <v>499</v>
      </c>
      <c r="I204" s="105">
        <v>72900</v>
      </c>
      <c r="J204" s="106" t="s">
        <v>286</v>
      </c>
      <c r="K204" s="105">
        <v>720</v>
      </c>
      <c r="L204" s="105">
        <v>72000</v>
      </c>
    </row>
    <row r="205" spans="1:12">
      <c r="A205" s="91" t="s">
        <v>506</v>
      </c>
      <c r="B205" s="7" t="s">
        <v>519</v>
      </c>
      <c r="C205" s="7">
        <v>21400</v>
      </c>
      <c r="D205" s="8" t="s">
        <v>79</v>
      </c>
      <c r="E205" s="7">
        <v>214</v>
      </c>
      <c r="F205" s="7">
        <v>21400</v>
      </c>
      <c r="H205" s="107" t="s">
        <v>456</v>
      </c>
      <c r="I205" s="107">
        <v>73000</v>
      </c>
      <c r="J205" s="108" t="s">
        <v>253</v>
      </c>
      <c r="K205" s="107">
        <v>701</v>
      </c>
      <c r="L205" s="107">
        <v>70100</v>
      </c>
    </row>
    <row r="206" spans="1:12">
      <c r="A206" s="91" t="s">
        <v>506</v>
      </c>
      <c r="B206" s="7" t="s">
        <v>520</v>
      </c>
      <c r="C206" s="7">
        <v>21500</v>
      </c>
      <c r="D206" s="8" t="s">
        <v>80</v>
      </c>
      <c r="E206" s="7">
        <v>215</v>
      </c>
      <c r="F206" s="7">
        <v>21500</v>
      </c>
      <c r="H206" s="107" t="s">
        <v>457</v>
      </c>
      <c r="I206" s="107">
        <v>73300</v>
      </c>
      <c r="J206" s="108" t="s">
        <v>641</v>
      </c>
      <c r="K206" s="107">
        <v>701</v>
      </c>
      <c r="L206" s="107">
        <v>70100</v>
      </c>
    </row>
    <row r="207" spans="1:12">
      <c r="A207" s="91" t="s">
        <v>506</v>
      </c>
      <c r="B207" s="7" t="s">
        <v>521</v>
      </c>
      <c r="C207" s="7">
        <v>21600</v>
      </c>
      <c r="D207" s="8" t="s">
        <v>81</v>
      </c>
      <c r="E207" s="7">
        <v>216</v>
      </c>
      <c r="F207" s="7">
        <v>21600</v>
      </c>
      <c r="H207" s="107" t="s">
        <v>458</v>
      </c>
      <c r="I207" s="107">
        <v>73400</v>
      </c>
      <c r="J207" s="108" t="s">
        <v>642</v>
      </c>
      <c r="K207" s="107">
        <v>701</v>
      </c>
      <c r="L207" s="107">
        <v>70100</v>
      </c>
    </row>
    <row r="208" spans="1:12">
      <c r="A208" s="91" t="s">
        <v>506</v>
      </c>
      <c r="B208" s="7" t="s">
        <v>522</v>
      </c>
      <c r="C208" s="7">
        <v>21700</v>
      </c>
      <c r="D208" s="8" t="s">
        <v>82</v>
      </c>
      <c r="E208" s="7">
        <v>217</v>
      </c>
      <c r="F208" s="7">
        <v>21700</v>
      </c>
      <c r="H208" s="107" t="s">
        <v>459</v>
      </c>
      <c r="I208" s="107">
        <v>73500</v>
      </c>
      <c r="J208" s="108" t="s">
        <v>254</v>
      </c>
      <c r="K208" s="107">
        <v>701</v>
      </c>
      <c r="L208" s="107">
        <v>70100</v>
      </c>
    </row>
    <row r="209" spans="1:12">
      <c r="A209" s="91" t="s">
        <v>506</v>
      </c>
      <c r="B209" s="7" t="s">
        <v>523</v>
      </c>
      <c r="C209" s="7">
        <v>22100</v>
      </c>
      <c r="D209" s="8" t="s">
        <v>83</v>
      </c>
      <c r="E209" s="7">
        <v>221</v>
      </c>
      <c r="F209" s="7">
        <v>22100</v>
      </c>
      <c r="H209" s="107" t="s">
        <v>460</v>
      </c>
      <c r="I209" s="107">
        <v>73700</v>
      </c>
      <c r="J209" s="108" t="s">
        <v>255</v>
      </c>
      <c r="K209" s="107">
        <v>701</v>
      </c>
      <c r="L209" s="107">
        <v>70100</v>
      </c>
    </row>
    <row r="210" spans="1:12">
      <c r="A210" s="91" t="s">
        <v>506</v>
      </c>
      <c r="B210" s="7" t="s">
        <v>524</v>
      </c>
      <c r="C210" s="7">
        <v>22900</v>
      </c>
      <c r="D210" s="8" t="s">
        <v>195</v>
      </c>
      <c r="E210" s="7">
        <v>229</v>
      </c>
      <c r="F210" s="7">
        <v>22900</v>
      </c>
      <c r="H210" s="105" t="s">
        <v>500</v>
      </c>
      <c r="I210" s="105">
        <v>73900</v>
      </c>
      <c r="J210" s="106" t="s">
        <v>287</v>
      </c>
      <c r="K210" s="105">
        <v>720</v>
      </c>
      <c r="L210" s="105">
        <v>72000</v>
      </c>
    </row>
    <row r="211" spans="1:12">
      <c r="A211" s="91" t="s">
        <v>506</v>
      </c>
      <c r="B211" s="7" t="s">
        <v>517</v>
      </c>
      <c r="C211" s="7">
        <v>23400</v>
      </c>
      <c r="D211" s="8" t="s">
        <v>623</v>
      </c>
      <c r="E211" s="7">
        <v>234</v>
      </c>
      <c r="F211" s="7">
        <v>23400</v>
      </c>
      <c r="H211" s="107" t="s">
        <v>461</v>
      </c>
      <c r="I211" s="107">
        <v>74100</v>
      </c>
      <c r="J211" s="108" t="s">
        <v>256</v>
      </c>
      <c r="K211" s="107">
        <v>701</v>
      </c>
      <c r="L211" s="107">
        <v>70100</v>
      </c>
    </row>
    <row r="212" spans="1:12">
      <c r="A212" s="91" t="s">
        <v>506</v>
      </c>
      <c r="B212" s="7" t="s">
        <v>525</v>
      </c>
      <c r="C212" s="7">
        <v>23600</v>
      </c>
      <c r="D212" s="8" t="s">
        <v>624</v>
      </c>
      <c r="E212" s="7">
        <v>236</v>
      </c>
      <c r="F212" s="7">
        <v>23600</v>
      </c>
      <c r="H212" s="107" t="s">
        <v>462</v>
      </c>
      <c r="I212" s="107">
        <v>74200</v>
      </c>
      <c r="J212" s="108" t="s">
        <v>257</v>
      </c>
      <c r="K212" s="107">
        <v>701</v>
      </c>
      <c r="L212" s="107">
        <v>70100</v>
      </c>
    </row>
    <row r="213" spans="1:12">
      <c r="A213" s="91" t="s">
        <v>506</v>
      </c>
      <c r="B213" s="7" t="s">
        <v>509</v>
      </c>
      <c r="C213" s="7">
        <v>24100</v>
      </c>
      <c r="D213" s="8" t="s">
        <v>84</v>
      </c>
      <c r="E213" s="7">
        <v>241</v>
      </c>
      <c r="F213" s="7">
        <v>24100</v>
      </c>
      <c r="H213" s="107" t="s">
        <v>463</v>
      </c>
      <c r="I213" s="107">
        <v>74300</v>
      </c>
      <c r="J213" s="108" t="s">
        <v>258</v>
      </c>
      <c r="K213" s="107">
        <v>701</v>
      </c>
      <c r="L213" s="107">
        <v>70100</v>
      </c>
    </row>
    <row r="214" spans="1:12">
      <c r="A214" s="91" t="s">
        <v>506</v>
      </c>
      <c r="B214" s="7" t="s">
        <v>526</v>
      </c>
      <c r="C214" s="7">
        <v>24200</v>
      </c>
      <c r="D214" s="8" t="s">
        <v>85</v>
      </c>
      <c r="E214" s="7">
        <v>242</v>
      </c>
      <c r="F214" s="7">
        <v>24200</v>
      </c>
      <c r="H214" s="107" t="s">
        <v>464</v>
      </c>
      <c r="I214" s="107">
        <v>74500</v>
      </c>
      <c r="J214" s="108" t="s">
        <v>259</v>
      </c>
      <c r="K214" s="107">
        <v>701</v>
      </c>
      <c r="L214" s="107">
        <v>70100</v>
      </c>
    </row>
    <row r="215" spans="1:12">
      <c r="A215" s="91" t="s">
        <v>506</v>
      </c>
      <c r="B215" s="7" t="s">
        <v>512</v>
      </c>
      <c r="C215" s="7">
        <v>24600</v>
      </c>
      <c r="D215" s="8" t="s">
        <v>86</v>
      </c>
      <c r="E215" s="7">
        <v>207</v>
      </c>
      <c r="F215" s="7">
        <v>20700</v>
      </c>
      <c r="H215" s="107" t="s">
        <v>465</v>
      </c>
      <c r="I215" s="107">
        <v>74700</v>
      </c>
      <c r="J215" s="108" t="s">
        <v>643</v>
      </c>
      <c r="K215" s="107">
        <v>701</v>
      </c>
      <c r="L215" s="107">
        <v>70100</v>
      </c>
    </row>
    <row r="216" spans="1:12">
      <c r="A216" s="91" t="s">
        <v>506</v>
      </c>
      <c r="B216" s="7" t="s">
        <v>527</v>
      </c>
      <c r="C216" s="7">
        <v>24700</v>
      </c>
      <c r="D216" s="8" t="s">
        <v>87</v>
      </c>
      <c r="E216" s="7">
        <v>247</v>
      </c>
      <c r="F216" s="7">
        <v>24700</v>
      </c>
      <c r="H216" s="105" t="s">
        <v>501</v>
      </c>
      <c r="I216" s="109">
        <v>74800</v>
      </c>
      <c r="J216" s="106" t="s">
        <v>288</v>
      </c>
      <c r="K216" s="105">
        <v>720</v>
      </c>
      <c r="L216" s="105">
        <v>72000</v>
      </c>
    </row>
    <row r="217" spans="1:12">
      <c r="A217" s="91" t="s">
        <v>506</v>
      </c>
      <c r="B217" s="7" t="s">
        <v>529</v>
      </c>
      <c r="C217" s="7">
        <v>26100</v>
      </c>
      <c r="D217" s="8" t="s">
        <v>197</v>
      </c>
      <c r="E217" s="7">
        <v>260</v>
      </c>
      <c r="F217" s="7">
        <v>26000</v>
      </c>
      <c r="H217" s="107" t="s">
        <v>466</v>
      </c>
      <c r="I217" s="107">
        <v>74900</v>
      </c>
      <c r="J217" s="108" t="s">
        <v>260</v>
      </c>
      <c r="K217" s="107">
        <v>701</v>
      </c>
      <c r="L217" s="107">
        <v>70100</v>
      </c>
    </row>
    <row r="218" spans="1:12">
      <c r="A218" s="91" t="s">
        <v>506</v>
      </c>
      <c r="B218" s="7" t="s">
        <v>508</v>
      </c>
      <c r="C218" s="7">
        <v>26800</v>
      </c>
      <c r="D218" s="8" t="s">
        <v>627</v>
      </c>
      <c r="E218" s="7">
        <v>204</v>
      </c>
      <c r="F218" s="7">
        <v>20400</v>
      </c>
      <c r="H218" s="14" t="s">
        <v>413</v>
      </c>
      <c r="I218" s="14">
        <v>75100</v>
      </c>
      <c r="J218" s="6" t="s">
        <v>168</v>
      </c>
      <c r="K218" s="7">
        <v>262</v>
      </c>
      <c r="L218" s="7">
        <v>26200</v>
      </c>
    </row>
    <row r="219" spans="1:12">
      <c r="A219" s="91" t="s">
        <v>506</v>
      </c>
      <c r="B219" s="7" t="s">
        <v>555</v>
      </c>
      <c r="C219" s="7">
        <v>88500</v>
      </c>
      <c r="D219" s="8" t="s">
        <v>640</v>
      </c>
      <c r="E219" s="7">
        <v>151</v>
      </c>
      <c r="F219" s="7">
        <v>15100</v>
      </c>
      <c r="H219" s="107" t="s">
        <v>467</v>
      </c>
      <c r="I219" s="107">
        <v>75200</v>
      </c>
      <c r="J219" s="108" t="s">
        <v>261</v>
      </c>
      <c r="K219" s="107">
        <v>701</v>
      </c>
      <c r="L219" s="107">
        <v>70100</v>
      </c>
    </row>
    <row r="220" spans="1:12">
      <c r="A220" s="91" t="s">
        <v>506</v>
      </c>
      <c r="B220" s="7" t="s">
        <v>554</v>
      </c>
      <c r="C220" s="16">
        <v>93500</v>
      </c>
      <c r="D220" s="8" t="s">
        <v>105</v>
      </c>
      <c r="E220" s="7">
        <v>151</v>
      </c>
      <c r="F220" s="7">
        <v>15100</v>
      </c>
      <c r="H220" s="107" t="s">
        <v>468</v>
      </c>
      <c r="I220" s="107">
        <v>75300</v>
      </c>
      <c r="J220" s="108" t="s">
        <v>262</v>
      </c>
      <c r="K220" s="107">
        <v>701</v>
      </c>
      <c r="L220" s="107">
        <v>70100</v>
      </c>
    </row>
    <row r="221" spans="1:12">
      <c r="A221" s="91" t="s">
        <v>506</v>
      </c>
      <c r="B221" s="7" t="s">
        <v>557</v>
      </c>
      <c r="C221" s="7">
        <v>93700</v>
      </c>
      <c r="D221" s="8" t="s">
        <v>114</v>
      </c>
      <c r="E221" s="7">
        <v>937</v>
      </c>
      <c r="F221" s="7">
        <v>93700</v>
      </c>
      <c r="H221" s="107" t="s">
        <v>469</v>
      </c>
      <c r="I221" s="107">
        <v>75400</v>
      </c>
      <c r="J221" s="108" t="s">
        <v>263</v>
      </c>
      <c r="K221" s="107">
        <v>701</v>
      </c>
      <c r="L221" s="107">
        <v>70100</v>
      </c>
    </row>
    <row r="222" spans="1:12">
      <c r="A222" s="91" t="s">
        <v>506</v>
      </c>
      <c r="B222" s="7" t="s">
        <v>558</v>
      </c>
      <c r="C222" s="7">
        <v>93800</v>
      </c>
      <c r="D222" s="8" t="s">
        <v>115</v>
      </c>
      <c r="E222" s="7">
        <v>938</v>
      </c>
      <c r="F222" s="7">
        <v>93800</v>
      </c>
      <c r="H222" s="107" t="s">
        <v>470</v>
      </c>
      <c r="I222" s="110">
        <v>75600</v>
      </c>
      <c r="J222" s="108" t="s">
        <v>644</v>
      </c>
      <c r="K222" s="107">
        <v>701</v>
      </c>
      <c r="L222" s="107">
        <v>70100</v>
      </c>
    </row>
    <row r="223" spans="1:12">
      <c r="A223" s="91" t="s">
        <v>506</v>
      </c>
      <c r="B223" s="7" t="s">
        <v>556</v>
      </c>
      <c r="C223" s="7">
        <v>94100</v>
      </c>
      <c r="D223" s="8" t="s">
        <v>199</v>
      </c>
      <c r="E223" s="7">
        <v>152</v>
      </c>
      <c r="F223" s="7">
        <v>15200</v>
      </c>
      <c r="H223" s="107" t="s">
        <v>471</v>
      </c>
      <c r="I223" s="107">
        <v>75700</v>
      </c>
      <c r="J223" s="108" t="s">
        <v>645</v>
      </c>
      <c r="K223" s="107">
        <v>701</v>
      </c>
      <c r="L223" s="107">
        <v>70100</v>
      </c>
    </row>
    <row r="224" spans="1:12">
      <c r="A224" s="91" t="s">
        <v>506</v>
      </c>
      <c r="B224" s="7" t="s">
        <v>513</v>
      </c>
      <c r="C224" s="7">
        <v>94800</v>
      </c>
      <c r="D224" s="8" t="s">
        <v>194</v>
      </c>
      <c r="E224" s="7">
        <v>207</v>
      </c>
      <c r="F224" s="7">
        <v>20700</v>
      </c>
      <c r="H224" s="107" t="s">
        <v>472</v>
      </c>
      <c r="I224" s="107">
        <v>76000</v>
      </c>
      <c r="J224" s="108" t="s">
        <v>264</v>
      </c>
      <c r="K224" s="107">
        <v>701</v>
      </c>
      <c r="L224" s="107">
        <v>70100</v>
      </c>
    </row>
    <row r="225" spans="1:12">
      <c r="A225" s="91" t="s">
        <v>506</v>
      </c>
      <c r="B225" s="7"/>
      <c r="C225" s="7"/>
      <c r="D225" s="8" t="s">
        <v>196</v>
      </c>
      <c r="E225" s="7">
        <v>236</v>
      </c>
      <c r="F225" s="7">
        <v>23600</v>
      </c>
      <c r="H225" s="107" t="s">
        <v>473</v>
      </c>
      <c r="I225" s="107">
        <v>76100</v>
      </c>
      <c r="J225" s="108" t="s">
        <v>265</v>
      </c>
      <c r="K225" s="107">
        <v>701</v>
      </c>
      <c r="L225" s="107">
        <v>70100</v>
      </c>
    </row>
    <row r="226" spans="1:12">
      <c r="H226" s="14" t="s">
        <v>414</v>
      </c>
      <c r="I226" s="14">
        <v>76500</v>
      </c>
      <c r="J226" s="6" t="s">
        <v>61</v>
      </c>
      <c r="K226" s="7">
        <v>765</v>
      </c>
      <c r="L226" s="7">
        <v>76500</v>
      </c>
    </row>
    <row r="227" spans="1:12">
      <c r="H227" s="107" t="s">
        <v>474</v>
      </c>
      <c r="I227" s="107">
        <v>76600</v>
      </c>
      <c r="J227" s="108" t="s">
        <v>266</v>
      </c>
      <c r="K227" s="107">
        <v>701</v>
      </c>
      <c r="L227" s="107">
        <v>70100</v>
      </c>
    </row>
    <row r="228" spans="1:12">
      <c r="H228" s="107" t="s">
        <v>475</v>
      </c>
      <c r="I228" s="107">
        <v>76700</v>
      </c>
      <c r="J228" s="108" t="s">
        <v>267</v>
      </c>
      <c r="K228" s="107">
        <v>701</v>
      </c>
      <c r="L228" s="107">
        <v>70100</v>
      </c>
    </row>
    <row r="229" spans="1:12">
      <c r="H229" s="107" t="s">
        <v>476</v>
      </c>
      <c r="I229" s="107">
        <v>76800</v>
      </c>
      <c r="J229" s="108" t="s">
        <v>268</v>
      </c>
      <c r="K229" s="107">
        <v>701</v>
      </c>
      <c r="L229" s="107">
        <v>70100</v>
      </c>
    </row>
    <row r="230" spans="1:12">
      <c r="H230" s="107" t="s">
        <v>477</v>
      </c>
      <c r="I230" s="107">
        <v>76900</v>
      </c>
      <c r="J230" s="108" t="s">
        <v>269</v>
      </c>
      <c r="K230" s="107">
        <v>701</v>
      </c>
      <c r="L230" s="107">
        <v>70100</v>
      </c>
    </row>
    <row r="231" spans="1:12">
      <c r="H231" s="107" t="s">
        <v>478</v>
      </c>
      <c r="I231" s="107">
        <v>77000</v>
      </c>
      <c r="J231" s="108" t="s">
        <v>270</v>
      </c>
      <c r="K231" s="107">
        <v>701</v>
      </c>
      <c r="L231" s="107">
        <v>70100</v>
      </c>
    </row>
    <row r="232" spans="1:12">
      <c r="E232" s="24"/>
      <c r="H232" s="107" t="s">
        <v>479</v>
      </c>
      <c r="I232" s="107">
        <v>77100</v>
      </c>
      <c r="J232" s="108" t="s">
        <v>271</v>
      </c>
      <c r="K232" s="107">
        <v>701</v>
      </c>
      <c r="L232" s="107">
        <v>70100</v>
      </c>
    </row>
    <row r="233" spans="1:12">
      <c r="E233" s="46"/>
      <c r="H233" s="107" t="s">
        <v>480</v>
      </c>
      <c r="I233" s="107">
        <v>77200</v>
      </c>
      <c r="J233" s="108" t="s">
        <v>272</v>
      </c>
      <c r="K233" s="107">
        <v>701</v>
      </c>
      <c r="L233" s="107">
        <v>70100</v>
      </c>
    </row>
    <row r="234" spans="1:12">
      <c r="E234" s="46"/>
      <c r="H234" s="107" t="s">
        <v>481</v>
      </c>
      <c r="I234" s="107">
        <v>77300</v>
      </c>
      <c r="J234" s="108" t="s">
        <v>273</v>
      </c>
      <c r="K234" s="107">
        <v>701</v>
      </c>
      <c r="L234" s="107">
        <v>70100</v>
      </c>
    </row>
    <row r="235" spans="1:12">
      <c r="E235" s="46"/>
      <c r="H235" s="107" t="s">
        <v>482</v>
      </c>
      <c r="I235" s="107">
        <v>77400</v>
      </c>
      <c r="J235" s="108" t="s">
        <v>274</v>
      </c>
      <c r="K235" s="107">
        <v>701</v>
      </c>
      <c r="L235" s="107">
        <v>70100</v>
      </c>
    </row>
    <row r="236" spans="1:12">
      <c r="E236" s="46"/>
      <c r="H236" s="107" t="s">
        <v>483</v>
      </c>
      <c r="I236" s="107">
        <v>77500</v>
      </c>
      <c r="J236" s="108" t="s">
        <v>275</v>
      </c>
      <c r="K236" s="107">
        <v>701</v>
      </c>
      <c r="L236" s="107">
        <v>70100</v>
      </c>
    </row>
    <row r="237" spans="1:12">
      <c r="E237" s="46"/>
      <c r="H237" s="107" t="s">
        <v>484</v>
      </c>
      <c r="I237" s="107">
        <v>77600</v>
      </c>
      <c r="J237" s="108" t="s">
        <v>276</v>
      </c>
      <c r="K237" s="107">
        <v>701</v>
      </c>
      <c r="L237" s="107">
        <v>70100</v>
      </c>
    </row>
    <row r="238" spans="1:12">
      <c r="E238" s="46"/>
      <c r="H238" s="7" t="s">
        <v>415</v>
      </c>
      <c r="I238" s="7">
        <v>77700</v>
      </c>
      <c r="J238" s="12" t="s">
        <v>62</v>
      </c>
      <c r="K238" s="7">
        <v>777</v>
      </c>
      <c r="L238" s="7">
        <v>77700</v>
      </c>
    </row>
    <row r="239" spans="1:12">
      <c r="E239" s="46"/>
      <c r="H239" s="14" t="s">
        <v>416</v>
      </c>
      <c r="I239" s="14">
        <v>77800</v>
      </c>
      <c r="J239" s="6" t="s">
        <v>63</v>
      </c>
      <c r="K239" s="7">
        <v>778</v>
      </c>
      <c r="L239" s="7">
        <v>77800</v>
      </c>
    </row>
    <row r="240" spans="1:12">
      <c r="H240" s="107" t="s">
        <v>612</v>
      </c>
      <c r="I240" s="107">
        <v>77900</v>
      </c>
      <c r="J240" s="108" t="s">
        <v>613</v>
      </c>
      <c r="K240" s="107">
        <v>701</v>
      </c>
      <c r="L240" s="107">
        <v>70100</v>
      </c>
    </row>
    <row r="241" spans="8:12">
      <c r="H241" s="107" t="s">
        <v>676</v>
      </c>
      <c r="I241" s="111">
        <v>78400</v>
      </c>
      <c r="J241" s="108" t="s">
        <v>677</v>
      </c>
      <c r="K241" s="111">
        <v>701</v>
      </c>
      <c r="L241" s="111">
        <v>70100</v>
      </c>
    </row>
    <row r="242" spans="8:12">
      <c r="H242" s="107" t="s">
        <v>485</v>
      </c>
      <c r="I242" s="107">
        <v>78500</v>
      </c>
      <c r="J242" s="108" t="s">
        <v>646</v>
      </c>
      <c r="K242" s="107">
        <v>701</v>
      </c>
      <c r="L242" s="107">
        <v>70100</v>
      </c>
    </row>
    <row r="243" spans="8:12">
      <c r="H243" s="107" t="s">
        <v>486</v>
      </c>
      <c r="I243" s="107">
        <v>78600</v>
      </c>
      <c r="J243" s="108" t="s">
        <v>647</v>
      </c>
      <c r="K243" s="107">
        <v>701</v>
      </c>
      <c r="L243" s="107">
        <v>70100</v>
      </c>
    </row>
    <row r="244" spans="8:12">
      <c r="H244" s="112" t="s">
        <v>502</v>
      </c>
      <c r="I244" s="113">
        <v>79000</v>
      </c>
      <c r="J244" s="114" t="s">
        <v>289</v>
      </c>
      <c r="K244" s="115">
        <v>720</v>
      </c>
      <c r="L244" s="116">
        <v>72000</v>
      </c>
    </row>
    <row r="245" spans="8:12">
      <c r="H245" s="112" t="s">
        <v>503</v>
      </c>
      <c r="I245" s="113">
        <v>79200</v>
      </c>
      <c r="J245" s="114" t="s">
        <v>290</v>
      </c>
      <c r="K245" s="115">
        <v>720</v>
      </c>
      <c r="L245" s="116">
        <v>72000</v>
      </c>
    </row>
    <row r="246" spans="8:12">
      <c r="H246" s="105" t="s">
        <v>504</v>
      </c>
      <c r="I246" s="109">
        <v>79300</v>
      </c>
      <c r="J246" s="106" t="s">
        <v>291</v>
      </c>
      <c r="K246" s="117">
        <v>720</v>
      </c>
      <c r="L246" s="109">
        <v>72000</v>
      </c>
    </row>
    <row r="247" spans="8:12">
      <c r="H247" s="105" t="s">
        <v>505</v>
      </c>
      <c r="I247" s="109">
        <v>79400</v>
      </c>
      <c r="J247" s="106" t="s">
        <v>292</v>
      </c>
      <c r="K247" s="117">
        <v>720</v>
      </c>
      <c r="L247" s="109">
        <v>72000</v>
      </c>
    </row>
    <row r="248" spans="8:12">
      <c r="H248" s="107" t="s">
        <v>487</v>
      </c>
      <c r="I248" s="107">
        <v>79500</v>
      </c>
      <c r="J248" s="108" t="s">
        <v>277</v>
      </c>
      <c r="K248" s="107">
        <v>701</v>
      </c>
      <c r="L248" s="107">
        <v>70100</v>
      </c>
    </row>
    <row r="249" spans="8:12">
      <c r="H249" s="107" t="s">
        <v>488</v>
      </c>
      <c r="I249" s="107">
        <v>79900</v>
      </c>
      <c r="J249" s="108" t="s">
        <v>489</v>
      </c>
      <c r="K249" s="107">
        <v>701</v>
      </c>
      <c r="L249" s="107">
        <v>70100</v>
      </c>
    </row>
    <row r="250" spans="8:12">
      <c r="H250" s="7" t="s">
        <v>417</v>
      </c>
      <c r="I250" s="7">
        <v>82000</v>
      </c>
      <c r="J250" s="12" t="s">
        <v>64</v>
      </c>
      <c r="K250" s="7">
        <v>107</v>
      </c>
      <c r="L250" s="7">
        <v>10700</v>
      </c>
    </row>
    <row r="251" spans="8:12">
      <c r="H251" s="7" t="s">
        <v>418</v>
      </c>
      <c r="I251" s="7">
        <v>83400</v>
      </c>
      <c r="J251" s="12" t="s">
        <v>169</v>
      </c>
      <c r="K251" s="7">
        <v>107</v>
      </c>
      <c r="L251" s="7">
        <v>10700</v>
      </c>
    </row>
    <row r="252" spans="8:12">
      <c r="H252" s="7" t="s">
        <v>419</v>
      </c>
      <c r="I252" s="7">
        <v>83600</v>
      </c>
      <c r="J252" s="12" t="s">
        <v>188</v>
      </c>
      <c r="K252" s="7">
        <v>119</v>
      </c>
      <c r="L252" s="7">
        <v>11900</v>
      </c>
    </row>
    <row r="253" spans="8:12">
      <c r="H253" s="7" t="s">
        <v>420</v>
      </c>
      <c r="I253" s="7">
        <v>83900</v>
      </c>
      <c r="J253" s="8" t="s">
        <v>65</v>
      </c>
      <c r="K253" s="7">
        <v>107</v>
      </c>
      <c r="L253" s="7">
        <v>10700</v>
      </c>
    </row>
    <row r="254" spans="8:12">
      <c r="H254" s="7" t="s">
        <v>421</v>
      </c>
      <c r="I254" s="7">
        <v>84000</v>
      </c>
      <c r="J254" s="12" t="s">
        <v>116</v>
      </c>
      <c r="K254" s="7">
        <v>107</v>
      </c>
      <c r="L254" s="7">
        <v>10700</v>
      </c>
    </row>
    <row r="255" spans="8:12">
      <c r="H255" s="14" t="s">
        <v>422</v>
      </c>
      <c r="I255" s="14">
        <v>84100</v>
      </c>
      <c r="J255" s="6" t="s">
        <v>66</v>
      </c>
      <c r="K255" s="7">
        <v>841</v>
      </c>
      <c r="L255" s="7">
        <v>84100</v>
      </c>
    </row>
    <row r="256" spans="8:12">
      <c r="H256" s="14" t="s">
        <v>423</v>
      </c>
      <c r="I256" s="14">
        <v>84200</v>
      </c>
      <c r="J256" s="6" t="s">
        <v>67</v>
      </c>
      <c r="K256" s="7">
        <v>107</v>
      </c>
      <c r="L256" s="7">
        <v>10700</v>
      </c>
    </row>
    <row r="257" spans="8:12">
      <c r="H257" s="14" t="s">
        <v>424</v>
      </c>
      <c r="I257" s="14">
        <v>84400</v>
      </c>
      <c r="J257" s="6" t="s">
        <v>68</v>
      </c>
      <c r="K257" s="7">
        <v>107</v>
      </c>
      <c r="L257" s="7">
        <v>10700</v>
      </c>
    </row>
    <row r="258" spans="8:12">
      <c r="H258" s="14" t="s">
        <v>425</v>
      </c>
      <c r="I258" s="14">
        <v>84500</v>
      </c>
      <c r="J258" s="6" t="s">
        <v>205</v>
      </c>
      <c r="K258" s="7">
        <v>107</v>
      </c>
      <c r="L258" s="7">
        <v>10700</v>
      </c>
    </row>
    <row r="259" spans="8:12">
      <c r="H259" s="7" t="s">
        <v>426</v>
      </c>
      <c r="I259" s="7">
        <v>84700</v>
      </c>
      <c r="J259" s="12" t="s">
        <v>170</v>
      </c>
      <c r="K259" s="7">
        <v>107</v>
      </c>
      <c r="L259" s="7">
        <v>10700</v>
      </c>
    </row>
    <row r="260" spans="8:12">
      <c r="H260" s="7" t="s">
        <v>427</v>
      </c>
      <c r="I260" s="16">
        <v>84800</v>
      </c>
      <c r="J260" s="12" t="s">
        <v>69</v>
      </c>
      <c r="K260" s="7">
        <v>848</v>
      </c>
      <c r="L260" s="7">
        <v>84800</v>
      </c>
    </row>
    <row r="261" spans="8:12">
      <c r="H261" s="7" t="s">
        <v>566</v>
      </c>
      <c r="I261" s="7">
        <v>85100</v>
      </c>
      <c r="J261" s="12" t="s">
        <v>210</v>
      </c>
      <c r="K261" s="7"/>
      <c r="L261" s="7"/>
    </row>
    <row r="262" spans="8:12">
      <c r="H262" s="7" t="s">
        <v>567</v>
      </c>
      <c r="I262" s="7">
        <v>85200</v>
      </c>
      <c r="J262" s="12" t="s">
        <v>211</v>
      </c>
      <c r="K262" s="7"/>
      <c r="L262" s="7"/>
    </row>
    <row r="263" spans="8:12">
      <c r="H263" s="105" t="s">
        <v>428</v>
      </c>
      <c r="I263" s="105">
        <v>85600</v>
      </c>
      <c r="J263" s="118" t="s">
        <v>635</v>
      </c>
      <c r="K263" s="119">
        <v>720</v>
      </c>
      <c r="L263" s="119">
        <v>72000</v>
      </c>
    </row>
    <row r="264" spans="8:12">
      <c r="H264" s="14" t="s">
        <v>429</v>
      </c>
      <c r="I264" s="14">
        <v>85800</v>
      </c>
      <c r="J264" s="6" t="s">
        <v>636</v>
      </c>
      <c r="K264" s="7">
        <v>107</v>
      </c>
      <c r="L264" s="7">
        <v>10700</v>
      </c>
    </row>
    <row r="265" spans="8:12">
      <c r="H265" s="7" t="s">
        <v>666</v>
      </c>
      <c r="I265" s="14" t="s">
        <v>667</v>
      </c>
      <c r="J265" s="6" t="s">
        <v>668</v>
      </c>
      <c r="K265" s="7" t="s">
        <v>666</v>
      </c>
      <c r="L265" s="7">
        <v>10700</v>
      </c>
    </row>
    <row r="266" spans="8:12">
      <c r="H266" s="7" t="s">
        <v>430</v>
      </c>
      <c r="I266" s="7">
        <v>87200</v>
      </c>
      <c r="J266" s="12" t="s">
        <v>189</v>
      </c>
      <c r="K266" s="7">
        <v>107</v>
      </c>
      <c r="L266" s="7">
        <v>10700</v>
      </c>
    </row>
    <row r="267" spans="8:12">
      <c r="H267" s="14" t="s">
        <v>431</v>
      </c>
      <c r="I267" s="14">
        <v>87600</v>
      </c>
      <c r="J267" s="6" t="s">
        <v>171</v>
      </c>
      <c r="K267" s="7">
        <v>107</v>
      </c>
      <c r="L267" s="7">
        <v>10700</v>
      </c>
    </row>
    <row r="268" spans="8:12">
      <c r="H268" s="14" t="s">
        <v>432</v>
      </c>
      <c r="I268" s="14">
        <v>87900</v>
      </c>
      <c r="J268" s="6" t="s">
        <v>433</v>
      </c>
      <c r="K268" s="7">
        <v>107</v>
      </c>
      <c r="L268" s="7">
        <v>10700</v>
      </c>
    </row>
    <row r="269" spans="8:12">
      <c r="H269" s="7" t="s">
        <v>434</v>
      </c>
      <c r="I269" s="7">
        <v>88000</v>
      </c>
      <c r="J269" s="8" t="s">
        <v>435</v>
      </c>
      <c r="K269" s="7">
        <v>107</v>
      </c>
      <c r="L269" s="7">
        <v>10700</v>
      </c>
    </row>
    <row r="270" spans="8:12">
      <c r="H270" s="7" t="s">
        <v>606</v>
      </c>
      <c r="I270" s="7">
        <v>88200</v>
      </c>
      <c r="J270" s="8" t="s">
        <v>607</v>
      </c>
      <c r="K270" s="7">
        <v>107</v>
      </c>
      <c r="L270" s="7">
        <v>10700</v>
      </c>
    </row>
    <row r="271" spans="8:12">
      <c r="H271" s="7" t="s">
        <v>673</v>
      </c>
      <c r="I271" s="7">
        <v>88300</v>
      </c>
      <c r="J271" s="8" t="s">
        <v>674</v>
      </c>
      <c r="K271" s="7">
        <v>107</v>
      </c>
      <c r="L271" s="7">
        <v>10700</v>
      </c>
    </row>
    <row r="272" spans="8:12">
      <c r="H272" s="7" t="s">
        <v>555</v>
      </c>
      <c r="I272" s="7">
        <v>88500</v>
      </c>
      <c r="J272" s="8" t="s">
        <v>640</v>
      </c>
      <c r="K272" s="7">
        <v>151</v>
      </c>
      <c r="L272" s="7">
        <v>15100</v>
      </c>
    </row>
    <row r="273" spans="7:12">
      <c r="H273" s="7" t="s">
        <v>608</v>
      </c>
      <c r="I273" s="7">
        <v>90200</v>
      </c>
      <c r="J273" s="8" t="s">
        <v>609</v>
      </c>
      <c r="K273" s="7">
        <v>912</v>
      </c>
      <c r="L273" s="7">
        <v>91200</v>
      </c>
    </row>
    <row r="274" spans="7:12">
      <c r="H274" s="7" t="s">
        <v>610</v>
      </c>
      <c r="I274" s="7">
        <v>90300</v>
      </c>
      <c r="J274" s="8" t="s">
        <v>611</v>
      </c>
      <c r="K274" s="7">
        <v>912</v>
      </c>
      <c r="L274" s="7">
        <v>91200</v>
      </c>
    </row>
    <row r="275" spans="7:12">
      <c r="H275" s="7" t="s">
        <v>436</v>
      </c>
      <c r="I275" s="7">
        <v>91200</v>
      </c>
      <c r="J275" s="12" t="s">
        <v>70</v>
      </c>
      <c r="K275" s="7">
        <v>912</v>
      </c>
      <c r="L275" s="7">
        <v>91200</v>
      </c>
    </row>
    <row r="276" spans="7:12">
      <c r="H276" s="14" t="s">
        <v>437</v>
      </c>
      <c r="I276" s="14">
        <v>91300</v>
      </c>
      <c r="J276" s="6" t="s">
        <v>190</v>
      </c>
      <c r="K276" s="7">
        <v>912</v>
      </c>
      <c r="L276" s="7">
        <v>91200</v>
      </c>
    </row>
    <row r="277" spans="7:12">
      <c r="G277" s="42"/>
      <c r="H277" s="7" t="s">
        <v>438</v>
      </c>
      <c r="I277" s="7">
        <v>92100</v>
      </c>
      <c r="J277" s="12" t="s">
        <v>71</v>
      </c>
      <c r="K277" s="7">
        <v>119</v>
      </c>
      <c r="L277" s="7">
        <v>11900</v>
      </c>
    </row>
    <row r="278" spans="7:12">
      <c r="G278" s="42"/>
      <c r="H278" s="7" t="s">
        <v>439</v>
      </c>
      <c r="I278" s="7">
        <v>92200</v>
      </c>
      <c r="J278" s="8" t="s">
        <v>206</v>
      </c>
      <c r="K278" s="7">
        <v>912</v>
      </c>
      <c r="L278" s="7">
        <v>91200</v>
      </c>
    </row>
    <row r="279" spans="7:12">
      <c r="G279" s="42"/>
      <c r="H279" s="7" t="s">
        <v>554</v>
      </c>
      <c r="I279" s="7">
        <v>93500</v>
      </c>
      <c r="J279" s="8" t="s">
        <v>105</v>
      </c>
      <c r="K279" s="7">
        <v>151</v>
      </c>
      <c r="L279" s="7">
        <v>15100</v>
      </c>
    </row>
    <row r="280" spans="7:12">
      <c r="G280" s="42"/>
      <c r="H280" s="7" t="s">
        <v>557</v>
      </c>
      <c r="I280" s="7">
        <v>93700</v>
      </c>
      <c r="J280" s="12" t="s">
        <v>114</v>
      </c>
      <c r="K280" s="7">
        <v>937</v>
      </c>
      <c r="L280" s="7">
        <v>93700</v>
      </c>
    </row>
    <row r="281" spans="7:12">
      <c r="G281" s="42"/>
      <c r="H281" s="7" t="s">
        <v>558</v>
      </c>
      <c r="I281" s="7">
        <v>93800</v>
      </c>
      <c r="J281" s="12" t="s">
        <v>115</v>
      </c>
      <c r="K281" s="7">
        <v>938</v>
      </c>
      <c r="L281" s="7">
        <v>93800</v>
      </c>
    </row>
    <row r="282" spans="7:12">
      <c r="G282" s="42"/>
      <c r="H282" s="7" t="s">
        <v>556</v>
      </c>
      <c r="I282" s="7">
        <v>94100</v>
      </c>
      <c r="J282" s="8" t="s">
        <v>199</v>
      </c>
      <c r="K282" s="7">
        <v>152</v>
      </c>
      <c r="L282" s="7">
        <v>15200</v>
      </c>
    </row>
    <row r="283" spans="7:12">
      <c r="G283" s="42"/>
      <c r="H283" s="14" t="s">
        <v>440</v>
      </c>
      <c r="I283" s="14">
        <v>94200</v>
      </c>
      <c r="J283" s="6" t="s">
        <v>72</v>
      </c>
      <c r="K283" s="7">
        <v>942</v>
      </c>
      <c r="L283" s="7">
        <v>94200</v>
      </c>
    </row>
    <row r="284" spans="7:12">
      <c r="G284" s="42"/>
      <c r="H284" s="14" t="s">
        <v>513</v>
      </c>
      <c r="I284" s="14">
        <v>94800</v>
      </c>
      <c r="J284" s="6" t="s">
        <v>194</v>
      </c>
      <c r="K284" s="7">
        <v>207</v>
      </c>
      <c r="L284" s="7">
        <v>20700</v>
      </c>
    </row>
    <row r="285" spans="7:12">
      <c r="G285" s="42"/>
      <c r="H285" s="14" t="s">
        <v>441</v>
      </c>
      <c r="I285" s="14">
        <v>94900</v>
      </c>
      <c r="J285" s="6" t="s">
        <v>191</v>
      </c>
      <c r="K285" s="7">
        <v>122</v>
      </c>
      <c r="L285" s="7">
        <v>12200</v>
      </c>
    </row>
    <row r="286" spans="7:12">
      <c r="G286" s="42"/>
      <c r="H286" s="14" t="s">
        <v>442</v>
      </c>
      <c r="I286" s="14">
        <v>95000</v>
      </c>
      <c r="J286" s="6" t="s">
        <v>192</v>
      </c>
      <c r="K286" s="7">
        <v>122</v>
      </c>
      <c r="L286" s="7">
        <v>12200</v>
      </c>
    </row>
    <row r="287" spans="7:12">
      <c r="G287" s="42"/>
      <c r="H287" s="14" t="s">
        <v>443</v>
      </c>
      <c r="I287" s="14">
        <v>95100</v>
      </c>
      <c r="J287" s="6" t="s">
        <v>193</v>
      </c>
      <c r="K287" s="7">
        <v>122</v>
      </c>
      <c r="L287" s="7">
        <v>12200</v>
      </c>
    </row>
    <row r="288" spans="7:12">
      <c r="G288" s="42"/>
      <c r="H288" s="14" t="s">
        <v>444</v>
      </c>
      <c r="I288" s="14">
        <v>95700</v>
      </c>
      <c r="J288" s="6" t="s">
        <v>207</v>
      </c>
      <c r="K288" s="7">
        <v>957</v>
      </c>
      <c r="L288" s="7">
        <v>95700</v>
      </c>
    </row>
    <row r="289" spans="7:12">
      <c r="G289" s="42"/>
      <c r="H289" s="14" t="s">
        <v>445</v>
      </c>
      <c r="I289" s="14">
        <v>96000</v>
      </c>
      <c r="J289" s="6" t="s">
        <v>73</v>
      </c>
      <c r="K289" s="7">
        <v>960</v>
      </c>
      <c r="L289" s="7">
        <v>96000</v>
      </c>
    </row>
    <row r="290" spans="7:12">
      <c r="G290" s="42"/>
      <c r="H290" s="14" t="s">
        <v>446</v>
      </c>
      <c r="I290" s="14">
        <v>96100</v>
      </c>
      <c r="J290" s="6" t="s">
        <v>74</v>
      </c>
      <c r="K290" s="7">
        <v>961</v>
      </c>
      <c r="L290" s="7">
        <v>96100</v>
      </c>
    </row>
    <row r="291" spans="7:12">
      <c r="G291" s="42"/>
      <c r="H291" s="92" t="s">
        <v>614</v>
      </c>
      <c r="I291" s="18" t="s">
        <v>675</v>
      </c>
      <c r="J291" s="19" t="s">
        <v>615</v>
      </c>
      <c r="K291" s="20">
        <v>977</v>
      </c>
      <c r="L291" s="21">
        <v>97700</v>
      </c>
    </row>
    <row r="292" spans="7:12">
      <c r="G292" s="42"/>
      <c r="H292" s="14" t="s">
        <v>447</v>
      </c>
      <c r="I292" s="14">
        <v>98400</v>
      </c>
      <c r="J292" s="6" t="s">
        <v>448</v>
      </c>
      <c r="K292" s="7">
        <v>122</v>
      </c>
      <c r="L292" s="7">
        <v>12200</v>
      </c>
    </row>
    <row r="293" spans="7:12">
      <c r="G293" s="42"/>
      <c r="H293" s="14" t="s">
        <v>449</v>
      </c>
      <c r="I293" s="14">
        <v>99400</v>
      </c>
      <c r="J293" s="6" t="s">
        <v>637</v>
      </c>
      <c r="K293" s="7">
        <v>152</v>
      </c>
      <c r="L293" s="7">
        <v>15200</v>
      </c>
    </row>
    <row r="294" spans="7:12">
      <c r="G294" s="42"/>
      <c r="H294" s="14" t="s">
        <v>450</v>
      </c>
      <c r="I294" s="14">
        <v>99600</v>
      </c>
      <c r="J294" s="6" t="s">
        <v>638</v>
      </c>
      <c r="K294" s="7">
        <v>152</v>
      </c>
      <c r="L294" s="7">
        <v>15200</v>
      </c>
    </row>
    <row r="295" spans="7:12">
      <c r="G295" s="42"/>
      <c r="H295" s="7" t="s">
        <v>568</v>
      </c>
      <c r="I295" s="7">
        <v>99900</v>
      </c>
      <c r="J295" s="12" t="s">
        <v>217</v>
      </c>
      <c r="K295" s="7"/>
      <c r="L295" s="7"/>
    </row>
    <row r="296" spans="7:12">
      <c r="G296" s="42"/>
      <c r="H296" s="14"/>
      <c r="I296" s="14"/>
      <c r="J296" s="6" t="s">
        <v>196</v>
      </c>
      <c r="K296" s="7">
        <v>236</v>
      </c>
      <c r="L296" s="7">
        <v>23600</v>
      </c>
    </row>
    <row r="297" spans="7:12">
      <c r="G297" s="42"/>
      <c r="H297" s="7"/>
      <c r="I297" s="7"/>
      <c r="J297" s="12" t="s">
        <v>235</v>
      </c>
      <c r="K297" s="7"/>
      <c r="L297" s="7"/>
    </row>
    <row r="298" spans="7:12">
      <c r="G298" s="42"/>
      <c r="H298" s="7"/>
      <c r="I298" s="7"/>
      <c r="J298" s="12" t="s">
        <v>236</v>
      </c>
      <c r="K298" s="7"/>
      <c r="L298" s="7"/>
    </row>
    <row r="299" spans="7:12">
      <c r="G299" s="42"/>
      <c r="H299" s="7"/>
      <c r="I299" s="16"/>
      <c r="J299" s="8" t="s">
        <v>237</v>
      </c>
      <c r="K299" s="7"/>
      <c r="L299" s="7"/>
    </row>
    <row r="300" spans="7:12">
      <c r="G300" s="42"/>
      <c r="H300" s="7"/>
      <c r="I300" s="16"/>
      <c r="J300" s="8" t="s">
        <v>238</v>
      </c>
      <c r="K300" s="7"/>
      <c r="L300" s="7"/>
    </row>
    <row r="301" spans="7:12">
      <c r="G301" s="42"/>
      <c r="H301" s="7"/>
      <c r="I301" s="16"/>
      <c r="J301" s="8" t="s">
        <v>242</v>
      </c>
      <c r="K301" s="7"/>
      <c r="L301" s="7"/>
    </row>
    <row r="302" spans="7:12">
      <c r="G302" s="42"/>
      <c r="H302" s="7"/>
      <c r="I302" s="7"/>
      <c r="J302" s="8" t="s">
        <v>239</v>
      </c>
      <c r="K302" s="7"/>
      <c r="L302" s="7"/>
    </row>
    <row r="303" spans="7:12">
      <c r="G303" s="42"/>
      <c r="H303" s="7"/>
      <c r="I303" s="7"/>
      <c r="J303" s="8" t="s">
        <v>243</v>
      </c>
      <c r="K303" s="7"/>
      <c r="L303" s="7"/>
    </row>
    <row r="304" spans="7:12">
      <c r="G304" s="42"/>
      <c r="H304" s="7"/>
      <c r="I304" s="7"/>
      <c r="J304" s="8" t="s">
        <v>240</v>
      </c>
      <c r="K304" s="7"/>
      <c r="L304" s="7"/>
    </row>
    <row r="305" spans="7:12">
      <c r="G305" s="42"/>
      <c r="H305" s="7"/>
      <c r="I305" s="7"/>
      <c r="J305" s="8" t="s">
        <v>241</v>
      </c>
      <c r="K305" s="7"/>
      <c r="L305" s="7"/>
    </row>
    <row r="306" spans="7:12">
      <c r="G306" s="42"/>
    </row>
    <row r="307" spans="7:12">
      <c r="G307" s="42"/>
    </row>
    <row r="308" spans="7:12">
      <c r="G308" s="42"/>
    </row>
    <row r="309" spans="7:12">
      <c r="G309" s="42"/>
    </row>
    <row r="315" spans="7:12">
      <c r="K315" s="120"/>
    </row>
    <row r="316" spans="7:12">
      <c r="K316" s="93"/>
    </row>
    <row r="317" spans="7:12">
      <c r="K317" s="93"/>
    </row>
    <row r="318" spans="7:12">
      <c r="K318" s="93"/>
    </row>
    <row r="319" spans="7:12">
      <c r="K319" s="93"/>
    </row>
    <row r="320" spans="7:12">
      <c r="K320" s="46"/>
    </row>
    <row r="321" spans="11:11">
      <c r="K321" s="46"/>
    </row>
    <row r="322" spans="11:11">
      <c r="K322" s="46"/>
    </row>
    <row r="323" spans="11:11">
      <c r="K323" s="46"/>
    </row>
    <row r="324" spans="11:11">
      <c r="K324" s="46"/>
    </row>
    <row r="325" spans="11:11">
      <c r="K325" s="46"/>
    </row>
    <row r="326" spans="11:11">
      <c r="K326" s="46"/>
    </row>
  </sheetData>
  <sheetProtection algorithmName="SHA-512" hashValue="lOyODmIBGx0D15vaKWSi2lPQDD5VQtCdKU/XgHOPycTFiNqHSqiJ1ssTwR2fPIgS/tkAGPz/VLsygXxfJs0kZw==" saltValue="MTUs0TV869boJgcoiChs5A==" spinCount="100000" sheet="1" objects="1" scenarios="1"/>
  <sortState xmlns:xlrd2="http://schemas.microsoft.com/office/spreadsheetml/2017/richdata2" ref="A216:C247">
    <sortCondition ref="A216:A247"/>
  </sortState>
  <mergeCells count="1">
    <mergeCell ref="A1:F1"/>
  </mergeCells>
  <phoneticPr fontId="15" type="noConversion"/>
  <conditionalFormatting sqref="B2:B225">
    <cfRule type="duplicateValues" dxfId="21" priority="71"/>
    <cfRule type="duplicateValues" dxfId="20" priority="72"/>
    <cfRule type="duplicateValues" dxfId="19" priority="73"/>
  </conditionalFormatting>
  <conditionalFormatting sqref="B226:B1048576">
    <cfRule type="duplicateValues" dxfId="18" priority="56"/>
    <cfRule type="duplicateValues" dxfId="17" priority="57"/>
    <cfRule type="duplicateValues" dxfId="16" priority="58"/>
  </conditionalFormatting>
  <conditionalFormatting sqref="C2:C225">
    <cfRule type="duplicateValues" dxfId="15" priority="74"/>
  </conditionalFormatting>
  <conditionalFormatting sqref="C226:C1048576">
    <cfRule type="duplicateValues" dxfId="14" priority="62"/>
  </conditionalFormatting>
  <conditionalFormatting sqref="D2:D225">
    <cfRule type="duplicateValues" dxfId="13" priority="75"/>
  </conditionalFormatting>
  <conditionalFormatting sqref="D226:D1048576">
    <cfRule type="duplicateValues" dxfId="12" priority="64"/>
  </conditionalFormatting>
  <conditionalFormatting sqref="H1 H320:H1048576">
    <cfRule type="duplicateValues" dxfId="11" priority="13"/>
    <cfRule type="duplicateValues" dxfId="10" priority="16"/>
    <cfRule type="duplicateValues" dxfId="9" priority="17"/>
  </conditionalFormatting>
  <conditionalFormatting sqref="H2:H319">
    <cfRule type="duplicateValues" dxfId="8" priority="3"/>
    <cfRule type="duplicateValues" dxfId="7" priority="6"/>
    <cfRule type="duplicateValues" dxfId="6" priority="7"/>
  </conditionalFormatting>
  <conditionalFormatting sqref="I2:I264 I266:I319">
    <cfRule type="duplicateValues" dxfId="5" priority="5"/>
  </conditionalFormatting>
  <conditionalFormatting sqref="I265">
    <cfRule type="duplicateValues" dxfId="4" priority="2"/>
  </conditionalFormatting>
  <conditionalFormatting sqref="I320:I1048576">
    <cfRule type="duplicateValues" dxfId="3" priority="15"/>
  </conditionalFormatting>
  <conditionalFormatting sqref="J2:J264 J266:J319">
    <cfRule type="duplicateValues" dxfId="2" priority="4"/>
  </conditionalFormatting>
  <conditionalFormatting sqref="J265">
    <cfRule type="duplicateValues" dxfId="1" priority="1"/>
  </conditionalFormatting>
  <conditionalFormatting sqref="J320:J1048576">
    <cfRule type="duplicateValues" dxfId="0" priority="14"/>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Questionnaire</vt:lpstr>
      <vt:lpstr>Certification</vt:lpstr>
      <vt:lpstr>State Agencies 070824</vt:lpstr>
      <vt:lpstr>Certification!Print_Area</vt:lpstr>
      <vt:lpstr>Questionnaire!Print_Area</vt:lpstr>
      <vt:lpstr>'State Agencies 070824'!Print_Area</vt:lpstr>
      <vt:lpstr>Questionnaire!Print_Titles</vt:lpstr>
    </vt:vector>
  </TitlesOfParts>
  <Company>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Madison</dc:creator>
  <cp:lastModifiedBy>VITA Program</cp:lastModifiedBy>
  <cp:lastPrinted>2023-07-21T12:12:47Z</cp:lastPrinted>
  <dcterms:created xsi:type="dcterms:W3CDTF">2005-04-01T15:24:06Z</dcterms:created>
  <dcterms:modified xsi:type="dcterms:W3CDTF">2024-08-02T12:13:04Z</dcterms:modified>
</cp:coreProperties>
</file>