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codeName="ThisWorkbook" defaultThemeVersion="124226"/>
  <mc:AlternateContent xmlns:mc="http://schemas.openxmlformats.org/markup-compatibility/2006">
    <mc:Choice Requires="x15">
      <x15ac:absPath xmlns:x15ac="http://schemas.microsoft.com/office/spreadsheetml/2010/11/ac" url="R:\Federal\2024\Directives and Instructions\CU Directive\"/>
    </mc:Choice>
  </mc:AlternateContent>
  <xr:revisionPtr revIDLastSave="0" documentId="13_ncr:1_{8FF6E267-7D75-4B1F-B17F-B40FDC40C456}" xr6:coauthVersionLast="47" xr6:coauthVersionMax="47" xr10:uidLastSave="{00000000-0000-0000-0000-000000000000}"/>
  <workbookProtection workbookAlgorithmName="SHA-512" workbookHashValue="gJ2y69d6MsAN6fF/SDM++Hd8L9WFG17/A9VKLakdbr9FnzBZ4pKNm4Kh53quMlcWDCuGcP2GMLnq7IeE+781wQ==" workbookSaltValue="8D/taRq1AKrl+DXcuYKbGA==" workbookSpinCount="100000" lockStructure="1"/>
  <bookViews>
    <workbookView xWindow="28680" yWindow="-120" windowWidth="29040" windowHeight="15720" tabRatio="884" activeTab="5" xr2:uid="{00000000-000D-0000-FFFF-FFFF00000000}"/>
  </bookViews>
  <sheets>
    <sheet name="SEFA" sheetId="3" r:id="rId1"/>
    <sheet name="RECEIVED FROM STATE" sheetId="1" r:id="rId2"/>
    <sheet name="DISBURSED TO STATE" sheetId="6" r:id="rId3"/>
    <sheet name="DISBURSED TO NONSTATE" sheetId="5" r:id="rId4"/>
    <sheet name="RECEIVED FROM NONSTATE" sheetId="7" r:id="rId5"/>
    <sheet name="FLUCTUATION ANALYSIS" sheetId="11" r:id="rId6"/>
    <sheet name="REVISION CONTROL LOG" sheetId="9" r:id="rId7"/>
    <sheet name="State Agencies 070824" sheetId="14" state="hidden" r:id="rId8"/>
    <sheet name="ALN 070824" sheetId="2" state="hidden" r:id="rId9"/>
    <sheet name="PY Agy Totals - 070524" sheetId="12" state="hidden" r:id="rId10"/>
    <sheet name="PY Agy Detail Lookup - 070524" sheetId="13" state="hidden" r:id="rId11"/>
  </sheets>
  <externalReferences>
    <externalReference r:id="rId12"/>
  </externalReferences>
  <definedNames>
    <definedName name="_xlnm._FilterDatabase" localSheetId="8" hidden="1">'ALN 070824'!$A$5:$D$3529</definedName>
    <definedName name="_xlnm._FilterDatabase" localSheetId="3" hidden="1">'DISBURSED TO NONSTATE'!$A$7:$G$1000</definedName>
    <definedName name="_xlnm._FilterDatabase" localSheetId="2" hidden="1">'DISBURSED TO STATE'!$A$7:$H$1000</definedName>
    <definedName name="_xlnm._FilterDatabase" localSheetId="4" hidden="1">'RECEIVED FROM NONSTATE'!$G$7:$G$1000</definedName>
    <definedName name="_xlnm._FilterDatabase" localSheetId="1" hidden="1">'RECEIVED FROM STATE'!$D$7:$D$1000</definedName>
    <definedName name="_xlnm._FilterDatabase" localSheetId="0" hidden="1">SEFA!$C$7:$D$1000</definedName>
    <definedName name="_xlnm._FilterDatabase" localSheetId="7" hidden="1">'State Agencies 070824'!$B$2:$F$245</definedName>
    <definedName name="Agy_No">OFFSET('State Agencies 070824'!$B$3:$B$166,,,COUNTA('State Agencies 070824'!$B$3:$B$166))</definedName>
    <definedName name="art_bs">#REF!</definedName>
    <definedName name="art_cf">#REF!</definedName>
    <definedName name="art_is">#REF!</definedName>
    <definedName name="Balance_Sheet">#REF!</definedName>
    <definedName name="BS_Title">#REF!</definedName>
    <definedName name="Cash_Flows">#REF!</definedName>
    <definedName name="Income_Statement">#REF!</definedName>
    <definedName name="IS">#REF!</definedName>
    <definedName name="IS_Title">#REF!</definedName>
    <definedName name="Leg_BS">#REF!</definedName>
    <definedName name="LEG_CF">#REF!</definedName>
    <definedName name="Leg_IS">#REF!</definedName>
    <definedName name="LOC_BS">'[1]Local Choice'!#REF!</definedName>
    <definedName name="_xlnm.Print_Area" localSheetId="3">'DISBURSED TO NONSTATE'!$A:$G</definedName>
    <definedName name="_xlnm.Print_Area" localSheetId="2">'DISBURSED TO STATE'!$A:$H</definedName>
    <definedName name="_xlnm.Print_Area" localSheetId="5">'FLUCTUATION ANALYSIS'!$C:$K</definedName>
    <definedName name="_xlnm.Print_Area" localSheetId="4">'RECEIVED FROM NONSTATE'!$A:$I</definedName>
    <definedName name="_xlnm.Print_Area" localSheetId="1">'RECEIVED FROM STATE'!$A:$K</definedName>
    <definedName name="_xlnm.Print_Area" localSheetId="6">'REVISION CONTROL LOG'!$A$1:$F$50</definedName>
    <definedName name="_xlnm.Print_Area" localSheetId="0">SEFA!$A:$G</definedName>
    <definedName name="_xlnm.Print_Titles" localSheetId="3">'DISBURSED TO NONSTATE'!$1:$7</definedName>
    <definedName name="_xlnm.Print_Titles" localSheetId="2">'DISBURSED TO STATE'!$1:$7</definedName>
    <definedName name="_xlnm.Print_Titles" localSheetId="5">'FLUCTUATION ANALYSIS'!$1:$8</definedName>
    <definedName name="_xlnm.Print_Titles" localSheetId="4">'RECEIVED FROM NONSTATE'!$1:$7</definedName>
    <definedName name="_xlnm.Print_Titles" localSheetId="1">'RECEIVED FROM STATE'!$1:$7</definedName>
    <definedName name="_xlnm.Print_Titles" localSheetId="6">'REVISION CONTROL LOG'!$1:$9</definedName>
    <definedName name="_xlnm.Print_Titles" localSheetId="0">SEFA!$1:$7</definedName>
    <definedName name="Science_Bs">#REF!</definedName>
    <definedName name="Science_cf">#REF!</definedName>
    <definedName name="Science_IS">#REF!</definedName>
    <definedName name="wrn.Footnote._.8." localSheetId="5" hidden="1">{#N/A,#N/A,FALSE,"Fixed Assets";#N/A,#N/A,FALSE,"PPE Wksheet"}</definedName>
    <definedName name="wrn.Footnote._.8." localSheetId="7" hidden="1">{#N/A,#N/A,FALSE,"Fixed Assets";#N/A,#N/A,FALSE,"PPE Wksheet"}</definedName>
    <definedName name="wrn.Footnote._.8." hidden="1">{#N/A,#N/A,FALSE,"Fixed Assets";#N/A,#N/A,FALSE,"PPE Wksheet"}</definedName>
    <definedName name="wrn.Inventory." hidden="1">{#N/A,#N/A,FALSE,"Journal Entries";#N/A,#N/A,FALSE,"Flux Info";#N/A,#N/A,FALSE,"Allocation of Inventory";#N/A,#N/A,FALSE,"Summary by Fund";#N/A,#N/A,FALSE,"Summary by Exp. Program";#N/A,#N/A,FALSE,"Summary by Fund-Exp Program";#N/A,#N/A,FALSE,"Totals by Agency"}</definedName>
    <definedName name="wrn.Leave._.Liability." hidden="1">{#N/A,#N/A,FALSE,"Workpaper Index";#N/A,#N/A,FALSE,"Journal Entries";#N/A,#N/A,FALSE,"Distribution of Leave";#N/A,#N/A,FALSE,"Summary &amp; Adjustments";#N/A,#N/A,FALSE,"Leave Schedule";#N/A,#N/A,FALSE,"Flux Form"}</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00" i="13" l="1"/>
  <c r="A399" i="13"/>
  <c r="A398" i="13"/>
  <c r="A397" i="13"/>
  <c r="A396" i="13"/>
  <c r="A395" i="13"/>
  <c r="A394" i="13"/>
  <c r="A393" i="13"/>
  <c r="A392" i="13"/>
  <c r="A391" i="13"/>
  <c r="A390" i="13"/>
  <c r="A389" i="13"/>
  <c r="A388" i="13"/>
  <c r="A387" i="13"/>
  <c r="A386" i="13"/>
  <c r="A385" i="13"/>
  <c r="A384" i="13"/>
  <c r="A383" i="13"/>
  <c r="A382" i="13"/>
  <c r="A381" i="13"/>
  <c r="A380" i="13"/>
  <c r="A379" i="13"/>
  <c r="A378" i="13"/>
  <c r="A377" i="13"/>
  <c r="A376" i="13"/>
  <c r="A375" i="13"/>
  <c r="A374" i="13"/>
  <c r="A373" i="13"/>
  <c r="A372" i="13"/>
  <c r="A371" i="13"/>
  <c r="A370" i="13"/>
  <c r="A369" i="13"/>
  <c r="A368" i="13"/>
  <c r="A367" i="13"/>
  <c r="A366" i="13"/>
  <c r="A365" i="13"/>
  <c r="A364" i="13"/>
  <c r="A363" i="13"/>
  <c r="A362" i="13"/>
  <c r="A361" i="13"/>
  <c r="A360" i="13"/>
  <c r="A359" i="13"/>
  <c r="A358" i="13"/>
  <c r="A357" i="13"/>
  <c r="A356" i="13"/>
  <c r="A355" i="13"/>
  <c r="A354" i="13"/>
  <c r="A353" i="13"/>
  <c r="A352" i="13"/>
  <c r="A351" i="13"/>
  <c r="A350" i="13"/>
  <c r="A349" i="13"/>
  <c r="A348" i="13"/>
  <c r="A347" i="13"/>
  <c r="A346" i="13"/>
  <c r="A345" i="13"/>
  <c r="A344" i="13"/>
  <c r="A343" i="13"/>
  <c r="A342" i="13"/>
  <c r="A341" i="13"/>
  <c r="A340" i="13"/>
  <c r="A339" i="13"/>
  <c r="A338" i="13"/>
  <c r="A337" i="13"/>
  <c r="A336" i="13"/>
  <c r="A335" i="13"/>
  <c r="A334" i="13"/>
  <c r="A333" i="13"/>
  <c r="A332" i="13"/>
  <c r="A331" i="13"/>
  <c r="A330" i="13"/>
  <c r="A329" i="13"/>
  <c r="A328" i="13"/>
  <c r="A327" i="13"/>
  <c r="A326" i="13"/>
  <c r="A325" i="13"/>
  <c r="A324" i="13"/>
  <c r="A323" i="13"/>
  <c r="A322" i="13"/>
  <c r="A321" i="13"/>
  <c r="A320" i="13"/>
  <c r="A319" i="13"/>
  <c r="A318" i="13"/>
  <c r="A317" i="13"/>
  <c r="A316" i="13"/>
  <c r="A315" i="13"/>
  <c r="A314" i="13"/>
  <c r="A313" i="13"/>
  <c r="A312" i="13"/>
  <c r="A311" i="13"/>
  <c r="A310" i="13"/>
  <c r="A309" i="13"/>
  <c r="A308" i="13"/>
  <c r="A307" i="13"/>
  <c r="A306" i="13"/>
  <c r="A305" i="13"/>
  <c r="A304" i="13"/>
  <c r="A303" i="13"/>
  <c r="A302" i="13"/>
  <c r="A301" i="13"/>
  <c r="A300" i="13"/>
  <c r="A299" i="13"/>
  <c r="A298" i="13"/>
  <c r="A297" i="13"/>
  <c r="A296" i="13"/>
  <c r="A295" i="13"/>
  <c r="A294" i="13"/>
  <c r="A293" i="13"/>
  <c r="A292" i="13"/>
  <c r="A291" i="13"/>
  <c r="A290" i="13"/>
  <c r="A289" i="13"/>
  <c r="A288" i="13"/>
  <c r="A287" i="13"/>
  <c r="A286" i="13"/>
  <c r="A285" i="13"/>
  <c r="A284" i="13"/>
  <c r="A283" i="13"/>
  <c r="A282" i="13"/>
  <c r="A281" i="13"/>
  <c r="A280" i="13"/>
  <c r="A279" i="13"/>
  <c r="A278" i="13"/>
  <c r="A277" i="13"/>
  <c r="A276" i="13"/>
  <c r="A275" i="13"/>
  <c r="A274" i="13"/>
  <c r="A273" i="13"/>
  <c r="A272" i="13"/>
  <c r="A271" i="13"/>
  <c r="A270" i="13"/>
  <c r="A269" i="13"/>
  <c r="A268" i="13"/>
  <c r="A267" i="13"/>
  <c r="A266" i="13"/>
  <c r="A265" i="13"/>
  <c r="A264" i="13"/>
  <c r="A263" i="13"/>
  <c r="A262" i="13"/>
  <c r="A261" i="13"/>
  <c r="A260" i="13"/>
  <c r="A259" i="13"/>
  <c r="A258" i="13"/>
  <c r="A257" i="13"/>
  <c r="A256" i="13"/>
  <c r="A255" i="13"/>
  <c r="A254" i="13"/>
  <c r="A253" i="13"/>
  <c r="A252" i="13"/>
  <c r="A251" i="13"/>
  <c r="A250" i="13"/>
  <c r="A249" i="13"/>
  <c r="A248" i="13"/>
  <c r="A247" i="13"/>
  <c r="A246" i="13"/>
  <c r="A245" i="13"/>
  <c r="A244" i="13"/>
  <c r="A243" i="13"/>
  <c r="A242" i="13"/>
  <c r="A241" i="13"/>
  <c r="A240" i="13"/>
  <c r="A239" i="13"/>
  <c r="A238" i="13"/>
  <c r="A237" i="13"/>
  <c r="A236" i="13"/>
  <c r="A235" i="13"/>
  <c r="A234" i="13"/>
  <c r="A233" i="13"/>
  <c r="A232" i="13"/>
  <c r="A231" i="13"/>
  <c r="A230" i="13"/>
  <c r="A229" i="13"/>
  <c r="A228" i="13"/>
  <c r="A227" i="13"/>
  <c r="A226" i="13"/>
  <c r="A225" i="13"/>
  <c r="A224" i="13"/>
  <c r="A223" i="13"/>
  <c r="A222" i="13"/>
  <c r="A221" i="13"/>
  <c r="A220" i="13"/>
  <c r="A219" i="13"/>
  <c r="A218" i="13"/>
  <c r="A217" i="13"/>
  <c r="A216" i="13"/>
  <c r="A215" i="13"/>
  <c r="A214" i="13"/>
  <c r="A213" i="13"/>
  <c r="A212" i="13"/>
  <c r="A211" i="13"/>
  <c r="A210" i="13"/>
  <c r="A209" i="13"/>
  <c r="A208" i="13"/>
  <c r="A207" i="13"/>
  <c r="A206" i="13"/>
  <c r="A205" i="13"/>
  <c r="A204" i="13"/>
  <c r="A203" i="13"/>
  <c r="A202" i="13"/>
  <c r="A201" i="13"/>
  <c r="A200" i="13"/>
  <c r="A199" i="13"/>
  <c r="A198" i="13"/>
  <c r="A197" i="13"/>
  <c r="A196" i="13"/>
  <c r="A195" i="13"/>
  <c r="A194" i="13"/>
  <c r="A193" i="13"/>
  <c r="A192" i="13"/>
  <c r="A191" i="13"/>
  <c r="A190" i="13"/>
  <c r="A189" i="13"/>
  <c r="A188" i="13"/>
  <c r="A187" i="13"/>
  <c r="A186" i="13"/>
  <c r="A185" i="13"/>
  <c r="A184" i="13"/>
  <c r="A183" i="13"/>
  <c r="A182" i="13"/>
  <c r="A181" i="13"/>
  <c r="A180" i="13"/>
  <c r="A179" i="13"/>
  <c r="A178" i="13"/>
  <c r="A177" i="13"/>
  <c r="A176" i="13"/>
  <c r="A175" i="13"/>
  <c r="A174" i="13"/>
  <c r="A173" i="13"/>
  <c r="A172" i="13"/>
  <c r="A171" i="13"/>
  <c r="A170" i="13"/>
  <c r="A169" i="13"/>
  <c r="A168" i="13"/>
  <c r="A167" i="13"/>
  <c r="A166" i="13"/>
  <c r="A165" i="13"/>
  <c r="A164" i="13"/>
  <c r="A163" i="13"/>
  <c r="A162" i="13"/>
  <c r="A161" i="13"/>
  <c r="A160" i="13"/>
  <c r="A159" i="13"/>
  <c r="A158" i="13"/>
  <c r="A157" i="13"/>
  <c r="A156" i="13"/>
  <c r="A155" i="13"/>
  <c r="A154" i="13"/>
  <c r="A153" i="13"/>
  <c r="A152" i="13"/>
  <c r="A151" i="13"/>
  <c r="A150" i="13"/>
  <c r="A149" i="13"/>
  <c r="A148" i="13"/>
  <c r="A147" i="13"/>
  <c r="A146" i="13"/>
  <c r="A145" i="13"/>
  <c r="A144" i="13"/>
  <c r="A143" i="13"/>
  <c r="A142" i="13"/>
  <c r="A141" i="13"/>
  <c r="A140" i="13"/>
  <c r="A139" i="13"/>
  <c r="A138" i="13"/>
  <c r="A137" i="13"/>
  <c r="A136" i="13"/>
  <c r="A135" i="13"/>
  <c r="A134" i="13"/>
  <c r="A133" i="13"/>
  <c r="A132" i="13"/>
  <c r="A131" i="13"/>
  <c r="A130" i="13"/>
  <c r="A129" i="13"/>
  <c r="A128" i="13"/>
  <c r="A127" i="13"/>
  <c r="A126" i="13"/>
  <c r="A125" i="13"/>
  <c r="A124" i="13"/>
  <c r="A123" i="13"/>
  <c r="A122" i="13"/>
  <c r="A121" i="13"/>
  <c r="A120" i="13"/>
  <c r="A119" i="13"/>
  <c r="A118" i="13"/>
  <c r="A117" i="13"/>
  <c r="A116" i="13"/>
  <c r="A115" i="13"/>
  <c r="A114" i="13"/>
  <c r="A113" i="13"/>
  <c r="A112" i="13"/>
  <c r="A111" i="13"/>
  <c r="A110" i="13"/>
  <c r="A109" i="13"/>
  <c r="A108" i="13"/>
  <c r="A107" i="13"/>
  <c r="A106" i="13"/>
  <c r="A105" i="13"/>
  <c r="A104"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5" i="13"/>
  <c r="A64" i="13"/>
  <c r="A63" i="13"/>
  <c r="A62" i="13"/>
  <c r="A61" i="13"/>
  <c r="A60" i="13"/>
  <c r="A59" i="13"/>
  <c r="A58" i="13"/>
  <c r="A57" i="13"/>
  <c r="A56" i="13"/>
  <c r="A55" i="13"/>
  <c r="A54" i="13"/>
  <c r="A53" i="13"/>
  <c r="A52" i="13"/>
  <c r="A51" i="13"/>
  <c r="A50" i="13"/>
  <c r="A49" i="13"/>
  <c r="A48" i="13"/>
  <c r="A47" i="13"/>
  <c r="A46" i="13"/>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17" i="13"/>
  <c r="A16" i="13"/>
  <c r="A15" i="13"/>
  <c r="A14" i="13"/>
  <c r="A13" i="13"/>
  <c r="A12" i="13"/>
  <c r="A11" i="13"/>
  <c r="A10" i="13"/>
  <c r="A9" i="13"/>
  <c r="A8" i="13"/>
  <c r="A7" i="13"/>
  <c r="A6" i="13"/>
  <c r="A5" i="13"/>
  <c r="A4" i="13"/>
  <c r="A3" i="13"/>
  <c r="B8" i="3" l="1"/>
  <c r="B9" i="3"/>
  <c r="B10" i="3"/>
  <c r="B11" i="3"/>
  <c r="B12" i="3"/>
  <c r="B13" i="3"/>
  <c r="N9" i="6" l="1"/>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N60"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111" i="6"/>
  <c r="N112" i="6"/>
  <c r="N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N164" i="6"/>
  <c r="N165" i="6"/>
  <c r="N166" i="6"/>
  <c r="N167" i="6"/>
  <c r="N168" i="6"/>
  <c r="N169" i="6"/>
  <c r="N170" i="6"/>
  <c r="N171" i="6"/>
  <c r="N172" i="6"/>
  <c r="N173" i="6"/>
  <c r="N174" i="6"/>
  <c r="N175" i="6"/>
  <c r="N176" i="6"/>
  <c r="N177" i="6"/>
  <c r="N178" i="6"/>
  <c r="N179" i="6"/>
  <c r="N180" i="6"/>
  <c r="N181" i="6"/>
  <c r="N182" i="6"/>
  <c r="N183" i="6"/>
  <c r="N184" i="6"/>
  <c r="N185" i="6"/>
  <c r="N186" i="6"/>
  <c r="N187" i="6"/>
  <c r="N188" i="6"/>
  <c r="N189" i="6"/>
  <c r="N190" i="6"/>
  <c r="N191" i="6"/>
  <c r="N192" i="6"/>
  <c r="N193" i="6"/>
  <c r="N194" i="6"/>
  <c r="N195" i="6"/>
  <c r="N196" i="6"/>
  <c r="N197" i="6"/>
  <c r="N198" i="6"/>
  <c r="N199" i="6"/>
  <c r="N200" i="6"/>
  <c r="N201" i="6"/>
  <c r="N202" i="6"/>
  <c r="N203" i="6"/>
  <c r="N204" i="6"/>
  <c r="N205" i="6"/>
  <c r="N206" i="6"/>
  <c r="N207" i="6"/>
  <c r="N208" i="6"/>
  <c r="N209" i="6"/>
  <c r="N210" i="6"/>
  <c r="N211" i="6"/>
  <c r="N212" i="6"/>
  <c r="N213" i="6"/>
  <c r="N214" i="6"/>
  <c r="N215" i="6"/>
  <c r="N216" i="6"/>
  <c r="N217" i="6"/>
  <c r="N218" i="6"/>
  <c r="N219" i="6"/>
  <c r="N220" i="6"/>
  <c r="N221" i="6"/>
  <c r="N222" i="6"/>
  <c r="N223" i="6"/>
  <c r="N224" i="6"/>
  <c r="N225" i="6"/>
  <c r="N226" i="6"/>
  <c r="N227" i="6"/>
  <c r="N228" i="6"/>
  <c r="N229" i="6"/>
  <c r="N230" i="6"/>
  <c r="N231" i="6"/>
  <c r="N232" i="6"/>
  <c r="N233" i="6"/>
  <c r="N234" i="6"/>
  <c r="N235" i="6"/>
  <c r="N236" i="6"/>
  <c r="N237" i="6"/>
  <c r="N238" i="6"/>
  <c r="N239" i="6"/>
  <c r="N240" i="6"/>
  <c r="N241" i="6"/>
  <c r="N242" i="6"/>
  <c r="N243" i="6"/>
  <c r="N244" i="6"/>
  <c r="N245" i="6"/>
  <c r="N246" i="6"/>
  <c r="N247" i="6"/>
  <c r="N248" i="6"/>
  <c r="N249" i="6"/>
  <c r="N250" i="6"/>
  <c r="N251" i="6"/>
  <c r="N252" i="6"/>
  <c r="N253" i="6"/>
  <c r="N254" i="6"/>
  <c r="N255" i="6"/>
  <c r="N256" i="6"/>
  <c r="N257" i="6"/>
  <c r="N258" i="6"/>
  <c r="N259" i="6"/>
  <c r="N260" i="6"/>
  <c r="N261" i="6"/>
  <c r="N262" i="6"/>
  <c r="N263" i="6"/>
  <c r="N264" i="6"/>
  <c r="N265" i="6"/>
  <c r="N266" i="6"/>
  <c r="N267" i="6"/>
  <c r="N268" i="6"/>
  <c r="N269" i="6"/>
  <c r="N270" i="6"/>
  <c r="N271" i="6"/>
  <c r="N272" i="6"/>
  <c r="N273" i="6"/>
  <c r="N274" i="6"/>
  <c r="N275" i="6"/>
  <c r="N276" i="6"/>
  <c r="N277" i="6"/>
  <c r="N278" i="6"/>
  <c r="N279" i="6"/>
  <c r="N280" i="6"/>
  <c r="N281" i="6"/>
  <c r="N282" i="6"/>
  <c r="N283" i="6"/>
  <c r="N284" i="6"/>
  <c r="N285" i="6"/>
  <c r="N286" i="6"/>
  <c r="N287" i="6"/>
  <c r="N288" i="6"/>
  <c r="N289" i="6"/>
  <c r="N290" i="6"/>
  <c r="N291" i="6"/>
  <c r="N292" i="6"/>
  <c r="N293" i="6"/>
  <c r="N294" i="6"/>
  <c r="N295" i="6"/>
  <c r="N296" i="6"/>
  <c r="N297" i="6"/>
  <c r="N298" i="6"/>
  <c r="N299" i="6"/>
  <c r="N300" i="6"/>
  <c r="N301" i="6"/>
  <c r="N302" i="6"/>
  <c r="N303" i="6"/>
  <c r="N304" i="6"/>
  <c r="N305" i="6"/>
  <c r="N306" i="6"/>
  <c r="N307" i="6"/>
  <c r="N308" i="6"/>
  <c r="N309" i="6"/>
  <c r="N310" i="6"/>
  <c r="N311" i="6"/>
  <c r="N312" i="6"/>
  <c r="N313" i="6"/>
  <c r="N314" i="6"/>
  <c r="N315" i="6"/>
  <c r="N316" i="6"/>
  <c r="N317" i="6"/>
  <c r="N318" i="6"/>
  <c r="N319" i="6"/>
  <c r="N320" i="6"/>
  <c r="N321" i="6"/>
  <c r="N322" i="6"/>
  <c r="N323" i="6"/>
  <c r="N324" i="6"/>
  <c r="N325" i="6"/>
  <c r="N326" i="6"/>
  <c r="N327" i="6"/>
  <c r="N328" i="6"/>
  <c r="N329" i="6"/>
  <c r="N330" i="6"/>
  <c r="N331" i="6"/>
  <c r="N332" i="6"/>
  <c r="N333" i="6"/>
  <c r="N334" i="6"/>
  <c r="N335" i="6"/>
  <c r="N336" i="6"/>
  <c r="N337" i="6"/>
  <c r="N338" i="6"/>
  <c r="N339" i="6"/>
  <c r="N340" i="6"/>
  <c r="N341" i="6"/>
  <c r="N342" i="6"/>
  <c r="N343" i="6"/>
  <c r="N344" i="6"/>
  <c r="N345" i="6"/>
  <c r="N346" i="6"/>
  <c r="N347" i="6"/>
  <c r="N348" i="6"/>
  <c r="N349" i="6"/>
  <c r="N350" i="6"/>
  <c r="N351" i="6"/>
  <c r="N352" i="6"/>
  <c r="N353" i="6"/>
  <c r="N354" i="6"/>
  <c r="N355" i="6"/>
  <c r="N356" i="6"/>
  <c r="N357" i="6"/>
  <c r="N358" i="6"/>
  <c r="N359" i="6"/>
  <c r="N360" i="6"/>
  <c r="N361" i="6"/>
  <c r="N362" i="6"/>
  <c r="N363" i="6"/>
  <c r="N364" i="6"/>
  <c r="N365" i="6"/>
  <c r="N366" i="6"/>
  <c r="N367" i="6"/>
  <c r="N368" i="6"/>
  <c r="N369" i="6"/>
  <c r="N370" i="6"/>
  <c r="N371" i="6"/>
  <c r="N372" i="6"/>
  <c r="N373" i="6"/>
  <c r="N374" i="6"/>
  <c r="N375" i="6"/>
  <c r="N376" i="6"/>
  <c r="N377" i="6"/>
  <c r="N378" i="6"/>
  <c r="N379" i="6"/>
  <c r="N380" i="6"/>
  <c r="N381" i="6"/>
  <c r="N382" i="6"/>
  <c r="N383" i="6"/>
  <c r="N384" i="6"/>
  <c r="N385" i="6"/>
  <c r="N386" i="6"/>
  <c r="N387" i="6"/>
  <c r="N388" i="6"/>
  <c r="N389" i="6"/>
  <c r="N390" i="6"/>
  <c r="N391" i="6"/>
  <c r="N392" i="6"/>
  <c r="N393" i="6"/>
  <c r="N394" i="6"/>
  <c r="N395" i="6"/>
  <c r="N396" i="6"/>
  <c r="N397" i="6"/>
  <c r="N398" i="6"/>
  <c r="N399" i="6"/>
  <c r="N400" i="6"/>
  <c r="N401" i="6"/>
  <c r="N402" i="6"/>
  <c r="N403" i="6"/>
  <c r="N404" i="6"/>
  <c r="N405" i="6"/>
  <c r="N406" i="6"/>
  <c r="N407" i="6"/>
  <c r="N408" i="6"/>
  <c r="N409" i="6"/>
  <c r="N410" i="6"/>
  <c r="N411" i="6"/>
  <c r="N412" i="6"/>
  <c r="N413" i="6"/>
  <c r="N414" i="6"/>
  <c r="N415" i="6"/>
  <c r="N416" i="6"/>
  <c r="N417" i="6"/>
  <c r="N418" i="6"/>
  <c r="N419" i="6"/>
  <c r="N420" i="6"/>
  <c r="N421" i="6"/>
  <c r="N422" i="6"/>
  <c r="N423" i="6"/>
  <c r="N424" i="6"/>
  <c r="N425" i="6"/>
  <c r="N426" i="6"/>
  <c r="N427" i="6"/>
  <c r="N428" i="6"/>
  <c r="N429" i="6"/>
  <c r="N430" i="6"/>
  <c r="N431" i="6"/>
  <c r="N432" i="6"/>
  <c r="N433" i="6"/>
  <c r="N434" i="6"/>
  <c r="N435" i="6"/>
  <c r="N436" i="6"/>
  <c r="N437" i="6"/>
  <c r="N438" i="6"/>
  <c r="N439" i="6"/>
  <c r="N440" i="6"/>
  <c r="N441" i="6"/>
  <c r="N442" i="6"/>
  <c r="N443" i="6"/>
  <c r="N444" i="6"/>
  <c r="N445" i="6"/>
  <c r="N446" i="6"/>
  <c r="N447" i="6"/>
  <c r="N448" i="6"/>
  <c r="N449" i="6"/>
  <c r="N450" i="6"/>
  <c r="N451" i="6"/>
  <c r="N452" i="6"/>
  <c r="N453" i="6"/>
  <c r="N454" i="6"/>
  <c r="N455" i="6"/>
  <c r="N456" i="6"/>
  <c r="N457" i="6"/>
  <c r="N458" i="6"/>
  <c r="N459" i="6"/>
  <c r="N460" i="6"/>
  <c r="N461" i="6"/>
  <c r="N462" i="6"/>
  <c r="N463" i="6"/>
  <c r="N464" i="6"/>
  <c r="N465" i="6"/>
  <c r="N466" i="6"/>
  <c r="N467" i="6"/>
  <c r="N468" i="6"/>
  <c r="N469" i="6"/>
  <c r="N470" i="6"/>
  <c r="N471" i="6"/>
  <c r="N472" i="6"/>
  <c r="N473" i="6"/>
  <c r="N474" i="6"/>
  <c r="N475" i="6"/>
  <c r="N476" i="6"/>
  <c r="N477" i="6"/>
  <c r="N478" i="6"/>
  <c r="N479" i="6"/>
  <c r="N480" i="6"/>
  <c r="N481" i="6"/>
  <c r="N482" i="6"/>
  <c r="N483" i="6"/>
  <c r="N484" i="6"/>
  <c r="N485" i="6"/>
  <c r="N486" i="6"/>
  <c r="N487" i="6"/>
  <c r="N488" i="6"/>
  <c r="N489" i="6"/>
  <c r="N490" i="6"/>
  <c r="N491" i="6"/>
  <c r="N492" i="6"/>
  <c r="N493" i="6"/>
  <c r="N494" i="6"/>
  <c r="N495" i="6"/>
  <c r="N496" i="6"/>
  <c r="N497" i="6"/>
  <c r="N498" i="6"/>
  <c r="N499" i="6"/>
  <c r="N500" i="6"/>
  <c r="N501" i="6"/>
  <c r="N502" i="6"/>
  <c r="N503" i="6"/>
  <c r="N504" i="6"/>
  <c r="N505" i="6"/>
  <c r="N506" i="6"/>
  <c r="N507" i="6"/>
  <c r="N508" i="6"/>
  <c r="N509" i="6"/>
  <c r="N510" i="6"/>
  <c r="N511" i="6"/>
  <c r="N512" i="6"/>
  <c r="N513" i="6"/>
  <c r="N514" i="6"/>
  <c r="N515" i="6"/>
  <c r="N516" i="6"/>
  <c r="N517" i="6"/>
  <c r="N518" i="6"/>
  <c r="N519" i="6"/>
  <c r="N520" i="6"/>
  <c r="N521" i="6"/>
  <c r="N522" i="6"/>
  <c r="N523" i="6"/>
  <c r="N524" i="6"/>
  <c r="N525" i="6"/>
  <c r="N526" i="6"/>
  <c r="N527" i="6"/>
  <c r="N528" i="6"/>
  <c r="N529" i="6"/>
  <c r="N530" i="6"/>
  <c r="N531" i="6"/>
  <c r="N532" i="6"/>
  <c r="N533" i="6"/>
  <c r="N534" i="6"/>
  <c r="N535" i="6"/>
  <c r="N536" i="6"/>
  <c r="N537" i="6"/>
  <c r="N538" i="6"/>
  <c r="N539" i="6"/>
  <c r="N540" i="6"/>
  <c r="N541" i="6"/>
  <c r="N542" i="6"/>
  <c r="N543" i="6"/>
  <c r="N544" i="6"/>
  <c r="N545" i="6"/>
  <c r="N546" i="6"/>
  <c r="N547" i="6"/>
  <c r="N548" i="6"/>
  <c r="N549" i="6"/>
  <c r="N550" i="6"/>
  <c r="N551" i="6"/>
  <c r="N552" i="6"/>
  <c r="N553" i="6"/>
  <c r="N554" i="6"/>
  <c r="N555" i="6"/>
  <c r="N556" i="6"/>
  <c r="N557" i="6"/>
  <c r="N558" i="6"/>
  <c r="N559" i="6"/>
  <c r="N560" i="6"/>
  <c r="N561" i="6"/>
  <c r="N562" i="6"/>
  <c r="N563" i="6"/>
  <c r="N564" i="6"/>
  <c r="N565" i="6"/>
  <c r="N566" i="6"/>
  <c r="N567" i="6"/>
  <c r="N568" i="6"/>
  <c r="N569" i="6"/>
  <c r="N570" i="6"/>
  <c r="N571" i="6"/>
  <c r="N572" i="6"/>
  <c r="N573" i="6"/>
  <c r="N574" i="6"/>
  <c r="N575" i="6"/>
  <c r="N576" i="6"/>
  <c r="N577" i="6"/>
  <c r="N578" i="6"/>
  <c r="N579" i="6"/>
  <c r="N580" i="6"/>
  <c r="N581" i="6"/>
  <c r="N582" i="6"/>
  <c r="N583" i="6"/>
  <c r="N584" i="6"/>
  <c r="N585" i="6"/>
  <c r="N586" i="6"/>
  <c r="N587" i="6"/>
  <c r="N588" i="6"/>
  <c r="N589" i="6"/>
  <c r="N590" i="6"/>
  <c r="N591" i="6"/>
  <c r="N592" i="6"/>
  <c r="N593" i="6"/>
  <c r="N594" i="6"/>
  <c r="N595" i="6"/>
  <c r="N596" i="6"/>
  <c r="N597" i="6"/>
  <c r="N598" i="6"/>
  <c r="N599" i="6"/>
  <c r="N600" i="6"/>
  <c r="N601" i="6"/>
  <c r="N602" i="6"/>
  <c r="N603" i="6"/>
  <c r="N604" i="6"/>
  <c r="N605" i="6"/>
  <c r="N606" i="6"/>
  <c r="N607" i="6"/>
  <c r="N608" i="6"/>
  <c r="N609" i="6"/>
  <c r="N610" i="6"/>
  <c r="N611" i="6"/>
  <c r="N612" i="6"/>
  <c r="N613" i="6"/>
  <c r="N614" i="6"/>
  <c r="N615" i="6"/>
  <c r="N616" i="6"/>
  <c r="N617" i="6"/>
  <c r="N618" i="6"/>
  <c r="N619" i="6"/>
  <c r="N620" i="6"/>
  <c r="N621" i="6"/>
  <c r="N622" i="6"/>
  <c r="N623" i="6"/>
  <c r="N624" i="6"/>
  <c r="N625" i="6"/>
  <c r="N626" i="6"/>
  <c r="N627" i="6"/>
  <c r="N628" i="6"/>
  <c r="N629" i="6"/>
  <c r="N630" i="6"/>
  <c r="N631" i="6"/>
  <c r="N632" i="6"/>
  <c r="N633" i="6"/>
  <c r="N634" i="6"/>
  <c r="N635" i="6"/>
  <c r="N636" i="6"/>
  <c r="N637" i="6"/>
  <c r="N638" i="6"/>
  <c r="N639" i="6"/>
  <c r="N640" i="6"/>
  <c r="N641" i="6"/>
  <c r="N642" i="6"/>
  <c r="N643" i="6"/>
  <c r="N644" i="6"/>
  <c r="N645" i="6"/>
  <c r="N646" i="6"/>
  <c r="N647" i="6"/>
  <c r="N648" i="6"/>
  <c r="N649" i="6"/>
  <c r="N650" i="6"/>
  <c r="N651" i="6"/>
  <c r="N652" i="6"/>
  <c r="N653" i="6"/>
  <c r="N654" i="6"/>
  <c r="N655" i="6"/>
  <c r="N656" i="6"/>
  <c r="N657" i="6"/>
  <c r="N658" i="6"/>
  <c r="N659" i="6"/>
  <c r="N660" i="6"/>
  <c r="N661" i="6"/>
  <c r="N662" i="6"/>
  <c r="N663" i="6"/>
  <c r="N664" i="6"/>
  <c r="N665" i="6"/>
  <c r="N666" i="6"/>
  <c r="N667" i="6"/>
  <c r="N668" i="6"/>
  <c r="N669" i="6"/>
  <c r="N670" i="6"/>
  <c r="N671" i="6"/>
  <c r="N672" i="6"/>
  <c r="N673" i="6"/>
  <c r="N674" i="6"/>
  <c r="N675" i="6"/>
  <c r="N676" i="6"/>
  <c r="N677" i="6"/>
  <c r="N678" i="6"/>
  <c r="N679" i="6"/>
  <c r="N680" i="6"/>
  <c r="N681" i="6"/>
  <c r="N682" i="6"/>
  <c r="N683" i="6"/>
  <c r="N684" i="6"/>
  <c r="N685" i="6"/>
  <c r="N686" i="6"/>
  <c r="N687" i="6"/>
  <c r="N688" i="6"/>
  <c r="N689" i="6"/>
  <c r="N690" i="6"/>
  <c r="N691" i="6"/>
  <c r="N692" i="6"/>
  <c r="N693" i="6"/>
  <c r="N694" i="6"/>
  <c r="N695" i="6"/>
  <c r="N696" i="6"/>
  <c r="N697" i="6"/>
  <c r="N698" i="6"/>
  <c r="N699" i="6"/>
  <c r="N700" i="6"/>
  <c r="N701" i="6"/>
  <c r="N702" i="6"/>
  <c r="N703" i="6"/>
  <c r="N704" i="6"/>
  <c r="N705" i="6"/>
  <c r="N706" i="6"/>
  <c r="N707" i="6"/>
  <c r="N708" i="6"/>
  <c r="N709" i="6"/>
  <c r="N710" i="6"/>
  <c r="N711" i="6"/>
  <c r="N712" i="6"/>
  <c r="N713" i="6"/>
  <c r="N714" i="6"/>
  <c r="N715" i="6"/>
  <c r="N716" i="6"/>
  <c r="N717" i="6"/>
  <c r="N718" i="6"/>
  <c r="N719" i="6"/>
  <c r="N720" i="6"/>
  <c r="N721" i="6"/>
  <c r="N722" i="6"/>
  <c r="N723" i="6"/>
  <c r="N724" i="6"/>
  <c r="N725" i="6"/>
  <c r="N726" i="6"/>
  <c r="N727" i="6"/>
  <c r="N728" i="6"/>
  <c r="N729" i="6"/>
  <c r="N730" i="6"/>
  <c r="N731" i="6"/>
  <c r="N732" i="6"/>
  <c r="N733" i="6"/>
  <c r="N734" i="6"/>
  <c r="N735" i="6"/>
  <c r="N736" i="6"/>
  <c r="N737" i="6"/>
  <c r="N738" i="6"/>
  <c r="N739" i="6"/>
  <c r="N740" i="6"/>
  <c r="N741" i="6"/>
  <c r="N742" i="6"/>
  <c r="N743" i="6"/>
  <c r="N744" i="6"/>
  <c r="N745" i="6"/>
  <c r="N746" i="6"/>
  <c r="N747" i="6"/>
  <c r="N748" i="6"/>
  <c r="N749" i="6"/>
  <c r="N750" i="6"/>
  <c r="N751" i="6"/>
  <c r="N752" i="6"/>
  <c r="N753" i="6"/>
  <c r="N754" i="6"/>
  <c r="N755" i="6"/>
  <c r="N756" i="6"/>
  <c r="N757" i="6"/>
  <c r="N758" i="6"/>
  <c r="N759" i="6"/>
  <c r="N760" i="6"/>
  <c r="N761" i="6"/>
  <c r="N762" i="6"/>
  <c r="N763" i="6"/>
  <c r="N764" i="6"/>
  <c r="N765" i="6"/>
  <c r="N766" i="6"/>
  <c r="N767" i="6"/>
  <c r="N768" i="6"/>
  <c r="N769" i="6"/>
  <c r="N770" i="6"/>
  <c r="N771" i="6"/>
  <c r="N772" i="6"/>
  <c r="N773" i="6"/>
  <c r="N774" i="6"/>
  <c r="N775" i="6"/>
  <c r="N776" i="6"/>
  <c r="N777" i="6"/>
  <c r="N778" i="6"/>
  <c r="N779" i="6"/>
  <c r="N780" i="6"/>
  <c r="N781" i="6"/>
  <c r="N782" i="6"/>
  <c r="N783" i="6"/>
  <c r="N784" i="6"/>
  <c r="N785" i="6"/>
  <c r="N786" i="6"/>
  <c r="N787" i="6"/>
  <c r="N788" i="6"/>
  <c r="N789" i="6"/>
  <c r="N790" i="6"/>
  <c r="N791" i="6"/>
  <c r="N792" i="6"/>
  <c r="N793" i="6"/>
  <c r="N794" i="6"/>
  <c r="N795" i="6"/>
  <c r="N796" i="6"/>
  <c r="N797" i="6"/>
  <c r="N798" i="6"/>
  <c r="N799" i="6"/>
  <c r="N800" i="6"/>
  <c r="N801" i="6"/>
  <c r="N802" i="6"/>
  <c r="N803" i="6"/>
  <c r="N804" i="6"/>
  <c r="N805" i="6"/>
  <c r="N806" i="6"/>
  <c r="N807" i="6"/>
  <c r="N808" i="6"/>
  <c r="N809" i="6"/>
  <c r="N810" i="6"/>
  <c r="N811" i="6"/>
  <c r="N812" i="6"/>
  <c r="N813" i="6"/>
  <c r="N814" i="6"/>
  <c r="N815" i="6"/>
  <c r="N816" i="6"/>
  <c r="N817" i="6"/>
  <c r="N818" i="6"/>
  <c r="N819" i="6"/>
  <c r="N820" i="6"/>
  <c r="N821" i="6"/>
  <c r="N822" i="6"/>
  <c r="N823" i="6"/>
  <c r="N824" i="6"/>
  <c r="N825" i="6"/>
  <c r="N826" i="6"/>
  <c r="N827" i="6"/>
  <c r="N828" i="6"/>
  <c r="N829" i="6"/>
  <c r="N830" i="6"/>
  <c r="N831" i="6"/>
  <c r="N832" i="6"/>
  <c r="N833" i="6"/>
  <c r="N834" i="6"/>
  <c r="N835" i="6"/>
  <c r="N836" i="6"/>
  <c r="N837" i="6"/>
  <c r="N838" i="6"/>
  <c r="N839" i="6"/>
  <c r="N840" i="6"/>
  <c r="N841" i="6"/>
  <c r="N842" i="6"/>
  <c r="N843" i="6"/>
  <c r="N844" i="6"/>
  <c r="N845" i="6"/>
  <c r="N846" i="6"/>
  <c r="N847" i="6"/>
  <c r="N848" i="6"/>
  <c r="N849" i="6"/>
  <c r="N850" i="6"/>
  <c r="N851" i="6"/>
  <c r="N852" i="6"/>
  <c r="N853" i="6"/>
  <c r="N854" i="6"/>
  <c r="N855" i="6"/>
  <c r="N856" i="6"/>
  <c r="N857" i="6"/>
  <c r="N858" i="6"/>
  <c r="N859" i="6"/>
  <c r="N860" i="6"/>
  <c r="N861" i="6"/>
  <c r="N862" i="6"/>
  <c r="N863" i="6"/>
  <c r="N864" i="6"/>
  <c r="N865" i="6"/>
  <c r="N866" i="6"/>
  <c r="N867" i="6"/>
  <c r="N868" i="6"/>
  <c r="N869" i="6"/>
  <c r="N870" i="6"/>
  <c r="N871" i="6"/>
  <c r="N872" i="6"/>
  <c r="N873" i="6"/>
  <c r="N874" i="6"/>
  <c r="N875" i="6"/>
  <c r="N876" i="6"/>
  <c r="N877" i="6"/>
  <c r="N878" i="6"/>
  <c r="N879" i="6"/>
  <c r="N880" i="6"/>
  <c r="N881" i="6"/>
  <c r="N882" i="6"/>
  <c r="N883" i="6"/>
  <c r="N884" i="6"/>
  <c r="N885" i="6"/>
  <c r="N886" i="6"/>
  <c r="N887" i="6"/>
  <c r="N888" i="6"/>
  <c r="N889" i="6"/>
  <c r="N890" i="6"/>
  <c r="N891" i="6"/>
  <c r="N892" i="6"/>
  <c r="N893" i="6"/>
  <c r="N894" i="6"/>
  <c r="N895" i="6"/>
  <c r="N896" i="6"/>
  <c r="N897" i="6"/>
  <c r="N898" i="6"/>
  <c r="N899" i="6"/>
  <c r="N900" i="6"/>
  <c r="N901" i="6"/>
  <c r="N902" i="6"/>
  <c r="N903" i="6"/>
  <c r="N904" i="6"/>
  <c r="N905" i="6"/>
  <c r="N906" i="6"/>
  <c r="N907" i="6"/>
  <c r="N908" i="6"/>
  <c r="N909" i="6"/>
  <c r="N910" i="6"/>
  <c r="N911" i="6"/>
  <c r="N912" i="6"/>
  <c r="N913" i="6"/>
  <c r="N914" i="6"/>
  <c r="N915" i="6"/>
  <c r="N916" i="6"/>
  <c r="N917" i="6"/>
  <c r="N918" i="6"/>
  <c r="N919" i="6"/>
  <c r="N920" i="6"/>
  <c r="N921" i="6"/>
  <c r="N922" i="6"/>
  <c r="N923" i="6"/>
  <c r="N924" i="6"/>
  <c r="N925" i="6"/>
  <c r="N926" i="6"/>
  <c r="N927" i="6"/>
  <c r="N928" i="6"/>
  <c r="N929" i="6"/>
  <c r="N930" i="6"/>
  <c r="N931" i="6"/>
  <c r="N932" i="6"/>
  <c r="N933" i="6"/>
  <c r="N934" i="6"/>
  <c r="N935" i="6"/>
  <c r="N936" i="6"/>
  <c r="N937" i="6"/>
  <c r="N938" i="6"/>
  <c r="N939" i="6"/>
  <c r="N940" i="6"/>
  <c r="N941" i="6"/>
  <c r="N942" i="6"/>
  <c r="N943" i="6"/>
  <c r="N944" i="6"/>
  <c r="N945" i="6"/>
  <c r="N946" i="6"/>
  <c r="N947" i="6"/>
  <c r="N948" i="6"/>
  <c r="N949" i="6"/>
  <c r="N950" i="6"/>
  <c r="N951" i="6"/>
  <c r="N952" i="6"/>
  <c r="N953" i="6"/>
  <c r="N954" i="6"/>
  <c r="N955" i="6"/>
  <c r="N956" i="6"/>
  <c r="N957" i="6"/>
  <c r="N958" i="6"/>
  <c r="N959" i="6"/>
  <c r="N960" i="6"/>
  <c r="N961" i="6"/>
  <c r="N962" i="6"/>
  <c r="N963" i="6"/>
  <c r="N964" i="6"/>
  <c r="N965" i="6"/>
  <c r="N966" i="6"/>
  <c r="N967" i="6"/>
  <c r="N968" i="6"/>
  <c r="N969" i="6"/>
  <c r="N970" i="6"/>
  <c r="N971" i="6"/>
  <c r="N972" i="6"/>
  <c r="N973" i="6"/>
  <c r="N974" i="6"/>
  <c r="N975" i="6"/>
  <c r="N976" i="6"/>
  <c r="N977" i="6"/>
  <c r="N978" i="6"/>
  <c r="N979" i="6"/>
  <c r="N980" i="6"/>
  <c r="N981" i="6"/>
  <c r="N982" i="6"/>
  <c r="N983" i="6"/>
  <c r="N984" i="6"/>
  <c r="N985" i="6"/>
  <c r="N986" i="6"/>
  <c r="N987" i="6"/>
  <c r="N988" i="6"/>
  <c r="N989" i="6"/>
  <c r="N990" i="6"/>
  <c r="N991" i="6"/>
  <c r="N992" i="6"/>
  <c r="N993" i="6"/>
  <c r="N994" i="6"/>
  <c r="N995" i="6"/>
  <c r="N996" i="6"/>
  <c r="N997" i="6"/>
  <c r="N998" i="6"/>
  <c r="N999" i="6"/>
  <c r="N1000" i="6"/>
  <c r="M11" i="6"/>
  <c r="M12" i="6"/>
  <c r="M13" i="6"/>
  <c r="M14" i="6"/>
  <c r="M15" i="6"/>
  <c r="M16" i="6"/>
  <c r="M17" i="6"/>
  <c r="M18" i="6"/>
  <c r="M19" i="6"/>
  <c r="M20" i="6"/>
  <c r="M21" i="6"/>
  <c r="M22" i="6"/>
  <c r="M23" i="6"/>
  <c r="M24" i="6"/>
  <c r="M25" i="6"/>
  <c r="M26" i="6"/>
  <c r="M27" i="6"/>
  <c r="M28" i="6"/>
  <c r="M29" i="6"/>
  <c r="M30" i="6"/>
  <c r="M31" i="6"/>
  <c r="M32" i="6"/>
  <c r="M33" i="6"/>
  <c r="M34" i="6"/>
  <c r="M35" i="6"/>
  <c r="M36" i="6"/>
  <c r="M37" i="6"/>
  <c r="M38" i="6"/>
  <c r="M39" i="6"/>
  <c r="M40" i="6"/>
  <c r="M41" i="6"/>
  <c r="M42" i="6"/>
  <c r="M43" i="6"/>
  <c r="M44" i="6"/>
  <c r="M45" i="6"/>
  <c r="M46" i="6"/>
  <c r="M47" i="6"/>
  <c r="M48" i="6"/>
  <c r="M49" i="6"/>
  <c r="M50" i="6"/>
  <c r="M51" i="6"/>
  <c r="M52" i="6"/>
  <c r="M53" i="6"/>
  <c r="M54" i="6"/>
  <c r="M55" i="6"/>
  <c r="M56" i="6"/>
  <c r="M57" i="6"/>
  <c r="M58" i="6"/>
  <c r="M59" i="6"/>
  <c r="M60" i="6"/>
  <c r="M61" i="6"/>
  <c r="M62" i="6"/>
  <c r="M63" i="6"/>
  <c r="M64" i="6"/>
  <c r="M65" i="6"/>
  <c r="M66" i="6"/>
  <c r="M67" i="6"/>
  <c r="M68" i="6"/>
  <c r="M69" i="6"/>
  <c r="M70" i="6"/>
  <c r="M71" i="6"/>
  <c r="M72" i="6"/>
  <c r="M73" i="6"/>
  <c r="M74" i="6"/>
  <c r="M75" i="6"/>
  <c r="M76" i="6"/>
  <c r="M77" i="6"/>
  <c r="M78" i="6"/>
  <c r="M79" i="6"/>
  <c r="M80" i="6"/>
  <c r="M81" i="6"/>
  <c r="M82" i="6"/>
  <c r="M83" i="6"/>
  <c r="M84" i="6"/>
  <c r="M85" i="6"/>
  <c r="M86" i="6"/>
  <c r="M87" i="6"/>
  <c r="M88" i="6"/>
  <c r="M89" i="6"/>
  <c r="M90" i="6"/>
  <c r="M91" i="6"/>
  <c r="M92" i="6"/>
  <c r="M93" i="6"/>
  <c r="M94" i="6"/>
  <c r="M95" i="6"/>
  <c r="M96" i="6"/>
  <c r="M97" i="6"/>
  <c r="M98" i="6"/>
  <c r="M99" i="6"/>
  <c r="M100" i="6"/>
  <c r="M101" i="6"/>
  <c r="M102" i="6"/>
  <c r="M103" i="6"/>
  <c r="M104" i="6"/>
  <c r="M105" i="6"/>
  <c r="M106" i="6"/>
  <c r="M107" i="6"/>
  <c r="M108" i="6"/>
  <c r="M109" i="6"/>
  <c r="M110" i="6"/>
  <c r="M111" i="6"/>
  <c r="M112" i="6"/>
  <c r="M113" i="6"/>
  <c r="M114" i="6"/>
  <c r="M115" i="6"/>
  <c r="M116" i="6"/>
  <c r="M117" i="6"/>
  <c r="M118" i="6"/>
  <c r="M119" i="6"/>
  <c r="M120" i="6"/>
  <c r="M121" i="6"/>
  <c r="M122" i="6"/>
  <c r="M123" i="6"/>
  <c r="M124" i="6"/>
  <c r="M125" i="6"/>
  <c r="M126" i="6"/>
  <c r="M127" i="6"/>
  <c r="M128" i="6"/>
  <c r="M129" i="6"/>
  <c r="M130" i="6"/>
  <c r="M131" i="6"/>
  <c r="M132" i="6"/>
  <c r="M133" i="6"/>
  <c r="M134" i="6"/>
  <c r="M135" i="6"/>
  <c r="M136" i="6"/>
  <c r="M137" i="6"/>
  <c r="M138" i="6"/>
  <c r="M139" i="6"/>
  <c r="M140" i="6"/>
  <c r="M141" i="6"/>
  <c r="M142" i="6"/>
  <c r="M143" i="6"/>
  <c r="M144" i="6"/>
  <c r="M145" i="6"/>
  <c r="M146" i="6"/>
  <c r="M147" i="6"/>
  <c r="M148" i="6"/>
  <c r="M149" i="6"/>
  <c r="M150" i="6"/>
  <c r="M151" i="6"/>
  <c r="M152" i="6"/>
  <c r="M153" i="6"/>
  <c r="M154" i="6"/>
  <c r="M155" i="6"/>
  <c r="M156" i="6"/>
  <c r="M157" i="6"/>
  <c r="M158" i="6"/>
  <c r="M159" i="6"/>
  <c r="M160" i="6"/>
  <c r="M161" i="6"/>
  <c r="M162" i="6"/>
  <c r="M163" i="6"/>
  <c r="M164" i="6"/>
  <c r="M165" i="6"/>
  <c r="M166" i="6"/>
  <c r="M167" i="6"/>
  <c r="M168" i="6"/>
  <c r="M169" i="6"/>
  <c r="M170" i="6"/>
  <c r="M171" i="6"/>
  <c r="M172" i="6"/>
  <c r="M173" i="6"/>
  <c r="M174" i="6"/>
  <c r="M175" i="6"/>
  <c r="M176" i="6"/>
  <c r="M177" i="6"/>
  <c r="M178" i="6"/>
  <c r="M179" i="6"/>
  <c r="M180" i="6"/>
  <c r="M181" i="6"/>
  <c r="M182" i="6"/>
  <c r="M183" i="6"/>
  <c r="M184" i="6"/>
  <c r="M185" i="6"/>
  <c r="M186" i="6"/>
  <c r="M187" i="6"/>
  <c r="M188" i="6"/>
  <c r="M189" i="6"/>
  <c r="M190" i="6"/>
  <c r="M191" i="6"/>
  <c r="M192" i="6"/>
  <c r="M193" i="6"/>
  <c r="M194" i="6"/>
  <c r="M195" i="6"/>
  <c r="M196" i="6"/>
  <c r="M197" i="6"/>
  <c r="M198" i="6"/>
  <c r="M199" i="6"/>
  <c r="M200" i="6"/>
  <c r="M201" i="6"/>
  <c r="M202" i="6"/>
  <c r="M203" i="6"/>
  <c r="M204" i="6"/>
  <c r="M205" i="6"/>
  <c r="M206" i="6"/>
  <c r="M207" i="6"/>
  <c r="M208" i="6"/>
  <c r="M209" i="6"/>
  <c r="M210" i="6"/>
  <c r="M211" i="6"/>
  <c r="M212" i="6"/>
  <c r="M213" i="6"/>
  <c r="M214" i="6"/>
  <c r="M215" i="6"/>
  <c r="M216" i="6"/>
  <c r="M217" i="6"/>
  <c r="M218" i="6"/>
  <c r="M219" i="6"/>
  <c r="M220" i="6"/>
  <c r="M221" i="6"/>
  <c r="M222" i="6"/>
  <c r="M223" i="6"/>
  <c r="M224" i="6"/>
  <c r="M225" i="6"/>
  <c r="M226" i="6"/>
  <c r="M227" i="6"/>
  <c r="M228" i="6"/>
  <c r="M229" i="6"/>
  <c r="M230" i="6"/>
  <c r="M231" i="6"/>
  <c r="M232" i="6"/>
  <c r="M233" i="6"/>
  <c r="M234" i="6"/>
  <c r="M235" i="6"/>
  <c r="M236" i="6"/>
  <c r="M237" i="6"/>
  <c r="M238" i="6"/>
  <c r="M239" i="6"/>
  <c r="M240" i="6"/>
  <c r="M241" i="6"/>
  <c r="M242" i="6"/>
  <c r="M243" i="6"/>
  <c r="M244" i="6"/>
  <c r="M245" i="6"/>
  <c r="M246" i="6"/>
  <c r="M247" i="6"/>
  <c r="M248" i="6"/>
  <c r="M249" i="6"/>
  <c r="M250" i="6"/>
  <c r="M251" i="6"/>
  <c r="M252" i="6"/>
  <c r="M253" i="6"/>
  <c r="M254" i="6"/>
  <c r="M255" i="6"/>
  <c r="M256" i="6"/>
  <c r="M257" i="6"/>
  <c r="M258" i="6"/>
  <c r="M259" i="6"/>
  <c r="M260" i="6"/>
  <c r="M261" i="6"/>
  <c r="M262" i="6"/>
  <c r="M263" i="6"/>
  <c r="M264" i="6"/>
  <c r="M265" i="6"/>
  <c r="M266" i="6"/>
  <c r="M267" i="6"/>
  <c r="M268" i="6"/>
  <c r="M269" i="6"/>
  <c r="M270" i="6"/>
  <c r="M271" i="6"/>
  <c r="M272" i="6"/>
  <c r="M273" i="6"/>
  <c r="M274" i="6"/>
  <c r="M275" i="6"/>
  <c r="M276" i="6"/>
  <c r="M277" i="6"/>
  <c r="M278" i="6"/>
  <c r="M279" i="6"/>
  <c r="M280" i="6"/>
  <c r="M281" i="6"/>
  <c r="M282" i="6"/>
  <c r="M283" i="6"/>
  <c r="M284" i="6"/>
  <c r="M285" i="6"/>
  <c r="M286" i="6"/>
  <c r="M287" i="6"/>
  <c r="M288" i="6"/>
  <c r="M289" i="6"/>
  <c r="M290" i="6"/>
  <c r="M291" i="6"/>
  <c r="M292" i="6"/>
  <c r="M293" i="6"/>
  <c r="M294" i="6"/>
  <c r="M295" i="6"/>
  <c r="M296" i="6"/>
  <c r="M297" i="6"/>
  <c r="M298" i="6"/>
  <c r="M299" i="6"/>
  <c r="M300" i="6"/>
  <c r="M301" i="6"/>
  <c r="M302" i="6"/>
  <c r="M303" i="6"/>
  <c r="M304" i="6"/>
  <c r="M305" i="6"/>
  <c r="M306" i="6"/>
  <c r="M307" i="6"/>
  <c r="M308" i="6"/>
  <c r="M309" i="6"/>
  <c r="M310" i="6"/>
  <c r="M311" i="6"/>
  <c r="M312" i="6"/>
  <c r="M313" i="6"/>
  <c r="M314" i="6"/>
  <c r="M315" i="6"/>
  <c r="M316" i="6"/>
  <c r="M317" i="6"/>
  <c r="M318" i="6"/>
  <c r="M319" i="6"/>
  <c r="M320" i="6"/>
  <c r="M321" i="6"/>
  <c r="M322" i="6"/>
  <c r="M323" i="6"/>
  <c r="M324" i="6"/>
  <c r="M325" i="6"/>
  <c r="M326" i="6"/>
  <c r="M327" i="6"/>
  <c r="M328" i="6"/>
  <c r="M329" i="6"/>
  <c r="M330" i="6"/>
  <c r="M331" i="6"/>
  <c r="M332" i="6"/>
  <c r="M333" i="6"/>
  <c r="M334" i="6"/>
  <c r="M335" i="6"/>
  <c r="M336" i="6"/>
  <c r="M337" i="6"/>
  <c r="M338" i="6"/>
  <c r="M339" i="6"/>
  <c r="M340" i="6"/>
  <c r="M341" i="6"/>
  <c r="M342" i="6"/>
  <c r="M343" i="6"/>
  <c r="M344" i="6"/>
  <c r="M345" i="6"/>
  <c r="M346" i="6"/>
  <c r="M347" i="6"/>
  <c r="M348" i="6"/>
  <c r="M349" i="6"/>
  <c r="M350" i="6"/>
  <c r="M351" i="6"/>
  <c r="M352" i="6"/>
  <c r="M353" i="6"/>
  <c r="M354" i="6"/>
  <c r="M355" i="6"/>
  <c r="M356" i="6"/>
  <c r="M357" i="6"/>
  <c r="M358" i="6"/>
  <c r="M359" i="6"/>
  <c r="M360" i="6"/>
  <c r="M361" i="6"/>
  <c r="M362" i="6"/>
  <c r="M363" i="6"/>
  <c r="M364" i="6"/>
  <c r="M365" i="6"/>
  <c r="M366" i="6"/>
  <c r="M367" i="6"/>
  <c r="M368" i="6"/>
  <c r="M369" i="6"/>
  <c r="M370" i="6"/>
  <c r="M371" i="6"/>
  <c r="M372" i="6"/>
  <c r="M373" i="6"/>
  <c r="M374" i="6"/>
  <c r="M375" i="6"/>
  <c r="M376" i="6"/>
  <c r="M377" i="6"/>
  <c r="M378" i="6"/>
  <c r="M379" i="6"/>
  <c r="M380" i="6"/>
  <c r="M381" i="6"/>
  <c r="M382" i="6"/>
  <c r="M383" i="6"/>
  <c r="M384" i="6"/>
  <c r="M385" i="6"/>
  <c r="M386" i="6"/>
  <c r="M387" i="6"/>
  <c r="M388" i="6"/>
  <c r="M389" i="6"/>
  <c r="M390" i="6"/>
  <c r="M391" i="6"/>
  <c r="M392" i="6"/>
  <c r="M393" i="6"/>
  <c r="M394" i="6"/>
  <c r="M395" i="6"/>
  <c r="M396" i="6"/>
  <c r="M397" i="6"/>
  <c r="M398" i="6"/>
  <c r="M399" i="6"/>
  <c r="M400" i="6"/>
  <c r="M401" i="6"/>
  <c r="M402" i="6"/>
  <c r="M403" i="6"/>
  <c r="M404" i="6"/>
  <c r="M405" i="6"/>
  <c r="M406" i="6"/>
  <c r="M407" i="6"/>
  <c r="M408" i="6"/>
  <c r="M409" i="6"/>
  <c r="M410" i="6"/>
  <c r="M411" i="6"/>
  <c r="M412" i="6"/>
  <c r="M413" i="6"/>
  <c r="M414" i="6"/>
  <c r="M415" i="6"/>
  <c r="M416" i="6"/>
  <c r="M417" i="6"/>
  <c r="M418" i="6"/>
  <c r="M419" i="6"/>
  <c r="M420" i="6"/>
  <c r="M421" i="6"/>
  <c r="M422" i="6"/>
  <c r="M423" i="6"/>
  <c r="M424" i="6"/>
  <c r="M425" i="6"/>
  <c r="M426" i="6"/>
  <c r="M427" i="6"/>
  <c r="M428" i="6"/>
  <c r="M429" i="6"/>
  <c r="M430" i="6"/>
  <c r="M431" i="6"/>
  <c r="M432" i="6"/>
  <c r="M433" i="6"/>
  <c r="M434" i="6"/>
  <c r="M435" i="6"/>
  <c r="M436" i="6"/>
  <c r="M437" i="6"/>
  <c r="M438" i="6"/>
  <c r="M439" i="6"/>
  <c r="M440" i="6"/>
  <c r="M441" i="6"/>
  <c r="M442" i="6"/>
  <c r="M443" i="6"/>
  <c r="M444" i="6"/>
  <c r="M445" i="6"/>
  <c r="M446" i="6"/>
  <c r="M447" i="6"/>
  <c r="M448" i="6"/>
  <c r="M449" i="6"/>
  <c r="M450" i="6"/>
  <c r="M451" i="6"/>
  <c r="M452" i="6"/>
  <c r="M453" i="6"/>
  <c r="M454" i="6"/>
  <c r="M455" i="6"/>
  <c r="M456" i="6"/>
  <c r="M457" i="6"/>
  <c r="M458" i="6"/>
  <c r="M459" i="6"/>
  <c r="M460" i="6"/>
  <c r="M461" i="6"/>
  <c r="M462" i="6"/>
  <c r="M463" i="6"/>
  <c r="M464" i="6"/>
  <c r="M465" i="6"/>
  <c r="M466" i="6"/>
  <c r="M467" i="6"/>
  <c r="M468" i="6"/>
  <c r="M469" i="6"/>
  <c r="M470" i="6"/>
  <c r="M471" i="6"/>
  <c r="M472" i="6"/>
  <c r="M473" i="6"/>
  <c r="M474" i="6"/>
  <c r="M475" i="6"/>
  <c r="M476" i="6"/>
  <c r="M477" i="6"/>
  <c r="M478" i="6"/>
  <c r="M479" i="6"/>
  <c r="M480" i="6"/>
  <c r="M481" i="6"/>
  <c r="M482" i="6"/>
  <c r="M483" i="6"/>
  <c r="M484" i="6"/>
  <c r="M485" i="6"/>
  <c r="M486" i="6"/>
  <c r="M487" i="6"/>
  <c r="M488" i="6"/>
  <c r="M489" i="6"/>
  <c r="M490" i="6"/>
  <c r="M491" i="6"/>
  <c r="M492" i="6"/>
  <c r="M493" i="6"/>
  <c r="M494" i="6"/>
  <c r="M495" i="6"/>
  <c r="M496" i="6"/>
  <c r="M497" i="6"/>
  <c r="M498" i="6"/>
  <c r="M499" i="6"/>
  <c r="M500" i="6"/>
  <c r="M501" i="6"/>
  <c r="M502" i="6"/>
  <c r="M503" i="6"/>
  <c r="M504" i="6"/>
  <c r="M505" i="6"/>
  <c r="M506" i="6"/>
  <c r="M507" i="6"/>
  <c r="M508" i="6"/>
  <c r="M509" i="6"/>
  <c r="M510" i="6"/>
  <c r="M511" i="6"/>
  <c r="M512" i="6"/>
  <c r="M513" i="6"/>
  <c r="M514" i="6"/>
  <c r="M515" i="6"/>
  <c r="M516" i="6"/>
  <c r="M517" i="6"/>
  <c r="M518" i="6"/>
  <c r="M519" i="6"/>
  <c r="M520" i="6"/>
  <c r="M521" i="6"/>
  <c r="M522" i="6"/>
  <c r="M523" i="6"/>
  <c r="M524" i="6"/>
  <c r="M525" i="6"/>
  <c r="M526" i="6"/>
  <c r="M527" i="6"/>
  <c r="M528" i="6"/>
  <c r="M529" i="6"/>
  <c r="M530" i="6"/>
  <c r="M531" i="6"/>
  <c r="M532" i="6"/>
  <c r="M533" i="6"/>
  <c r="M534" i="6"/>
  <c r="M535" i="6"/>
  <c r="M536" i="6"/>
  <c r="M537" i="6"/>
  <c r="M538" i="6"/>
  <c r="M539" i="6"/>
  <c r="M540" i="6"/>
  <c r="M541" i="6"/>
  <c r="M542" i="6"/>
  <c r="M543" i="6"/>
  <c r="M544" i="6"/>
  <c r="M545" i="6"/>
  <c r="M546" i="6"/>
  <c r="M547" i="6"/>
  <c r="M548" i="6"/>
  <c r="M549" i="6"/>
  <c r="M550" i="6"/>
  <c r="M551" i="6"/>
  <c r="M552" i="6"/>
  <c r="M553" i="6"/>
  <c r="M554" i="6"/>
  <c r="M555" i="6"/>
  <c r="M556" i="6"/>
  <c r="M557" i="6"/>
  <c r="M558" i="6"/>
  <c r="M559" i="6"/>
  <c r="M560" i="6"/>
  <c r="M561" i="6"/>
  <c r="M562" i="6"/>
  <c r="M563" i="6"/>
  <c r="M564" i="6"/>
  <c r="M565" i="6"/>
  <c r="M566" i="6"/>
  <c r="M567" i="6"/>
  <c r="M568" i="6"/>
  <c r="M569" i="6"/>
  <c r="M570" i="6"/>
  <c r="M571" i="6"/>
  <c r="M572" i="6"/>
  <c r="M573" i="6"/>
  <c r="M574" i="6"/>
  <c r="M575" i="6"/>
  <c r="M576" i="6"/>
  <c r="M577" i="6"/>
  <c r="M578" i="6"/>
  <c r="M579" i="6"/>
  <c r="M580" i="6"/>
  <c r="M581" i="6"/>
  <c r="M582" i="6"/>
  <c r="M583" i="6"/>
  <c r="M584" i="6"/>
  <c r="M585" i="6"/>
  <c r="M586" i="6"/>
  <c r="M587" i="6"/>
  <c r="M588" i="6"/>
  <c r="M589" i="6"/>
  <c r="M590" i="6"/>
  <c r="M591" i="6"/>
  <c r="M592" i="6"/>
  <c r="M593" i="6"/>
  <c r="M594" i="6"/>
  <c r="M595" i="6"/>
  <c r="M596" i="6"/>
  <c r="M597" i="6"/>
  <c r="M598" i="6"/>
  <c r="M599" i="6"/>
  <c r="M600" i="6"/>
  <c r="M601" i="6"/>
  <c r="M602" i="6"/>
  <c r="M603" i="6"/>
  <c r="M604" i="6"/>
  <c r="M605" i="6"/>
  <c r="M606" i="6"/>
  <c r="M607" i="6"/>
  <c r="M608" i="6"/>
  <c r="M609" i="6"/>
  <c r="M610" i="6"/>
  <c r="M611" i="6"/>
  <c r="M612" i="6"/>
  <c r="M613" i="6"/>
  <c r="M614" i="6"/>
  <c r="M615" i="6"/>
  <c r="M616" i="6"/>
  <c r="M617" i="6"/>
  <c r="M618" i="6"/>
  <c r="M619" i="6"/>
  <c r="M620" i="6"/>
  <c r="M621" i="6"/>
  <c r="M622" i="6"/>
  <c r="M623" i="6"/>
  <c r="M624" i="6"/>
  <c r="M625" i="6"/>
  <c r="M626" i="6"/>
  <c r="M627" i="6"/>
  <c r="M628" i="6"/>
  <c r="M629" i="6"/>
  <c r="M630" i="6"/>
  <c r="M631" i="6"/>
  <c r="M632" i="6"/>
  <c r="M633" i="6"/>
  <c r="M634" i="6"/>
  <c r="M635" i="6"/>
  <c r="M636" i="6"/>
  <c r="M637" i="6"/>
  <c r="M638" i="6"/>
  <c r="M639" i="6"/>
  <c r="M640" i="6"/>
  <c r="M641" i="6"/>
  <c r="M642" i="6"/>
  <c r="M643" i="6"/>
  <c r="M644" i="6"/>
  <c r="M645" i="6"/>
  <c r="M646" i="6"/>
  <c r="M647" i="6"/>
  <c r="M648" i="6"/>
  <c r="M649" i="6"/>
  <c r="M650" i="6"/>
  <c r="M651" i="6"/>
  <c r="M652" i="6"/>
  <c r="M653" i="6"/>
  <c r="M654" i="6"/>
  <c r="M655" i="6"/>
  <c r="M656" i="6"/>
  <c r="M657" i="6"/>
  <c r="M658" i="6"/>
  <c r="M659" i="6"/>
  <c r="M660" i="6"/>
  <c r="M661" i="6"/>
  <c r="M662" i="6"/>
  <c r="M663" i="6"/>
  <c r="M664" i="6"/>
  <c r="M665" i="6"/>
  <c r="M666" i="6"/>
  <c r="M667" i="6"/>
  <c r="M668" i="6"/>
  <c r="M669" i="6"/>
  <c r="M670" i="6"/>
  <c r="M671" i="6"/>
  <c r="M672" i="6"/>
  <c r="M673" i="6"/>
  <c r="M674" i="6"/>
  <c r="M675" i="6"/>
  <c r="M676" i="6"/>
  <c r="M677" i="6"/>
  <c r="M678" i="6"/>
  <c r="M679" i="6"/>
  <c r="M680" i="6"/>
  <c r="M681" i="6"/>
  <c r="M682" i="6"/>
  <c r="M683" i="6"/>
  <c r="M684" i="6"/>
  <c r="M685" i="6"/>
  <c r="M686" i="6"/>
  <c r="M687" i="6"/>
  <c r="M688" i="6"/>
  <c r="M689" i="6"/>
  <c r="M690" i="6"/>
  <c r="M691" i="6"/>
  <c r="M692" i="6"/>
  <c r="M693" i="6"/>
  <c r="M694" i="6"/>
  <c r="M695" i="6"/>
  <c r="M696" i="6"/>
  <c r="M697" i="6"/>
  <c r="M698" i="6"/>
  <c r="M699" i="6"/>
  <c r="M700" i="6"/>
  <c r="M701" i="6"/>
  <c r="M702" i="6"/>
  <c r="M703" i="6"/>
  <c r="M704" i="6"/>
  <c r="M705" i="6"/>
  <c r="M706" i="6"/>
  <c r="M707" i="6"/>
  <c r="M708" i="6"/>
  <c r="M709" i="6"/>
  <c r="M710" i="6"/>
  <c r="M711" i="6"/>
  <c r="M712" i="6"/>
  <c r="M713" i="6"/>
  <c r="M714" i="6"/>
  <c r="M715" i="6"/>
  <c r="M716" i="6"/>
  <c r="M717" i="6"/>
  <c r="M718" i="6"/>
  <c r="M719" i="6"/>
  <c r="M720" i="6"/>
  <c r="M721" i="6"/>
  <c r="M722" i="6"/>
  <c r="M723" i="6"/>
  <c r="M724" i="6"/>
  <c r="M725" i="6"/>
  <c r="M726" i="6"/>
  <c r="M727" i="6"/>
  <c r="M728" i="6"/>
  <c r="M729" i="6"/>
  <c r="M730" i="6"/>
  <c r="M731" i="6"/>
  <c r="M732" i="6"/>
  <c r="M733" i="6"/>
  <c r="M734" i="6"/>
  <c r="M735" i="6"/>
  <c r="M736" i="6"/>
  <c r="M737" i="6"/>
  <c r="M738" i="6"/>
  <c r="M739" i="6"/>
  <c r="M740" i="6"/>
  <c r="M741" i="6"/>
  <c r="M742" i="6"/>
  <c r="M743" i="6"/>
  <c r="M744" i="6"/>
  <c r="M745" i="6"/>
  <c r="M746" i="6"/>
  <c r="M747" i="6"/>
  <c r="M748" i="6"/>
  <c r="M749" i="6"/>
  <c r="M750" i="6"/>
  <c r="M751" i="6"/>
  <c r="M752" i="6"/>
  <c r="M753" i="6"/>
  <c r="M754" i="6"/>
  <c r="M755" i="6"/>
  <c r="M756" i="6"/>
  <c r="M757" i="6"/>
  <c r="M758" i="6"/>
  <c r="M759" i="6"/>
  <c r="M760" i="6"/>
  <c r="M761" i="6"/>
  <c r="M762" i="6"/>
  <c r="M763" i="6"/>
  <c r="M764" i="6"/>
  <c r="M765" i="6"/>
  <c r="M766" i="6"/>
  <c r="M767" i="6"/>
  <c r="M768" i="6"/>
  <c r="M769" i="6"/>
  <c r="M770" i="6"/>
  <c r="M771" i="6"/>
  <c r="M772" i="6"/>
  <c r="M773" i="6"/>
  <c r="M774" i="6"/>
  <c r="M775" i="6"/>
  <c r="M776" i="6"/>
  <c r="M777" i="6"/>
  <c r="M778" i="6"/>
  <c r="M779" i="6"/>
  <c r="M780" i="6"/>
  <c r="M781" i="6"/>
  <c r="M782" i="6"/>
  <c r="M783" i="6"/>
  <c r="M784" i="6"/>
  <c r="M785" i="6"/>
  <c r="M786" i="6"/>
  <c r="M787" i="6"/>
  <c r="M788" i="6"/>
  <c r="M789" i="6"/>
  <c r="M790" i="6"/>
  <c r="M791" i="6"/>
  <c r="M792" i="6"/>
  <c r="M793" i="6"/>
  <c r="M794" i="6"/>
  <c r="M795" i="6"/>
  <c r="M796" i="6"/>
  <c r="M797" i="6"/>
  <c r="M798" i="6"/>
  <c r="M799" i="6"/>
  <c r="M800" i="6"/>
  <c r="M801" i="6"/>
  <c r="M802" i="6"/>
  <c r="M803" i="6"/>
  <c r="M804" i="6"/>
  <c r="M805" i="6"/>
  <c r="M806" i="6"/>
  <c r="M807" i="6"/>
  <c r="M808" i="6"/>
  <c r="M809" i="6"/>
  <c r="M810" i="6"/>
  <c r="M811" i="6"/>
  <c r="M812" i="6"/>
  <c r="M813" i="6"/>
  <c r="M814" i="6"/>
  <c r="M815" i="6"/>
  <c r="M816" i="6"/>
  <c r="M817" i="6"/>
  <c r="M818" i="6"/>
  <c r="M819" i="6"/>
  <c r="M820" i="6"/>
  <c r="M821" i="6"/>
  <c r="M822" i="6"/>
  <c r="M823" i="6"/>
  <c r="M824" i="6"/>
  <c r="M825" i="6"/>
  <c r="M826" i="6"/>
  <c r="M827" i="6"/>
  <c r="M828" i="6"/>
  <c r="M829" i="6"/>
  <c r="M830" i="6"/>
  <c r="M831" i="6"/>
  <c r="M832" i="6"/>
  <c r="M833" i="6"/>
  <c r="M834" i="6"/>
  <c r="M835" i="6"/>
  <c r="M836" i="6"/>
  <c r="M837" i="6"/>
  <c r="M838" i="6"/>
  <c r="M839" i="6"/>
  <c r="M840" i="6"/>
  <c r="M841" i="6"/>
  <c r="M842" i="6"/>
  <c r="M843" i="6"/>
  <c r="M844" i="6"/>
  <c r="M845" i="6"/>
  <c r="M846" i="6"/>
  <c r="M847" i="6"/>
  <c r="M848" i="6"/>
  <c r="M849" i="6"/>
  <c r="M850" i="6"/>
  <c r="M851" i="6"/>
  <c r="M852" i="6"/>
  <c r="M853" i="6"/>
  <c r="M854" i="6"/>
  <c r="M855" i="6"/>
  <c r="M856" i="6"/>
  <c r="M857" i="6"/>
  <c r="M858" i="6"/>
  <c r="M859" i="6"/>
  <c r="M860" i="6"/>
  <c r="M861" i="6"/>
  <c r="M862" i="6"/>
  <c r="M863" i="6"/>
  <c r="M864" i="6"/>
  <c r="M865" i="6"/>
  <c r="M866" i="6"/>
  <c r="M867" i="6"/>
  <c r="M868" i="6"/>
  <c r="M869" i="6"/>
  <c r="M870" i="6"/>
  <c r="M871" i="6"/>
  <c r="M872" i="6"/>
  <c r="M873" i="6"/>
  <c r="M874" i="6"/>
  <c r="M875" i="6"/>
  <c r="M876" i="6"/>
  <c r="M877" i="6"/>
  <c r="M878" i="6"/>
  <c r="M879" i="6"/>
  <c r="M880" i="6"/>
  <c r="M881" i="6"/>
  <c r="M882" i="6"/>
  <c r="M883" i="6"/>
  <c r="M884" i="6"/>
  <c r="M885" i="6"/>
  <c r="M886" i="6"/>
  <c r="M887" i="6"/>
  <c r="M888" i="6"/>
  <c r="M889" i="6"/>
  <c r="M890" i="6"/>
  <c r="M891" i="6"/>
  <c r="M892" i="6"/>
  <c r="M893" i="6"/>
  <c r="M894" i="6"/>
  <c r="M895" i="6"/>
  <c r="M896" i="6"/>
  <c r="M897" i="6"/>
  <c r="M898" i="6"/>
  <c r="M899" i="6"/>
  <c r="M900" i="6"/>
  <c r="M901" i="6"/>
  <c r="M902" i="6"/>
  <c r="M903" i="6"/>
  <c r="M904" i="6"/>
  <c r="M905" i="6"/>
  <c r="M906" i="6"/>
  <c r="M907" i="6"/>
  <c r="M908" i="6"/>
  <c r="M909" i="6"/>
  <c r="M910" i="6"/>
  <c r="M911" i="6"/>
  <c r="M912" i="6"/>
  <c r="M913" i="6"/>
  <c r="M914" i="6"/>
  <c r="M915" i="6"/>
  <c r="M916" i="6"/>
  <c r="M917" i="6"/>
  <c r="M918" i="6"/>
  <c r="M919" i="6"/>
  <c r="M920" i="6"/>
  <c r="M921" i="6"/>
  <c r="M922" i="6"/>
  <c r="M923" i="6"/>
  <c r="M924" i="6"/>
  <c r="M925" i="6"/>
  <c r="M926" i="6"/>
  <c r="M927" i="6"/>
  <c r="M928" i="6"/>
  <c r="M929" i="6"/>
  <c r="M930" i="6"/>
  <c r="M931" i="6"/>
  <c r="M932" i="6"/>
  <c r="M933" i="6"/>
  <c r="M934" i="6"/>
  <c r="M935" i="6"/>
  <c r="M936" i="6"/>
  <c r="M937" i="6"/>
  <c r="M938" i="6"/>
  <c r="M939" i="6"/>
  <c r="M940" i="6"/>
  <c r="M941" i="6"/>
  <c r="M942" i="6"/>
  <c r="M943" i="6"/>
  <c r="M944" i="6"/>
  <c r="M945" i="6"/>
  <c r="M946" i="6"/>
  <c r="M947" i="6"/>
  <c r="M948" i="6"/>
  <c r="M949" i="6"/>
  <c r="M950" i="6"/>
  <c r="M951" i="6"/>
  <c r="M952" i="6"/>
  <c r="M953" i="6"/>
  <c r="M954" i="6"/>
  <c r="M955" i="6"/>
  <c r="M956" i="6"/>
  <c r="M957" i="6"/>
  <c r="M958" i="6"/>
  <c r="M959" i="6"/>
  <c r="M960" i="6"/>
  <c r="M961" i="6"/>
  <c r="M962" i="6"/>
  <c r="M963" i="6"/>
  <c r="M964" i="6"/>
  <c r="M965" i="6"/>
  <c r="M966" i="6"/>
  <c r="M967" i="6"/>
  <c r="M968" i="6"/>
  <c r="M969" i="6"/>
  <c r="M970" i="6"/>
  <c r="M971" i="6"/>
  <c r="M972" i="6"/>
  <c r="M973" i="6"/>
  <c r="M974" i="6"/>
  <c r="M975" i="6"/>
  <c r="M976" i="6"/>
  <c r="M977" i="6"/>
  <c r="M978" i="6"/>
  <c r="M979" i="6"/>
  <c r="M980" i="6"/>
  <c r="M981" i="6"/>
  <c r="M982" i="6"/>
  <c r="M983" i="6"/>
  <c r="M984" i="6"/>
  <c r="M985" i="6"/>
  <c r="M986" i="6"/>
  <c r="M987" i="6"/>
  <c r="M988" i="6"/>
  <c r="M989" i="6"/>
  <c r="M990" i="6"/>
  <c r="M991" i="6"/>
  <c r="M992" i="6"/>
  <c r="M993" i="6"/>
  <c r="M994" i="6"/>
  <c r="M995" i="6"/>
  <c r="M996" i="6"/>
  <c r="M997" i="6"/>
  <c r="M998" i="6"/>
  <c r="M999" i="6"/>
  <c r="M100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L114" i="6"/>
  <c r="L115" i="6"/>
  <c r="L116" i="6"/>
  <c r="L117" i="6"/>
  <c r="L118" i="6"/>
  <c r="L119" i="6"/>
  <c r="L120" i="6"/>
  <c r="L121" i="6"/>
  <c r="L122" i="6"/>
  <c r="L123" i="6"/>
  <c r="L124" i="6"/>
  <c r="L125" i="6"/>
  <c r="L126" i="6"/>
  <c r="L127" i="6"/>
  <c r="L128" i="6"/>
  <c r="L129" i="6"/>
  <c r="L130" i="6"/>
  <c r="L131" i="6"/>
  <c r="L132" i="6"/>
  <c r="L133" i="6"/>
  <c r="L134" i="6"/>
  <c r="L135" i="6"/>
  <c r="L136" i="6"/>
  <c r="L137" i="6"/>
  <c r="L138" i="6"/>
  <c r="L139" i="6"/>
  <c r="L140" i="6"/>
  <c r="L141" i="6"/>
  <c r="L142" i="6"/>
  <c r="L143" i="6"/>
  <c r="L144" i="6"/>
  <c r="L145" i="6"/>
  <c r="L146" i="6"/>
  <c r="L147" i="6"/>
  <c r="L148" i="6"/>
  <c r="L149" i="6"/>
  <c r="L150" i="6"/>
  <c r="L151" i="6"/>
  <c r="L152" i="6"/>
  <c r="L153" i="6"/>
  <c r="L154" i="6"/>
  <c r="L155" i="6"/>
  <c r="L156" i="6"/>
  <c r="L157" i="6"/>
  <c r="L158" i="6"/>
  <c r="L159" i="6"/>
  <c r="L160" i="6"/>
  <c r="L161" i="6"/>
  <c r="L162" i="6"/>
  <c r="L163" i="6"/>
  <c r="L164" i="6"/>
  <c r="L165" i="6"/>
  <c r="L166" i="6"/>
  <c r="L167" i="6"/>
  <c r="L168" i="6"/>
  <c r="L169" i="6"/>
  <c r="L170" i="6"/>
  <c r="L171" i="6"/>
  <c r="L172" i="6"/>
  <c r="L173" i="6"/>
  <c r="L174" i="6"/>
  <c r="L175" i="6"/>
  <c r="L176" i="6"/>
  <c r="L177" i="6"/>
  <c r="L178" i="6"/>
  <c r="L179" i="6"/>
  <c r="L180" i="6"/>
  <c r="L181" i="6"/>
  <c r="L182" i="6"/>
  <c r="L183" i="6"/>
  <c r="L184" i="6"/>
  <c r="L185" i="6"/>
  <c r="L186" i="6"/>
  <c r="L187" i="6"/>
  <c r="L188" i="6"/>
  <c r="L189" i="6"/>
  <c r="L190" i="6"/>
  <c r="L191" i="6"/>
  <c r="L192" i="6"/>
  <c r="L193" i="6"/>
  <c r="L194" i="6"/>
  <c r="L195" i="6"/>
  <c r="L196" i="6"/>
  <c r="L197" i="6"/>
  <c r="L198" i="6"/>
  <c r="L199" i="6"/>
  <c r="L200" i="6"/>
  <c r="L201" i="6"/>
  <c r="L202" i="6"/>
  <c r="L203" i="6"/>
  <c r="L204" i="6"/>
  <c r="L205" i="6"/>
  <c r="L206" i="6"/>
  <c r="L207" i="6"/>
  <c r="L208" i="6"/>
  <c r="L209" i="6"/>
  <c r="L210" i="6"/>
  <c r="L211" i="6"/>
  <c r="L212" i="6"/>
  <c r="L213" i="6"/>
  <c r="L214" i="6"/>
  <c r="L215" i="6"/>
  <c r="L216" i="6"/>
  <c r="L217" i="6"/>
  <c r="L218" i="6"/>
  <c r="L219" i="6"/>
  <c r="L220" i="6"/>
  <c r="L221" i="6"/>
  <c r="L222" i="6"/>
  <c r="L223" i="6"/>
  <c r="L224" i="6"/>
  <c r="L225" i="6"/>
  <c r="L226" i="6"/>
  <c r="L227" i="6"/>
  <c r="L228" i="6"/>
  <c r="L229" i="6"/>
  <c r="L230" i="6"/>
  <c r="L231" i="6"/>
  <c r="L232" i="6"/>
  <c r="L233" i="6"/>
  <c r="L234" i="6"/>
  <c r="L235" i="6"/>
  <c r="L236" i="6"/>
  <c r="L237" i="6"/>
  <c r="L238" i="6"/>
  <c r="L239" i="6"/>
  <c r="L240" i="6"/>
  <c r="L241" i="6"/>
  <c r="L242" i="6"/>
  <c r="L243" i="6"/>
  <c r="L244" i="6"/>
  <c r="L245" i="6"/>
  <c r="L246" i="6"/>
  <c r="L247" i="6"/>
  <c r="L248" i="6"/>
  <c r="L249" i="6"/>
  <c r="L250" i="6"/>
  <c r="L251" i="6"/>
  <c r="L252" i="6"/>
  <c r="L253" i="6"/>
  <c r="L254" i="6"/>
  <c r="L255" i="6"/>
  <c r="L256" i="6"/>
  <c r="L257" i="6"/>
  <c r="L258" i="6"/>
  <c r="L259" i="6"/>
  <c r="L260" i="6"/>
  <c r="L261" i="6"/>
  <c r="L262" i="6"/>
  <c r="L263" i="6"/>
  <c r="L264" i="6"/>
  <c r="L265" i="6"/>
  <c r="L266" i="6"/>
  <c r="L267" i="6"/>
  <c r="L268" i="6"/>
  <c r="L269" i="6"/>
  <c r="L270" i="6"/>
  <c r="L271" i="6"/>
  <c r="L272" i="6"/>
  <c r="L273" i="6"/>
  <c r="L274" i="6"/>
  <c r="L275" i="6"/>
  <c r="L276" i="6"/>
  <c r="L277" i="6"/>
  <c r="L278" i="6"/>
  <c r="L279" i="6"/>
  <c r="L280" i="6"/>
  <c r="L281" i="6"/>
  <c r="L282" i="6"/>
  <c r="L283" i="6"/>
  <c r="L284" i="6"/>
  <c r="L285" i="6"/>
  <c r="L286" i="6"/>
  <c r="L287" i="6"/>
  <c r="L288" i="6"/>
  <c r="L289" i="6"/>
  <c r="L290" i="6"/>
  <c r="L291" i="6"/>
  <c r="L292" i="6"/>
  <c r="L293" i="6"/>
  <c r="L294" i="6"/>
  <c r="L295" i="6"/>
  <c r="L296" i="6"/>
  <c r="L297" i="6"/>
  <c r="L298" i="6"/>
  <c r="L299" i="6"/>
  <c r="L300" i="6"/>
  <c r="L301" i="6"/>
  <c r="L302" i="6"/>
  <c r="L303" i="6"/>
  <c r="L304" i="6"/>
  <c r="L305" i="6"/>
  <c r="L306" i="6"/>
  <c r="L307" i="6"/>
  <c r="L308" i="6"/>
  <c r="L309" i="6"/>
  <c r="L310" i="6"/>
  <c r="L311" i="6"/>
  <c r="L312" i="6"/>
  <c r="L313" i="6"/>
  <c r="L314" i="6"/>
  <c r="L315" i="6"/>
  <c r="L316" i="6"/>
  <c r="L317" i="6"/>
  <c r="L318" i="6"/>
  <c r="L319" i="6"/>
  <c r="L320" i="6"/>
  <c r="L321" i="6"/>
  <c r="L322" i="6"/>
  <c r="L323" i="6"/>
  <c r="L324" i="6"/>
  <c r="L325" i="6"/>
  <c r="L326" i="6"/>
  <c r="L327" i="6"/>
  <c r="L328" i="6"/>
  <c r="L329" i="6"/>
  <c r="L330" i="6"/>
  <c r="L331" i="6"/>
  <c r="L332" i="6"/>
  <c r="L333" i="6"/>
  <c r="L334" i="6"/>
  <c r="L335" i="6"/>
  <c r="L336" i="6"/>
  <c r="L337" i="6"/>
  <c r="L338" i="6"/>
  <c r="L339" i="6"/>
  <c r="L340" i="6"/>
  <c r="L341" i="6"/>
  <c r="L342" i="6"/>
  <c r="L343" i="6"/>
  <c r="L344" i="6"/>
  <c r="L345" i="6"/>
  <c r="L346" i="6"/>
  <c r="L347" i="6"/>
  <c r="L348" i="6"/>
  <c r="L349" i="6"/>
  <c r="L350" i="6"/>
  <c r="L351" i="6"/>
  <c r="L352" i="6"/>
  <c r="L353" i="6"/>
  <c r="L354" i="6"/>
  <c r="L355" i="6"/>
  <c r="L356" i="6"/>
  <c r="L357" i="6"/>
  <c r="L358" i="6"/>
  <c r="L359" i="6"/>
  <c r="L360" i="6"/>
  <c r="L361" i="6"/>
  <c r="L362" i="6"/>
  <c r="L363" i="6"/>
  <c r="L364" i="6"/>
  <c r="L365" i="6"/>
  <c r="L366" i="6"/>
  <c r="L367" i="6"/>
  <c r="L368" i="6"/>
  <c r="L369" i="6"/>
  <c r="L370" i="6"/>
  <c r="L371" i="6"/>
  <c r="L372" i="6"/>
  <c r="L373" i="6"/>
  <c r="L374" i="6"/>
  <c r="L375" i="6"/>
  <c r="L376" i="6"/>
  <c r="L377" i="6"/>
  <c r="L378" i="6"/>
  <c r="L379" i="6"/>
  <c r="L380" i="6"/>
  <c r="L381" i="6"/>
  <c r="L382" i="6"/>
  <c r="L383" i="6"/>
  <c r="L384" i="6"/>
  <c r="L385" i="6"/>
  <c r="L386" i="6"/>
  <c r="L387" i="6"/>
  <c r="L388" i="6"/>
  <c r="L389" i="6"/>
  <c r="L390" i="6"/>
  <c r="L391" i="6"/>
  <c r="L392" i="6"/>
  <c r="L393" i="6"/>
  <c r="L394" i="6"/>
  <c r="L395" i="6"/>
  <c r="L396" i="6"/>
  <c r="L397" i="6"/>
  <c r="L398" i="6"/>
  <c r="L399" i="6"/>
  <c r="L400" i="6"/>
  <c r="L401" i="6"/>
  <c r="L402" i="6"/>
  <c r="L403" i="6"/>
  <c r="L404" i="6"/>
  <c r="L405" i="6"/>
  <c r="L406" i="6"/>
  <c r="L407" i="6"/>
  <c r="L408" i="6"/>
  <c r="L409" i="6"/>
  <c r="L410" i="6"/>
  <c r="L411" i="6"/>
  <c r="L412" i="6"/>
  <c r="L413" i="6"/>
  <c r="L414" i="6"/>
  <c r="L415" i="6"/>
  <c r="L416" i="6"/>
  <c r="L417" i="6"/>
  <c r="L418" i="6"/>
  <c r="L419" i="6"/>
  <c r="L420" i="6"/>
  <c r="L421" i="6"/>
  <c r="L422" i="6"/>
  <c r="L423" i="6"/>
  <c r="L424" i="6"/>
  <c r="L425" i="6"/>
  <c r="L426" i="6"/>
  <c r="L427" i="6"/>
  <c r="L428" i="6"/>
  <c r="L429" i="6"/>
  <c r="L430" i="6"/>
  <c r="L431" i="6"/>
  <c r="L432" i="6"/>
  <c r="L433" i="6"/>
  <c r="L434" i="6"/>
  <c r="L435" i="6"/>
  <c r="L436" i="6"/>
  <c r="L437" i="6"/>
  <c r="L438" i="6"/>
  <c r="L439" i="6"/>
  <c r="L440" i="6"/>
  <c r="L441" i="6"/>
  <c r="L442" i="6"/>
  <c r="L443" i="6"/>
  <c r="L444" i="6"/>
  <c r="L445" i="6"/>
  <c r="L446" i="6"/>
  <c r="L447" i="6"/>
  <c r="L448" i="6"/>
  <c r="L449" i="6"/>
  <c r="L450" i="6"/>
  <c r="L451" i="6"/>
  <c r="L452" i="6"/>
  <c r="L453" i="6"/>
  <c r="L454" i="6"/>
  <c r="L455" i="6"/>
  <c r="L456" i="6"/>
  <c r="L457" i="6"/>
  <c r="L458" i="6"/>
  <c r="L459" i="6"/>
  <c r="L460" i="6"/>
  <c r="L461" i="6"/>
  <c r="L462" i="6"/>
  <c r="L463" i="6"/>
  <c r="L464" i="6"/>
  <c r="L465" i="6"/>
  <c r="L466" i="6"/>
  <c r="L467" i="6"/>
  <c r="L468" i="6"/>
  <c r="L469" i="6"/>
  <c r="L470" i="6"/>
  <c r="L471" i="6"/>
  <c r="L472" i="6"/>
  <c r="L473" i="6"/>
  <c r="L474" i="6"/>
  <c r="L475" i="6"/>
  <c r="L476" i="6"/>
  <c r="L477" i="6"/>
  <c r="L478" i="6"/>
  <c r="L479" i="6"/>
  <c r="L480" i="6"/>
  <c r="L481" i="6"/>
  <c r="L482" i="6"/>
  <c r="L483" i="6"/>
  <c r="L484" i="6"/>
  <c r="L485" i="6"/>
  <c r="L486" i="6"/>
  <c r="L487" i="6"/>
  <c r="L488" i="6"/>
  <c r="L489" i="6"/>
  <c r="L490" i="6"/>
  <c r="L491" i="6"/>
  <c r="L492" i="6"/>
  <c r="L493" i="6"/>
  <c r="L494" i="6"/>
  <c r="L495" i="6"/>
  <c r="L496" i="6"/>
  <c r="L497" i="6"/>
  <c r="L498" i="6"/>
  <c r="L499" i="6"/>
  <c r="L500" i="6"/>
  <c r="L501" i="6"/>
  <c r="L502" i="6"/>
  <c r="L503" i="6"/>
  <c r="L504" i="6"/>
  <c r="L505" i="6"/>
  <c r="L506" i="6"/>
  <c r="L507" i="6"/>
  <c r="L508" i="6"/>
  <c r="L509" i="6"/>
  <c r="L510" i="6"/>
  <c r="L511" i="6"/>
  <c r="L512" i="6"/>
  <c r="L513" i="6"/>
  <c r="L514" i="6"/>
  <c r="L515" i="6"/>
  <c r="L516" i="6"/>
  <c r="L517" i="6"/>
  <c r="L518" i="6"/>
  <c r="L519" i="6"/>
  <c r="L520" i="6"/>
  <c r="L521" i="6"/>
  <c r="L522" i="6"/>
  <c r="L523" i="6"/>
  <c r="L524" i="6"/>
  <c r="L525" i="6"/>
  <c r="L526" i="6"/>
  <c r="L527" i="6"/>
  <c r="L528" i="6"/>
  <c r="L529" i="6"/>
  <c r="L530" i="6"/>
  <c r="L531" i="6"/>
  <c r="L532" i="6"/>
  <c r="L533" i="6"/>
  <c r="L534" i="6"/>
  <c r="L535" i="6"/>
  <c r="L536" i="6"/>
  <c r="L537" i="6"/>
  <c r="L538" i="6"/>
  <c r="L539" i="6"/>
  <c r="L540" i="6"/>
  <c r="L541" i="6"/>
  <c r="L542" i="6"/>
  <c r="L543" i="6"/>
  <c r="L544" i="6"/>
  <c r="L545" i="6"/>
  <c r="L546" i="6"/>
  <c r="L547" i="6"/>
  <c r="L548" i="6"/>
  <c r="L549" i="6"/>
  <c r="L550" i="6"/>
  <c r="L551" i="6"/>
  <c r="L552" i="6"/>
  <c r="L553" i="6"/>
  <c r="L554" i="6"/>
  <c r="L555" i="6"/>
  <c r="L556" i="6"/>
  <c r="L557" i="6"/>
  <c r="L558" i="6"/>
  <c r="L559" i="6"/>
  <c r="L560" i="6"/>
  <c r="L561" i="6"/>
  <c r="L562" i="6"/>
  <c r="L563" i="6"/>
  <c r="L564" i="6"/>
  <c r="L565" i="6"/>
  <c r="L566" i="6"/>
  <c r="L567" i="6"/>
  <c r="L568" i="6"/>
  <c r="L569" i="6"/>
  <c r="L570" i="6"/>
  <c r="L571" i="6"/>
  <c r="L572" i="6"/>
  <c r="L573" i="6"/>
  <c r="L574" i="6"/>
  <c r="L575" i="6"/>
  <c r="L576" i="6"/>
  <c r="L577" i="6"/>
  <c r="L578" i="6"/>
  <c r="L579" i="6"/>
  <c r="L580" i="6"/>
  <c r="L581" i="6"/>
  <c r="L582" i="6"/>
  <c r="L583" i="6"/>
  <c r="L584" i="6"/>
  <c r="L585" i="6"/>
  <c r="L586" i="6"/>
  <c r="L587" i="6"/>
  <c r="L588" i="6"/>
  <c r="L589" i="6"/>
  <c r="L590" i="6"/>
  <c r="L591" i="6"/>
  <c r="L592" i="6"/>
  <c r="L593" i="6"/>
  <c r="L594" i="6"/>
  <c r="L595" i="6"/>
  <c r="L596" i="6"/>
  <c r="L597" i="6"/>
  <c r="L598" i="6"/>
  <c r="L599" i="6"/>
  <c r="L600" i="6"/>
  <c r="L601" i="6"/>
  <c r="L602" i="6"/>
  <c r="L603" i="6"/>
  <c r="L604" i="6"/>
  <c r="L605" i="6"/>
  <c r="L606" i="6"/>
  <c r="L607" i="6"/>
  <c r="L608" i="6"/>
  <c r="L609" i="6"/>
  <c r="L610" i="6"/>
  <c r="L611" i="6"/>
  <c r="L612" i="6"/>
  <c r="L613" i="6"/>
  <c r="L614" i="6"/>
  <c r="L615" i="6"/>
  <c r="L616" i="6"/>
  <c r="L617" i="6"/>
  <c r="L618" i="6"/>
  <c r="L619" i="6"/>
  <c r="L620" i="6"/>
  <c r="L621" i="6"/>
  <c r="L622" i="6"/>
  <c r="L623" i="6"/>
  <c r="L624" i="6"/>
  <c r="L625" i="6"/>
  <c r="L626" i="6"/>
  <c r="L627" i="6"/>
  <c r="L628" i="6"/>
  <c r="L629" i="6"/>
  <c r="L630" i="6"/>
  <c r="L631" i="6"/>
  <c r="L632" i="6"/>
  <c r="L633" i="6"/>
  <c r="L634" i="6"/>
  <c r="L635" i="6"/>
  <c r="L636" i="6"/>
  <c r="L637" i="6"/>
  <c r="L638" i="6"/>
  <c r="L639" i="6"/>
  <c r="L640" i="6"/>
  <c r="L641" i="6"/>
  <c r="L642" i="6"/>
  <c r="L643" i="6"/>
  <c r="L644" i="6"/>
  <c r="L645" i="6"/>
  <c r="L646" i="6"/>
  <c r="L647" i="6"/>
  <c r="L648" i="6"/>
  <c r="L649" i="6"/>
  <c r="L650" i="6"/>
  <c r="L651" i="6"/>
  <c r="L652" i="6"/>
  <c r="L653" i="6"/>
  <c r="L654" i="6"/>
  <c r="L655" i="6"/>
  <c r="L656" i="6"/>
  <c r="L657" i="6"/>
  <c r="L658" i="6"/>
  <c r="L659" i="6"/>
  <c r="L660" i="6"/>
  <c r="L661" i="6"/>
  <c r="L662" i="6"/>
  <c r="L663" i="6"/>
  <c r="L664" i="6"/>
  <c r="L665" i="6"/>
  <c r="L666" i="6"/>
  <c r="L667" i="6"/>
  <c r="L668" i="6"/>
  <c r="L669" i="6"/>
  <c r="L670" i="6"/>
  <c r="L671" i="6"/>
  <c r="L672" i="6"/>
  <c r="L673" i="6"/>
  <c r="L674" i="6"/>
  <c r="L675" i="6"/>
  <c r="L676" i="6"/>
  <c r="L677" i="6"/>
  <c r="L678" i="6"/>
  <c r="L679" i="6"/>
  <c r="L680" i="6"/>
  <c r="L681" i="6"/>
  <c r="L682" i="6"/>
  <c r="L683" i="6"/>
  <c r="L684" i="6"/>
  <c r="L685" i="6"/>
  <c r="L686" i="6"/>
  <c r="L687" i="6"/>
  <c r="L688" i="6"/>
  <c r="L689" i="6"/>
  <c r="L690" i="6"/>
  <c r="L691" i="6"/>
  <c r="L692" i="6"/>
  <c r="L693" i="6"/>
  <c r="L694" i="6"/>
  <c r="L695" i="6"/>
  <c r="L696" i="6"/>
  <c r="L697" i="6"/>
  <c r="L698" i="6"/>
  <c r="L699" i="6"/>
  <c r="L700" i="6"/>
  <c r="L701" i="6"/>
  <c r="L702" i="6"/>
  <c r="L703" i="6"/>
  <c r="L704" i="6"/>
  <c r="L705" i="6"/>
  <c r="L706" i="6"/>
  <c r="L707" i="6"/>
  <c r="L708" i="6"/>
  <c r="L709" i="6"/>
  <c r="L710" i="6"/>
  <c r="L711" i="6"/>
  <c r="L712" i="6"/>
  <c r="L713" i="6"/>
  <c r="L714" i="6"/>
  <c r="L715" i="6"/>
  <c r="L716" i="6"/>
  <c r="L717" i="6"/>
  <c r="L718" i="6"/>
  <c r="L719" i="6"/>
  <c r="L720" i="6"/>
  <c r="L721" i="6"/>
  <c r="L722" i="6"/>
  <c r="L723" i="6"/>
  <c r="L724" i="6"/>
  <c r="L725" i="6"/>
  <c r="L726" i="6"/>
  <c r="L727" i="6"/>
  <c r="L728" i="6"/>
  <c r="L729" i="6"/>
  <c r="L730" i="6"/>
  <c r="L731" i="6"/>
  <c r="L732" i="6"/>
  <c r="L733" i="6"/>
  <c r="L734" i="6"/>
  <c r="L735" i="6"/>
  <c r="L736" i="6"/>
  <c r="L737" i="6"/>
  <c r="L738" i="6"/>
  <c r="L739" i="6"/>
  <c r="L740" i="6"/>
  <c r="L741" i="6"/>
  <c r="L742" i="6"/>
  <c r="L743" i="6"/>
  <c r="L744" i="6"/>
  <c r="L745" i="6"/>
  <c r="L746" i="6"/>
  <c r="L747" i="6"/>
  <c r="L748" i="6"/>
  <c r="L749" i="6"/>
  <c r="L750" i="6"/>
  <c r="L751" i="6"/>
  <c r="L752" i="6"/>
  <c r="L753" i="6"/>
  <c r="L754" i="6"/>
  <c r="L755" i="6"/>
  <c r="L756" i="6"/>
  <c r="L757" i="6"/>
  <c r="L758" i="6"/>
  <c r="L759" i="6"/>
  <c r="L760" i="6"/>
  <c r="L761" i="6"/>
  <c r="L762" i="6"/>
  <c r="L763" i="6"/>
  <c r="L764" i="6"/>
  <c r="L765" i="6"/>
  <c r="L766" i="6"/>
  <c r="L767" i="6"/>
  <c r="L768" i="6"/>
  <c r="L769" i="6"/>
  <c r="L770" i="6"/>
  <c r="L771" i="6"/>
  <c r="L772" i="6"/>
  <c r="L773" i="6"/>
  <c r="L774" i="6"/>
  <c r="L775" i="6"/>
  <c r="L776" i="6"/>
  <c r="L777" i="6"/>
  <c r="L778" i="6"/>
  <c r="L779" i="6"/>
  <c r="L780" i="6"/>
  <c r="L781" i="6"/>
  <c r="L782" i="6"/>
  <c r="L783" i="6"/>
  <c r="L784" i="6"/>
  <c r="L785" i="6"/>
  <c r="L786" i="6"/>
  <c r="L787" i="6"/>
  <c r="L788" i="6"/>
  <c r="L789" i="6"/>
  <c r="L790" i="6"/>
  <c r="L791" i="6"/>
  <c r="L792" i="6"/>
  <c r="L793" i="6"/>
  <c r="L794" i="6"/>
  <c r="L795" i="6"/>
  <c r="L796" i="6"/>
  <c r="L797" i="6"/>
  <c r="L798" i="6"/>
  <c r="L799" i="6"/>
  <c r="L800" i="6"/>
  <c r="L801" i="6"/>
  <c r="L802" i="6"/>
  <c r="L803" i="6"/>
  <c r="L804" i="6"/>
  <c r="L805" i="6"/>
  <c r="L806" i="6"/>
  <c r="L807" i="6"/>
  <c r="L808" i="6"/>
  <c r="L809" i="6"/>
  <c r="L810" i="6"/>
  <c r="L811" i="6"/>
  <c r="L812" i="6"/>
  <c r="L813" i="6"/>
  <c r="L814" i="6"/>
  <c r="L815" i="6"/>
  <c r="L816" i="6"/>
  <c r="L817" i="6"/>
  <c r="L818" i="6"/>
  <c r="L819" i="6"/>
  <c r="L820" i="6"/>
  <c r="L821" i="6"/>
  <c r="L822" i="6"/>
  <c r="L823" i="6"/>
  <c r="L824" i="6"/>
  <c r="L825" i="6"/>
  <c r="L826" i="6"/>
  <c r="L827" i="6"/>
  <c r="L828" i="6"/>
  <c r="L829" i="6"/>
  <c r="L830" i="6"/>
  <c r="L831" i="6"/>
  <c r="L832" i="6"/>
  <c r="L833" i="6"/>
  <c r="L834" i="6"/>
  <c r="L835" i="6"/>
  <c r="L836" i="6"/>
  <c r="L837" i="6"/>
  <c r="L838" i="6"/>
  <c r="L839" i="6"/>
  <c r="L840" i="6"/>
  <c r="L841" i="6"/>
  <c r="L842" i="6"/>
  <c r="L843" i="6"/>
  <c r="L844" i="6"/>
  <c r="L845" i="6"/>
  <c r="L846" i="6"/>
  <c r="L847" i="6"/>
  <c r="L848" i="6"/>
  <c r="L849" i="6"/>
  <c r="L850" i="6"/>
  <c r="L851" i="6"/>
  <c r="L852" i="6"/>
  <c r="L853" i="6"/>
  <c r="L854" i="6"/>
  <c r="L855" i="6"/>
  <c r="L856" i="6"/>
  <c r="L857" i="6"/>
  <c r="L858" i="6"/>
  <c r="L859" i="6"/>
  <c r="L860" i="6"/>
  <c r="L861" i="6"/>
  <c r="L862" i="6"/>
  <c r="L863" i="6"/>
  <c r="L864" i="6"/>
  <c r="L865" i="6"/>
  <c r="L866" i="6"/>
  <c r="L867" i="6"/>
  <c r="L868" i="6"/>
  <c r="L869" i="6"/>
  <c r="L870" i="6"/>
  <c r="L871" i="6"/>
  <c r="L872" i="6"/>
  <c r="L873" i="6"/>
  <c r="L874" i="6"/>
  <c r="L875" i="6"/>
  <c r="L876" i="6"/>
  <c r="L877" i="6"/>
  <c r="L878" i="6"/>
  <c r="L879" i="6"/>
  <c r="L880" i="6"/>
  <c r="L881" i="6"/>
  <c r="L882" i="6"/>
  <c r="L883" i="6"/>
  <c r="L884" i="6"/>
  <c r="L885" i="6"/>
  <c r="L886" i="6"/>
  <c r="L887" i="6"/>
  <c r="L888" i="6"/>
  <c r="L889" i="6"/>
  <c r="L890" i="6"/>
  <c r="L891" i="6"/>
  <c r="L892" i="6"/>
  <c r="L893" i="6"/>
  <c r="L894" i="6"/>
  <c r="L895" i="6"/>
  <c r="L896" i="6"/>
  <c r="L897" i="6"/>
  <c r="L898" i="6"/>
  <c r="L899" i="6"/>
  <c r="L900" i="6"/>
  <c r="L901" i="6"/>
  <c r="L902" i="6"/>
  <c r="L903" i="6"/>
  <c r="L904" i="6"/>
  <c r="L905" i="6"/>
  <c r="L906" i="6"/>
  <c r="L907" i="6"/>
  <c r="L908" i="6"/>
  <c r="L909" i="6"/>
  <c r="L910" i="6"/>
  <c r="L911" i="6"/>
  <c r="L912" i="6"/>
  <c r="L913" i="6"/>
  <c r="L914" i="6"/>
  <c r="L915" i="6"/>
  <c r="L916" i="6"/>
  <c r="L917" i="6"/>
  <c r="L918" i="6"/>
  <c r="L919" i="6"/>
  <c r="L920" i="6"/>
  <c r="L921" i="6"/>
  <c r="L922" i="6"/>
  <c r="L923" i="6"/>
  <c r="L924" i="6"/>
  <c r="L925" i="6"/>
  <c r="L926" i="6"/>
  <c r="L927" i="6"/>
  <c r="L928" i="6"/>
  <c r="L929" i="6"/>
  <c r="L930" i="6"/>
  <c r="L931" i="6"/>
  <c r="L932" i="6"/>
  <c r="L933" i="6"/>
  <c r="L934" i="6"/>
  <c r="L935" i="6"/>
  <c r="L936" i="6"/>
  <c r="L937" i="6"/>
  <c r="L938" i="6"/>
  <c r="L939" i="6"/>
  <c r="L940" i="6"/>
  <c r="L941" i="6"/>
  <c r="L942" i="6"/>
  <c r="L943" i="6"/>
  <c r="L944" i="6"/>
  <c r="L945" i="6"/>
  <c r="L946" i="6"/>
  <c r="L947" i="6"/>
  <c r="L948" i="6"/>
  <c r="L949" i="6"/>
  <c r="L950" i="6"/>
  <c r="L951" i="6"/>
  <c r="L952" i="6"/>
  <c r="L953" i="6"/>
  <c r="L954" i="6"/>
  <c r="L955" i="6"/>
  <c r="L956" i="6"/>
  <c r="L957" i="6"/>
  <c r="L958" i="6"/>
  <c r="L959" i="6"/>
  <c r="L960" i="6"/>
  <c r="L961" i="6"/>
  <c r="L962" i="6"/>
  <c r="L963" i="6"/>
  <c r="L964" i="6"/>
  <c r="L965" i="6"/>
  <c r="L966" i="6"/>
  <c r="L967" i="6"/>
  <c r="L968" i="6"/>
  <c r="L969" i="6"/>
  <c r="L970" i="6"/>
  <c r="L971" i="6"/>
  <c r="L972" i="6"/>
  <c r="L973" i="6"/>
  <c r="L974" i="6"/>
  <c r="L975" i="6"/>
  <c r="L976" i="6"/>
  <c r="L977" i="6"/>
  <c r="L978" i="6"/>
  <c r="L979" i="6"/>
  <c r="L980" i="6"/>
  <c r="L981" i="6"/>
  <c r="L982" i="6"/>
  <c r="L983" i="6"/>
  <c r="L984" i="6"/>
  <c r="L985" i="6"/>
  <c r="L986" i="6"/>
  <c r="L987" i="6"/>
  <c r="L988" i="6"/>
  <c r="L989" i="6"/>
  <c r="L990" i="6"/>
  <c r="L991" i="6"/>
  <c r="L992" i="6"/>
  <c r="L993" i="6"/>
  <c r="L994" i="6"/>
  <c r="L995" i="6"/>
  <c r="L996" i="6"/>
  <c r="L997" i="6"/>
  <c r="L998" i="6"/>
  <c r="L999" i="6"/>
  <c r="L1000" i="6"/>
  <c r="K9" i="6"/>
  <c r="M9" i="6" s="1"/>
  <c r="K10" i="6"/>
  <c r="M10" i="6" s="1"/>
  <c r="K11" i="6"/>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108" i="6"/>
  <c r="K109" i="6"/>
  <c r="K110" i="6"/>
  <c r="K111" i="6"/>
  <c r="K112" i="6"/>
  <c r="K113" i="6"/>
  <c r="K114" i="6"/>
  <c r="K115" i="6"/>
  <c r="K116" i="6"/>
  <c r="K117" i="6"/>
  <c r="K118" i="6"/>
  <c r="K119" i="6"/>
  <c r="K120" i="6"/>
  <c r="K121" i="6"/>
  <c r="K122" i="6"/>
  <c r="K123" i="6"/>
  <c r="K124" i="6"/>
  <c r="K125" i="6"/>
  <c r="K126" i="6"/>
  <c r="K127" i="6"/>
  <c r="K128" i="6"/>
  <c r="K129" i="6"/>
  <c r="K130" i="6"/>
  <c r="K131" i="6"/>
  <c r="K132" i="6"/>
  <c r="K133" i="6"/>
  <c r="K134" i="6"/>
  <c r="K135" i="6"/>
  <c r="K136" i="6"/>
  <c r="K137" i="6"/>
  <c r="K138" i="6"/>
  <c r="K139" i="6"/>
  <c r="K140" i="6"/>
  <c r="K141" i="6"/>
  <c r="K142" i="6"/>
  <c r="K143" i="6"/>
  <c r="K144" i="6"/>
  <c r="K145" i="6"/>
  <c r="K146" i="6"/>
  <c r="K147" i="6"/>
  <c r="K148" i="6"/>
  <c r="K149" i="6"/>
  <c r="K150" i="6"/>
  <c r="K151" i="6"/>
  <c r="K152" i="6"/>
  <c r="K153" i="6"/>
  <c r="K154" i="6"/>
  <c r="K155" i="6"/>
  <c r="K156" i="6"/>
  <c r="K157" i="6"/>
  <c r="K158" i="6"/>
  <c r="K159" i="6"/>
  <c r="K160" i="6"/>
  <c r="K161" i="6"/>
  <c r="K162" i="6"/>
  <c r="K163" i="6"/>
  <c r="K164" i="6"/>
  <c r="K165" i="6"/>
  <c r="K166" i="6"/>
  <c r="K167" i="6"/>
  <c r="K168" i="6"/>
  <c r="K169" i="6"/>
  <c r="K170" i="6"/>
  <c r="K171" i="6"/>
  <c r="K172" i="6"/>
  <c r="K173" i="6"/>
  <c r="K174" i="6"/>
  <c r="K175" i="6"/>
  <c r="K176" i="6"/>
  <c r="K177" i="6"/>
  <c r="K178" i="6"/>
  <c r="K179" i="6"/>
  <c r="K180" i="6"/>
  <c r="K181" i="6"/>
  <c r="K182" i="6"/>
  <c r="K183" i="6"/>
  <c r="K184" i="6"/>
  <c r="K185" i="6"/>
  <c r="K186" i="6"/>
  <c r="K187" i="6"/>
  <c r="K188" i="6"/>
  <c r="K189" i="6"/>
  <c r="K190" i="6"/>
  <c r="K191" i="6"/>
  <c r="K192" i="6"/>
  <c r="K193" i="6"/>
  <c r="K194" i="6"/>
  <c r="K195" i="6"/>
  <c r="K196" i="6"/>
  <c r="K197" i="6"/>
  <c r="K198" i="6"/>
  <c r="K199" i="6"/>
  <c r="K200" i="6"/>
  <c r="K201" i="6"/>
  <c r="K202" i="6"/>
  <c r="K203" i="6"/>
  <c r="K204" i="6"/>
  <c r="K205" i="6"/>
  <c r="K206" i="6"/>
  <c r="K207" i="6"/>
  <c r="K208" i="6"/>
  <c r="K209" i="6"/>
  <c r="K210" i="6"/>
  <c r="K211" i="6"/>
  <c r="K212" i="6"/>
  <c r="K213" i="6"/>
  <c r="K214" i="6"/>
  <c r="K215" i="6"/>
  <c r="K216" i="6"/>
  <c r="K217" i="6"/>
  <c r="K218" i="6"/>
  <c r="K219" i="6"/>
  <c r="K220" i="6"/>
  <c r="K221" i="6"/>
  <c r="K222" i="6"/>
  <c r="K223" i="6"/>
  <c r="K224" i="6"/>
  <c r="K225" i="6"/>
  <c r="K226" i="6"/>
  <c r="K227" i="6"/>
  <c r="K228" i="6"/>
  <c r="K229" i="6"/>
  <c r="K230" i="6"/>
  <c r="K231" i="6"/>
  <c r="K232" i="6"/>
  <c r="K233" i="6"/>
  <c r="K234" i="6"/>
  <c r="K235" i="6"/>
  <c r="K236" i="6"/>
  <c r="K237" i="6"/>
  <c r="K238" i="6"/>
  <c r="K239" i="6"/>
  <c r="K240" i="6"/>
  <c r="K241" i="6"/>
  <c r="K242" i="6"/>
  <c r="K243" i="6"/>
  <c r="K244" i="6"/>
  <c r="K245" i="6"/>
  <c r="K246" i="6"/>
  <c r="K247" i="6"/>
  <c r="K248" i="6"/>
  <c r="K249" i="6"/>
  <c r="K250" i="6"/>
  <c r="K251" i="6"/>
  <c r="K252" i="6"/>
  <c r="K253" i="6"/>
  <c r="K254" i="6"/>
  <c r="K255" i="6"/>
  <c r="K256" i="6"/>
  <c r="K257" i="6"/>
  <c r="K258" i="6"/>
  <c r="K259" i="6"/>
  <c r="K260" i="6"/>
  <c r="K261" i="6"/>
  <c r="K262" i="6"/>
  <c r="K263" i="6"/>
  <c r="K264" i="6"/>
  <c r="K265" i="6"/>
  <c r="K266" i="6"/>
  <c r="K267" i="6"/>
  <c r="K268" i="6"/>
  <c r="K269" i="6"/>
  <c r="K270" i="6"/>
  <c r="K271" i="6"/>
  <c r="K272" i="6"/>
  <c r="K273" i="6"/>
  <c r="K274" i="6"/>
  <c r="K275" i="6"/>
  <c r="K276" i="6"/>
  <c r="K277" i="6"/>
  <c r="K278" i="6"/>
  <c r="K279" i="6"/>
  <c r="K280" i="6"/>
  <c r="K281" i="6"/>
  <c r="K282" i="6"/>
  <c r="K283" i="6"/>
  <c r="K284" i="6"/>
  <c r="K285" i="6"/>
  <c r="K286" i="6"/>
  <c r="K287" i="6"/>
  <c r="K288" i="6"/>
  <c r="K289" i="6"/>
  <c r="K290" i="6"/>
  <c r="K291" i="6"/>
  <c r="K292" i="6"/>
  <c r="K293" i="6"/>
  <c r="K294" i="6"/>
  <c r="K295" i="6"/>
  <c r="K296" i="6"/>
  <c r="K297" i="6"/>
  <c r="K298" i="6"/>
  <c r="K299" i="6"/>
  <c r="K300" i="6"/>
  <c r="K301" i="6"/>
  <c r="K302" i="6"/>
  <c r="K303" i="6"/>
  <c r="K304" i="6"/>
  <c r="K305" i="6"/>
  <c r="K306" i="6"/>
  <c r="K307" i="6"/>
  <c r="K308" i="6"/>
  <c r="K309" i="6"/>
  <c r="K310" i="6"/>
  <c r="K311" i="6"/>
  <c r="K312" i="6"/>
  <c r="K313" i="6"/>
  <c r="K314" i="6"/>
  <c r="K315" i="6"/>
  <c r="K316" i="6"/>
  <c r="K317" i="6"/>
  <c r="K318" i="6"/>
  <c r="K319" i="6"/>
  <c r="K320" i="6"/>
  <c r="K321" i="6"/>
  <c r="K322" i="6"/>
  <c r="K323" i="6"/>
  <c r="K324" i="6"/>
  <c r="K325" i="6"/>
  <c r="K326" i="6"/>
  <c r="K327" i="6"/>
  <c r="K328" i="6"/>
  <c r="K329" i="6"/>
  <c r="K330" i="6"/>
  <c r="K331" i="6"/>
  <c r="K332" i="6"/>
  <c r="K333" i="6"/>
  <c r="K334" i="6"/>
  <c r="K335" i="6"/>
  <c r="K336" i="6"/>
  <c r="K337" i="6"/>
  <c r="K338" i="6"/>
  <c r="K339" i="6"/>
  <c r="K340" i="6"/>
  <c r="K341" i="6"/>
  <c r="K342" i="6"/>
  <c r="K343" i="6"/>
  <c r="K344" i="6"/>
  <c r="K345" i="6"/>
  <c r="K346" i="6"/>
  <c r="K347" i="6"/>
  <c r="K348" i="6"/>
  <c r="K349" i="6"/>
  <c r="K350" i="6"/>
  <c r="K351" i="6"/>
  <c r="K352" i="6"/>
  <c r="K353" i="6"/>
  <c r="K354" i="6"/>
  <c r="K355" i="6"/>
  <c r="K356" i="6"/>
  <c r="K357" i="6"/>
  <c r="K358" i="6"/>
  <c r="K359" i="6"/>
  <c r="K360" i="6"/>
  <c r="K361" i="6"/>
  <c r="K362" i="6"/>
  <c r="K363" i="6"/>
  <c r="K364" i="6"/>
  <c r="K365" i="6"/>
  <c r="K366" i="6"/>
  <c r="K367" i="6"/>
  <c r="K368" i="6"/>
  <c r="K369" i="6"/>
  <c r="K370" i="6"/>
  <c r="K371" i="6"/>
  <c r="K372" i="6"/>
  <c r="K373" i="6"/>
  <c r="K374" i="6"/>
  <c r="K375" i="6"/>
  <c r="K376" i="6"/>
  <c r="K377" i="6"/>
  <c r="K378" i="6"/>
  <c r="K379" i="6"/>
  <c r="K380" i="6"/>
  <c r="K381" i="6"/>
  <c r="K382" i="6"/>
  <c r="K383" i="6"/>
  <c r="K384" i="6"/>
  <c r="K385" i="6"/>
  <c r="K386" i="6"/>
  <c r="K387" i="6"/>
  <c r="K388" i="6"/>
  <c r="K389" i="6"/>
  <c r="K390" i="6"/>
  <c r="K391" i="6"/>
  <c r="K392" i="6"/>
  <c r="K393" i="6"/>
  <c r="K394" i="6"/>
  <c r="K395" i="6"/>
  <c r="K396" i="6"/>
  <c r="K397" i="6"/>
  <c r="K398" i="6"/>
  <c r="K399" i="6"/>
  <c r="K400" i="6"/>
  <c r="K401" i="6"/>
  <c r="K402" i="6"/>
  <c r="K403" i="6"/>
  <c r="K404" i="6"/>
  <c r="K405" i="6"/>
  <c r="K406" i="6"/>
  <c r="K407" i="6"/>
  <c r="K408" i="6"/>
  <c r="K409" i="6"/>
  <c r="K410" i="6"/>
  <c r="K411" i="6"/>
  <c r="K412" i="6"/>
  <c r="K413" i="6"/>
  <c r="K414" i="6"/>
  <c r="K415" i="6"/>
  <c r="K416" i="6"/>
  <c r="K417" i="6"/>
  <c r="K418" i="6"/>
  <c r="K419" i="6"/>
  <c r="K420" i="6"/>
  <c r="K421" i="6"/>
  <c r="K422" i="6"/>
  <c r="K423" i="6"/>
  <c r="K424" i="6"/>
  <c r="K425" i="6"/>
  <c r="K426" i="6"/>
  <c r="K427" i="6"/>
  <c r="K428" i="6"/>
  <c r="K429" i="6"/>
  <c r="K430" i="6"/>
  <c r="K431" i="6"/>
  <c r="K432" i="6"/>
  <c r="K433" i="6"/>
  <c r="K434" i="6"/>
  <c r="K435" i="6"/>
  <c r="K436" i="6"/>
  <c r="K437" i="6"/>
  <c r="K438" i="6"/>
  <c r="K439" i="6"/>
  <c r="K440" i="6"/>
  <c r="K441" i="6"/>
  <c r="K442" i="6"/>
  <c r="K443" i="6"/>
  <c r="K444" i="6"/>
  <c r="K445" i="6"/>
  <c r="K446" i="6"/>
  <c r="K447" i="6"/>
  <c r="K448" i="6"/>
  <c r="K449" i="6"/>
  <c r="K450" i="6"/>
  <c r="K451" i="6"/>
  <c r="K452" i="6"/>
  <c r="K453" i="6"/>
  <c r="K454" i="6"/>
  <c r="K455" i="6"/>
  <c r="K456" i="6"/>
  <c r="K457" i="6"/>
  <c r="K458" i="6"/>
  <c r="K459" i="6"/>
  <c r="K460" i="6"/>
  <c r="K461" i="6"/>
  <c r="K462" i="6"/>
  <c r="K463" i="6"/>
  <c r="K464" i="6"/>
  <c r="K465" i="6"/>
  <c r="K466" i="6"/>
  <c r="K467" i="6"/>
  <c r="K468" i="6"/>
  <c r="K469" i="6"/>
  <c r="K470" i="6"/>
  <c r="K471" i="6"/>
  <c r="K472" i="6"/>
  <c r="K473" i="6"/>
  <c r="K474" i="6"/>
  <c r="K475" i="6"/>
  <c r="K476" i="6"/>
  <c r="K477" i="6"/>
  <c r="K478" i="6"/>
  <c r="K479" i="6"/>
  <c r="K480" i="6"/>
  <c r="K481" i="6"/>
  <c r="K482" i="6"/>
  <c r="K483" i="6"/>
  <c r="K484" i="6"/>
  <c r="K485" i="6"/>
  <c r="K486" i="6"/>
  <c r="K487" i="6"/>
  <c r="K488" i="6"/>
  <c r="K489" i="6"/>
  <c r="K490" i="6"/>
  <c r="K491" i="6"/>
  <c r="K492" i="6"/>
  <c r="K493" i="6"/>
  <c r="K494" i="6"/>
  <c r="K495" i="6"/>
  <c r="K496" i="6"/>
  <c r="K497" i="6"/>
  <c r="K498" i="6"/>
  <c r="K499" i="6"/>
  <c r="K500" i="6"/>
  <c r="K501" i="6"/>
  <c r="K502" i="6"/>
  <c r="K503" i="6"/>
  <c r="K504" i="6"/>
  <c r="K505" i="6"/>
  <c r="K506" i="6"/>
  <c r="K507" i="6"/>
  <c r="K508" i="6"/>
  <c r="K509" i="6"/>
  <c r="K510" i="6"/>
  <c r="K511" i="6"/>
  <c r="K512" i="6"/>
  <c r="K513" i="6"/>
  <c r="K514" i="6"/>
  <c r="K515" i="6"/>
  <c r="K516" i="6"/>
  <c r="K517" i="6"/>
  <c r="K518" i="6"/>
  <c r="K519" i="6"/>
  <c r="K520" i="6"/>
  <c r="K521" i="6"/>
  <c r="K522" i="6"/>
  <c r="K523" i="6"/>
  <c r="K524" i="6"/>
  <c r="K525" i="6"/>
  <c r="K526" i="6"/>
  <c r="K527" i="6"/>
  <c r="K528" i="6"/>
  <c r="K529" i="6"/>
  <c r="K530" i="6"/>
  <c r="K531" i="6"/>
  <c r="K532" i="6"/>
  <c r="K533" i="6"/>
  <c r="K534" i="6"/>
  <c r="K535" i="6"/>
  <c r="K536" i="6"/>
  <c r="K537" i="6"/>
  <c r="K538" i="6"/>
  <c r="K539" i="6"/>
  <c r="K540" i="6"/>
  <c r="K541" i="6"/>
  <c r="K542" i="6"/>
  <c r="K543" i="6"/>
  <c r="K544" i="6"/>
  <c r="K545" i="6"/>
  <c r="K546" i="6"/>
  <c r="K547" i="6"/>
  <c r="K548" i="6"/>
  <c r="K549" i="6"/>
  <c r="K550" i="6"/>
  <c r="K551" i="6"/>
  <c r="K552" i="6"/>
  <c r="K553" i="6"/>
  <c r="K554" i="6"/>
  <c r="K555" i="6"/>
  <c r="K556" i="6"/>
  <c r="K557" i="6"/>
  <c r="K558" i="6"/>
  <c r="K559" i="6"/>
  <c r="K560" i="6"/>
  <c r="K561" i="6"/>
  <c r="K562" i="6"/>
  <c r="K563" i="6"/>
  <c r="K564" i="6"/>
  <c r="K565" i="6"/>
  <c r="K566" i="6"/>
  <c r="K567" i="6"/>
  <c r="K568" i="6"/>
  <c r="K569" i="6"/>
  <c r="K570" i="6"/>
  <c r="K571" i="6"/>
  <c r="K572" i="6"/>
  <c r="K573" i="6"/>
  <c r="K574" i="6"/>
  <c r="K575" i="6"/>
  <c r="K576" i="6"/>
  <c r="K577" i="6"/>
  <c r="K578" i="6"/>
  <c r="K579" i="6"/>
  <c r="K580" i="6"/>
  <c r="K581" i="6"/>
  <c r="K582" i="6"/>
  <c r="K583" i="6"/>
  <c r="K584" i="6"/>
  <c r="K585" i="6"/>
  <c r="K586" i="6"/>
  <c r="K587" i="6"/>
  <c r="K588" i="6"/>
  <c r="K589" i="6"/>
  <c r="K590" i="6"/>
  <c r="K591" i="6"/>
  <c r="K592" i="6"/>
  <c r="K593" i="6"/>
  <c r="K594" i="6"/>
  <c r="K595" i="6"/>
  <c r="K596" i="6"/>
  <c r="K597" i="6"/>
  <c r="K598" i="6"/>
  <c r="K599" i="6"/>
  <c r="K600" i="6"/>
  <c r="K601" i="6"/>
  <c r="K602" i="6"/>
  <c r="K603" i="6"/>
  <c r="K604" i="6"/>
  <c r="K605" i="6"/>
  <c r="K606" i="6"/>
  <c r="K607" i="6"/>
  <c r="K608" i="6"/>
  <c r="K609" i="6"/>
  <c r="K610" i="6"/>
  <c r="K611" i="6"/>
  <c r="K612" i="6"/>
  <c r="K613" i="6"/>
  <c r="K614" i="6"/>
  <c r="K615" i="6"/>
  <c r="K616" i="6"/>
  <c r="K617" i="6"/>
  <c r="K618" i="6"/>
  <c r="K619" i="6"/>
  <c r="K620" i="6"/>
  <c r="K621" i="6"/>
  <c r="K622" i="6"/>
  <c r="K623" i="6"/>
  <c r="K624" i="6"/>
  <c r="K625" i="6"/>
  <c r="K626" i="6"/>
  <c r="K627" i="6"/>
  <c r="K628" i="6"/>
  <c r="K629" i="6"/>
  <c r="K630" i="6"/>
  <c r="K631" i="6"/>
  <c r="K632" i="6"/>
  <c r="K633" i="6"/>
  <c r="K634" i="6"/>
  <c r="K635" i="6"/>
  <c r="K636" i="6"/>
  <c r="K637" i="6"/>
  <c r="K638" i="6"/>
  <c r="K639" i="6"/>
  <c r="K640" i="6"/>
  <c r="K641" i="6"/>
  <c r="K642" i="6"/>
  <c r="K643" i="6"/>
  <c r="K644" i="6"/>
  <c r="K645" i="6"/>
  <c r="K646" i="6"/>
  <c r="K647" i="6"/>
  <c r="K648" i="6"/>
  <c r="K649" i="6"/>
  <c r="K650" i="6"/>
  <c r="K651" i="6"/>
  <c r="K652" i="6"/>
  <c r="K653" i="6"/>
  <c r="K654" i="6"/>
  <c r="K655" i="6"/>
  <c r="K656" i="6"/>
  <c r="K657" i="6"/>
  <c r="K658" i="6"/>
  <c r="K659" i="6"/>
  <c r="K660" i="6"/>
  <c r="K661" i="6"/>
  <c r="K662" i="6"/>
  <c r="K663" i="6"/>
  <c r="K664" i="6"/>
  <c r="K665" i="6"/>
  <c r="K666" i="6"/>
  <c r="K667" i="6"/>
  <c r="K668" i="6"/>
  <c r="K669" i="6"/>
  <c r="K670" i="6"/>
  <c r="K671" i="6"/>
  <c r="K672" i="6"/>
  <c r="K673" i="6"/>
  <c r="K674" i="6"/>
  <c r="K675" i="6"/>
  <c r="K676" i="6"/>
  <c r="K677" i="6"/>
  <c r="K678" i="6"/>
  <c r="K679" i="6"/>
  <c r="K680" i="6"/>
  <c r="K681" i="6"/>
  <c r="K682" i="6"/>
  <c r="K683" i="6"/>
  <c r="K684" i="6"/>
  <c r="K685" i="6"/>
  <c r="K686" i="6"/>
  <c r="K687" i="6"/>
  <c r="K688" i="6"/>
  <c r="K689" i="6"/>
  <c r="K690" i="6"/>
  <c r="K691" i="6"/>
  <c r="K692" i="6"/>
  <c r="K693" i="6"/>
  <c r="K694" i="6"/>
  <c r="K695" i="6"/>
  <c r="K696" i="6"/>
  <c r="K697" i="6"/>
  <c r="K698" i="6"/>
  <c r="K699" i="6"/>
  <c r="K700" i="6"/>
  <c r="K701" i="6"/>
  <c r="K702" i="6"/>
  <c r="K703" i="6"/>
  <c r="K704" i="6"/>
  <c r="K705" i="6"/>
  <c r="K706" i="6"/>
  <c r="K707" i="6"/>
  <c r="K708" i="6"/>
  <c r="K709" i="6"/>
  <c r="K710" i="6"/>
  <c r="K711" i="6"/>
  <c r="K712" i="6"/>
  <c r="K713" i="6"/>
  <c r="K714" i="6"/>
  <c r="K715" i="6"/>
  <c r="K716" i="6"/>
  <c r="K717" i="6"/>
  <c r="K718" i="6"/>
  <c r="K719" i="6"/>
  <c r="K720" i="6"/>
  <c r="K721" i="6"/>
  <c r="K722" i="6"/>
  <c r="K723" i="6"/>
  <c r="K724" i="6"/>
  <c r="K725" i="6"/>
  <c r="K726" i="6"/>
  <c r="K727" i="6"/>
  <c r="K728" i="6"/>
  <c r="K729" i="6"/>
  <c r="K730" i="6"/>
  <c r="K731" i="6"/>
  <c r="K732" i="6"/>
  <c r="K733" i="6"/>
  <c r="K734" i="6"/>
  <c r="K735" i="6"/>
  <c r="K736" i="6"/>
  <c r="K737" i="6"/>
  <c r="K738" i="6"/>
  <c r="K739" i="6"/>
  <c r="K740" i="6"/>
  <c r="K741" i="6"/>
  <c r="K742" i="6"/>
  <c r="K743" i="6"/>
  <c r="K744" i="6"/>
  <c r="K745" i="6"/>
  <c r="K746" i="6"/>
  <c r="K747" i="6"/>
  <c r="K748" i="6"/>
  <c r="K749" i="6"/>
  <c r="K750" i="6"/>
  <c r="K751" i="6"/>
  <c r="K752" i="6"/>
  <c r="K753" i="6"/>
  <c r="K754" i="6"/>
  <c r="K755" i="6"/>
  <c r="K756" i="6"/>
  <c r="K757" i="6"/>
  <c r="K758" i="6"/>
  <c r="K759" i="6"/>
  <c r="K760" i="6"/>
  <c r="K761" i="6"/>
  <c r="K762" i="6"/>
  <c r="K763" i="6"/>
  <c r="K764" i="6"/>
  <c r="K765" i="6"/>
  <c r="K766" i="6"/>
  <c r="K767" i="6"/>
  <c r="K768" i="6"/>
  <c r="K769" i="6"/>
  <c r="K770" i="6"/>
  <c r="K771" i="6"/>
  <c r="K772" i="6"/>
  <c r="K773" i="6"/>
  <c r="K774" i="6"/>
  <c r="K775" i="6"/>
  <c r="K776" i="6"/>
  <c r="K777" i="6"/>
  <c r="K778" i="6"/>
  <c r="K779" i="6"/>
  <c r="K780" i="6"/>
  <c r="K781" i="6"/>
  <c r="K782" i="6"/>
  <c r="K783" i="6"/>
  <c r="K784" i="6"/>
  <c r="K785" i="6"/>
  <c r="K786" i="6"/>
  <c r="K787" i="6"/>
  <c r="K788" i="6"/>
  <c r="K789" i="6"/>
  <c r="K790" i="6"/>
  <c r="K791" i="6"/>
  <c r="K792" i="6"/>
  <c r="K793" i="6"/>
  <c r="K794" i="6"/>
  <c r="K795" i="6"/>
  <c r="K796" i="6"/>
  <c r="K797" i="6"/>
  <c r="K798" i="6"/>
  <c r="K799" i="6"/>
  <c r="K800" i="6"/>
  <c r="K801" i="6"/>
  <c r="K802" i="6"/>
  <c r="K803" i="6"/>
  <c r="K804" i="6"/>
  <c r="K805" i="6"/>
  <c r="K806" i="6"/>
  <c r="K807" i="6"/>
  <c r="K808" i="6"/>
  <c r="K809" i="6"/>
  <c r="K810" i="6"/>
  <c r="K811" i="6"/>
  <c r="K812" i="6"/>
  <c r="K813" i="6"/>
  <c r="K814" i="6"/>
  <c r="K815" i="6"/>
  <c r="K816" i="6"/>
  <c r="K817" i="6"/>
  <c r="K818" i="6"/>
  <c r="K819" i="6"/>
  <c r="K820" i="6"/>
  <c r="K821" i="6"/>
  <c r="K822" i="6"/>
  <c r="K823" i="6"/>
  <c r="K824" i="6"/>
  <c r="K825" i="6"/>
  <c r="K826" i="6"/>
  <c r="K827" i="6"/>
  <c r="K828" i="6"/>
  <c r="K829" i="6"/>
  <c r="K830" i="6"/>
  <c r="K831" i="6"/>
  <c r="K832" i="6"/>
  <c r="K833" i="6"/>
  <c r="K834" i="6"/>
  <c r="K835" i="6"/>
  <c r="K836" i="6"/>
  <c r="K837" i="6"/>
  <c r="K838" i="6"/>
  <c r="K839" i="6"/>
  <c r="K840" i="6"/>
  <c r="K841" i="6"/>
  <c r="K842" i="6"/>
  <c r="K843" i="6"/>
  <c r="K844" i="6"/>
  <c r="K845" i="6"/>
  <c r="K846" i="6"/>
  <c r="K847" i="6"/>
  <c r="K848" i="6"/>
  <c r="K849" i="6"/>
  <c r="K850" i="6"/>
  <c r="K851" i="6"/>
  <c r="K852" i="6"/>
  <c r="K853" i="6"/>
  <c r="K854" i="6"/>
  <c r="K855" i="6"/>
  <c r="K856" i="6"/>
  <c r="K857" i="6"/>
  <c r="K858" i="6"/>
  <c r="K859" i="6"/>
  <c r="K860" i="6"/>
  <c r="K861" i="6"/>
  <c r="K862" i="6"/>
  <c r="K863" i="6"/>
  <c r="K864" i="6"/>
  <c r="K865" i="6"/>
  <c r="K866" i="6"/>
  <c r="K867" i="6"/>
  <c r="K868" i="6"/>
  <c r="K869" i="6"/>
  <c r="K870" i="6"/>
  <c r="K871" i="6"/>
  <c r="K872" i="6"/>
  <c r="K873" i="6"/>
  <c r="K874" i="6"/>
  <c r="K875" i="6"/>
  <c r="K876" i="6"/>
  <c r="K877" i="6"/>
  <c r="K878" i="6"/>
  <c r="K879" i="6"/>
  <c r="K880" i="6"/>
  <c r="K881" i="6"/>
  <c r="K882" i="6"/>
  <c r="K883" i="6"/>
  <c r="K884" i="6"/>
  <c r="K885" i="6"/>
  <c r="K886" i="6"/>
  <c r="K887" i="6"/>
  <c r="K888" i="6"/>
  <c r="K889" i="6"/>
  <c r="K890" i="6"/>
  <c r="K891" i="6"/>
  <c r="K892" i="6"/>
  <c r="K893" i="6"/>
  <c r="K894" i="6"/>
  <c r="K895" i="6"/>
  <c r="K896" i="6"/>
  <c r="K897" i="6"/>
  <c r="K898" i="6"/>
  <c r="K899" i="6"/>
  <c r="K900" i="6"/>
  <c r="K901" i="6"/>
  <c r="K902" i="6"/>
  <c r="K903" i="6"/>
  <c r="K904" i="6"/>
  <c r="K905" i="6"/>
  <c r="K906" i="6"/>
  <c r="K907" i="6"/>
  <c r="K908" i="6"/>
  <c r="K909" i="6"/>
  <c r="K910" i="6"/>
  <c r="K911" i="6"/>
  <c r="K912" i="6"/>
  <c r="K913" i="6"/>
  <c r="K914" i="6"/>
  <c r="K915" i="6"/>
  <c r="K916" i="6"/>
  <c r="K917" i="6"/>
  <c r="K918" i="6"/>
  <c r="K919" i="6"/>
  <c r="K920" i="6"/>
  <c r="K921" i="6"/>
  <c r="K922" i="6"/>
  <c r="K923" i="6"/>
  <c r="K924" i="6"/>
  <c r="K925" i="6"/>
  <c r="K926" i="6"/>
  <c r="K927" i="6"/>
  <c r="K928" i="6"/>
  <c r="K929" i="6"/>
  <c r="K930" i="6"/>
  <c r="K931" i="6"/>
  <c r="K932" i="6"/>
  <c r="K933" i="6"/>
  <c r="K934" i="6"/>
  <c r="K935" i="6"/>
  <c r="K936" i="6"/>
  <c r="K937" i="6"/>
  <c r="K938" i="6"/>
  <c r="K939" i="6"/>
  <c r="K940" i="6"/>
  <c r="K941" i="6"/>
  <c r="K942" i="6"/>
  <c r="K943" i="6"/>
  <c r="K944" i="6"/>
  <c r="K945" i="6"/>
  <c r="K946" i="6"/>
  <c r="K947" i="6"/>
  <c r="K948" i="6"/>
  <c r="K949" i="6"/>
  <c r="K950" i="6"/>
  <c r="K951" i="6"/>
  <c r="K952" i="6"/>
  <c r="K953" i="6"/>
  <c r="K954" i="6"/>
  <c r="K955" i="6"/>
  <c r="K956" i="6"/>
  <c r="K957" i="6"/>
  <c r="K958" i="6"/>
  <c r="K959" i="6"/>
  <c r="K960" i="6"/>
  <c r="K961" i="6"/>
  <c r="K962" i="6"/>
  <c r="K963" i="6"/>
  <c r="K964" i="6"/>
  <c r="K965" i="6"/>
  <c r="K966" i="6"/>
  <c r="K967" i="6"/>
  <c r="K968" i="6"/>
  <c r="K969" i="6"/>
  <c r="K970" i="6"/>
  <c r="K971" i="6"/>
  <c r="K972" i="6"/>
  <c r="K973" i="6"/>
  <c r="K974" i="6"/>
  <c r="K975" i="6"/>
  <c r="K976" i="6"/>
  <c r="K977" i="6"/>
  <c r="K978" i="6"/>
  <c r="K979" i="6"/>
  <c r="K980" i="6"/>
  <c r="K981" i="6"/>
  <c r="K982" i="6"/>
  <c r="K983" i="6"/>
  <c r="K984" i="6"/>
  <c r="K985" i="6"/>
  <c r="K986" i="6"/>
  <c r="K987" i="6"/>
  <c r="K988" i="6"/>
  <c r="K989" i="6"/>
  <c r="K990" i="6"/>
  <c r="K991" i="6"/>
  <c r="K992" i="6"/>
  <c r="K993" i="6"/>
  <c r="K994" i="6"/>
  <c r="K995" i="6"/>
  <c r="K996" i="6"/>
  <c r="K997" i="6"/>
  <c r="K998" i="6"/>
  <c r="K999" i="6"/>
  <c r="K1000" i="6"/>
  <c r="M9" i="5"/>
  <c r="M10" i="5"/>
  <c r="M11" i="5"/>
  <c r="M12" i="5"/>
  <c r="M13" i="5"/>
  <c r="M14" i="5"/>
  <c r="M15" i="5"/>
  <c r="M16" i="5"/>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125" i="5"/>
  <c r="M126" i="5"/>
  <c r="M127" i="5"/>
  <c r="M128" i="5"/>
  <c r="M129" i="5"/>
  <c r="M130" i="5"/>
  <c r="M131" i="5"/>
  <c r="M132" i="5"/>
  <c r="M133" i="5"/>
  <c r="M134" i="5"/>
  <c r="M135" i="5"/>
  <c r="M136" i="5"/>
  <c r="M137" i="5"/>
  <c r="M138" i="5"/>
  <c r="M139" i="5"/>
  <c r="M140" i="5"/>
  <c r="M141" i="5"/>
  <c r="M142" i="5"/>
  <c r="M143" i="5"/>
  <c r="M144" i="5"/>
  <c r="M145" i="5"/>
  <c r="M146" i="5"/>
  <c r="M147" i="5"/>
  <c r="M148" i="5"/>
  <c r="M149" i="5"/>
  <c r="M150" i="5"/>
  <c r="M151" i="5"/>
  <c r="M152" i="5"/>
  <c r="M153"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84" i="5"/>
  <c r="M185" i="5"/>
  <c r="M186" i="5"/>
  <c r="M187" i="5"/>
  <c r="M188" i="5"/>
  <c r="M189" i="5"/>
  <c r="M190" i="5"/>
  <c r="M191" i="5"/>
  <c r="M192" i="5"/>
  <c r="M193" i="5"/>
  <c r="M194" i="5"/>
  <c r="M195" i="5"/>
  <c r="M196" i="5"/>
  <c r="M197" i="5"/>
  <c r="M198" i="5"/>
  <c r="M199" i="5"/>
  <c r="M200" i="5"/>
  <c r="M201" i="5"/>
  <c r="M202" i="5"/>
  <c r="M203" i="5"/>
  <c r="M204" i="5"/>
  <c r="M205" i="5"/>
  <c r="M206" i="5"/>
  <c r="M207" i="5"/>
  <c r="M208" i="5"/>
  <c r="M209" i="5"/>
  <c r="M210" i="5"/>
  <c r="M211" i="5"/>
  <c r="M212" i="5"/>
  <c r="M213" i="5"/>
  <c r="M214" i="5"/>
  <c r="M215" i="5"/>
  <c r="M216" i="5"/>
  <c r="M217" i="5"/>
  <c r="M218" i="5"/>
  <c r="M219" i="5"/>
  <c r="M220" i="5"/>
  <c r="M221" i="5"/>
  <c r="M222" i="5"/>
  <c r="M223" i="5"/>
  <c r="M224" i="5"/>
  <c r="M225" i="5"/>
  <c r="M226" i="5"/>
  <c r="M227" i="5"/>
  <c r="M228" i="5"/>
  <c r="M229" i="5"/>
  <c r="M230" i="5"/>
  <c r="M231" i="5"/>
  <c r="M232" i="5"/>
  <c r="M233" i="5"/>
  <c r="M234" i="5"/>
  <c r="M235" i="5"/>
  <c r="M236" i="5"/>
  <c r="M237" i="5"/>
  <c r="M238" i="5"/>
  <c r="M239" i="5"/>
  <c r="M240" i="5"/>
  <c r="M241" i="5"/>
  <c r="M242" i="5"/>
  <c r="M243" i="5"/>
  <c r="M244" i="5"/>
  <c r="M245" i="5"/>
  <c r="M246" i="5"/>
  <c r="M247" i="5"/>
  <c r="M248" i="5"/>
  <c r="M249" i="5"/>
  <c r="M250" i="5"/>
  <c r="M251" i="5"/>
  <c r="M252" i="5"/>
  <c r="M253" i="5"/>
  <c r="M254" i="5"/>
  <c r="M255" i="5"/>
  <c r="M256" i="5"/>
  <c r="M257" i="5"/>
  <c r="M258" i="5"/>
  <c r="M259" i="5"/>
  <c r="M260" i="5"/>
  <c r="M261" i="5"/>
  <c r="M262" i="5"/>
  <c r="M263" i="5"/>
  <c r="M264" i="5"/>
  <c r="M265" i="5"/>
  <c r="M266" i="5"/>
  <c r="M267" i="5"/>
  <c r="M268" i="5"/>
  <c r="M269" i="5"/>
  <c r="M270" i="5"/>
  <c r="M271" i="5"/>
  <c r="M272" i="5"/>
  <c r="M273" i="5"/>
  <c r="M274" i="5"/>
  <c r="M275" i="5"/>
  <c r="M276" i="5"/>
  <c r="M277" i="5"/>
  <c r="M278" i="5"/>
  <c r="M279" i="5"/>
  <c r="M280" i="5"/>
  <c r="M281" i="5"/>
  <c r="M282" i="5"/>
  <c r="M283" i="5"/>
  <c r="M284" i="5"/>
  <c r="M285" i="5"/>
  <c r="M286" i="5"/>
  <c r="M287" i="5"/>
  <c r="M288" i="5"/>
  <c r="M289" i="5"/>
  <c r="M290" i="5"/>
  <c r="M291" i="5"/>
  <c r="M292" i="5"/>
  <c r="M293" i="5"/>
  <c r="M294" i="5"/>
  <c r="M295" i="5"/>
  <c r="M296" i="5"/>
  <c r="M297" i="5"/>
  <c r="M298" i="5"/>
  <c r="M299" i="5"/>
  <c r="M300" i="5"/>
  <c r="M301" i="5"/>
  <c r="M302" i="5"/>
  <c r="M303" i="5"/>
  <c r="M304" i="5"/>
  <c r="M305" i="5"/>
  <c r="M306" i="5"/>
  <c r="M307" i="5"/>
  <c r="M308" i="5"/>
  <c r="M309" i="5"/>
  <c r="M310" i="5"/>
  <c r="M311" i="5"/>
  <c r="M312" i="5"/>
  <c r="M313" i="5"/>
  <c r="M314" i="5"/>
  <c r="M315" i="5"/>
  <c r="M316" i="5"/>
  <c r="M317" i="5"/>
  <c r="M318" i="5"/>
  <c r="M319" i="5"/>
  <c r="M320" i="5"/>
  <c r="M321" i="5"/>
  <c r="M322" i="5"/>
  <c r="M323" i="5"/>
  <c r="M324" i="5"/>
  <c r="M325" i="5"/>
  <c r="M326" i="5"/>
  <c r="M327" i="5"/>
  <c r="M328" i="5"/>
  <c r="M329" i="5"/>
  <c r="M330" i="5"/>
  <c r="M331" i="5"/>
  <c r="M332" i="5"/>
  <c r="M333" i="5"/>
  <c r="M334" i="5"/>
  <c r="M335" i="5"/>
  <c r="M336" i="5"/>
  <c r="M337" i="5"/>
  <c r="M338" i="5"/>
  <c r="M339" i="5"/>
  <c r="M340" i="5"/>
  <c r="M341" i="5"/>
  <c r="M342" i="5"/>
  <c r="M343" i="5"/>
  <c r="M344" i="5"/>
  <c r="M345" i="5"/>
  <c r="M346" i="5"/>
  <c r="M347" i="5"/>
  <c r="M348" i="5"/>
  <c r="M349" i="5"/>
  <c r="M350" i="5"/>
  <c r="M351" i="5"/>
  <c r="M352" i="5"/>
  <c r="M353" i="5"/>
  <c r="M354" i="5"/>
  <c r="M355" i="5"/>
  <c r="M356" i="5"/>
  <c r="M357" i="5"/>
  <c r="M358" i="5"/>
  <c r="M359" i="5"/>
  <c r="M360" i="5"/>
  <c r="M361" i="5"/>
  <c r="M362" i="5"/>
  <c r="M363" i="5"/>
  <c r="M364" i="5"/>
  <c r="M365" i="5"/>
  <c r="M366" i="5"/>
  <c r="M367" i="5"/>
  <c r="M368" i="5"/>
  <c r="M369" i="5"/>
  <c r="M370" i="5"/>
  <c r="M371" i="5"/>
  <c r="M372" i="5"/>
  <c r="M373" i="5"/>
  <c r="M374" i="5"/>
  <c r="M375" i="5"/>
  <c r="M376" i="5"/>
  <c r="M377" i="5"/>
  <c r="M378" i="5"/>
  <c r="M379" i="5"/>
  <c r="M380" i="5"/>
  <c r="M381" i="5"/>
  <c r="M382" i="5"/>
  <c r="M383" i="5"/>
  <c r="M384" i="5"/>
  <c r="M385" i="5"/>
  <c r="M386" i="5"/>
  <c r="M387" i="5"/>
  <c r="M388" i="5"/>
  <c r="M389" i="5"/>
  <c r="M390" i="5"/>
  <c r="M391" i="5"/>
  <c r="M392" i="5"/>
  <c r="M393" i="5"/>
  <c r="M394" i="5"/>
  <c r="M395" i="5"/>
  <c r="M396" i="5"/>
  <c r="M397" i="5"/>
  <c r="M398" i="5"/>
  <c r="M399" i="5"/>
  <c r="M400" i="5"/>
  <c r="M401" i="5"/>
  <c r="M402" i="5"/>
  <c r="M403" i="5"/>
  <c r="M404" i="5"/>
  <c r="M405" i="5"/>
  <c r="M406" i="5"/>
  <c r="M407" i="5"/>
  <c r="M408" i="5"/>
  <c r="M409" i="5"/>
  <c r="M410" i="5"/>
  <c r="M411" i="5"/>
  <c r="M412" i="5"/>
  <c r="M413" i="5"/>
  <c r="M414" i="5"/>
  <c r="M415" i="5"/>
  <c r="M416" i="5"/>
  <c r="M417" i="5"/>
  <c r="M418" i="5"/>
  <c r="M419" i="5"/>
  <c r="M420" i="5"/>
  <c r="M421" i="5"/>
  <c r="M422" i="5"/>
  <c r="M423" i="5"/>
  <c r="M424" i="5"/>
  <c r="M425" i="5"/>
  <c r="M426" i="5"/>
  <c r="M427" i="5"/>
  <c r="M428" i="5"/>
  <c r="M429" i="5"/>
  <c r="M430" i="5"/>
  <c r="M431" i="5"/>
  <c r="M432" i="5"/>
  <c r="M433" i="5"/>
  <c r="M434" i="5"/>
  <c r="M435" i="5"/>
  <c r="M436" i="5"/>
  <c r="M437" i="5"/>
  <c r="M438" i="5"/>
  <c r="M439" i="5"/>
  <c r="M440" i="5"/>
  <c r="M441" i="5"/>
  <c r="M442" i="5"/>
  <c r="M443" i="5"/>
  <c r="M444" i="5"/>
  <c r="M445" i="5"/>
  <c r="M446" i="5"/>
  <c r="M447" i="5"/>
  <c r="M448" i="5"/>
  <c r="M449" i="5"/>
  <c r="M450" i="5"/>
  <c r="M451" i="5"/>
  <c r="M452" i="5"/>
  <c r="M453" i="5"/>
  <c r="M454" i="5"/>
  <c r="M455" i="5"/>
  <c r="M456" i="5"/>
  <c r="M457" i="5"/>
  <c r="M458" i="5"/>
  <c r="M459" i="5"/>
  <c r="M460" i="5"/>
  <c r="M461" i="5"/>
  <c r="M462" i="5"/>
  <c r="M463" i="5"/>
  <c r="M464" i="5"/>
  <c r="M465" i="5"/>
  <c r="M466" i="5"/>
  <c r="M467" i="5"/>
  <c r="M468" i="5"/>
  <c r="M469" i="5"/>
  <c r="M470" i="5"/>
  <c r="M471" i="5"/>
  <c r="M472" i="5"/>
  <c r="M473" i="5"/>
  <c r="M474" i="5"/>
  <c r="M475" i="5"/>
  <c r="M476" i="5"/>
  <c r="M477" i="5"/>
  <c r="M478" i="5"/>
  <c r="M479" i="5"/>
  <c r="M480" i="5"/>
  <c r="M481" i="5"/>
  <c r="M482" i="5"/>
  <c r="M483" i="5"/>
  <c r="M484" i="5"/>
  <c r="M485" i="5"/>
  <c r="M486" i="5"/>
  <c r="M487" i="5"/>
  <c r="M488" i="5"/>
  <c r="M489" i="5"/>
  <c r="M490" i="5"/>
  <c r="M491" i="5"/>
  <c r="M492" i="5"/>
  <c r="M493" i="5"/>
  <c r="M494" i="5"/>
  <c r="M495" i="5"/>
  <c r="M496" i="5"/>
  <c r="M497" i="5"/>
  <c r="M498" i="5"/>
  <c r="M499" i="5"/>
  <c r="M500" i="5"/>
  <c r="M501" i="5"/>
  <c r="M502" i="5"/>
  <c r="M503" i="5"/>
  <c r="M504" i="5"/>
  <c r="M505" i="5"/>
  <c r="M506" i="5"/>
  <c r="M507" i="5"/>
  <c r="M508" i="5"/>
  <c r="M509" i="5"/>
  <c r="M510" i="5"/>
  <c r="M511" i="5"/>
  <c r="M512" i="5"/>
  <c r="M513" i="5"/>
  <c r="M514" i="5"/>
  <c r="M515" i="5"/>
  <c r="M516" i="5"/>
  <c r="M517" i="5"/>
  <c r="M518" i="5"/>
  <c r="M519" i="5"/>
  <c r="M520" i="5"/>
  <c r="M521" i="5"/>
  <c r="M522" i="5"/>
  <c r="M523" i="5"/>
  <c r="M524" i="5"/>
  <c r="M525" i="5"/>
  <c r="M526" i="5"/>
  <c r="M527" i="5"/>
  <c r="M528" i="5"/>
  <c r="M529" i="5"/>
  <c r="M530" i="5"/>
  <c r="M531" i="5"/>
  <c r="M532" i="5"/>
  <c r="M533" i="5"/>
  <c r="M534" i="5"/>
  <c r="M535" i="5"/>
  <c r="M536" i="5"/>
  <c r="M537" i="5"/>
  <c r="M538" i="5"/>
  <c r="M539" i="5"/>
  <c r="M540" i="5"/>
  <c r="M541" i="5"/>
  <c r="M542" i="5"/>
  <c r="M543" i="5"/>
  <c r="M544" i="5"/>
  <c r="M545" i="5"/>
  <c r="M546" i="5"/>
  <c r="M547" i="5"/>
  <c r="M548" i="5"/>
  <c r="M549" i="5"/>
  <c r="M550" i="5"/>
  <c r="M551" i="5"/>
  <c r="M552" i="5"/>
  <c r="M553" i="5"/>
  <c r="M554" i="5"/>
  <c r="M555" i="5"/>
  <c r="M556" i="5"/>
  <c r="M557" i="5"/>
  <c r="M558" i="5"/>
  <c r="M559" i="5"/>
  <c r="M560" i="5"/>
  <c r="M561" i="5"/>
  <c r="M562" i="5"/>
  <c r="M563" i="5"/>
  <c r="M564" i="5"/>
  <c r="M565" i="5"/>
  <c r="M566" i="5"/>
  <c r="M567" i="5"/>
  <c r="M568" i="5"/>
  <c r="M569" i="5"/>
  <c r="M570" i="5"/>
  <c r="M571" i="5"/>
  <c r="M572" i="5"/>
  <c r="M573" i="5"/>
  <c r="M574" i="5"/>
  <c r="M575" i="5"/>
  <c r="M576" i="5"/>
  <c r="M577" i="5"/>
  <c r="M578" i="5"/>
  <c r="M579" i="5"/>
  <c r="M580" i="5"/>
  <c r="M581" i="5"/>
  <c r="M582" i="5"/>
  <c r="M583" i="5"/>
  <c r="M584" i="5"/>
  <c r="M585" i="5"/>
  <c r="M586" i="5"/>
  <c r="M587" i="5"/>
  <c r="M588" i="5"/>
  <c r="M589" i="5"/>
  <c r="M590" i="5"/>
  <c r="M591" i="5"/>
  <c r="M592" i="5"/>
  <c r="M593" i="5"/>
  <c r="M594" i="5"/>
  <c r="M595" i="5"/>
  <c r="M596" i="5"/>
  <c r="M597" i="5"/>
  <c r="M598" i="5"/>
  <c r="M599" i="5"/>
  <c r="M600" i="5"/>
  <c r="M601" i="5"/>
  <c r="M602" i="5"/>
  <c r="M603" i="5"/>
  <c r="M604" i="5"/>
  <c r="M605" i="5"/>
  <c r="M606" i="5"/>
  <c r="M607" i="5"/>
  <c r="M608" i="5"/>
  <c r="M609" i="5"/>
  <c r="M610" i="5"/>
  <c r="M611" i="5"/>
  <c r="M612" i="5"/>
  <c r="M613" i="5"/>
  <c r="M614" i="5"/>
  <c r="M615" i="5"/>
  <c r="M616" i="5"/>
  <c r="M617" i="5"/>
  <c r="M618" i="5"/>
  <c r="M619" i="5"/>
  <c r="M620" i="5"/>
  <c r="M621" i="5"/>
  <c r="M622" i="5"/>
  <c r="M623" i="5"/>
  <c r="M624" i="5"/>
  <c r="M625" i="5"/>
  <c r="M626" i="5"/>
  <c r="M627" i="5"/>
  <c r="M628" i="5"/>
  <c r="M629" i="5"/>
  <c r="M630" i="5"/>
  <c r="M631" i="5"/>
  <c r="M632" i="5"/>
  <c r="M633" i="5"/>
  <c r="M634" i="5"/>
  <c r="M635" i="5"/>
  <c r="M636" i="5"/>
  <c r="M637" i="5"/>
  <c r="M638" i="5"/>
  <c r="M639" i="5"/>
  <c r="M640" i="5"/>
  <c r="M641" i="5"/>
  <c r="M642" i="5"/>
  <c r="M643" i="5"/>
  <c r="M644" i="5"/>
  <c r="M645" i="5"/>
  <c r="M646" i="5"/>
  <c r="M647" i="5"/>
  <c r="M648" i="5"/>
  <c r="M649" i="5"/>
  <c r="M650" i="5"/>
  <c r="M651" i="5"/>
  <c r="M652" i="5"/>
  <c r="M653" i="5"/>
  <c r="M654" i="5"/>
  <c r="M655" i="5"/>
  <c r="M656" i="5"/>
  <c r="M657" i="5"/>
  <c r="M658" i="5"/>
  <c r="M659" i="5"/>
  <c r="M660" i="5"/>
  <c r="M661" i="5"/>
  <c r="M662" i="5"/>
  <c r="M663" i="5"/>
  <c r="M664" i="5"/>
  <c r="M665" i="5"/>
  <c r="M666" i="5"/>
  <c r="M667" i="5"/>
  <c r="M668" i="5"/>
  <c r="M669" i="5"/>
  <c r="M670" i="5"/>
  <c r="M671" i="5"/>
  <c r="M672" i="5"/>
  <c r="M673" i="5"/>
  <c r="M674" i="5"/>
  <c r="M675" i="5"/>
  <c r="M676" i="5"/>
  <c r="M677" i="5"/>
  <c r="M678" i="5"/>
  <c r="M679" i="5"/>
  <c r="M680" i="5"/>
  <c r="M681" i="5"/>
  <c r="M682" i="5"/>
  <c r="M683" i="5"/>
  <c r="M684" i="5"/>
  <c r="M685" i="5"/>
  <c r="M686" i="5"/>
  <c r="M687" i="5"/>
  <c r="M688" i="5"/>
  <c r="M689" i="5"/>
  <c r="M690" i="5"/>
  <c r="M691" i="5"/>
  <c r="M692" i="5"/>
  <c r="M693" i="5"/>
  <c r="M694" i="5"/>
  <c r="M695" i="5"/>
  <c r="M696" i="5"/>
  <c r="M697" i="5"/>
  <c r="M698" i="5"/>
  <c r="M699" i="5"/>
  <c r="M700" i="5"/>
  <c r="M701" i="5"/>
  <c r="M702" i="5"/>
  <c r="M703" i="5"/>
  <c r="M704" i="5"/>
  <c r="M705" i="5"/>
  <c r="M706" i="5"/>
  <c r="M707" i="5"/>
  <c r="M708" i="5"/>
  <c r="M709" i="5"/>
  <c r="M710" i="5"/>
  <c r="M711" i="5"/>
  <c r="M712" i="5"/>
  <c r="M713" i="5"/>
  <c r="M714" i="5"/>
  <c r="M715" i="5"/>
  <c r="M716" i="5"/>
  <c r="M717" i="5"/>
  <c r="M718" i="5"/>
  <c r="M719" i="5"/>
  <c r="M720" i="5"/>
  <c r="M721" i="5"/>
  <c r="M722" i="5"/>
  <c r="M723" i="5"/>
  <c r="M724" i="5"/>
  <c r="M725" i="5"/>
  <c r="M726" i="5"/>
  <c r="M727" i="5"/>
  <c r="M728" i="5"/>
  <c r="M729" i="5"/>
  <c r="M730" i="5"/>
  <c r="M731" i="5"/>
  <c r="M732" i="5"/>
  <c r="M733" i="5"/>
  <c r="M734" i="5"/>
  <c r="M735" i="5"/>
  <c r="M736" i="5"/>
  <c r="M737" i="5"/>
  <c r="M738" i="5"/>
  <c r="M739" i="5"/>
  <c r="M740" i="5"/>
  <c r="M741" i="5"/>
  <c r="M742" i="5"/>
  <c r="M743" i="5"/>
  <c r="M744" i="5"/>
  <c r="M745" i="5"/>
  <c r="M746" i="5"/>
  <c r="M747" i="5"/>
  <c r="M748" i="5"/>
  <c r="M749" i="5"/>
  <c r="M750" i="5"/>
  <c r="M751" i="5"/>
  <c r="M752" i="5"/>
  <c r="M753" i="5"/>
  <c r="M754" i="5"/>
  <c r="M755" i="5"/>
  <c r="M756" i="5"/>
  <c r="M757" i="5"/>
  <c r="M758" i="5"/>
  <c r="M759" i="5"/>
  <c r="M760" i="5"/>
  <c r="M761" i="5"/>
  <c r="M762" i="5"/>
  <c r="M763" i="5"/>
  <c r="M764" i="5"/>
  <c r="M765" i="5"/>
  <c r="M766" i="5"/>
  <c r="M767" i="5"/>
  <c r="M768" i="5"/>
  <c r="M769" i="5"/>
  <c r="M770" i="5"/>
  <c r="M771" i="5"/>
  <c r="M772" i="5"/>
  <c r="M773" i="5"/>
  <c r="M774" i="5"/>
  <c r="M775" i="5"/>
  <c r="M776" i="5"/>
  <c r="M777" i="5"/>
  <c r="M778" i="5"/>
  <c r="M779" i="5"/>
  <c r="M780" i="5"/>
  <c r="M781" i="5"/>
  <c r="M782" i="5"/>
  <c r="M783" i="5"/>
  <c r="M784" i="5"/>
  <c r="M785" i="5"/>
  <c r="M786" i="5"/>
  <c r="M787" i="5"/>
  <c r="M788" i="5"/>
  <c r="M789" i="5"/>
  <c r="M790" i="5"/>
  <c r="M791" i="5"/>
  <c r="M792" i="5"/>
  <c r="M793" i="5"/>
  <c r="M794" i="5"/>
  <c r="M795" i="5"/>
  <c r="M796" i="5"/>
  <c r="M797" i="5"/>
  <c r="M798" i="5"/>
  <c r="M799" i="5"/>
  <c r="M800" i="5"/>
  <c r="M801" i="5"/>
  <c r="M802" i="5"/>
  <c r="M803" i="5"/>
  <c r="M804" i="5"/>
  <c r="M805" i="5"/>
  <c r="M806" i="5"/>
  <c r="M807" i="5"/>
  <c r="M808" i="5"/>
  <c r="M809" i="5"/>
  <c r="M810" i="5"/>
  <c r="M811" i="5"/>
  <c r="M812" i="5"/>
  <c r="M813" i="5"/>
  <c r="M814" i="5"/>
  <c r="M815" i="5"/>
  <c r="M816" i="5"/>
  <c r="M817" i="5"/>
  <c r="M818" i="5"/>
  <c r="M819" i="5"/>
  <c r="M820" i="5"/>
  <c r="M821" i="5"/>
  <c r="M822" i="5"/>
  <c r="M823" i="5"/>
  <c r="M824" i="5"/>
  <c r="M825" i="5"/>
  <c r="M826" i="5"/>
  <c r="M827" i="5"/>
  <c r="M828" i="5"/>
  <c r="M829" i="5"/>
  <c r="M830" i="5"/>
  <c r="M831" i="5"/>
  <c r="M832" i="5"/>
  <c r="M833" i="5"/>
  <c r="M834" i="5"/>
  <c r="M835" i="5"/>
  <c r="M836" i="5"/>
  <c r="M837" i="5"/>
  <c r="M838" i="5"/>
  <c r="M839" i="5"/>
  <c r="M840" i="5"/>
  <c r="M841" i="5"/>
  <c r="M842" i="5"/>
  <c r="M843" i="5"/>
  <c r="M844" i="5"/>
  <c r="M845" i="5"/>
  <c r="M846" i="5"/>
  <c r="M847" i="5"/>
  <c r="M848" i="5"/>
  <c r="M849" i="5"/>
  <c r="M850" i="5"/>
  <c r="M851" i="5"/>
  <c r="M852" i="5"/>
  <c r="M853" i="5"/>
  <c r="M854" i="5"/>
  <c r="M855" i="5"/>
  <c r="M856" i="5"/>
  <c r="M857" i="5"/>
  <c r="M858" i="5"/>
  <c r="M859" i="5"/>
  <c r="M860" i="5"/>
  <c r="M861" i="5"/>
  <c r="M862" i="5"/>
  <c r="M863" i="5"/>
  <c r="M864" i="5"/>
  <c r="M865" i="5"/>
  <c r="M866" i="5"/>
  <c r="M867" i="5"/>
  <c r="M868" i="5"/>
  <c r="M869" i="5"/>
  <c r="M870" i="5"/>
  <c r="M871" i="5"/>
  <c r="M872" i="5"/>
  <c r="M873" i="5"/>
  <c r="M874" i="5"/>
  <c r="M875" i="5"/>
  <c r="M876" i="5"/>
  <c r="M877" i="5"/>
  <c r="M878" i="5"/>
  <c r="M879" i="5"/>
  <c r="M880" i="5"/>
  <c r="M881" i="5"/>
  <c r="M882" i="5"/>
  <c r="M883" i="5"/>
  <c r="M884" i="5"/>
  <c r="M885" i="5"/>
  <c r="M886" i="5"/>
  <c r="M887" i="5"/>
  <c r="M888" i="5"/>
  <c r="M889" i="5"/>
  <c r="M890" i="5"/>
  <c r="M891" i="5"/>
  <c r="M892" i="5"/>
  <c r="M893" i="5"/>
  <c r="M894" i="5"/>
  <c r="M895" i="5"/>
  <c r="M896" i="5"/>
  <c r="M897" i="5"/>
  <c r="M898" i="5"/>
  <c r="M899" i="5"/>
  <c r="M900" i="5"/>
  <c r="M901" i="5"/>
  <c r="M902" i="5"/>
  <c r="M903" i="5"/>
  <c r="M904" i="5"/>
  <c r="M905" i="5"/>
  <c r="M906" i="5"/>
  <c r="M907" i="5"/>
  <c r="M908" i="5"/>
  <c r="M909" i="5"/>
  <c r="M910" i="5"/>
  <c r="M911" i="5"/>
  <c r="M912" i="5"/>
  <c r="M913" i="5"/>
  <c r="M914" i="5"/>
  <c r="M915" i="5"/>
  <c r="M916" i="5"/>
  <c r="M917" i="5"/>
  <c r="M918" i="5"/>
  <c r="M919" i="5"/>
  <c r="M920" i="5"/>
  <c r="M921" i="5"/>
  <c r="M922" i="5"/>
  <c r="M923" i="5"/>
  <c r="M924" i="5"/>
  <c r="M925" i="5"/>
  <c r="M926" i="5"/>
  <c r="M927" i="5"/>
  <c r="M928" i="5"/>
  <c r="M929" i="5"/>
  <c r="M930" i="5"/>
  <c r="M931" i="5"/>
  <c r="M932" i="5"/>
  <c r="M933" i="5"/>
  <c r="M934" i="5"/>
  <c r="M935" i="5"/>
  <c r="M936" i="5"/>
  <c r="M937" i="5"/>
  <c r="M938" i="5"/>
  <c r="M939" i="5"/>
  <c r="M940" i="5"/>
  <c r="M941" i="5"/>
  <c r="M942" i="5"/>
  <c r="M943" i="5"/>
  <c r="M944" i="5"/>
  <c r="M945" i="5"/>
  <c r="M946" i="5"/>
  <c r="M947" i="5"/>
  <c r="M948" i="5"/>
  <c r="M949" i="5"/>
  <c r="M950" i="5"/>
  <c r="M951" i="5"/>
  <c r="M952" i="5"/>
  <c r="M953" i="5"/>
  <c r="M954" i="5"/>
  <c r="M955" i="5"/>
  <c r="M956" i="5"/>
  <c r="M957" i="5"/>
  <c r="M958" i="5"/>
  <c r="M959" i="5"/>
  <c r="M960" i="5"/>
  <c r="M961" i="5"/>
  <c r="M962" i="5"/>
  <c r="M963" i="5"/>
  <c r="M964" i="5"/>
  <c r="M965" i="5"/>
  <c r="M966" i="5"/>
  <c r="M967" i="5"/>
  <c r="M968" i="5"/>
  <c r="M969" i="5"/>
  <c r="M970" i="5"/>
  <c r="M971" i="5"/>
  <c r="M972" i="5"/>
  <c r="M973" i="5"/>
  <c r="M974" i="5"/>
  <c r="M975" i="5"/>
  <c r="M976" i="5"/>
  <c r="M977" i="5"/>
  <c r="M978" i="5"/>
  <c r="M979" i="5"/>
  <c r="M980" i="5"/>
  <c r="M981" i="5"/>
  <c r="M982" i="5"/>
  <c r="M983" i="5"/>
  <c r="M984" i="5"/>
  <c r="M985" i="5"/>
  <c r="M986" i="5"/>
  <c r="M987" i="5"/>
  <c r="M988" i="5"/>
  <c r="M989" i="5"/>
  <c r="M990" i="5"/>
  <c r="M991" i="5"/>
  <c r="M992" i="5"/>
  <c r="M993" i="5"/>
  <c r="M994" i="5"/>
  <c r="M995" i="5"/>
  <c r="M996" i="5"/>
  <c r="M997" i="5"/>
  <c r="M998" i="5"/>
  <c r="M999" i="5"/>
  <c r="M1000"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07" i="5"/>
  <c r="J208" i="5"/>
  <c r="J209" i="5"/>
  <c r="J210" i="5"/>
  <c r="J211" i="5"/>
  <c r="J212" i="5"/>
  <c r="J213" i="5"/>
  <c r="J214" i="5"/>
  <c r="J215" i="5"/>
  <c r="J216" i="5"/>
  <c r="J217" i="5"/>
  <c r="J218" i="5"/>
  <c r="J219" i="5"/>
  <c r="J220" i="5"/>
  <c r="J221" i="5"/>
  <c r="J222" i="5"/>
  <c r="J223" i="5"/>
  <c r="J224" i="5"/>
  <c r="J225" i="5"/>
  <c r="J226" i="5"/>
  <c r="J227" i="5"/>
  <c r="J228" i="5"/>
  <c r="J229" i="5"/>
  <c r="J230" i="5"/>
  <c r="J231" i="5"/>
  <c r="J232" i="5"/>
  <c r="J233" i="5"/>
  <c r="J234" i="5"/>
  <c r="J235" i="5"/>
  <c r="J236" i="5"/>
  <c r="J237" i="5"/>
  <c r="J238" i="5"/>
  <c r="J239" i="5"/>
  <c r="J240" i="5"/>
  <c r="J241" i="5"/>
  <c r="J242" i="5"/>
  <c r="J243" i="5"/>
  <c r="J244" i="5"/>
  <c r="J245" i="5"/>
  <c r="J246" i="5"/>
  <c r="J247" i="5"/>
  <c r="J248" i="5"/>
  <c r="J249" i="5"/>
  <c r="J250" i="5"/>
  <c r="J251" i="5"/>
  <c r="J252" i="5"/>
  <c r="J253" i="5"/>
  <c r="J254" i="5"/>
  <c r="J255" i="5"/>
  <c r="J256" i="5"/>
  <c r="J257" i="5"/>
  <c r="J258" i="5"/>
  <c r="J259" i="5"/>
  <c r="J260" i="5"/>
  <c r="J261" i="5"/>
  <c r="J262" i="5"/>
  <c r="J263" i="5"/>
  <c r="J264" i="5"/>
  <c r="J265" i="5"/>
  <c r="J266" i="5"/>
  <c r="J267" i="5"/>
  <c r="J268" i="5"/>
  <c r="J269" i="5"/>
  <c r="J270" i="5"/>
  <c r="J271" i="5"/>
  <c r="J272" i="5"/>
  <c r="J273" i="5"/>
  <c r="J274" i="5"/>
  <c r="J275" i="5"/>
  <c r="J276" i="5"/>
  <c r="J277" i="5"/>
  <c r="J278" i="5"/>
  <c r="J279" i="5"/>
  <c r="J280" i="5"/>
  <c r="J281" i="5"/>
  <c r="J282" i="5"/>
  <c r="J283" i="5"/>
  <c r="J284" i="5"/>
  <c r="J285" i="5"/>
  <c r="J286" i="5"/>
  <c r="J287" i="5"/>
  <c r="J288" i="5"/>
  <c r="J289" i="5"/>
  <c r="J290" i="5"/>
  <c r="J291" i="5"/>
  <c r="J292" i="5"/>
  <c r="J293" i="5"/>
  <c r="J294" i="5"/>
  <c r="J295" i="5"/>
  <c r="J296" i="5"/>
  <c r="J297" i="5"/>
  <c r="J298" i="5"/>
  <c r="J299" i="5"/>
  <c r="J300" i="5"/>
  <c r="J301" i="5"/>
  <c r="J302" i="5"/>
  <c r="J303" i="5"/>
  <c r="J304" i="5"/>
  <c r="J305" i="5"/>
  <c r="J306" i="5"/>
  <c r="J307" i="5"/>
  <c r="J308" i="5"/>
  <c r="J309" i="5"/>
  <c r="J310" i="5"/>
  <c r="J311" i="5"/>
  <c r="J312" i="5"/>
  <c r="J313" i="5"/>
  <c r="J314" i="5"/>
  <c r="J315" i="5"/>
  <c r="J316" i="5"/>
  <c r="J317" i="5"/>
  <c r="J318" i="5"/>
  <c r="J319" i="5"/>
  <c r="J320" i="5"/>
  <c r="J321" i="5"/>
  <c r="J322" i="5"/>
  <c r="J323" i="5"/>
  <c r="J324" i="5"/>
  <c r="J325" i="5"/>
  <c r="J326" i="5"/>
  <c r="J327" i="5"/>
  <c r="J328" i="5"/>
  <c r="J329" i="5"/>
  <c r="J330" i="5"/>
  <c r="J331" i="5"/>
  <c r="J332" i="5"/>
  <c r="J333" i="5"/>
  <c r="J334" i="5"/>
  <c r="J335" i="5"/>
  <c r="J336" i="5"/>
  <c r="J337" i="5"/>
  <c r="J338" i="5"/>
  <c r="J339" i="5"/>
  <c r="J340" i="5"/>
  <c r="J341" i="5"/>
  <c r="J342" i="5"/>
  <c r="J343" i="5"/>
  <c r="J344" i="5"/>
  <c r="J345" i="5"/>
  <c r="J346" i="5"/>
  <c r="J347" i="5"/>
  <c r="J348" i="5"/>
  <c r="J349" i="5"/>
  <c r="J350" i="5"/>
  <c r="J351" i="5"/>
  <c r="J352" i="5"/>
  <c r="J353" i="5"/>
  <c r="J354" i="5"/>
  <c r="J355" i="5"/>
  <c r="J356" i="5"/>
  <c r="J357" i="5"/>
  <c r="J358" i="5"/>
  <c r="J359" i="5"/>
  <c r="J360" i="5"/>
  <c r="J361" i="5"/>
  <c r="J362" i="5"/>
  <c r="J363" i="5"/>
  <c r="J364" i="5"/>
  <c r="J365" i="5"/>
  <c r="J366" i="5"/>
  <c r="J367" i="5"/>
  <c r="J368" i="5"/>
  <c r="J369" i="5"/>
  <c r="J370" i="5"/>
  <c r="J371" i="5"/>
  <c r="J372" i="5"/>
  <c r="J373" i="5"/>
  <c r="J374" i="5"/>
  <c r="J375" i="5"/>
  <c r="J376" i="5"/>
  <c r="J377" i="5"/>
  <c r="J378" i="5"/>
  <c r="J379" i="5"/>
  <c r="J380" i="5"/>
  <c r="J381" i="5"/>
  <c r="J382" i="5"/>
  <c r="J383" i="5"/>
  <c r="J384" i="5"/>
  <c r="J385" i="5"/>
  <c r="J386" i="5"/>
  <c r="J387" i="5"/>
  <c r="J388" i="5"/>
  <c r="J389" i="5"/>
  <c r="J390" i="5"/>
  <c r="J391" i="5"/>
  <c r="J392" i="5"/>
  <c r="J393" i="5"/>
  <c r="J394" i="5"/>
  <c r="J395" i="5"/>
  <c r="J396" i="5"/>
  <c r="J397" i="5"/>
  <c r="J398" i="5"/>
  <c r="J399" i="5"/>
  <c r="J400" i="5"/>
  <c r="J401" i="5"/>
  <c r="J402" i="5"/>
  <c r="J403" i="5"/>
  <c r="J404" i="5"/>
  <c r="J405" i="5"/>
  <c r="J406" i="5"/>
  <c r="J407" i="5"/>
  <c r="J408" i="5"/>
  <c r="J409" i="5"/>
  <c r="J410" i="5"/>
  <c r="J411" i="5"/>
  <c r="J412" i="5"/>
  <c r="J413" i="5"/>
  <c r="J414" i="5"/>
  <c r="J415" i="5"/>
  <c r="J416" i="5"/>
  <c r="J417" i="5"/>
  <c r="J418" i="5"/>
  <c r="J419" i="5"/>
  <c r="J420" i="5"/>
  <c r="J421" i="5"/>
  <c r="J422" i="5"/>
  <c r="J423" i="5"/>
  <c r="J424" i="5"/>
  <c r="J425" i="5"/>
  <c r="J426" i="5"/>
  <c r="J427" i="5"/>
  <c r="J428" i="5"/>
  <c r="J429" i="5"/>
  <c r="J430" i="5"/>
  <c r="J431" i="5"/>
  <c r="J432" i="5"/>
  <c r="J433" i="5"/>
  <c r="J434" i="5"/>
  <c r="J435" i="5"/>
  <c r="J436" i="5"/>
  <c r="J437" i="5"/>
  <c r="J438" i="5"/>
  <c r="J439" i="5"/>
  <c r="J440" i="5"/>
  <c r="J441" i="5"/>
  <c r="J442" i="5"/>
  <c r="J443" i="5"/>
  <c r="J444" i="5"/>
  <c r="J445" i="5"/>
  <c r="J446" i="5"/>
  <c r="J447" i="5"/>
  <c r="J448" i="5"/>
  <c r="J449" i="5"/>
  <c r="J450" i="5"/>
  <c r="J451" i="5"/>
  <c r="J452" i="5"/>
  <c r="J453" i="5"/>
  <c r="J454" i="5"/>
  <c r="J455" i="5"/>
  <c r="J456" i="5"/>
  <c r="J457" i="5"/>
  <c r="J458" i="5"/>
  <c r="J459" i="5"/>
  <c r="J460" i="5"/>
  <c r="J461" i="5"/>
  <c r="J462" i="5"/>
  <c r="J463" i="5"/>
  <c r="J464" i="5"/>
  <c r="J465" i="5"/>
  <c r="J466" i="5"/>
  <c r="J467" i="5"/>
  <c r="J468" i="5"/>
  <c r="J469" i="5"/>
  <c r="J470" i="5"/>
  <c r="J471" i="5"/>
  <c r="J472" i="5"/>
  <c r="J473" i="5"/>
  <c r="J474" i="5"/>
  <c r="J475" i="5"/>
  <c r="J476" i="5"/>
  <c r="J477" i="5"/>
  <c r="J478" i="5"/>
  <c r="J479" i="5"/>
  <c r="J480" i="5"/>
  <c r="J481" i="5"/>
  <c r="J482" i="5"/>
  <c r="J483" i="5"/>
  <c r="J484" i="5"/>
  <c r="J485" i="5"/>
  <c r="J486" i="5"/>
  <c r="J487" i="5"/>
  <c r="J488" i="5"/>
  <c r="J489" i="5"/>
  <c r="J490" i="5"/>
  <c r="J491" i="5"/>
  <c r="J492" i="5"/>
  <c r="J493" i="5"/>
  <c r="J494" i="5"/>
  <c r="J495" i="5"/>
  <c r="J496" i="5"/>
  <c r="J497" i="5"/>
  <c r="J498" i="5"/>
  <c r="J499" i="5"/>
  <c r="J500" i="5"/>
  <c r="J501" i="5"/>
  <c r="J502" i="5"/>
  <c r="J503" i="5"/>
  <c r="J504" i="5"/>
  <c r="J505" i="5"/>
  <c r="J506" i="5"/>
  <c r="J507" i="5"/>
  <c r="J508" i="5"/>
  <c r="J509" i="5"/>
  <c r="J510" i="5"/>
  <c r="J511" i="5"/>
  <c r="J512" i="5"/>
  <c r="J513" i="5"/>
  <c r="J514" i="5"/>
  <c r="J515" i="5"/>
  <c r="J516" i="5"/>
  <c r="J517" i="5"/>
  <c r="J518" i="5"/>
  <c r="J519" i="5"/>
  <c r="J520" i="5"/>
  <c r="J521" i="5"/>
  <c r="J522" i="5"/>
  <c r="J523" i="5"/>
  <c r="J524" i="5"/>
  <c r="J525" i="5"/>
  <c r="J526" i="5"/>
  <c r="J527" i="5"/>
  <c r="J528" i="5"/>
  <c r="J529" i="5"/>
  <c r="J530" i="5"/>
  <c r="J531" i="5"/>
  <c r="J532" i="5"/>
  <c r="J533" i="5"/>
  <c r="J534" i="5"/>
  <c r="J535" i="5"/>
  <c r="J536" i="5"/>
  <c r="J537" i="5"/>
  <c r="J538" i="5"/>
  <c r="J539" i="5"/>
  <c r="J540" i="5"/>
  <c r="J541" i="5"/>
  <c r="J542" i="5"/>
  <c r="J543" i="5"/>
  <c r="J544" i="5"/>
  <c r="J545" i="5"/>
  <c r="J546" i="5"/>
  <c r="J547" i="5"/>
  <c r="J548" i="5"/>
  <c r="J549" i="5"/>
  <c r="J550" i="5"/>
  <c r="J551" i="5"/>
  <c r="J552" i="5"/>
  <c r="J553" i="5"/>
  <c r="J554" i="5"/>
  <c r="J555" i="5"/>
  <c r="J556" i="5"/>
  <c r="J557" i="5"/>
  <c r="J558" i="5"/>
  <c r="J559" i="5"/>
  <c r="J560" i="5"/>
  <c r="J561" i="5"/>
  <c r="J562" i="5"/>
  <c r="J563" i="5"/>
  <c r="J564" i="5"/>
  <c r="J565" i="5"/>
  <c r="J566" i="5"/>
  <c r="J567" i="5"/>
  <c r="J568" i="5"/>
  <c r="J569" i="5"/>
  <c r="J570" i="5"/>
  <c r="J571" i="5"/>
  <c r="J572" i="5"/>
  <c r="J573" i="5"/>
  <c r="J574" i="5"/>
  <c r="J575" i="5"/>
  <c r="J576" i="5"/>
  <c r="J577" i="5"/>
  <c r="J578" i="5"/>
  <c r="J579" i="5"/>
  <c r="J580" i="5"/>
  <c r="J581" i="5"/>
  <c r="J582" i="5"/>
  <c r="J583" i="5"/>
  <c r="J584" i="5"/>
  <c r="J585" i="5"/>
  <c r="J586" i="5"/>
  <c r="J587" i="5"/>
  <c r="J588" i="5"/>
  <c r="J589" i="5"/>
  <c r="J590" i="5"/>
  <c r="J591" i="5"/>
  <c r="J592" i="5"/>
  <c r="J593" i="5"/>
  <c r="J594" i="5"/>
  <c r="J595" i="5"/>
  <c r="J596" i="5"/>
  <c r="J597" i="5"/>
  <c r="J598" i="5"/>
  <c r="J599" i="5"/>
  <c r="J600" i="5"/>
  <c r="J601" i="5"/>
  <c r="J602" i="5"/>
  <c r="J603" i="5"/>
  <c r="J604" i="5"/>
  <c r="J605" i="5"/>
  <c r="J606" i="5"/>
  <c r="J607" i="5"/>
  <c r="J608" i="5"/>
  <c r="J609" i="5"/>
  <c r="J610" i="5"/>
  <c r="J611" i="5"/>
  <c r="J612" i="5"/>
  <c r="J613" i="5"/>
  <c r="J614" i="5"/>
  <c r="J615" i="5"/>
  <c r="J616" i="5"/>
  <c r="J617" i="5"/>
  <c r="J618" i="5"/>
  <c r="J619" i="5"/>
  <c r="J620" i="5"/>
  <c r="J621" i="5"/>
  <c r="J622" i="5"/>
  <c r="J623" i="5"/>
  <c r="J624" i="5"/>
  <c r="J625" i="5"/>
  <c r="J626" i="5"/>
  <c r="J627" i="5"/>
  <c r="J628" i="5"/>
  <c r="J629" i="5"/>
  <c r="J630" i="5"/>
  <c r="J631" i="5"/>
  <c r="J632" i="5"/>
  <c r="J633" i="5"/>
  <c r="J634" i="5"/>
  <c r="J635" i="5"/>
  <c r="J636" i="5"/>
  <c r="J637" i="5"/>
  <c r="J638" i="5"/>
  <c r="J639" i="5"/>
  <c r="J640" i="5"/>
  <c r="J641" i="5"/>
  <c r="J642" i="5"/>
  <c r="J643" i="5"/>
  <c r="J644" i="5"/>
  <c r="J645" i="5"/>
  <c r="J646" i="5"/>
  <c r="J647" i="5"/>
  <c r="J648" i="5"/>
  <c r="J649" i="5"/>
  <c r="J650" i="5"/>
  <c r="J651" i="5"/>
  <c r="J652" i="5"/>
  <c r="J653" i="5"/>
  <c r="J654" i="5"/>
  <c r="J655" i="5"/>
  <c r="J656" i="5"/>
  <c r="J657" i="5"/>
  <c r="J658" i="5"/>
  <c r="J659" i="5"/>
  <c r="J660" i="5"/>
  <c r="J661" i="5"/>
  <c r="J662" i="5"/>
  <c r="J663" i="5"/>
  <c r="J664" i="5"/>
  <c r="J665" i="5"/>
  <c r="J666" i="5"/>
  <c r="J667" i="5"/>
  <c r="J668" i="5"/>
  <c r="J669" i="5"/>
  <c r="J670" i="5"/>
  <c r="J671" i="5"/>
  <c r="J672" i="5"/>
  <c r="J673" i="5"/>
  <c r="J674" i="5"/>
  <c r="J675" i="5"/>
  <c r="J676" i="5"/>
  <c r="J677" i="5"/>
  <c r="J678" i="5"/>
  <c r="J679" i="5"/>
  <c r="J680" i="5"/>
  <c r="J681" i="5"/>
  <c r="J682" i="5"/>
  <c r="J683" i="5"/>
  <c r="J684" i="5"/>
  <c r="J685" i="5"/>
  <c r="J686" i="5"/>
  <c r="J687" i="5"/>
  <c r="J688" i="5"/>
  <c r="J689" i="5"/>
  <c r="J690" i="5"/>
  <c r="J691" i="5"/>
  <c r="J692" i="5"/>
  <c r="J693" i="5"/>
  <c r="J694" i="5"/>
  <c r="J695" i="5"/>
  <c r="J696" i="5"/>
  <c r="J697" i="5"/>
  <c r="J698" i="5"/>
  <c r="J699" i="5"/>
  <c r="J700" i="5"/>
  <c r="J701" i="5"/>
  <c r="J702" i="5"/>
  <c r="J703" i="5"/>
  <c r="J704" i="5"/>
  <c r="J705" i="5"/>
  <c r="J706" i="5"/>
  <c r="J707" i="5"/>
  <c r="J708" i="5"/>
  <c r="J709" i="5"/>
  <c r="J710" i="5"/>
  <c r="J711" i="5"/>
  <c r="J712" i="5"/>
  <c r="J713" i="5"/>
  <c r="J714" i="5"/>
  <c r="J715" i="5"/>
  <c r="J716" i="5"/>
  <c r="J717" i="5"/>
  <c r="J718" i="5"/>
  <c r="J719" i="5"/>
  <c r="J720" i="5"/>
  <c r="J721" i="5"/>
  <c r="J722" i="5"/>
  <c r="J723" i="5"/>
  <c r="J724" i="5"/>
  <c r="J725" i="5"/>
  <c r="J726" i="5"/>
  <c r="J727" i="5"/>
  <c r="J728" i="5"/>
  <c r="J729" i="5"/>
  <c r="J730" i="5"/>
  <c r="J731" i="5"/>
  <c r="J732" i="5"/>
  <c r="J733" i="5"/>
  <c r="J734" i="5"/>
  <c r="J735" i="5"/>
  <c r="J736" i="5"/>
  <c r="J737" i="5"/>
  <c r="J738" i="5"/>
  <c r="J739" i="5"/>
  <c r="J740" i="5"/>
  <c r="J741" i="5"/>
  <c r="J742" i="5"/>
  <c r="J743" i="5"/>
  <c r="J744" i="5"/>
  <c r="J745" i="5"/>
  <c r="J746" i="5"/>
  <c r="J747" i="5"/>
  <c r="J748" i="5"/>
  <c r="J749" i="5"/>
  <c r="J750" i="5"/>
  <c r="J751" i="5"/>
  <c r="J752" i="5"/>
  <c r="J753" i="5"/>
  <c r="J754" i="5"/>
  <c r="J755" i="5"/>
  <c r="J756" i="5"/>
  <c r="J757" i="5"/>
  <c r="J758" i="5"/>
  <c r="J759" i="5"/>
  <c r="J760" i="5"/>
  <c r="J761" i="5"/>
  <c r="J762" i="5"/>
  <c r="J763" i="5"/>
  <c r="J764" i="5"/>
  <c r="J765" i="5"/>
  <c r="J766" i="5"/>
  <c r="J767" i="5"/>
  <c r="J768" i="5"/>
  <c r="J769" i="5"/>
  <c r="J770" i="5"/>
  <c r="J771" i="5"/>
  <c r="J772" i="5"/>
  <c r="J773" i="5"/>
  <c r="J774" i="5"/>
  <c r="J775" i="5"/>
  <c r="J776" i="5"/>
  <c r="J777" i="5"/>
  <c r="J778" i="5"/>
  <c r="J779" i="5"/>
  <c r="J780" i="5"/>
  <c r="J781" i="5"/>
  <c r="J782" i="5"/>
  <c r="J783" i="5"/>
  <c r="J784" i="5"/>
  <c r="J785" i="5"/>
  <c r="J786" i="5"/>
  <c r="J787" i="5"/>
  <c r="J788" i="5"/>
  <c r="J789" i="5"/>
  <c r="J790" i="5"/>
  <c r="J791" i="5"/>
  <c r="J792" i="5"/>
  <c r="J793" i="5"/>
  <c r="J794" i="5"/>
  <c r="J795" i="5"/>
  <c r="J796" i="5"/>
  <c r="J797" i="5"/>
  <c r="J798" i="5"/>
  <c r="J799" i="5"/>
  <c r="J800" i="5"/>
  <c r="J801" i="5"/>
  <c r="J802" i="5"/>
  <c r="J803" i="5"/>
  <c r="J804" i="5"/>
  <c r="J805" i="5"/>
  <c r="J806" i="5"/>
  <c r="J807" i="5"/>
  <c r="J808" i="5"/>
  <c r="J809" i="5"/>
  <c r="J810" i="5"/>
  <c r="J811" i="5"/>
  <c r="J812" i="5"/>
  <c r="J813" i="5"/>
  <c r="J814" i="5"/>
  <c r="J815" i="5"/>
  <c r="J816" i="5"/>
  <c r="J817" i="5"/>
  <c r="J818" i="5"/>
  <c r="J819" i="5"/>
  <c r="J820" i="5"/>
  <c r="J821" i="5"/>
  <c r="J822" i="5"/>
  <c r="J823" i="5"/>
  <c r="J824" i="5"/>
  <c r="J825" i="5"/>
  <c r="J826" i="5"/>
  <c r="J827" i="5"/>
  <c r="J828" i="5"/>
  <c r="J829" i="5"/>
  <c r="J830" i="5"/>
  <c r="J831" i="5"/>
  <c r="J832" i="5"/>
  <c r="J833" i="5"/>
  <c r="J834" i="5"/>
  <c r="J835" i="5"/>
  <c r="J836" i="5"/>
  <c r="J837" i="5"/>
  <c r="J838" i="5"/>
  <c r="J839" i="5"/>
  <c r="J840" i="5"/>
  <c r="J841" i="5"/>
  <c r="J842" i="5"/>
  <c r="J843" i="5"/>
  <c r="J844" i="5"/>
  <c r="J845" i="5"/>
  <c r="J846" i="5"/>
  <c r="J847" i="5"/>
  <c r="J848" i="5"/>
  <c r="J849" i="5"/>
  <c r="J850" i="5"/>
  <c r="J851" i="5"/>
  <c r="J852" i="5"/>
  <c r="J853" i="5"/>
  <c r="J854" i="5"/>
  <c r="J855" i="5"/>
  <c r="J856" i="5"/>
  <c r="J857" i="5"/>
  <c r="J858" i="5"/>
  <c r="J859" i="5"/>
  <c r="J860" i="5"/>
  <c r="J861" i="5"/>
  <c r="J862" i="5"/>
  <c r="J863" i="5"/>
  <c r="J864" i="5"/>
  <c r="J865" i="5"/>
  <c r="J866" i="5"/>
  <c r="J867" i="5"/>
  <c r="J868" i="5"/>
  <c r="J869" i="5"/>
  <c r="J870" i="5"/>
  <c r="J871" i="5"/>
  <c r="J872" i="5"/>
  <c r="J873" i="5"/>
  <c r="J874" i="5"/>
  <c r="J875" i="5"/>
  <c r="J876" i="5"/>
  <c r="J877" i="5"/>
  <c r="J878" i="5"/>
  <c r="J879" i="5"/>
  <c r="J880" i="5"/>
  <c r="J881" i="5"/>
  <c r="J882" i="5"/>
  <c r="J883" i="5"/>
  <c r="J884" i="5"/>
  <c r="J885" i="5"/>
  <c r="J886" i="5"/>
  <c r="J887" i="5"/>
  <c r="J888" i="5"/>
  <c r="J889" i="5"/>
  <c r="J890" i="5"/>
  <c r="J891" i="5"/>
  <c r="J892" i="5"/>
  <c r="J893" i="5"/>
  <c r="J894" i="5"/>
  <c r="J895" i="5"/>
  <c r="J896" i="5"/>
  <c r="J897" i="5"/>
  <c r="J898" i="5"/>
  <c r="J899" i="5"/>
  <c r="J900" i="5"/>
  <c r="J901" i="5"/>
  <c r="J902" i="5"/>
  <c r="J903" i="5"/>
  <c r="J904" i="5"/>
  <c r="J905" i="5"/>
  <c r="J906" i="5"/>
  <c r="J907" i="5"/>
  <c r="J908" i="5"/>
  <c r="J909" i="5"/>
  <c r="J910" i="5"/>
  <c r="J911" i="5"/>
  <c r="J912" i="5"/>
  <c r="J913" i="5"/>
  <c r="J914" i="5"/>
  <c r="J915" i="5"/>
  <c r="J916" i="5"/>
  <c r="J917" i="5"/>
  <c r="J918" i="5"/>
  <c r="J919" i="5"/>
  <c r="J920" i="5"/>
  <c r="J921" i="5"/>
  <c r="J922" i="5"/>
  <c r="J923" i="5"/>
  <c r="J924" i="5"/>
  <c r="J925" i="5"/>
  <c r="J926" i="5"/>
  <c r="J927" i="5"/>
  <c r="J928" i="5"/>
  <c r="J929" i="5"/>
  <c r="J930" i="5"/>
  <c r="J931" i="5"/>
  <c r="J932" i="5"/>
  <c r="J933" i="5"/>
  <c r="J934" i="5"/>
  <c r="J935" i="5"/>
  <c r="J936" i="5"/>
  <c r="J937" i="5"/>
  <c r="J938" i="5"/>
  <c r="J939" i="5"/>
  <c r="J940" i="5"/>
  <c r="J941" i="5"/>
  <c r="J942" i="5"/>
  <c r="J943" i="5"/>
  <c r="J944" i="5"/>
  <c r="J945" i="5"/>
  <c r="J946" i="5"/>
  <c r="J947" i="5"/>
  <c r="J948" i="5"/>
  <c r="J949" i="5"/>
  <c r="J950" i="5"/>
  <c r="J951" i="5"/>
  <c r="J952" i="5"/>
  <c r="J953" i="5"/>
  <c r="J954" i="5"/>
  <c r="J955" i="5"/>
  <c r="J956" i="5"/>
  <c r="J957" i="5"/>
  <c r="J958" i="5"/>
  <c r="J959" i="5"/>
  <c r="J960" i="5"/>
  <c r="J961" i="5"/>
  <c r="J962" i="5"/>
  <c r="J963" i="5"/>
  <c r="J964" i="5"/>
  <c r="J965" i="5"/>
  <c r="J966" i="5"/>
  <c r="J967" i="5"/>
  <c r="J968" i="5"/>
  <c r="J969" i="5"/>
  <c r="J970" i="5"/>
  <c r="J971" i="5"/>
  <c r="J972" i="5"/>
  <c r="J973" i="5"/>
  <c r="J974" i="5"/>
  <c r="J975" i="5"/>
  <c r="J976" i="5"/>
  <c r="J977" i="5"/>
  <c r="J978" i="5"/>
  <c r="J979" i="5"/>
  <c r="J980" i="5"/>
  <c r="J981" i="5"/>
  <c r="J982" i="5"/>
  <c r="J983" i="5"/>
  <c r="J984" i="5"/>
  <c r="J985" i="5"/>
  <c r="J986" i="5"/>
  <c r="J987" i="5"/>
  <c r="J988" i="5"/>
  <c r="J989" i="5"/>
  <c r="J990" i="5"/>
  <c r="J991" i="5"/>
  <c r="J992" i="5"/>
  <c r="J993" i="5"/>
  <c r="J994" i="5"/>
  <c r="J995" i="5"/>
  <c r="J996" i="5"/>
  <c r="J997" i="5"/>
  <c r="J998" i="5"/>
  <c r="J999" i="5"/>
  <c r="J1000"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192" i="5"/>
  <c r="L193" i="5"/>
  <c r="L194" i="5"/>
  <c r="L195" i="5"/>
  <c r="L196" i="5"/>
  <c r="L197" i="5"/>
  <c r="L198" i="5"/>
  <c r="L199" i="5"/>
  <c r="L200" i="5"/>
  <c r="L201" i="5"/>
  <c r="L202" i="5"/>
  <c r="L203" i="5"/>
  <c r="L204" i="5"/>
  <c r="L205" i="5"/>
  <c r="L206" i="5"/>
  <c r="L207" i="5"/>
  <c r="L208" i="5"/>
  <c r="L209" i="5"/>
  <c r="L210" i="5"/>
  <c r="L211" i="5"/>
  <c r="L212" i="5"/>
  <c r="L213" i="5"/>
  <c r="L214" i="5"/>
  <c r="L215" i="5"/>
  <c r="L216" i="5"/>
  <c r="L217" i="5"/>
  <c r="L218" i="5"/>
  <c r="L219" i="5"/>
  <c r="L220" i="5"/>
  <c r="L221" i="5"/>
  <c r="L222" i="5"/>
  <c r="L223" i="5"/>
  <c r="L224" i="5"/>
  <c r="L225" i="5"/>
  <c r="L226" i="5"/>
  <c r="L227" i="5"/>
  <c r="L228" i="5"/>
  <c r="L229" i="5"/>
  <c r="L230" i="5"/>
  <c r="L231" i="5"/>
  <c r="L232" i="5"/>
  <c r="L233" i="5"/>
  <c r="L234" i="5"/>
  <c r="L235" i="5"/>
  <c r="L236" i="5"/>
  <c r="L237" i="5"/>
  <c r="L238" i="5"/>
  <c r="L239" i="5"/>
  <c r="L240" i="5"/>
  <c r="L241" i="5"/>
  <c r="L242" i="5"/>
  <c r="L243" i="5"/>
  <c r="L244" i="5"/>
  <c r="L245" i="5"/>
  <c r="L246" i="5"/>
  <c r="L247" i="5"/>
  <c r="L248" i="5"/>
  <c r="L249" i="5"/>
  <c r="L250" i="5"/>
  <c r="L251" i="5"/>
  <c r="L252" i="5"/>
  <c r="L253" i="5"/>
  <c r="L254" i="5"/>
  <c r="L255" i="5"/>
  <c r="L256" i="5"/>
  <c r="L257" i="5"/>
  <c r="L258" i="5"/>
  <c r="L259" i="5"/>
  <c r="L260" i="5"/>
  <c r="L261" i="5"/>
  <c r="L262" i="5"/>
  <c r="L263" i="5"/>
  <c r="L264" i="5"/>
  <c r="L265" i="5"/>
  <c r="L266" i="5"/>
  <c r="L267" i="5"/>
  <c r="L268" i="5"/>
  <c r="L269" i="5"/>
  <c r="L270" i="5"/>
  <c r="L271" i="5"/>
  <c r="L272" i="5"/>
  <c r="L273" i="5"/>
  <c r="L274" i="5"/>
  <c r="L275" i="5"/>
  <c r="L276" i="5"/>
  <c r="L277" i="5"/>
  <c r="L278" i="5"/>
  <c r="L279" i="5"/>
  <c r="L280" i="5"/>
  <c r="L281" i="5"/>
  <c r="L282" i="5"/>
  <c r="L283" i="5"/>
  <c r="L284" i="5"/>
  <c r="L285" i="5"/>
  <c r="L286" i="5"/>
  <c r="L287" i="5"/>
  <c r="L288" i="5"/>
  <c r="L289" i="5"/>
  <c r="L290" i="5"/>
  <c r="L291" i="5"/>
  <c r="L292" i="5"/>
  <c r="L293" i="5"/>
  <c r="L294" i="5"/>
  <c r="L295" i="5"/>
  <c r="L296" i="5"/>
  <c r="L297" i="5"/>
  <c r="L298" i="5"/>
  <c r="L299" i="5"/>
  <c r="L300" i="5"/>
  <c r="L301" i="5"/>
  <c r="L302" i="5"/>
  <c r="L303" i="5"/>
  <c r="L304" i="5"/>
  <c r="L305" i="5"/>
  <c r="L306" i="5"/>
  <c r="L307" i="5"/>
  <c r="L308" i="5"/>
  <c r="L309" i="5"/>
  <c r="L310" i="5"/>
  <c r="L311" i="5"/>
  <c r="L312" i="5"/>
  <c r="L313" i="5"/>
  <c r="L314" i="5"/>
  <c r="L315" i="5"/>
  <c r="L316" i="5"/>
  <c r="L317" i="5"/>
  <c r="L318" i="5"/>
  <c r="L319" i="5"/>
  <c r="L320" i="5"/>
  <c r="L321" i="5"/>
  <c r="L322" i="5"/>
  <c r="L323" i="5"/>
  <c r="L324" i="5"/>
  <c r="L325" i="5"/>
  <c r="L326" i="5"/>
  <c r="L327" i="5"/>
  <c r="L328" i="5"/>
  <c r="L329" i="5"/>
  <c r="L330" i="5"/>
  <c r="L331" i="5"/>
  <c r="L332" i="5"/>
  <c r="L333" i="5"/>
  <c r="L334" i="5"/>
  <c r="L335" i="5"/>
  <c r="L336" i="5"/>
  <c r="L337" i="5"/>
  <c r="L338" i="5"/>
  <c r="L339" i="5"/>
  <c r="L340" i="5"/>
  <c r="L341" i="5"/>
  <c r="L342" i="5"/>
  <c r="L343" i="5"/>
  <c r="L344" i="5"/>
  <c r="L345" i="5"/>
  <c r="L346" i="5"/>
  <c r="L347" i="5"/>
  <c r="L348" i="5"/>
  <c r="L349" i="5"/>
  <c r="L350" i="5"/>
  <c r="L351" i="5"/>
  <c r="L352" i="5"/>
  <c r="L353" i="5"/>
  <c r="L354" i="5"/>
  <c r="L355" i="5"/>
  <c r="L356" i="5"/>
  <c r="L357" i="5"/>
  <c r="L358" i="5"/>
  <c r="L359" i="5"/>
  <c r="L360" i="5"/>
  <c r="L361" i="5"/>
  <c r="L362" i="5"/>
  <c r="L363" i="5"/>
  <c r="L364" i="5"/>
  <c r="L365" i="5"/>
  <c r="L366" i="5"/>
  <c r="L367" i="5"/>
  <c r="L368" i="5"/>
  <c r="L369" i="5"/>
  <c r="L370" i="5"/>
  <c r="L371" i="5"/>
  <c r="L372" i="5"/>
  <c r="L373" i="5"/>
  <c r="L374" i="5"/>
  <c r="L375" i="5"/>
  <c r="L376" i="5"/>
  <c r="L377" i="5"/>
  <c r="L378" i="5"/>
  <c r="L379" i="5"/>
  <c r="L380" i="5"/>
  <c r="L381" i="5"/>
  <c r="L382" i="5"/>
  <c r="L383" i="5"/>
  <c r="L384" i="5"/>
  <c r="L385" i="5"/>
  <c r="L386" i="5"/>
  <c r="L387" i="5"/>
  <c r="L388" i="5"/>
  <c r="L389" i="5"/>
  <c r="L390" i="5"/>
  <c r="L391" i="5"/>
  <c r="L392" i="5"/>
  <c r="L393" i="5"/>
  <c r="L394" i="5"/>
  <c r="L395" i="5"/>
  <c r="L396" i="5"/>
  <c r="L397" i="5"/>
  <c r="L398" i="5"/>
  <c r="L399" i="5"/>
  <c r="L400" i="5"/>
  <c r="L401" i="5"/>
  <c r="L402" i="5"/>
  <c r="L403" i="5"/>
  <c r="L404" i="5"/>
  <c r="L405" i="5"/>
  <c r="L406" i="5"/>
  <c r="L407" i="5"/>
  <c r="L408" i="5"/>
  <c r="L409" i="5"/>
  <c r="L410" i="5"/>
  <c r="L411" i="5"/>
  <c r="L412" i="5"/>
  <c r="L413" i="5"/>
  <c r="L414" i="5"/>
  <c r="L415" i="5"/>
  <c r="L416" i="5"/>
  <c r="L417" i="5"/>
  <c r="L418" i="5"/>
  <c r="L419" i="5"/>
  <c r="L420" i="5"/>
  <c r="L421" i="5"/>
  <c r="L422" i="5"/>
  <c r="L423" i="5"/>
  <c r="L424" i="5"/>
  <c r="L425" i="5"/>
  <c r="L426" i="5"/>
  <c r="L427" i="5"/>
  <c r="L428" i="5"/>
  <c r="L429" i="5"/>
  <c r="L430" i="5"/>
  <c r="L431" i="5"/>
  <c r="L432" i="5"/>
  <c r="L433" i="5"/>
  <c r="L434" i="5"/>
  <c r="L435" i="5"/>
  <c r="L436" i="5"/>
  <c r="L437" i="5"/>
  <c r="L438" i="5"/>
  <c r="L439" i="5"/>
  <c r="L440" i="5"/>
  <c r="L441" i="5"/>
  <c r="L442" i="5"/>
  <c r="L443" i="5"/>
  <c r="L444" i="5"/>
  <c r="L445" i="5"/>
  <c r="L446" i="5"/>
  <c r="L447" i="5"/>
  <c r="L448" i="5"/>
  <c r="L449" i="5"/>
  <c r="L450" i="5"/>
  <c r="L451" i="5"/>
  <c r="L452" i="5"/>
  <c r="L453" i="5"/>
  <c r="L454" i="5"/>
  <c r="L455" i="5"/>
  <c r="L456" i="5"/>
  <c r="L457" i="5"/>
  <c r="L458" i="5"/>
  <c r="L459" i="5"/>
  <c r="L460" i="5"/>
  <c r="L461" i="5"/>
  <c r="L462" i="5"/>
  <c r="L463" i="5"/>
  <c r="L464" i="5"/>
  <c r="L465" i="5"/>
  <c r="L466" i="5"/>
  <c r="L467" i="5"/>
  <c r="L468" i="5"/>
  <c r="L469" i="5"/>
  <c r="L470" i="5"/>
  <c r="L471" i="5"/>
  <c r="L472" i="5"/>
  <c r="L473" i="5"/>
  <c r="L474" i="5"/>
  <c r="L475" i="5"/>
  <c r="L476" i="5"/>
  <c r="L477" i="5"/>
  <c r="L478" i="5"/>
  <c r="L479" i="5"/>
  <c r="L480" i="5"/>
  <c r="L481" i="5"/>
  <c r="L482" i="5"/>
  <c r="L483" i="5"/>
  <c r="L484" i="5"/>
  <c r="L485" i="5"/>
  <c r="L486" i="5"/>
  <c r="L487" i="5"/>
  <c r="L488" i="5"/>
  <c r="L489" i="5"/>
  <c r="L490" i="5"/>
  <c r="L491" i="5"/>
  <c r="L492" i="5"/>
  <c r="L493" i="5"/>
  <c r="L494" i="5"/>
  <c r="L495" i="5"/>
  <c r="L496" i="5"/>
  <c r="L497" i="5"/>
  <c r="L498" i="5"/>
  <c r="L499" i="5"/>
  <c r="L500" i="5"/>
  <c r="L501" i="5"/>
  <c r="L502" i="5"/>
  <c r="L503" i="5"/>
  <c r="L504" i="5"/>
  <c r="L505" i="5"/>
  <c r="L506" i="5"/>
  <c r="L507" i="5"/>
  <c r="L508" i="5"/>
  <c r="L509" i="5"/>
  <c r="L510" i="5"/>
  <c r="L511" i="5"/>
  <c r="L512" i="5"/>
  <c r="L513" i="5"/>
  <c r="L514" i="5"/>
  <c r="L515" i="5"/>
  <c r="L516" i="5"/>
  <c r="L517" i="5"/>
  <c r="L518" i="5"/>
  <c r="L519" i="5"/>
  <c r="L520" i="5"/>
  <c r="L521" i="5"/>
  <c r="L522" i="5"/>
  <c r="L523" i="5"/>
  <c r="L524" i="5"/>
  <c r="L525" i="5"/>
  <c r="L526" i="5"/>
  <c r="L527" i="5"/>
  <c r="L528" i="5"/>
  <c r="L529" i="5"/>
  <c r="L530" i="5"/>
  <c r="L531" i="5"/>
  <c r="L532" i="5"/>
  <c r="L533" i="5"/>
  <c r="L534" i="5"/>
  <c r="L535" i="5"/>
  <c r="L536" i="5"/>
  <c r="L537" i="5"/>
  <c r="L538" i="5"/>
  <c r="L539" i="5"/>
  <c r="L540" i="5"/>
  <c r="L541" i="5"/>
  <c r="L542" i="5"/>
  <c r="L543" i="5"/>
  <c r="L544" i="5"/>
  <c r="L545" i="5"/>
  <c r="L546" i="5"/>
  <c r="L547" i="5"/>
  <c r="L548" i="5"/>
  <c r="L549" i="5"/>
  <c r="L550" i="5"/>
  <c r="L551" i="5"/>
  <c r="L552" i="5"/>
  <c r="L553" i="5"/>
  <c r="L554" i="5"/>
  <c r="L555" i="5"/>
  <c r="L556" i="5"/>
  <c r="L557" i="5"/>
  <c r="L558" i="5"/>
  <c r="L559" i="5"/>
  <c r="L560" i="5"/>
  <c r="L561" i="5"/>
  <c r="L562" i="5"/>
  <c r="L563" i="5"/>
  <c r="L564" i="5"/>
  <c r="L565" i="5"/>
  <c r="L566" i="5"/>
  <c r="L567" i="5"/>
  <c r="L568" i="5"/>
  <c r="L569" i="5"/>
  <c r="L570" i="5"/>
  <c r="L571" i="5"/>
  <c r="L572" i="5"/>
  <c r="L573" i="5"/>
  <c r="L574" i="5"/>
  <c r="L575" i="5"/>
  <c r="L576" i="5"/>
  <c r="L577" i="5"/>
  <c r="L578" i="5"/>
  <c r="L579" i="5"/>
  <c r="L580" i="5"/>
  <c r="L581" i="5"/>
  <c r="L582" i="5"/>
  <c r="L583" i="5"/>
  <c r="L584" i="5"/>
  <c r="L585" i="5"/>
  <c r="L586" i="5"/>
  <c r="L587" i="5"/>
  <c r="L588" i="5"/>
  <c r="L589" i="5"/>
  <c r="L590" i="5"/>
  <c r="L591" i="5"/>
  <c r="L592" i="5"/>
  <c r="L593" i="5"/>
  <c r="L594" i="5"/>
  <c r="L595" i="5"/>
  <c r="L596" i="5"/>
  <c r="L597" i="5"/>
  <c r="L598" i="5"/>
  <c r="L599" i="5"/>
  <c r="L600" i="5"/>
  <c r="L601" i="5"/>
  <c r="L602" i="5"/>
  <c r="L603" i="5"/>
  <c r="L604" i="5"/>
  <c r="L605" i="5"/>
  <c r="L606" i="5"/>
  <c r="L607" i="5"/>
  <c r="L608" i="5"/>
  <c r="L609" i="5"/>
  <c r="L610" i="5"/>
  <c r="L611" i="5"/>
  <c r="L612" i="5"/>
  <c r="L613" i="5"/>
  <c r="L614" i="5"/>
  <c r="L615" i="5"/>
  <c r="L616" i="5"/>
  <c r="L617" i="5"/>
  <c r="L618" i="5"/>
  <c r="L619" i="5"/>
  <c r="L620" i="5"/>
  <c r="L621" i="5"/>
  <c r="L622" i="5"/>
  <c r="L623" i="5"/>
  <c r="L624" i="5"/>
  <c r="L625" i="5"/>
  <c r="L626" i="5"/>
  <c r="L627" i="5"/>
  <c r="L628" i="5"/>
  <c r="L629" i="5"/>
  <c r="L630" i="5"/>
  <c r="L631" i="5"/>
  <c r="L632" i="5"/>
  <c r="L633" i="5"/>
  <c r="L634" i="5"/>
  <c r="L635" i="5"/>
  <c r="L636" i="5"/>
  <c r="L637" i="5"/>
  <c r="L638" i="5"/>
  <c r="L639" i="5"/>
  <c r="L640" i="5"/>
  <c r="L641" i="5"/>
  <c r="L642" i="5"/>
  <c r="L643" i="5"/>
  <c r="L644" i="5"/>
  <c r="L645" i="5"/>
  <c r="L646" i="5"/>
  <c r="L647" i="5"/>
  <c r="L648" i="5"/>
  <c r="L649" i="5"/>
  <c r="L650" i="5"/>
  <c r="L651" i="5"/>
  <c r="L652" i="5"/>
  <c r="L653" i="5"/>
  <c r="L654" i="5"/>
  <c r="L655" i="5"/>
  <c r="L656" i="5"/>
  <c r="L657" i="5"/>
  <c r="L658" i="5"/>
  <c r="L659" i="5"/>
  <c r="L660" i="5"/>
  <c r="L661" i="5"/>
  <c r="L662" i="5"/>
  <c r="L663" i="5"/>
  <c r="L664" i="5"/>
  <c r="L665" i="5"/>
  <c r="L666" i="5"/>
  <c r="L667" i="5"/>
  <c r="L668" i="5"/>
  <c r="L669" i="5"/>
  <c r="L670" i="5"/>
  <c r="L671" i="5"/>
  <c r="L672" i="5"/>
  <c r="L673" i="5"/>
  <c r="L674" i="5"/>
  <c r="L675" i="5"/>
  <c r="L676" i="5"/>
  <c r="L677" i="5"/>
  <c r="L678" i="5"/>
  <c r="L679" i="5"/>
  <c r="L680" i="5"/>
  <c r="L681" i="5"/>
  <c r="L682" i="5"/>
  <c r="L683" i="5"/>
  <c r="L684" i="5"/>
  <c r="L685" i="5"/>
  <c r="L686" i="5"/>
  <c r="L687" i="5"/>
  <c r="L688" i="5"/>
  <c r="L689" i="5"/>
  <c r="L690" i="5"/>
  <c r="L691" i="5"/>
  <c r="L692" i="5"/>
  <c r="L693" i="5"/>
  <c r="L694" i="5"/>
  <c r="L695" i="5"/>
  <c r="L696" i="5"/>
  <c r="L697" i="5"/>
  <c r="L698" i="5"/>
  <c r="L699" i="5"/>
  <c r="L700" i="5"/>
  <c r="L701" i="5"/>
  <c r="L702" i="5"/>
  <c r="L703" i="5"/>
  <c r="L704" i="5"/>
  <c r="L705" i="5"/>
  <c r="L706" i="5"/>
  <c r="L707" i="5"/>
  <c r="L708" i="5"/>
  <c r="L709" i="5"/>
  <c r="L710" i="5"/>
  <c r="L711" i="5"/>
  <c r="L712" i="5"/>
  <c r="L713" i="5"/>
  <c r="L714" i="5"/>
  <c r="L715" i="5"/>
  <c r="L716" i="5"/>
  <c r="L717" i="5"/>
  <c r="L718" i="5"/>
  <c r="L719" i="5"/>
  <c r="L720" i="5"/>
  <c r="L721" i="5"/>
  <c r="L722" i="5"/>
  <c r="L723" i="5"/>
  <c r="L724" i="5"/>
  <c r="L725" i="5"/>
  <c r="L726" i="5"/>
  <c r="L727" i="5"/>
  <c r="L728" i="5"/>
  <c r="L729" i="5"/>
  <c r="L730" i="5"/>
  <c r="L731" i="5"/>
  <c r="L732" i="5"/>
  <c r="L733" i="5"/>
  <c r="L734" i="5"/>
  <c r="L735" i="5"/>
  <c r="L736" i="5"/>
  <c r="L737" i="5"/>
  <c r="L738" i="5"/>
  <c r="L739" i="5"/>
  <c r="L740" i="5"/>
  <c r="L741" i="5"/>
  <c r="L742" i="5"/>
  <c r="L743" i="5"/>
  <c r="L744" i="5"/>
  <c r="L745" i="5"/>
  <c r="L746" i="5"/>
  <c r="L747" i="5"/>
  <c r="L748" i="5"/>
  <c r="L749" i="5"/>
  <c r="L750" i="5"/>
  <c r="L751" i="5"/>
  <c r="L752" i="5"/>
  <c r="L753" i="5"/>
  <c r="L754" i="5"/>
  <c r="L755" i="5"/>
  <c r="L756" i="5"/>
  <c r="L757" i="5"/>
  <c r="L758" i="5"/>
  <c r="L759" i="5"/>
  <c r="L760" i="5"/>
  <c r="L761" i="5"/>
  <c r="L762" i="5"/>
  <c r="L763" i="5"/>
  <c r="L764" i="5"/>
  <c r="L765" i="5"/>
  <c r="L766" i="5"/>
  <c r="L767" i="5"/>
  <c r="L768" i="5"/>
  <c r="L769" i="5"/>
  <c r="L770" i="5"/>
  <c r="L771" i="5"/>
  <c r="L772" i="5"/>
  <c r="L773" i="5"/>
  <c r="L774" i="5"/>
  <c r="L775" i="5"/>
  <c r="L776" i="5"/>
  <c r="L777" i="5"/>
  <c r="L778" i="5"/>
  <c r="L779" i="5"/>
  <c r="L780" i="5"/>
  <c r="L781" i="5"/>
  <c r="L782" i="5"/>
  <c r="L783" i="5"/>
  <c r="L784" i="5"/>
  <c r="L785" i="5"/>
  <c r="L786" i="5"/>
  <c r="L787" i="5"/>
  <c r="L788" i="5"/>
  <c r="L789" i="5"/>
  <c r="L790" i="5"/>
  <c r="L791" i="5"/>
  <c r="L792" i="5"/>
  <c r="L793" i="5"/>
  <c r="L794" i="5"/>
  <c r="L795" i="5"/>
  <c r="L796" i="5"/>
  <c r="L797" i="5"/>
  <c r="L798" i="5"/>
  <c r="L799" i="5"/>
  <c r="L800" i="5"/>
  <c r="L801" i="5"/>
  <c r="L802" i="5"/>
  <c r="L803" i="5"/>
  <c r="L804" i="5"/>
  <c r="L805" i="5"/>
  <c r="L806" i="5"/>
  <c r="L807" i="5"/>
  <c r="L808" i="5"/>
  <c r="L809" i="5"/>
  <c r="L810" i="5"/>
  <c r="L811" i="5"/>
  <c r="L812" i="5"/>
  <c r="L813" i="5"/>
  <c r="L814" i="5"/>
  <c r="L815" i="5"/>
  <c r="L816" i="5"/>
  <c r="L817" i="5"/>
  <c r="L818" i="5"/>
  <c r="L819" i="5"/>
  <c r="L820" i="5"/>
  <c r="L821" i="5"/>
  <c r="L822" i="5"/>
  <c r="L823" i="5"/>
  <c r="L824" i="5"/>
  <c r="L825" i="5"/>
  <c r="L826" i="5"/>
  <c r="L827" i="5"/>
  <c r="L828" i="5"/>
  <c r="L829" i="5"/>
  <c r="L830" i="5"/>
  <c r="L831" i="5"/>
  <c r="L832" i="5"/>
  <c r="L833" i="5"/>
  <c r="L834" i="5"/>
  <c r="L835" i="5"/>
  <c r="L836" i="5"/>
  <c r="L837" i="5"/>
  <c r="L838" i="5"/>
  <c r="L839" i="5"/>
  <c r="L840" i="5"/>
  <c r="L841" i="5"/>
  <c r="L842" i="5"/>
  <c r="L843" i="5"/>
  <c r="L844" i="5"/>
  <c r="L845" i="5"/>
  <c r="L846" i="5"/>
  <c r="L847" i="5"/>
  <c r="L848" i="5"/>
  <c r="L849" i="5"/>
  <c r="L850" i="5"/>
  <c r="L851" i="5"/>
  <c r="L852" i="5"/>
  <c r="L853" i="5"/>
  <c r="L854" i="5"/>
  <c r="L855" i="5"/>
  <c r="L856" i="5"/>
  <c r="L857" i="5"/>
  <c r="L858" i="5"/>
  <c r="L859" i="5"/>
  <c r="L860" i="5"/>
  <c r="L861" i="5"/>
  <c r="L862" i="5"/>
  <c r="L863" i="5"/>
  <c r="L864" i="5"/>
  <c r="L865" i="5"/>
  <c r="L866" i="5"/>
  <c r="L867" i="5"/>
  <c r="L868" i="5"/>
  <c r="L869" i="5"/>
  <c r="L870" i="5"/>
  <c r="L871" i="5"/>
  <c r="L872" i="5"/>
  <c r="L873" i="5"/>
  <c r="L874" i="5"/>
  <c r="L875" i="5"/>
  <c r="L876" i="5"/>
  <c r="L877" i="5"/>
  <c r="L878" i="5"/>
  <c r="L879" i="5"/>
  <c r="L880" i="5"/>
  <c r="L881" i="5"/>
  <c r="L882" i="5"/>
  <c r="L883" i="5"/>
  <c r="L884" i="5"/>
  <c r="L885" i="5"/>
  <c r="L886" i="5"/>
  <c r="L887" i="5"/>
  <c r="L888" i="5"/>
  <c r="L889" i="5"/>
  <c r="L890" i="5"/>
  <c r="L891" i="5"/>
  <c r="L892" i="5"/>
  <c r="L893" i="5"/>
  <c r="L894" i="5"/>
  <c r="L895" i="5"/>
  <c r="L896" i="5"/>
  <c r="L897" i="5"/>
  <c r="L898" i="5"/>
  <c r="L899" i="5"/>
  <c r="L900" i="5"/>
  <c r="L901" i="5"/>
  <c r="L902" i="5"/>
  <c r="L903" i="5"/>
  <c r="L904" i="5"/>
  <c r="L905" i="5"/>
  <c r="L906" i="5"/>
  <c r="L907" i="5"/>
  <c r="L908" i="5"/>
  <c r="L909" i="5"/>
  <c r="L910" i="5"/>
  <c r="L911" i="5"/>
  <c r="L912" i="5"/>
  <c r="L913" i="5"/>
  <c r="L914" i="5"/>
  <c r="L915" i="5"/>
  <c r="L916" i="5"/>
  <c r="L917" i="5"/>
  <c r="L918" i="5"/>
  <c r="L919" i="5"/>
  <c r="L920" i="5"/>
  <c r="L921" i="5"/>
  <c r="L922" i="5"/>
  <c r="L923" i="5"/>
  <c r="L924" i="5"/>
  <c r="L925" i="5"/>
  <c r="L926" i="5"/>
  <c r="L927" i="5"/>
  <c r="L928" i="5"/>
  <c r="L929" i="5"/>
  <c r="L930" i="5"/>
  <c r="L931" i="5"/>
  <c r="L932" i="5"/>
  <c r="L933" i="5"/>
  <c r="L934" i="5"/>
  <c r="L935" i="5"/>
  <c r="L936" i="5"/>
  <c r="L937" i="5"/>
  <c r="L938" i="5"/>
  <c r="L939" i="5"/>
  <c r="L940" i="5"/>
  <c r="L941" i="5"/>
  <c r="L942" i="5"/>
  <c r="L943" i="5"/>
  <c r="L944" i="5"/>
  <c r="L945" i="5"/>
  <c r="L946" i="5"/>
  <c r="L947" i="5"/>
  <c r="L948" i="5"/>
  <c r="L949" i="5"/>
  <c r="L950" i="5"/>
  <c r="L951" i="5"/>
  <c r="L952" i="5"/>
  <c r="L953" i="5"/>
  <c r="L954" i="5"/>
  <c r="L955" i="5"/>
  <c r="L956" i="5"/>
  <c r="L957" i="5"/>
  <c r="L958" i="5"/>
  <c r="L959" i="5"/>
  <c r="L960" i="5"/>
  <c r="L961" i="5"/>
  <c r="L962" i="5"/>
  <c r="L963" i="5"/>
  <c r="L964" i="5"/>
  <c r="L965" i="5"/>
  <c r="L966" i="5"/>
  <c r="L967" i="5"/>
  <c r="L968" i="5"/>
  <c r="L969" i="5"/>
  <c r="L970" i="5"/>
  <c r="L971" i="5"/>
  <c r="L972" i="5"/>
  <c r="L973" i="5"/>
  <c r="L974" i="5"/>
  <c r="L975" i="5"/>
  <c r="L976" i="5"/>
  <c r="L977" i="5"/>
  <c r="L978" i="5"/>
  <c r="L979" i="5"/>
  <c r="L980" i="5"/>
  <c r="L981" i="5"/>
  <c r="L982" i="5"/>
  <c r="L983" i="5"/>
  <c r="L984" i="5"/>
  <c r="L985" i="5"/>
  <c r="L986" i="5"/>
  <c r="L987" i="5"/>
  <c r="L988" i="5"/>
  <c r="L989" i="5"/>
  <c r="L990" i="5"/>
  <c r="L991" i="5"/>
  <c r="L992" i="5"/>
  <c r="L993" i="5"/>
  <c r="L994" i="5"/>
  <c r="L995" i="5"/>
  <c r="L996" i="5"/>
  <c r="L997" i="5"/>
  <c r="L998" i="5"/>
  <c r="L999" i="5"/>
  <c r="L1000"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112" i="5"/>
  <c r="K113" i="5"/>
  <c r="K114" i="5"/>
  <c r="K115" i="5"/>
  <c r="K116" i="5"/>
  <c r="K117" i="5"/>
  <c r="K118" i="5"/>
  <c r="K119" i="5"/>
  <c r="K120" i="5"/>
  <c r="K121" i="5"/>
  <c r="K122" i="5"/>
  <c r="K123" i="5"/>
  <c r="K124" i="5"/>
  <c r="K125" i="5"/>
  <c r="K126" i="5"/>
  <c r="K127" i="5"/>
  <c r="K128" i="5"/>
  <c r="K129" i="5"/>
  <c r="K130" i="5"/>
  <c r="K131" i="5"/>
  <c r="K132" i="5"/>
  <c r="K133" i="5"/>
  <c r="K134" i="5"/>
  <c r="K135" i="5"/>
  <c r="K136" i="5"/>
  <c r="K137" i="5"/>
  <c r="K138" i="5"/>
  <c r="K139" i="5"/>
  <c r="K140" i="5"/>
  <c r="K141" i="5"/>
  <c r="K142" i="5"/>
  <c r="K143" i="5"/>
  <c r="K144" i="5"/>
  <c r="K145" i="5"/>
  <c r="K146" i="5"/>
  <c r="K147" i="5"/>
  <c r="K148" i="5"/>
  <c r="K149" i="5"/>
  <c r="K150" i="5"/>
  <c r="K151" i="5"/>
  <c r="K152" i="5"/>
  <c r="K153" i="5"/>
  <c r="K154" i="5"/>
  <c r="K155" i="5"/>
  <c r="K156" i="5"/>
  <c r="K157" i="5"/>
  <c r="K158" i="5"/>
  <c r="K159" i="5"/>
  <c r="K160" i="5"/>
  <c r="K161" i="5"/>
  <c r="K162" i="5"/>
  <c r="K163" i="5"/>
  <c r="K164" i="5"/>
  <c r="K165" i="5"/>
  <c r="K166" i="5"/>
  <c r="K167" i="5"/>
  <c r="K168" i="5"/>
  <c r="K169" i="5"/>
  <c r="K170" i="5"/>
  <c r="K171" i="5"/>
  <c r="K172" i="5"/>
  <c r="K173" i="5"/>
  <c r="K174" i="5"/>
  <c r="K175" i="5"/>
  <c r="K176" i="5"/>
  <c r="K177" i="5"/>
  <c r="K178" i="5"/>
  <c r="K179" i="5"/>
  <c r="K180" i="5"/>
  <c r="K181" i="5"/>
  <c r="K182" i="5"/>
  <c r="K183" i="5"/>
  <c r="K184" i="5"/>
  <c r="K185" i="5"/>
  <c r="K186" i="5"/>
  <c r="K187" i="5"/>
  <c r="K188" i="5"/>
  <c r="K189" i="5"/>
  <c r="K190" i="5"/>
  <c r="K191" i="5"/>
  <c r="K192" i="5"/>
  <c r="K193" i="5"/>
  <c r="K194" i="5"/>
  <c r="K195" i="5"/>
  <c r="K196" i="5"/>
  <c r="K197" i="5"/>
  <c r="K198" i="5"/>
  <c r="K199" i="5"/>
  <c r="K200" i="5"/>
  <c r="K201" i="5"/>
  <c r="K202" i="5"/>
  <c r="K203" i="5"/>
  <c r="K204" i="5"/>
  <c r="K205" i="5"/>
  <c r="K206" i="5"/>
  <c r="K207" i="5"/>
  <c r="K208" i="5"/>
  <c r="K209" i="5"/>
  <c r="K210" i="5"/>
  <c r="K211" i="5"/>
  <c r="K212" i="5"/>
  <c r="K213" i="5"/>
  <c r="K214" i="5"/>
  <c r="K215" i="5"/>
  <c r="K216" i="5"/>
  <c r="K217" i="5"/>
  <c r="K218" i="5"/>
  <c r="K219" i="5"/>
  <c r="K220" i="5"/>
  <c r="K221" i="5"/>
  <c r="K222" i="5"/>
  <c r="K223" i="5"/>
  <c r="K224" i="5"/>
  <c r="K225" i="5"/>
  <c r="K226" i="5"/>
  <c r="K227" i="5"/>
  <c r="K228" i="5"/>
  <c r="K229" i="5"/>
  <c r="K230" i="5"/>
  <c r="K231" i="5"/>
  <c r="K232" i="5"/>
  <c r="K233" i="5"/>
  <c r="K234" i="5"/>
  <c r="K235" i="5"/>
  <c r="K236" i="5"/>
  <c r="K237" i="5"/>
  <c r="K238" i="5"/>
  <c r="K239" i="5"/>
  <c r="K240" i="5"/>
  <c r="K241" i="5"/>
  <c r="K242" i="5"/>
  <c r="K243" i="5"/>
  <c r="K244" i="5"/>
  <c r="K245" i="5"/>
  <c r="K246" i="5"/>
  <c r="K247" i="5"/>
  <c r="K248" i="5"/>
  <c r="K249" i="5"/>
  <c r="K250" i="5"/>
  <c r="K251" i="5"/>
  <c r="K252" i="5"/>
  <c r="K253" i="5"/>
  <c r="K254" i="5"/>
  <c r="K255" i="5"/>
  <c r="K256" i="5"/>
  <c r="K257" i="5"/>
  <c r="K258" i="5"/>
  <c r="K259" i="5"/>
  <c r="K260" i="5"/>
  <c r="K261" i="5"/>
  <c r="K262" i="5"/>
  <c r="K263" i="5"/>
  <c r="K264" i="5"/>
  <c r="K265" i="5"/>
  <c r="K266" i="5"/>
  <c r="K267" i="5"/>
  <c r="K268" i="5"/>
  <c r="K269" i="5"/>
  <c r="K270" i="5"/>
  <c r="K271" i="5"/>
  <c r="K272" i="5"/>
  <c r="K273" i="5"/>
  <c r="K274" i="5"/>
  <c r="K275" i="5"/>
  <c r="K276" i="5"/>
  <c r="K277" i="5"/>
  <c r="K278" i="5"/>
  <c r="K279" i="5"/>
  <c r="K280" i="5"/>
  <c r="K281" i="5"/>
  <c r="K282" i="5"/>
  <c r="K283" i="5"/>
  <c r="K284" i="5"/>
  <c r="K285" i="5"/>
  <c r="K286" i="5"/>
  <c r="K287" i="5"/>
  <c r="K288" i="5"/>
  <c r="K289" i="5"/>
  <c r="K290" i="5"/>
  <c r="K291" i="5"/>
  <c r="K292" i="5"/>
  <c r="K293" i="5"/>
  <c r="K294" i="5"/>
  <c r="K295" i="5"/>
  <c r="K296" i="5"/>
  <c r="K297" i="5"/>
  <c r="K298" i="5"/>
  <c r="K299" i="5"/>
  <c r="K300" i="5"/>
  <c r="K301" i="5"/>
  <c r="K302" i="5"/>
  <c r="K303" i="5"/>
  <c r="K304" i="5"/>
  <c r="K305" i="5"/>
  <c r="K306" i="5"/>
  <c r="K307" i="5"/>
  <c r="K308" i="5"/>
  <c r="K309" i="5"/>
  <c r="K310" i="5"/>
  <c r="K311" i="5"/>
  <c r="K312" i="5"/>
  <c r="K313" i="5"/>
  <c r="K314" i="5"/>
  <c r="K315" i="5"/>
  <c r="K316" i="5"/>
  <c r="K317" i="5"/>
  <c r="K318" i="5"/>
  <c r="K319" i="5"/>
  <c r="K320" i="5"/>
  <c r="K321" i="5"/>
  <c r="K322" i="5"/>
  <c r="K323" i="5"/>
  <c r="K324" i="5"/>
  <c r="K325" i="5"/>
  <c r="K326" i="5"/>
  <c r="K327" i="5"/>
  <c r="K328" i="5"/>
  <c r="K329" i="5"/>
  <c r="K330" i="5"/>
  <c r="K331" i="5"/>
  <c r="K332" i="5"/>
  <c r="K333" i="5"/>
  <c r="K334" i="5"/>
  <c r="K335" i="5"/>
  <c r="K336" i="5"/>
  <c r="K337" i="5"/>
  <c r="K338" i="5"/>
  <c r="K339" i="5"/>
  <c r="K340" i="5"/>
  <c r="K341" i="5"/>
  <c r="K342" i="5"/>
  <c r="K343" i="5"/>
  <c r="K344" i="5"/>
  <c r="K345" i="5"/>
  <c r="K346" i="5"/>
  <c r="K347" i="5"/>
  <c r="K348" i="5"/>
  <c r="K349" i="5"/>
  <c r="K350" i="5"/>
  <c r="K351" i="5"/>
  <c r="K352" i="5"/>
  <c r="K353" i="5"/>
  <c r="K354" i="5"/>
  <c r="K355" i="5"/>
  <c r="K356" i="5"/>
  <c r="K357" i="5"/>
  <c r="K358" i="5"/>
  <c r="K359" i="5"/>
  <c r="K360" i="5"/>
  <c r="K361" i="5"/>
  <c r="K362" i="5"/>
  <c r="K363" i="5"/>
  <c r="K364" i="5"/>
  <c r="K365" i="5"/>
  <c r="K366" i="5"/>
  <c r="K367" i="5"/>
  <c r="K368" i="5"/>
  <c r="K369" i="5"/>
  <c r="K370" i="5"/>
  <c r="K371" i="5"/>
  <c r="K372" i="5"/>
  <c r="K373" i="5"/>
  <c r="K374" i="5"/>
  <c r="K375" i="5"/>
  <c r="K376" i="5"/>
  <c r="K377" i="5"/>
  <c r="K378" i="5"/>
  <c r="K379" i="5"/>
  <c r="K380" i="5"/>
  <c r="K381" i="5"/>
  <c r="K382" i="5"/>
  <c r="K383" i="5"/>
  <c r="K384" i="5"/>
  <c r="K385" i="5"/>
  <c r="K386" i="5"/>
  <c r="K387" i="5"/>
  <c r="K388" i="5"/>
  <c r="K389" i="5"/>
  <c r="K390" i="5"/>
  <c r="K391" i="5"/>
  <c r="K392" i="5"/>
  <c r="K393" i="5"/>
  <c r="K394" i="5"/>
  <c r="K395" i="5"/>
  <c r="K396" i="5"/>
  <c r="K397" i="5"/>
  <c r="K398" i="5"/>
  <c r="K399" i="5"/>
  <c r="K400" i="5"/>
  <c r="K401" i="5"/>
  <c r="K402" i="5"/>
  <c r="K403" i="5"/>
  <c r="K404" i="5"/>
  <c r="K405" i="5"/>
  <c r="K406" i="5"/>
  <c r="K407" i="5"/>
  <c r="K408" i="5"/>
  <c r="K409" i="5"/>
  <c r="K410" i="5"/>
  <c r="K411" i="5"/>
  <c r="K412" i="5"/>
  <c r="K413" i="5"/>
  <c r="K414" i="5"/>
  <c r="K415" i="5"/>
  <c r="K416" i="5"/>
  <c r="K417" i="5"/>
  <c r="K418" i="5"/>
  <c r="K419" i="5"/>
  <c r="K420" i="5"/>
  <c r="K421" i="5"/>
  <c r="K422" i="5"/>
  <c r="K423" i="5"/>
  <c r="K424" i="5"/>
  <c r="K425" i="5"/>
  <c r="K426" i="5"/>
  <c r="K427" i="5"/>
  <c r="K428" i="5"/>
  <c r="K429" i="5"/>
  <c r="K430" i="5"/>
  <c r="K431" i="5"/>
  <c r="K432" i="5"/>
  <c r="K433" i="5"/>
  <c r="K434" i="5"/>
  <c r="K435" i="5"/>
  <c r="K436" i="5"/>
  <c r="K437" i="5"/>
  <c r="K438" i="5"/>
  <c r="K439" i="5"/>
  <c r="K440" i="5"/>
  <c r="K441" i="5"/>
  <c r="K442" i="5"/>
  <c r="K443" i="5"/>
  <c r="K444" i="5"/>
  <c r="K445" i="5"/>
  <c r="K446" i="5"/>
  <c r="K447" i="5"/>
  <c r="K448" i="5"/>
  <c r="K449" i="5"/>
  <c r="K450" i="5"/>
  <c r="K451" i="5"/>
  <c r="K452" i="5"/>
  <c r="K453" i="5"/>
  <c r="K454" i="5"/>
  <c r="K455" i="5"/>
  <c r="K456" i="5"/>
  <c r="K457" i="5"/>
  <c r="K458" i="5"/>
  <c r="K459" i="5"/>
  <c r="K460" i="5"/>
  <c r="K461" i="5"/>
  <c r="K462" i="5"/>
  <c r="K463" i="5"/>
  <c r="K464" i="5"/>
  <c r="K465" i="5"/>
  <c r="K466" i="5"/>
  <c r="K467" i="5"/>
  <c r="K468" i="5"/>
  <c r="K469" i="5"/>
  <c r="K470" i="5"/>
  <c r="K471" i="5"/>
  <c r="K472" i="5"/>
  <c r="K473" i="5"/>
  <c r="K474" i="5"/>
  <c r="K475" i="5"/>
  <c r="K476" i="5"/>
  <c r="K477" i="5"/>
  <c r="K478" i="5"/>
  <c r="K479" i="5"/>
  <c r="K480" i="5"/>
  <c r="K481" i="5"/>
  <c r="K482" i="5"/>
  <c r="K483" i="5"/>
  <c r="K484" i="5"/>
  <c r="K485" i="5"/>
  <c r="K486" i="5"/>
  <c r="K487" i="5"/>
  <c r="K488" i="5"/>
  <c r="K489" i="5"/>
  <c r="K490" i="5"/>
  <c r="K491" i="5"/>
  <c r="K492" i="5"/>
  <c r="K493" i="5"/>
  <c r="K494" i="5"/>
  <c r="K495" i="5"/>
  <c r="K496" i="5"/>
  <c r="K497" i="5"/>
  <c r="K498" i="5"/>
  <c r="K499" i="5"/>
  <c r="K500" i="5"/>
  <c r="K501" i="5"/>
  <c r="K502" i="5"/>
  <c r="K503" i="5"/>
  <c r="K504" i="5"/>
  <c r="K505" i="5"/>
  <c r="K506" i="5"/>
  <c r="K507" i="5"/>
  <c r="K508" i="5"/>
  <c r="K509" i="5"/>
  <c r="K510" i="5"/>
  <c r="K511" i="5"/>
  <c r="K512" i="5"/>
  <c r="K513" i="5"/>
  <c r="K514" i="5"/>
  <c r="K515" i="5"/>
  <c r="K516" i="5"/>
  <c r="K517" i="5"/>
  <c r="K518" i="5"/>
  <c r="K519" i="5"/>
  <c r="K520" i="5"/>
  <c r="K521" i="5"/>
  <c r="K522" i="5"/>
  <c r="K523" i="5"/>
  <c r="K524" i="5"/>
  <c r="K525" i="5"/>
  <c r="K526" i="5"/>
  <c r="K527" i="5"/>
  <c r="K528" i="5"/>
  <c r="K529" i="5"/>
  <c r="K530" i="5"/>
  <c r="K531" i="5"/>
  <c r="K532" i="5"/>
  <c r="K533" i="5"/>
  <c r="K534" i="5"/>
  <c r="K535" i="5"/>
  <c r="K536" i="5"/>
  <c r="K537" i="5"/>
  <c r="K538" i="5"/>
  <c r="K539" i="5"/>
  <c r="K540" i="5"/>
  <c r="K541" i="5"/>
  <c r="K542" i="5"/>
  <c r="K543" i="5"/>
  <c r="K544" i="5"/>
  <c r="K545" i="5"/>
  <c r="K546" i="5"/>
  <c r="K547" i="5"/>
  <c r="K548" i="5"/>
  <c r="K549" i="5"/>
  <c r="K550" i="5"/>
  <c r="K551" i="5"/>
  <c r="K552" i="5"/>
  <c r="K553" i="5"/>
  <c r="K554" i="5"/>
  <c r="K555" i="5"/>
  <c r="K556" i="5"/>
  <c r="K557" i="5"/>
  <c r="K558" i="5"/>
  <c r="K559" i="5"/>
  <c r="K560" i="5"/>
  <c r="K561" i="5"/>
  <c r="K562" i="5"/>
  <c r="K563" i="5"/>
  <c r="K564" i="5"/>
  <c r="K565" i="5"/>
  <c r="K566" i="5"/>
  <c r="K567" i="5"/>
  <c r="K568" i="5"/>
  <c r="K569" i="5"/>
  <c r="K570" i="5"/>
  <c r="K571" i="5"/>
  <c r="K572" i="5"/>
  <c r="K573" i="5"/>
  <c r="K574" i="5"/>
  <c r="K575" i="5"/>
  <c r="K576" i="5"/>
  <c r="K577" i="5"/>
  <c r="K578" i="5"/>
  <c r="K579" i="5"/>
  <c r="K580" i="5"/>
  <c r="K581" i="5"/>
  <c r="K582" i="5"/>
  <c r="K583" i="5"/>
  <c r="K584" i="5"/>
  <c r="K585" i="5"/>
  <c r="K586" i="5"/>
  <c r="K587" i="5"/>
  <c r="K588" i="5"/>
  <c r="K589" i="5"/>
  <c r="K590" i="5"/>
  <c r="K591" i="5"/>
  <c r="K592" i="5"/>
  <c r="K593" i="5"/>
  <c r="K594" i="5"/>
  <c r="K595" i="5"/>
  <c r="K596" i="5"/>
  <c r="K597" i="5"/>
  <c r="K598" i="5"/>
  <c r="K599" i="5"/>
  <c r="K600" i="5"/>
  <c r="K601" i="5"/>
  <c r="K602" i="5"/>
  <c r="K603" i="5"/>
  <c r="K604" i="5"/>
  <c r="K605" i="5"/>
  <c r="K606" i="5"/>
  <c r="K607" i="5"/>
  <c r="K608" i="5"/>
  <c r="K609" i="5"/>
  <c r="K610" i="5"/>
  <c r="K611" i="5"/>
  <c r="K612" i="5"/>
  <c r="K613" i="5"/>
  <c r="K614" i="5"/>
  <c r="K615" i="5"/>
  <c r="K616" i="5"/>
  <c r="K617" i="5"/>
  <c r="K618" i="5"/>
  <c r="K619" i="5"/>
  <c r="K620" i="5"/>
  <c r="K621" i="5"/>
  <c r="K622" i="5"/>
  <c r="K623" i="5"/>
  <c r="K624" i="5"/>
  <c r="K625" i="5"/>
  <c r="K626" i="5"/>
  <c r="K627" i="5"/>
  <c r="K628" i="5"/>
  <c r="K629" i="5"/>
  <c r="K630" i="5"/>
  <c r="K631" i="5"/>
  <c r="K632" i="5"/>
  <c r="K633" i="5"/>
  <c r="K634" i="5"/>
  <c r="K635" i="5"/>
  <c r="K636" i="5"/>
  <c r="K637" i="5"/>
  <c r="K638" i="5"/>
  <c r="K639" i="5"/>
  <c r="K640" i="5"/>
  <c r="K641" i="5"/>
  <c r="K642" i="5"/>
  <c r="K643" i="5"/>
  <c r="K644" i="5"/>
  <c r="K645" i="5"/>
  <c r="K646" i="5"/>
  <c r="K647" i="5"/>
  <c r="K648" i="5"/>
  <c r="K649" i="5"/>
  <c r="K650" i="5"/>
  <c r="K651" i="5"/>
  <c r="K652" i="5"/>
  <c r="K653" i="5"/>
  <c r="K654" i="5"/>
  <c r="K655" i="5"/>
  <c r="K656" i="5"/>
  <c r="K657" i="5"/>
  <c r="K658" i="5"/>
  <c r="K659" i="5"/>
  <c r="K660" i="5"/>
  <c r="K661" i="5"/>
  <c r="K662" i="5"/>
  <c r="K663" i="5"/>
  <c r="K664" i="5"/>
  <c r="K665" i="5"/>
  <c r="K666" i="5"/>
  <c r="K667" i="5"/>
  <c r="K668" i="5"/>
  <c r="K669" i="5"/>
  <c r="K670" i="5"/>
  <c r="K671" i="5"/>
  <c r="K672" i="5"/>
  <c r="K673" i="5"/>
  <c r="K674" i="5"/>
  <c r="K675" i="5"/>
  <c r="K676" i="5"/>
  <c r="K677" i="5"/>
  <c r="K678" i="5"/>
  <c r="K679" i="5"/>
  <c r="K680" i="5"/>
  <c r="K681" i="5"/>
  <c r="K682" i="5"/>
  <c r="K683" i="5"/>
  <c r="K684" i="5"/>
  <c r="K685" i="5"/>
  <c r="K686" i="5"/>
  <c r="K687" i="5"/>
  <c r="K688" i="5"/>
  <c r="K689" i="5"/>
  <c r="K690" i="5"/>
  <c r="K691" i="5"/>
  <c r="K692" i="5"/>
  <c r="K693" i="5"/>
  <c r="K694" i="5"/>
  <c r="K695" i="5"/>
  <c r="K696" i="5"/>
  <c r="K697" i="5"/>
  <c r="K698" i="5"/>
  <c r="K699" i="5"/>
  <c r="K700" i="5"/>
  <c r="K701" i="5"/>
  <c r="K702" i="5"/>
  <c r="K703" i="5"/>
  <c r="K704" i="5"/>
  <c r="K705" i="5"/>
  <c r="K706" i="5"/>
  <c r="K707" i="5"/>
  <c r="K708" i="5"/>
  <c r="K709" i="5"/>
  <c r="K710" i="5"/>
  <c r="K711" i="5"/>
  <c r="K712" i="5"/>
  <c r="K713" i="5"/>
  <c r="K714" i="5"/>
  <c r="K715" i="5"/>
  <c r="K716" i="5"/>
  <c r="K717" i="5"/>
  <c r="K718" i="5"/>
  <c r="K719" i="5"/>
  <c r="K720" i="5"/>
  <c r="K721" i="5"/>
  <c r="K722" i="5"/>
  <c r="K723" i="5"/>
  <c r="K724" i="5"/>
  <c r="K725" i="5"/>
  <c r="K726" i="5"/>
  <c r="K727" i="5"/>
  <c r="K728" i="5"/>
  <c r="K729" i="5"/>
  <c r="K730" i="5"/>
  <c r="K731" i="5"/>
  <c r="K732" i="5"/>
  <c r="K733" i="5"/>
  <c r="K734" i="5"/>
  <c r="K735" i="5"/>
  <c r="K736" i="5"/>
  <c r="K737" i="5"/>
  <c r="K738" i="5"/>
  <c r="K739" i="5"/>
  <c r="K740" i="5"/>
  <c r="K741" i="5"/>
  <c r="K742" i="5"/>
  <c r="K743" i="5"/>
  <c r="K744" i="5"/>
  <c r="K745" i="5"/>
  <c r="K746" i="5"/>
  <c r="K747" i="5"/>
  <c r="K748" i="5"/>
  <c r="K749" i="5"/>
  <c r="K750" i="5"/>
  <c r="K751" i="5"/>
  <c r="K752" i="5"/>
  <c r="K753" i="5"/>
  <c r="K754" i="5"/>
  <c r="K755" i="5"/>
  <c r="K756" i="5"/>
  <c r="K757" i="5"/>
  <c r="K758" i="5"/>
  <c r="K759" i="5"/>
  <c r="K760" i="5"/>
  <c r="K761" i="5"/>
  <c r="K762" i="5"/>
  <c r="K763" i="5"/>
  <c r="K764" i="5"/>
  <c r="K765" i="5"/>
  <c r="K766" i="5"/>
  <c r="K767" i="5"/>
  <c r="K768" i="5"/>
  <c r="K769" i="5"/>
  <c r="K770" i="5"/>
  <c r="K771" i="5"/>
  <c r="K772" i="5"/>
  <c r="K773" i="5"/>
  <c r="K774" i="5"/>
  <c r="K775" i="5"/>
  <c r="K776" i="5"/>
  <c r="K777" i="5"/>
  <c r="K778" i="5"/>
  <c r="K779" i="5"/>
  <c r="K780" i="5"/>
  <c r="K781" i="5"/>
  <c r="K782" i="5"/>
  <c r="K783" i="5"/>
  <c r="K784" i="5"/>
  <c r="K785" i="5"/>
  <c r="K786" i="5"/>
  <c r="K787" i="5"/>
  <c r="K788" i="5"/>
  <c r="K789" i="5"/>
  <c r="K790" i="5"/>
  <c r="K791" i="5"/>
  <c r="K792" i="5"/>
  <c r="K793" i="5"/>
  <c r="K794" i="5"/>
  <c r="K795" i="5"/>
  <c r="K796" i="5"/>
  <c r="K797" i="5"/>
  <c r="K798" i="5"/>
  <c r="K799" i="5"/>
  <c r="K800" i="5"/>
  <c r="K801" i="5"/>
  <c r="K802" i="5"/>
  <c r="K803" i="5"/>
  <c r="K804" i="5"/>
  <c r="K805" i="5"/>
  <c r="K806" i="5"/>
  <c r="K807" i="5"/>
  <c r="K808" i="5"/>
  <c r="K809" i="5"/>
  <c r="K810" i="5"/>
  <c r="K811" i="5"/>
  <c r="K812" i="5"/>
  <c r="K813" i="5"/>
  <c r="K814" i="5"/>
  <c r="K815" i="5"/>
  <c r="K816" i="5"/>
  <c r="K817" i="5"/>
  <c r="K818" i="5"/>
  <c r="K819" i="5"/>
  <c r="K820" i="5"/>
  <c r="K821" i="5"/>
  <c r="K822" i="5"/>
  <c r="K823" i="5"/>
  <c r="K824" i="5"/>
  <c r="K825" i="5"/>
  <c r="K826" i="5"/>
  <c r="K827" i="5"/>
  <c r="K828" i="5"/>
  <c r="K829" i="5"/>
  <c r="K830" i="5"/>
  <c r="K831" i="5"/>
  <c r="K832" i="5"/>
  <c r="K833" i="5"/>
  <c r="K834" i="5"/>
  <c r="K835" i="5"/>
  <c r="K836" i="5"/>
  <c r="K837" i="5"/>
  <c r="K838" i="5"/>
  <c r="K839" i="5"/>
  <c r="K840" i="5"/>
  <c r="K841" i="5"/>
  <c r="K842" i="5"/>
  <c r="K843" i="5"/>
  <c r="K844" i="5"/>
  <c r="K845" i="5"/>
  <c r="K846" i="5"/>
  <c r="K847" i="5"/>
  <c r="K848" i="5"/>
  <c r="K849" i="5"/>
  <c r="K850" i="5"/>
  <c r="K851" i="5"/>
  <c r="K852" i="5"/>
  <c r="K853" i="5"/>
  <c r="K854" i="5"/>
  <c r="K855" i="5"/>
  <c r="K856" i="5"/>
  <c r="K857" i="5"/>
  <c r="K858" i="5"/>
  <c r="K859" i="5"/>
  <c r="K860" i="5"/>
  <c r="K861" i="5"/>
  <c r="K862" i="5"/>
  <c r="K863" i="5"/>
  <c r="K864" i="5"/>
  <c r="K865" i="5"/>
  <c r="K866" i="5"/>
  <c r="K867" i="5"/>
  <c r="K868" i="5"/>
  <c r="K869" i="5"/>
  <c r="K870" i="5"/>
  <c r="K871" i="5"/>
  <c r="K872" i="5"/>
  <c r="K873" i="5"/>
  <c r="K874" i="5"/>
  <c r="K875" i="5"/>
  <c r="K876" i="5"/>
  <c r="K877" i="5"/>
  <c r="K878" i="5"/>
  <c r="K879" i="5"/>
  <c r="K880" i="5"/>
  <c r="K881" i="5"/>
  <c r="K882" i="5"/>
  <c r="K883" i="5"/>
  <c r="K884" i="5"/>
  <c r="K885" i="5"/>
  <c r="K886" i="5"/>
  <c r="K887" i="5"/>
  <c r="K888" i="5"/>
  <c r="K889" i="5"/>
  <c r="K890" i="5"/>
  <c r="K891" i="5"/>
  <c r="K892" i="5"/>
  <c r="K893" i="5"/>
  <c r="K894" i="5"/>
  <c r="K895" i="5"/>
  <c r="K896" i="5"/>
  <c r="K897" i="5"/>
  <c r="K898" i="5"/>
  <c r="K899" i="5"/>
  <c r="K900" i="5"/>
  <c r="K901" i="5"/>
  <c r="K902" i="5"/>
  <c r="K903" i="5"/>
  <c r="K904" i="5"/>
  <c r="K905" i="5"/>
  <c r="K906" i="5"/>
  <c r="K907" i="5"/>
  <c r="K908" i="5"/>
  <c r="K909" i="5"/>
  <c r="K910" i="5"/>
  <c r="K911" i="5"/>
  <c r="K912" i="5"/>
  <c r="K913" i="5"/>
  <c r="K914" i="5"/>
  <c r="K915" i="5"/>
  <c r="K916" i="5"/>
  <c r="K917" i="5"/>
  <c r="K918" i="5"/>
  <c r="K919" i="5"/>
  <c r="K920" i="5"/>
  <c r="K921" i="5"/>
  <c r="K922" i="5"/>
  <c r="K923" i="5"/>
  <c r="K924" i="5"/>
  <c r="K925" i="5"/>
  <c r="K926" i="5"/>
  <c r="K927" i="5"/>
  <c r="K928" i="5"/>
  <c r="K929" i="5"/>
  <c r="K930" i="5"/>
  <c r="K931" i="5"/>
  <c r="K932" i="5"/>
  <c r="K933" i="5"/>
  <c r="K934" i="5"/>
  <c r="K935" i="5"/>
  <c r="K936" i="5"/>
  <c r="K937" i="5"/>
  <c r="K938" i="5"/>
  <c r="K939" i="5"/>
  <c r="K940" i="5"/>
  <c r="K941" i="5"/>
  <c r="K942" i="5"/>
  <c r="K943" i="5"/>
  <c r="K944" i="5"/>
  <c r="K945" i="5"/>
  <c r="K946" i="5"/>
  <c r="K947" i="5"/>
  <c r="K948" i="5"/>
  <c r="K949" i="5"/>
  <c r="K950" i="5"/>
  <c r="K951" i="5"/>
  <c r="K952" i="5"/>
  <c r="K953" i="5"/>
  <c r="K954" i="5"/>
  <c r="K955" i="5"/>
  <c r="K956" i="5"/>
  <c r="K957" i="5"/>
  <c r="K958" i="5"/>
  <c r="K959" i="5"/>
  <c r="K960" i="5"/>
  <c r="K961" i="5"/>
  <c r="K962" i="5"/>
  <c r="K963" i="5"/>
  <c r="K964" i="5"/>
  <c r="K965" i="5"/>
  <c r="K966" i="5"/>
  <c r="K967" i="5"/>
  <c r="K968" i="5"/>
  <c r="K969" i="5"/>
  <c r="K970" i="5"/>
  <c r="K971" i="5"/>
  <c r="K972" i="5"/>
  <c r="K973" i="5"/>
  <c r="K974" i="5"/>
  <c r="K975" i="5"/>
  <c r="K976" i="5"/>
  <c r="K977" i="5"/>
  <c r="K978" i="5"/>
  <c r="K979" i="5"/>
  <c r="K980" i="5"/>
  <c r="K981" i="5"/>
  <c r="K982" i="5"/>
  <c r="K983" i="5"/>
  <c r="K984" i="5"/>
  <c r="K985" i="5"/>
  <c r="K986" i="5"/>
  <c r="K987" i="5"/>
  <c r="K988" i="5"/>
  <c r="K989" i="5"/>
  <c r="K990" i="5"/>
  <c r="K991" i="5"/>
  <c r="K992" i="5"/>
  <c r="K993" i="5"/>
  <c r="K994" i="5"/>
  <c r="K995" i="5"/>
  <c r="K996" i="5"/>
  <c r="K997" i="5"/>
  <c r="K998" i="5"/>
  <c r="K999" i="5"/>
  <c r="K1000" i="5"/>
  <c r="L8" i="6"/>
  <c r="M8" i="6"/>
  <c r="B10" i="11" l="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9" i="11"/>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J147" i="3"/>
  <c r="J148" i="3"/>
  <c r="J149" i="3"/>
  <c r="J150" i="3"/>
  <c r="J151" i="3"/>
  <c r="J152" i="3"/>
  <c r="J153" i="3"/>
  <c r="J154" i="3"/>
  <c r="J155" i="3"/>
  <c r="J156" i="3"/>
  <c r="J157" i="3"/>
  <c r="J158" i="3"/>
  <c r="J159" i="3"/>
  <c r="J160" i="3"/>
  <c r="J161" i="3"/>
  <c r="J162" i="3"/>
  <c r="J163" i="3"/>
  <c r="J164" i="3"/>
  <c r="J165" i="3"/>
  <c r="J166" i="3"/>
  <c r="J167" i="3"/>
  <c r="J168" i="3"/>
  <c r="J169" i="3"/>
  <c r="J170" i="3"/>
  <c r="J171" i="3"/>
  <c r="J172" i="3"/>
  <c r="J173" i="3"/>
  <c r="J174" i="3"/>
  <c r="J175" i="3"/>
  <c r="J176" i="3"/>
  <c r="J177" i="3"/>
  <c r="J178" i="3"/>
  <c r="J179" i="3"/>
  <c r="J180" i="3"/>
  <c r="J181" i="3"/>
  <c r="J182" i="3"/>
  <c r="J183" i="3"/>
  <c r="J184" i="3"/>
  <c r="J185" i="3"/>
  <c r="J186" i="3"/>
  <c r="J187" i="3"/>
  <c r="J188" i="3"/>
  <c r="J189" i="3"/>
  <c r="J190" i="3"/>
  <c r="J191" i="3"/>
  <c r="J192" i="3"/>
  <c r="J193" i="3"/>
  <c r="J194" i="3"/>
  <c r="J195" i="3"/>
  <c r="J196" i="3"/>
  <c r="J197" i="3"/>
  <c r="J198" i="3"/>
  <c r="J199" i="3"/>
  <c r="J200" i="3"/>
  <c r="J201" i="3"/>
  <c r="J202" i="3"/>
  <c r="J203" i="3"/>
  <c r="J204" i="3"/>
  <c r="J205" i="3"/>
  <c r="J206" i="3"/>
  <c r="J207" i="3"/>
  <c r="J208" i="3"/>
  <c r="J209" i="3"/>
  <c r="J210" i="3"/>
  <c r="J211" i="3"/>
  <c r="J212" i="3"/>
  <c r="J213" i="3"/>
  <c r="J214" i="3"/>
  <c r="J215" i="3"/>
  <c r="J216" i="3"/>
  <c r="J217" i="3"/>
  <c r="J218" i="3"/>
  <c r="J219" i="3"/>
  <c r="J220" i="3"/>
  <c r="J221" i="3"/>
  <c r="J222" i="3"/>
  <c r="J223" i="3"/>
  <c r="J224" i="3"/>
  <c r="J225" i="3"/>
  <c r="J226" i="3"/>
  <c r="J227" i="3"/>
  <c r="J228" i="3"/>
  <c r="J229" i="3"/>
  <c r="J230" i="3"/>
  <c r="J231" i="3"/>
  <c r="J232" i="3"/>
  <c r="J233" i="3"/>
  <c r="J234" i="3"/>
  <c r="J235" i="3"/>
  <c r="J236" i="3"/>
  <c r="J237" i="3"/>
  <c r="J238" i="3"/>
  <c r="J239" i="3"/>
  <c r="J240" i="3"/>
  <c r="J241" i="3"/>
  <c r="J242" i="3"/>
  <c r="J243" i="3"/>
  <c r="J244" i="3"/>
  <c r="J245" i="3"/>
  <c r="J246" i="3"/>
  <c r="J247" i="3"/>
  <c r="J248" i="3"/>
  <c r="J249" i="3"/>
  <c r="J250" i="3"/>
  <c r="J251" i="3"/>
  <c r="J252" i="3"/>
  <c r="J253" i="3"/>
  <c r="J254" i="3"/>
  <c r="J255" i="3"/>
  <c r="J256" i="3"/>
  <c r="J257" i="3"/>
  <c r="J258" i="3"/>
  <c r="J259" i="3"/>
  <c r="J260" i="3"/>
  <c r="J261" i="3"/>
  <c r="J262" i="3"/>
  <c r="J263" i="3"/>
  <c r="J264" i="3"/>
  <c r="J265" i="3"/>
  <c r="J266" i="3"/>
  <c r="J267" i="3"/>
  <c r="J268" i="3"/>
  <c r="J269" i="3"/>
  <c r="J270" i="3"/>
  <c r="J271" i="3"/>
  <c r="J272" i="3"/>
  <c r="J273" i="3"/>
  <c r="J274" i="3"/>
  <c r="J275" i="3"/>
  <c r="J276" i="3"/>
  <c r="J277" i="3"/>
  <c r="J278" i="3"/>
  <c r="J279" i="3"/>
  <c r="J280" i="3"/>
  <c r="J281" i="3"/>
  <c r="J282" i="3"/>
  <c r="J283" i="3"/>
  <c r="J284" i="3"/>
  <c r="J285" i="3"/>
  <c r="J286" i="3"/>
  <c r="J287" i="3"/>
  <c r="J288" i="3"/>
  <c r="J289" i="3"/>
  <c r="J290" i="3"/>
  <c r="J291" i="3"/>
  <c r="J292" i="3"/>
  <c r="J293" i="3"/>
  <c r="J294" i="3"/>
  <c r="J295" i="3"/>
  <c r="J296" i="3"/>
  <c r="J297" i="3"/>
  <c r="J298" i="3"/>
  <c r="J299" i="3"/>
  <c r="J300" i="3"/>
  <c r="J301" i="3"/>
  <c r="J302" i="3"/>
  <c r="J303" i="3"/>
  <c r="J304" i="3"/>
  <c r="J305" i="3"/>
  <c r="J306" i="3"/>
  <c r="J307" i="3"/>
  <c r="J308" i="3"/>
  <c r="J309" i="3"/>
  <c r="J310" i="3"/>
  <c r="J311" i="3"/>
  <c r="J312" i="3"/>
  <c r="J313" i="3"/>
  <c r="J314" i="3"/>
  <c r="J315" i="3"/>
  <c r="J316" i="3"/>
  <c r="J317" i="3"/>
  <c r="J318" i="3"/>
  <c r="J319" i="3"/>
  <c r="J320" i="3"/>
  <c r="J321" i="3"/>
  <c r="J322" i="3"/>
  <c r="J323" i="3"/>
  <c r="J324" i="3"/>
  <c r="J325" i="3"/>
  <c r="J326" i="3"/>
  <c r="J327" i="3"/>
  <c r="J328" i="3"/>
  <c r="J329" i="3"/>
  <c r="J330" i="3"/>
  <c r="J331" i="3"/>
  <c r="J332" i="3"/>
  <c r="J333" i="3"/>
  <c r="J334" i="3"/>
  <c r="J335" i="3"/>
  <c r="J336" i="3"/>
  <c r="J337" i="3"/>
  <c r="J338" i="3"/>
  <c r="J339" i="3"/>
  <c r="J340" i="3"/>
  <c r="J341" i="3"/>
  <c r="J342" i="3"/>
  <c r="J343" i="3"/>
  <c r="J344" i="3"/>
  <c r="J345" i="3"/>
  <c r="J346" i="3"/>
  <c r="J347" i="3"/>
  <c r="J348" i="3"/>
  <c r="J349" i="3"/>
  <c r="J350" i="3"/>
  <c r="J351" i="3"/>
  <c r="J352" i="3"/>
  <c r="J353" i="3"/>
  <c r="J354" i="3"/>
  <c r="J355" i="3"/>
  <c r="J356" i="3"/>
  <c r="J357" i="3"/>
  <c r="J358" i="3"/>
  <c r="J359" i="3"/>
  <c r="J360" i="3"/>
  <c r="J361" i="3"/>
  <c r="J362" i="3"/>
  <c r="J363" i="3"/>
  <c r="J364" i="3"/>
  <c r="J365" i="3"/>
  <c r="J366" i="3"/>
  <c r="J367" i="3"/>
  <c r="J368" i="3"/>
  <c r="J369" i="3"/>
  <c r="J370" i="3"/>
  <c r="J371" i="3"/>
  <c r="J372" i="3"/>
  <c r="J373" i="3"/>
  <c r="J374" i="3"/>
  <c r="J375" i="3"/>
  <c r="J376" i="3"/>
  <c r="J377" i="3"/>
  <c r="J378" i="3"/>
  <c r="J379" i="3"/>
  <c r="J380" i="3"/>
  <c r="J381" i="3"/>
  <c r="J382" i="3"/>
  <c r="J383" i="3"/>
  <c r="J384" i="3"/>
  <c r="J385" i="3"/>
  <c r="J386" i="3"/>
  <c r="J387" i="3"/>
  <c r="J388" i="3"/>
  <c r="J389" i="3"/>
  <c r="J390" i="3"/>
  <c r="J391" i="3"/>
  <c r="J392" i="3"/>
  <c r="J393" i="3"/>
  <c r="J394" i="3"/>
  <c r="J395" i="3"/>
  <c r="J396" i="3"/>
  <c r="J397" i="3"/>
  <c r="J398" i="3"/>
  <c r="J399" i="3"/>
  <c r="J400" i="3"/>
  <c r="J401" i="3"/>
  <c r="J402" i="3"/>
  <c r="J403" i="3"/>
  <c r="J404" i="3"/>
  <c r="J405" i="3"/>
  <c r="J406" i="3"/>
  <c r="J407" i="3"/>
  <c r="J408" i="3"/>
  <c r="J409" i="3"/>
  <c r="J410" i="3"/>
  <c r="J411" i="3"/>
  <c r="J412" i="3"/>
  <c r="J413" i="3"/>
  <c r="J414" i="3"/>
  <c r="J415" i="3"/>
  <c r="J416" i="3"/>
  <c r="J417" i="3"/>
  <c r="J418" i="3"/>
  <c r="J419" i="3"/>
  <c r="J420" i="3"/>
  <c r="J421" i="3"/>
  <c r="J422" i="3"/>
  <c r="J423" i="3"/>
  <c r="J424" i="3"/>
  <c r="J425" i="3"/>
  <c r="J426" i="3"/>
  <c r="J427" i="3"/>
  <c r="J428" i="3"/>
  <c r="J429" i="3"/>
  <c r="J430" i="3"/>
  <c r="J431" i="3"/>
  <c r="J432" i="3"/>
  <c r="J433" i="3"/>
  <c r="J434" i="3"/>
  <c r="J435" i="3"/>
  <c r="J436" i="3"/>
  <c r="J437" i="3"/>
  <c r="J438" i="3"/>
  <c r="J439" i="3"/>
  <c r="J440" i="3"/>
  <c r="J441" i="3"/>
  <c r="J442" i="3"/>
  <c r="J443" i="3"/>
  <c r="J444" i="3"/>
  <c r="J445" i="3"/>
  <c r="J446" i="3"/>
  <c r="J447" i="3"/>
  <c r="J448" i="3"/>
  <c r="J449" i="3"/>
  <c r="J450" i="3"/>
  <c r="J451" i="3"/>
  <c r="J452" i="3"/>
  <c r="J453" i="3"/>
  <c r="J454" i="3"/>
  <c r="J455" i="3"/>
  <c r="J456" i="3"/>
  <c r="J457" i="3"/>
  <c r="J458" i="3"/>
  <c r="J459" i="3"/>
  <c r="J460" i="3"/>
  <c r="J461" i="3"/>
  <c r="J462" i="3"/>
  <c r="J463" i="3"/>
  <c r="J464" i="3"/>
  <c r="J465" i="3"/>
  <c r="J466" i="3"/>
  <c r="J467" i="3"/>
  <c r="J468" i="3"/>
  <c r="J469" i="3"/>
  <c r="J470" i="3"/>
  <c r="J471" i="3"/>
  <c r="J472" i="3"/>
  <c r="J473" i="3"/>
  <c r="J474" i="3"/>
  <c r="J475" i="3"/>
  <c r="J476" i="3"/>
  <c r="J477" i="3"/>
  <c r="J478" i="3"/>
  <c r="J479" i="3"/>
  <c r="J480" i="3"/>
  <c r="J481" i="3"/>
  <c r="J482" i="3"/>
  <c r="J483" i="3"/>
  <c r="J484" i="3"/>
  <c r="J485" i="3"/>
  <c r="J486" i="3"/>
  <c r="J487" i="3"/>
  <c r="J488" i="3"/>
  <c r="J489" i="3"/>
  <c r="J490" i="3"/>
  <c r="J491" i="3"/>
  <c r="J492" i="3"/>
  <c r="J493" i="3"/>
  <c r="J494" i="3"/>
  <c r="J495" i="3"/>
  <c r="J496" i="3"/>
  <c r="J497" i="3"/>
  <c r="J498" i="3"/>
  <c r="J499" i="3"/>
  <c r="J500" i="3"/>
  <c r="J501" i="3"/>
  <c r="J502" i="3"/>
  <c r="J503" i="3"/>
  <c r="J504" i="3"/>
  <c r="J505" i="3"/>
  <c r="J506" i="3"/>
  <c r="J507" i="3"/>
  <c r="J508" i="3"/>
  <c r="J509" i="3"/>
  <c r="J510" i="3"/>
  <c r="J511" i="3"/>
  <c r="J512" i="3"/>
  <c r="J513" i="3"/>
  <c r="J514" i="3"/>
  <c r="J515" i="3"/>
  <c r="J516" i="3"/>
  <c r="J517" i="3"/>
  <c r="J518" i="3"/>
  <c r="J519" i="3"/>
  <c r="J520" i="3"/>
  <c r="J521" i="3"/>
  <c r="J522" i="3"/>
  <c r="J523" i="3"/>
  <c r="J524" i="3"/>
  <c r="J525" i="3"/>
  <c r="J526" i="3"/>
  <c r="J527" i="3"/>
  <c r="J528" i="3"/>
  <c r="J529" i="3"/>
  <c r="J530" i="3"/>
  <c r="J531" i="3"/>
  <c r="J532" i="3"/>
  <c r="J533" i="3"/>
  <c r="J534" i="3"/>
  <c r="J535" i="3"/>
  <c r="J536" i="3"/>
  <c r="J537" i="3"/>
  <c r="J538" i="3"/>
  <c r="J539" i="3"/>
  <c r="J540" i="3"/>
  <c r="J541" i="3"/>
  <c r="J542" i="3"/>
  <c r="J543" i="3"/>
  <c r="J544" i="3"/>
  <c r="J545" i="3"/>
  <c r="J546" i="3"/>
  <c r="J547" i="3"/>
  <c r="J548" i="3"/>
  <c r="J549" i="3"/>
  <c r="J550" i="3"/>
  <c r="J551" i="3"/>
  <c r="J552" i="3"/>
  <c r="J553" i="3"/>
  <c r="J554" i="3"/>
  <c r="J555" i="3"/>
  <c r="J556" i="3"/>
  <c r="J557" i="3"/>
  <c r="J558" i="3"/>
  <c r="J559" i="3"/>
  <c r="J560" i="3"/>
  <c r="J561" i="3"/>
  <c r="J562" i="3"/>
  <c r="J563" i="3"/>
  <c r="J564" i="3"/>
  <c r="J565" i="3"/>
  <c r="J566" i="3"/>
  <c r="J567" i="3"/>
  <c r="J568" i="3"/>
  <c r="J569" i="3"/>
  <c r="J570" i="3"/>
  <c r="J571" i="3"/>
  <c r="J572" i="3"/>
  <c r="J573" i="3"/>
  <c r="J574" i="3"/>
  <c r="J575" i="3"/>
  <c r="J576" i="3"/>
  <c r="J577" i="3"/>
  <c r="J578" i="3"/>
  <c r="J579" i="3"/>
  <c r="J580" i="3"/>
  <c r="J581" i="3"/>
  <c r="J582" i="3"/>
  <c r="J583" i="3"/>
  <c r="J584" i="3"/>
  <c r="J585" i="3"/>
  <c r="J586" i="3"/>
  <c r="J587" i="3"/>
  <c r="J588" i="3"/>
  <c r="J589" i="3"/>
  <c r="J590" i="3"/>
  <c r="J591" i="3"/>
  <c r="J592" i="3"/>
  <c r="J593" i="3"/>
  <c r="J594" i="3"/>
  <c r="J595" i="3"/>
  <c r="J596" i="3"/>
  <c r="J597" i="3"/>
  <c r="J598" i="3"/>
  <c r="J599" i="3"/>
  <c r="J600" i="3"/>
  <c r="J601" i="3"/>
  <c r="J602" i="3"/>
  <c r="J603" i="3"/>
  <c r="J604" i="3"/>
  <c r="J605" i="3"/>
  <c r="J606" i="3"/>
  <c r="J607" i="3"/>
  <c r="J608" i="3"/>
  <c r="J609" i="3"/>
  <c r="J610" i="3"/>
  <c r="J611" i="3"/>
  <c r="J612" i="3"/>
  <c r="J613" i="3"/>
  <c r="J614" i="3"/>
  <c r="J615" i="3"/>
  <c r="J616" i="3"/>
  <c r="J617" i="3"/>
  <c r="J618" i="3"/>
  <c r="J619" i="3"/>
  <c r="J620" i="3"/>
  <c r="J621" i="3"/>
  <c r="J622" i="3"/>
  <c r="J623" i="3"/>
  <c r="J624" i="3"/>
  <c r="J625" i="3"/>
  <c r="J626" i="3"/>
  <c r="J627" i="3"/>
  <c r="J628" i="3"/>
  <c r="J629" i="3"/>
  <c r="J630" i="3"/>
  <c r="J631" i="3"/>
  <c r="J632" i="3"/>
  <c r="J633" i="3"/>
  <c r="J634" i="3"/>
  <c r="J635" i="3"/>
  <c r="J636" i="3"/>
  <c r="J637" i="3"/>
  <c r="J638" i="3"/>
  <c r="J639" i="3"/>
  <c r="J640" i="3"/>
  <c r="J641" i="3"/>
  <c r="J642" i="3"/>
  <c r="J643" i="3"/>
  <c r="J644" i="3"/>
  <c r="J645" i="3"/>
  <c r="J646" i="3"/>
  <c r="J647" i="3"/>
  <c r="J648" i="3"/>
  <c r="J649" i="3"/>
  <c r="J650" i="3"/>
  <c r="J651" i="3"/>
  <c r="J652" i="3"/>
  <c r="J653" i="3"/>
  <c r="J654" i="3"/>
  <c r="J655" i="3"/>
  <c r="J656" i="3"/>
  <c r="J657" i="3"/>
  <c r="J658" i="3"/>
  <c r="J659" i="3"/>
  <c r="J660" i="3"/>
  <c r="J661" i="3"/>
  <c r="J662" i="3"/>
  <c r="J663" i="3"/>
  <c r="J664" i="3"/>
  <c r="J665" i="3"/>
  <c r="J666" i="3"/>
  <c r="J667" i="3"/>
  <c r="J668" i="3"/>
  <c r="J669" i="3"/>
  <c r="J670" i="3"/>
  <c r="J671" i="3"/>
  <c r="J672" i="3"/>
  <c r="J673" i="3"/>
  <c r="J674" i="3"/>
  <c r="J675" i="3"/>
  <c r="J676" i="3"/>
  <c r="J677" i="3"/>
  <c r="J678" i="3"/>
  <c r="J679" i="3"/>
  <c r="J680" i="3"/>
  <c r="J681" i="3"/>
  <c r="J682" i="3"/>
  <c r="J683" i="3"/>
  <c r="J684" i="3"/>
  <c r="J685" i="3"/>
  <c r="J686" i="3"/>
  <c r="J687" i="3"/>
  <c r="J688" i="3"/>
  <c r="J689" i="3"/>
  <c r="J690" i="3"/>
  <c r="J691" i="3"/>
  <c r="J692" i="3"/>
  <c r="J693" i="3"/>
  <c r="J694" i="3"/>
  <c r="J695" i="3"/>
  <c r="J696" i="3"/>
  <c r="J697" i="3"/>
  <c r="J698" i="3"/>
  <c r="J699" i="3"/>
  <c r="J700" i="3"/>
  <c r="J701" i="3"/>
  <c r="J702" i="3"/>
  <c r="J703" i="3"/>
  <c r="J704" i="3"/>
  <c r="J705" i="3"/>
  <c r="J706" i="3"/>
  <c r="J707" i="3"/>
  <c r="J708" i="3"/>
  <c r="J709" i="3"/>
  <c r="J710" i="3"/>
  <c r="J711" i="3"/>
  <c r="J712" i="3"/>
  <c r="J713" i="3"/>
  <c r="J714" i="3"/>
  <c r="J715" i="3"/>
  <c r="J716" i="3"/>
  <c r="J717" i="3"/>
  <c r="J718" i="3"/>
  <c r="J719" i="3"/>
  <c r="J720" i="3"/>
  <c r="J721" i="3"/>
  <c r="J722" i="3"/>
  <c r="J723" i="3"/>
  <c r="J724" i="3"/>
  <c r="J725" i="3"/>
  <c r="J726" i="3"/>
  <c r="J727" i="3"/>
  <c r="J728" i="3"/>
  <c r="J729" i="3"/>
  <c r="J730" i="3"/>
  <c r="J731" i="3"/>
  <c r="J732" i="3"/>
  <c r="J733" i="3"/>
  <c r="J734" i="3"/>
  <c r="J735" i="3"/>
  <c r="J736" i="3"/>
  <c r="J737" i="3"/>
  <c r="J738" i="3"/>
  <c r="J739" i="3"/>
  <c r="J740" i="3"/>
  <c r="J741" i="3"/>
  <c r="J742" i="3"/>
  <c r="J743" i="3"/>
  <c r="J744" i="3"/>
  <c r="J745" i="3"/>
  <c r="J746" i="3"/>
  <c r="J747" i="3"/>
  <c r="J748" i="3"/>
  <c r="J749" i="3"/>
  <c r="J750" i="3"/>
  <c r="J751" i="3"/>
  <c r="J752" i="3"/>
  <c r="J753" i="3"/>
  <c r="J754" i="3"/>
  <c r="J755" i="3"/>
  <c r="J756" i="3"/>
  <c r="J757" i="3"/>
  <c r="J758" i="3"/>
  <c r="J759" i="3"/>
  <c r="J760" i="3"/>
  <c r="J761" i="3"/>
  <c r="J762" i="3"/>
  <c r="J763" i="3"/>
  <c r="J764" i="3"/>
  <c r="J765" i="3"/>
  <c r="J766" i="3"/>
  <c r="J767" i="3"/>
  <c r="J768" i="3"/>
  <c r="J769" i="3"/>
  <c r="J770" i="3"/>
  <c r="J771" i="3"/>
  <c r="J772" i="3"/>
  <c r="J773" i="3"/>
  <c r="J774" i="3"/>
  <c r="J775" i="3"/>
  <c r="J776" i="3"/>
  <c r="J777" i="3"/>
  <c r="J778" i="3"/>
  <c r="J779" i="3"/>
  <c r="J780" i="3"/>
  <c r="J781" i="3"/>
  <c r="J782" i="3"/>
  <c r="J783" i="3"/>
  <c r="J784" i="3"/>
  <c r="J785" i="3"/>
  <c r="J786" i="3"/>
  <c r="J787" i="3"/>
  <c r="J788" i="3"/>
  <c r="J789" i="3"/>
  <c r="J790" i="3"/>
  <c r="J791" i="3"/>
  <c r="J792" i="3"/>
  <c r="J793" i="3"/>
  <c r="J794" i="3"/>
  <c r="J795" i="3"/>
  <c r="J796" i="3"/>
  <c r="J797" i="3"/>
  <c r="J798" i="3"/>
  <c r="J799" i="3"/>
  <c r="J800" i="3"/>
  <c r="J801" i="3"/>
  <c r="J802" i="3"/>
  <c r="J803" i="3"/>
  <c r="J804" i="3"/>
  <c r="J805" i="3"/>
  <c r="J806" i="3"/>
  <c r="J807" i="3"/>
  <c r="J808" i="3"/>
  <c r="J809" i="3"/>
  <c r="J810" i="3"/>
  <c r="J811" i="3"/>
  <c r="J812" i="3"/>
  <c r="J813" i="3"/>
  <c r="J814" i="3"/>
  <c r="J815" i="3"/>
  <c r="J816" i="3"/>
  <c r="J817" i="3"/>
  <c r="J818" i="3"/>
  <c r="J819" i="3"/>
  <c r="J820" i="3"/>
  <c r="J821" i="3"/>
  <c r="J822" i="3"/>
  <c r="J823" i="3"/>
  <c r="J824" i="3"/>
  <c r="J825" i="3"/>
  <c r="J826" i="3"/>
  <c r="J827" i="3"/>
  <c r="J828" i="3"/>
  <c r="J829" i="3"/>
  <c r="J830" i="3"/>
  <c r="J831" i="3"/>
  <c r="J832" i="3"/>
  <c r="J833" i="3"/>
  <c r="J834" i="3"/>
  <c r="J835" i="3"/>
  <c r="J836" i="3"/>
  <c r="J837" i="3"/>
  <c r="J838" i="3"/>
  <c r="J839" i="3"/>
  <c r="J840" i="3"/>
  <c r="J841" i="3"/>
  <c r="J842" i="3"/>
  <c r="J843" i="3"/>
  <c r="J844" i="3"/>
  <c r="J845" i="3"/>
  <c r="J846" i="3"/>
  <c r="J847" i="3"/>
  <c r="J848" i="3"/>
  <c r="J849" i="3"/>
  <c r="J850" i="3"/>
  <c r="J851" i="3"/>
  <c r="J852" i="3"/>
  <c r="J853" i="3"/>
  <c r="J854" i="3"/>
  <c r="J855" i="3"/>
  <c r="J856" i="3"/>
  <c r="J857" i="3"/>
  <c r="J858" i="3"/>
  <c r="J859" i="3"/>
  <c r="J860" i="3"/>
  <c r="J861" i="3"/>
  <c r="J862" i="3"/>
  <c r="J863" i="3"/>
  <c r="J864" i="3"/>
  <c r="J865" i="3"/>
  <c r="J866" i="3"/>
  <c r="J867" i="3"/>
  <c r="J868" i="3"/>
  <c r="J869" i="3"/>
  <c r="J870" i="3"/>
  <c r="J871" i="3"/>
  <c r="J872" i="3"/>
  <c r="J873" i="3"/>
  <c r="J874" i="3"/>
  <c r="J875" i="3"/>
  <c r="J876" i="3"/>
  <c r="J877" i="3"/>
  <c r="J878" i="3"/>
  <c r="J879" i="3"/>
  <c r="J880" i="3"/>
  <c r="J881" i="3"/>
  <c r="J882" i="3"/>
  <c r="J883" i="3"/>
  <c r="J884" i="3"/>
  <c r="J885" i="3"/>
  <c r="J886" i="3"/>
  <c r="J887" i="3"/>
  <c r="J888" i="3"/>
  <c r="J889" i="3"/>
  <c r="J890" i="3"/>
  <c r="J891" i="3"/>
  <c r="J892" i="3"/>
  <c r="J893" i="3"/>
  <c r="J894" i="3"/>
  <c r="J895" i="3"/>
  <c r="J896" i="3"/>
  <c r="J897" i="3"/>
  <c r="J898" i="3"/>
  <c r="J899" i="3"/>
  <c r="J900" i="3"/>
  <c r="J901" i="3"/>
  <c r="J902" i="3"/>
  <c r="J903" i="3"/>
  <c r="J904" i="3"/>
  <c r="J905" i="3"/>
  <c r="J906" i="3"/>
  <c r="J907" i="3"/>
  <c r="J908" i="3"/>
  <c r="J909" i="3"/>
  <c r="J910" i="3"/>
  <c r="J911" i="3"/>
  <c r="J912" i="3"/>
  <c r="J913" i="3"/>
  <c r="J914" i="3"/>
  <c r="J915" i="3"/>
  <c r="J916" i="3"/>
  <c r="J917" i="3"/>
  <c r="J918" i="3"/>
  <c r="J919" i="3"/>
  <c r="J920" i="3"/>
  <c r="J921" i="3"/>
  <c r="J922" i="3"/>
  <c r="J923" i="3"/>
  <c r="J924" i="3"/>
  <c r="J925" i="3"/>
  <c r="J926" i="3"/>
  <c r="J927" i="3"/>
  <c r="J928" i="3"/>
  <c r="J929" i="3"/>
  <c r="J930" i="3"/>
  <c r="J931" i="3"/>
  <c r="J932" i="3"/>
  <c r="J933" i="3"/>
  <c r="J934" i="3"/>
  <c r="J935" i="3"/>
  <c r="J936" i="3"/>
  <c r="J937" i="3"/>
  <c r="J938" i="3"/>
  <c r="J939" i="3"/>
  <c r="J940" i="3"/>
  <c r="J941" i="3"/>
  <c r="J942" i="3"/>
  <c r="J943" i="3"/>
  <c r="J944" i="3"/>
  <c r="J945" i="3"/>
  <c r="J946" i="3"/>
  <c r="J947" i="3"/>
  <c r="J948" i="3"/>
  <c r="J949" i="3"/>
  <c r="J950" i="3"/>
  <c r="J951" i="3"/>
  <c r="J952" i="3"/>
  <c r="J953" i="3"/>
  <c r="J954" i="3"/>
  <c r="J955" i="3"/>
  <c r="J956" i="3"/>
  <c r="J957" i="3"/>
  <c r="J958" i="3"/>
  <c r="J959" i="3"/>
  <c r="J960" i="3"/>
  <c r="J961" i="3"/>
  <c r="J962" i="3"/>
  <c r="J963" i="3"/>
  <c r="J964" i="3"/>
  <c r="J965" i="3"/>
  <c r="J966" i="3"/>
  <c r="J967" i="3"/>
  <c r="J968" i="3"/>
  <c r="J969" i="3"/>
  <c r="J970" i="3"/>
  <c r="J971" i="3"/>
  <c r="J972" i="3"/>
  <c r="J973" i="3"/>
  <c r="J974" i="3"/>
  <c r="J975" i="3"/>
  <c r="J976" i="3"/>
  <c r="J977" i="3"/>
  <c r="J978" i="3"/>
  <c r="J979" i="3"/>
  <c r="J980" i="3"/>
  <c r="J981" i="3"/>
  <c r="J982" i="3"/>
  <c r="J983" i="3"/>
  <c r="J984" i="3"/>
  <c r="J985" i="3"/>
  <c r="J986" i="3"/>
  <c r="J987" i="3"/>
  <c r="J988" i="3"/>
  <c r="J989" i="3"/>
  <c r="J990" i="3"/>
  <c r="J991" i="3"/>
  <c r="J992" i="3"/>
  <c r="J993" i="3"/>
  <c r="J994" i="3"/>
  <c r="J995" i="3"/>
  <c r="J996" i="3"/>
  <c r="J997" i="3"/>
  <c r="J998" i="3"/>
  <c r="J999" i="3"/>
  <c r="J1000" i="3"/>
  <c r="J8" i="3"/>
  <c r="D10" i="11" s="1"/>
  <c r="L9" i="3"/>
  <c r="L10"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L165" i="3"/>
  <c r="L166" i="3"/>
  <c r="L167" i="3"/>
  <c r="L168" i="3"/>
  <c r="L169" i="3"/>
  <c r="L170" i="3"/>
  <c r="L171" i="3"/>
  <c r="L172" i="3"/>
  <c r="L173" i="3"/>
  <c r="L174" i="3"/>
  <c r="L175" i="3"/>
  <c r="L176" i="3"/>
  <c r="L177" i="3"/>
  <c r="L178" i="3"/>
  <c r="L179" i="3"/>
  <c r="L180" i="3"/>
  <c r="L181" i="3"/>
  <c r="L182" i="3"/>
  <c r="L183" i="3"/>
  <c r="L184" i="3"/>
  <c r="L185" i="3"/>
  <c r="L186" i="3"/>
  <c r="L187" i="3"/>
  <c r="L188" i="3"/>
  <c r="L189" i="3"/>
  <c r="L190" i="3"/>
  <c r="L191" i="3"/>
  <c r="L192" i="3"/>
  <c r="L193" i="3"/>
  <c r="L194" i="3"/>
  <c r="L195" i="3"/>
  <c r="L196" i="3"/>
  <c r="L197" i="3"/>
  <c r="L198" i="3"/>
  <c r="L199" i="3"/>
  <c r="L200" i="3"/>
  <c r="L201" i="3"/>
  <c r="L202" i="3"/>
  <c r="L203" i="3"/>
  <c r="L204" i="3"/>
  <c r="L205" i="3"/>
  <c r="L206" i="3"/>
  <c r="L207" i="3"/>
  <c r="L208" i="3"/>
  <c r="L209" i="3"/>
  <c r="L210" i="3"/>
  <c r="L211" i="3"/>
  <c r="L212" i="3"/>
  <c r="L213" i="3"/>
  <c r="L214" i="3"/>
  <c r="L215" i="3"/>
  <c r="L216" i="3"/>
  <c r="L217" i="3"/>
  <c r="L218" i="3"/>
  <c r="L219" i="3"/>
  <c r="L220" i="3"/>
  <c r="L221" i="3"/>
  <c r="L222" i="3"/>
  <c r="L223" i="3"/>
  <c r="L224" i="3"/>
  <c r="L225" i="3"/>
  <c r="L226" i="3"/>
  <c r="L227" i="3"/>
  <c r="L228" i="3"/>
  <c r="L229" i="3"/>
  <c r="L230" i="3"/>
  <c r="L231" i="3"/>
  <c r="L232" i="3"/>
  <c r="L233" i="3"/>
  <c r="L234" i="3"/>
  <c r="L235" i="3"/>
  <c r="L236" i="3"/>
  <c r="L237" i="3"/>
  <c r="L238" i="3"/>
  <c r="L239" i="3"/>
  <c r="L240" i="3"/>
  <c r="L241" i="3"/>
  <c r="L242" i="3"/>
  <c r="L243" i="3"/>
  <c r="L244" i="3"/>
  <c r="L245" i="3"/>
  <c r="L246" i="3"/>
  <c r="L247" i="3"/>
  <c r="L248" i="3"/>
  <c r="L249" i="3"/>
  <c r="L250" i="3"/>
  <c r="L251" i="3"/>
  <c r="L252" i="3"/>
  <c r="L253" i="3"/>
  <c r="L254" i="3"/>
  <c r="L255" i="3"/>
  <c r="L256" i="3"/>
  <c r="L257" i="3"/>
  <c r="L258" i="3"/>
  <c r="L259" i="3"/>
  <c r="L260" i="3"/>
  <c r="L261" i="3"/>
  <c r="L262" i="3"/>
  <c r="L263" i="3"/>
  <c r="L264" i="3"/>
  <c r="L265" i="3"/>
  <c r="L266" i="3"/>
  <c r="L267" i="3"/>
  <c r="L268" i="3"/>
  <c r="L269" i="3"/>
  <c r="L270" i="3"/>
  <c r="L271" i="3"/>
  <c r="L272" i="3"/>
  <c r="L273" i="3"/>
  <c r="L274" i="3"/>
  <c r="L275" i="3"/>
  <c r="L276" i="3"/>
  <c r="L277" i="3"/>
  <c r="L278" i="3"/>
  <c r="L279" i="3"/>
  <c r="L280" i="3"/>
  <c r="L281" i="3"/>
  <c r="L282" i="3"/>
  <c r="L283" i="3"/>
  <c r="L284" i="3"/>
  <c r="L285" i="3"/>
  <c r="L286" i="3"/>
  <c r="L287" i="3"/>
  <c r="L288" i="3"/>
  <c r="L289" i="3"/>
  <c r="L290" i="3"/>
  <c r="L291" i="3"/>
  <c r="L292" i="3"/>
  <c r="L293" i="3"/>
  <c r="L294" i="3"/>
  <c r="L295" i="3"/>
  <c r="L296" i="3"/>
  <c r="L297" i="3"/>
  <c r="L298" i="3"/>
  <c r="L299" i="3"/>
  <c r="L300" i="3"/>
  <c r="L301" i="3"/>
  <c r="L302" i="3"/>
  <c r="L303" i="3"/>
  <c r="L304" i="3"/>
  <c r="L305" i="3"/>
  <c r="L306" i="3"/>
  <c r="L307" i="3"/>
  <c r="L308" i="3"/>
  <c r="L309" i="3"/>
  <c r="L310" i="3"/>
  <c r="L311" i="3"/>
  <c r="L312" i="3"/>
  <c r="L313" i="3"/>
  <c r="L314" i="3"/>
  <c r="L315" i="3"/>
  <c r="L316" i="3"/>
  <c r="L317" i="3"/>
  <c r="L318" i="3"/>
  <c r="L319" i="3"/>
  <c r="L320" i="3"/>
  <c r="L321" i="3"/>
  <c r="L322" i="3"/>
  <c r="L323" i="3"/>
  <c r="L324" i="3"/>
  <c r="L325" i="3"/>
  <c r="L326" i="3"/>
  <c r="L327" i="3"/>
  <c r="L328" i="3"/>
  <c r="L329" i="3"/>
  <c r="L330" i="3"/>
  <c r="L331" i="3"/>
  <c r="L332" i="3"/>
  <c r="L333" i="3"/>
  <c r="L334" i="3"/>
  <c r="L335" i="3"/>
  <c r="L336" i="3"/>
  <c r="L337" i="3"/>
  <c r="L338" i="3"/>
  <c r="L339" i="3"/>
  <c r="L340" i="3"/>
  <c r="L341" i="3"/>
  <c r="L342" i="3"/>
  <c r="L343" i="3"/>
  <c r="L344" i="3"/>
  <c r="L345" i="3"/>
  <c r="L346" i="3"/>
  <c r="L347" i="3"/>
  <c r="L348" i="3"/>
  <c r="L349" i="3"/>
  <c r="L350" i="3"/>
  <c r="L351" i="3"/>
  <c r="L352" i="3"/>
  <c r="L353" i="3"/>
  <c r="L354" i="3"/>
  <c r="L355" i="3"/>
  <c r="L356" i="3"/>
  <c r="L357" i="3"/>
  <c r="L358" i="3"/>
  <c r="L359" i="3"/>
  <c r="L360" i="3"/>
  <c r="L361" i="3"/>
  <c r="L362" i="3"/>
  <c r="L363" i="3"/>
  <c r="L364" i="3"/>
  <c r="L365" i="3"/>
  <c r="L366" i="3"/>
  <c r="L367" i="3"/>
  <c r="L368" i="3"/>
  <c r="L369" i="3"/>
  <c r="L370" i="3"/>
  <c r="L371" i="3"/>
  <c r="L372" i="3"/>
  <c r="L373" i="3"/>
  <c r="L374" i="3"/>
  <c r="L375" i="3"/>
  <c r="L376" i="3"/>
  <c r="L377" i="3"/>
  <c r="L378" i="3"/>
  <c r="L379" i="3"/>
  <c r="L380" i="3"/>
  <c r="L381" i="3"/>
  <c r="L382" i="3"/>
  <c r="L383" i="3"/>
  <c r="L384" i="3"/>
  <c r="L385" i="3"/>
  <c r="L386" i="3"/>
  <c r="L387" i="3"/>
  <c r="L388" i="3"/>
  <c r="L389" i="3"/>
  <c r="L390" i="3"/>
  <c r="L391" i="3"/>
  <c r="L392" i="3"/>
  <c r="L393" i="3"/>
  <c r="L394" i="3"/>
  <c r="L395" i="3"/>
  <c r="L396" i="3"/>
  <c r="L397" i="3"/>
  <c r="L398" i="3"/>
  <c r="L399" i="3"/>
  <c r="L400" i="3"/>
  <c r="L401" i="3"/>
  <c r="L402" i="3"/>
  <c r="L403" i="3"/>
  <c r="L404" i="3"/>
  <c r="L405" i="3"/>
  <c r="L406" i="3"/>
  <c r="L407" i="3"/>
  <c r="L408" i="3"/>
  <c r="L409" i="3"/>
  <c r="L410" i="3"/>
  <c r="L411" i="3"/>
  <c r="L412" i="3"/>
  <c r="L413" i="3"/>
  <c r="L414" i="3"/>
  <c r="L415" i="3"/>
  <c r="L416" i="3"/>
  <c r="L417" i="3"/>
  <c r="L418" i="3"/>
  <c r="L419" i="3"/>
  <c r="L420" i="3"/>
  <c r="L421" i="3"/>
  <c r="L422" i="3"/>
  <c r="L423" i="3"/>
  <c r="L424" i="3"/>
  <c r="L425" i="3"/>
  <c r="L426" i="3"/>
  <c r="L427" i="3"/>
  <c r="L428" i="3"/>
  <c r="L429" i="3"/>
  <c r="L430" i="3"/>
  <c r="L431" i="3"/>
  <c r="L432" i="3"/>
  <c r="L433" i="3"/>
  <c r="L434" i="3"/>
  <c r="L435" i="3"/>
  <c r="L436" i="3"/>
  <c r="L437" i="3"/>
  <c r="L438" i="3"/>
  <c r="L439" i="3"/>
  <c r="L440" i="3"/>
  <c r="L441" i="3"/>
  <c r="L442" i="3"/>
  <c r="L443" i="3"/>
  <c r="L444" i="3"/>
  <c r="L445" i="3"/>
  <c r="L446" i="3"/>
  <c r="L447" i="3"/>
  <c r="L448" i="3"/>
  <c r="L449" i="3"/>
  <c r="L450" i="3"/>
  <c r="L451" i="3"/>
  <c r="L452" i="3"/>
  <c r="L453" i="3"/>
  <c r="L454" i="3"/>
  <c r="L455" i="3"/>
  <c r="L456" i="3"/>
  <c r="L457" i="3"/>
  <c r="L458" i="3"/>
  <c r="L459" i="3"/>
  <c r="L460" i="3"/>
  <c r="L461" i="3"/>
  <c r="L462" i="3"/>
  <c r="L463" i="3"/>
  <c r="L464" i="3"/>
  <c r="L465" i="3"/>
  <c r="L466" i="3"/>
  <c r="L467" i="3"/>
  <c r="L468" i="3"/>
  <c r="L469" i="3"/>
  <c r="L470" i="3"/>
  <c r="L471" i="3"/>
  <c r="L472" i="3"/>
  <c r="L473" i="3"/>
  <c r="L474" i="3"/>
  <c r="L475" i="3"/>
  <c r="L476" i="3"/>
  <c r="L477" i="3"/>
  <c r="L478" i="3"/>
  <c r="L479" i="3"/>
  <c r="L480" i="3"/>
  <c r="L481" i="3"/>
  <c r="L482" i="3"/>
  <c r="L483" i="3"/>
  <c r="L484" i="3"/>
  <c r="L485" i="3"/>
  <c r="L486" i="3"/>
  <c r="L487" i="3"/>
  <c r="L488" i="3"/>
  <c r="L489" i="3"/>
  <c r="L490" i="3"/>
  <c r="L491" i="3"/>
  <c r="L492" i="3"/>
  <c r="L493" i="3"/>
  <c r="L494" i="3"/>
  <c r="L495" i="3"/>
  <c r="L496" i="3"/>
  <c r="L497" i="3"/>
  <c r="L498" i="3"/>
  <c r="L499" i="3"/>
  <c r="L500" i="3"/>
  <c r="L501" i="3"/>
  <c r="L502" i="3"/>
  <c r="L503" i="3"/>
  <c r="L504" i="3"/>
  <c r="L505" i="3"/>
  <c r="L506" i="3"/>
  <c r="L507" i="3"/>
  <c r="L508" i="3"/>
  <c r="L509" i="3"/>
  <c r="L510" i="3"/>
  <c r="L511" i="3"/>
  <c r="L512" i="3"/>
  <c r="L513" i="3"/>
  <c r="L514" i="3"/>
  <c r="L515" i="3"/>
  <c r="L516" i="3"/>
  <c r="L517" i="3"/>
  <c r="L518" i="3"/>
  <c r="L519" i="3"/>
  <c r="L520" i="3"/>
  <c r="L521" i="3"/>
  <c r="L522" i="3"/>
  <c r="L523" i="3"/>
  <c r="L524" i="3"/>
  <c r="L525" i="3"/>
  <c r="L526" i="3"/>
  <c r="L527" i="3"/>
  <c r="L528" i="3"/>
  <c r="L529" i="3"/>
  <c r="L530" i="3"/>
  <c r="L531" i="3"/>
  <c r="L532" i="3"/>
  <c r="L533" i="3"/>
  <c r="L534" i="3"/>
  <c r="L535" i="3"/>
  <c r="L536" i="3"/>
  <c r="L537" i="3"/>
  <c r="L538" i="3"/>
  <c r="L539" i="3"/>
  <c r="L540" i="3"/>
  <c r="L541" i="3"/>
  <c r="L542" i="3"/>
  <c r="L543" i="3"/>
  <c r="L544" i="3"/>
  <c r="L545" i="3"/>
  <c r="L546" i="3"/>
  <c r="L547" i="3"/>
  <c r="L548" i="3"/>
  <c r="L549" i="3"/>
  <c r="L550" i="3"/>
  <c r="L551" i="3"/>
  <c r="L552" i="3"/>
  <c r="L553" i="3"/>
  <c r="L554" i="3"/>
  <c r="L555" i="3"/>
  <c r="L556" i="3"/>
  <c r="L557" i="3"/>
  <c r="L558" i="3"/>
  <c r="L559" i="3"/>
  <c r="L560" i="3"/>
  <c r="L561" i="3"/>
  <c r="L562" i="3"/>
  <c r="L563" i="3"/>
  <c r="L564" i="3"/>
  <c r="L565" i="3"/>
  <c r="L566" i="3"/>
  <c r="L567" i="3"/>
  <c r="L568" i="3"/>
  <c r="L569" i="3"/>
  <c r="L570" i="3"/>
  <c r="L571" i="3"/>
  <c r="L572" i="3"/>
  <c r="L573" i="3"/>
  <c r="L574" i="3"/>
  <c r="L575" i="3"/>
  <c r="L576" i="3"/>
  <c r="L577" i="3"/>
  <c r="L578" i="3"/>
  <c r="L579" i="3"/>
  <c r="L580" i="3"/>
  <c r="L581" i="3"/>
  <c r="L582" i="3"/>
  <c r="L583" i="3"/>
  <c r="L584" i="3"/>
  <c r="L585" i="3"/>
  <c r="L586" i="3"/>
  <c r="L587" i="3"/>
  <c r="L588" i="3"/>
  <c r="L589" i="3"/>
  <c r="L590" i="3"/>
  <c r="L591" i="3"/>
  <c r="L592" i="3"/>
  <c r="L593" i="3"/>
  <c r="L594" i="3"/>
  <c r="L595" i="3"/>
  <c r="L596" i="3"/>
  <c r="L597" i="3"/>
  <c r="L598" i="3"/>
  <c r="L599" i="3"/>
  <c r="L600" i="3"/>
  <c r="L601" i="3"/>
  <c r="L602" i="3"/>
  <c r="L603" i="3"/>
  <c r="L604" i="3"/>
  <c r="L605" i="3"/>
  <c r="L606" i="3"/>
  <c r="L607" i="3"/>
  <c r="L608" i="3"/>
  <c r="L609" i="3"/>
  <c r="L610" i="3"/>
  <c r="L611" i="3"/>
  <c r="L612" i="3"/>
  <c r="L613" i="3"/>
  <c r="L614" i="3"/>
  <c r="L615" i="3"/>
  <c r="L616" i="3"/>
  <c r="L617" i="3"/>
  <c r="L618" i="3"/>
  <c r="L619" i="3"/>
  <c r="L620" i="3"/>
  <c r="L621" i="3"/>
  <c r="L622" i="3"/>
  <c r="L623" i="3"/>
  <c r="L624" i="3"/>
  <c r="L625" i="3"/>
  <c r="L626" i="3"/>
  <c r="L627" i="3"/>
  <c r="L628" i="3"/>
  <c r="L629" i="3"/>
  <c r="L630" i="3"/>
  <c r="L631" i="3"/>
  <c r="L632" i="3"/>
  <c r="L633" i="3"/>
  <c r="L634" i="3"/>
  <c r="L635" i="3"/>
  <c r="L636" i="3"/>
  <c r="L637" i="3"/>
  <c r="L638" i="3"/>
  <c r="L639" i="3"/>
  <c r="L640" i="3"/>
  <c r="L641" i="3"/>
  <c r="L642" i="3"/>
  <c r="L643" i="3"/>
  <c r="L644" i="3"/>
  <c r="L645" i="3"/>
  <c r="L646" i="3"/>
  <c r="L647" i="3"/>
  <c r="L648" i="3"/>
  <c r="L649" i="3"/>
  <c r="L650" i="3"/>
  <c r="L651" i="3"/>
  <c r="L652" i="3"/>
  <c r="L653" i="3"/>
  <c r="L654" i="3"/>
  <c r="L655" i="3"/>
  <c r="L656" i="3"/>
  <c r="L657" i="3"/>
  <c r="L658" i="3"/>
  <c r="L659" i="3"/>
  <c r="L660" i="3"/>
  <c r="L661" i="3"/>
  <c r="L662" i="3"/>
  <c r="L663" i="3"/>
  <c r="L664" i="3"/>
  <c r="L665" i="3"/>
  <c r="L666" i="3"/>
  <c r="L667" i="3"/>
  <c r="L668" i="3"/>
  <c r="L669" i="3"/>
  <c r="L670" i="3"/>
  <c r="L671" i="3"/>
  <c r="L672" i="3"/>
  <c r="L673" i="3"/>
  <c r="L674" i="3"/>
  <c r="L675" i="3"/>
  <c r="L676" i="3"/>
  <c r="L677" i="3"/>
  <c r="L678" i="3"/>
  <c r="L679" i="3"/>
  <c r="L680" i="3"/>
  <c r="L681" i="3"/>
  <c r="L682" i="3"/>
  <c r="L683" i="3"/>
  <c r="L684" i="3"/>
  <c r="L685" i="3"/>
  <c r="L686" i="3"/>
  <c r="L687" i="3"/>
  <c r="L688" i="3"/>
  <c r="L689" i="3"/>
  <c r="L690" i="3"/>
  <c r="L691" i="3"/>
  <c r="L692" i="3"/>
  <c r="L693" i="3"/>
  <c r="L694" i="3"/>
  <c r="L695" i="3"/>
  <c r="L696" i="3"/>
  <c r="L697" i="3"/>
  <c r="L698" i="3"/>
  <c r="L699" i="3"/>
  <c r="L700" i="3"/>
  <c r="L701" i="3"/>
  <c r="L702" i="3"/>
  <c r="L703" i="3"/>
  <c r="L704" i="3"/>
  <c r="L705" i="3"/>
  <c r="L706" i="3"/>
  <c r="L707" i="3"/>
  <c r="L708" i="3"/>
  <c r="L709" i="3"/>
  <c r="L710" i="3"/>
  <c r="L711" i="3"/>
  <c r="L712" i="3"/>
  <c r="L713" i="3"/>
  <c r="L714" i="3"/>
  <c r="L715" i="3"/>
  <c r="L716" i="3"/>
  <c r="L717" i="3"/>
  <c r="L718" i="3"/>
  <c r="L719" i="3"/>
  <c r="L720" i="3"/>
  <c r="L721" i="3"/>
  <c r="L722" i="3"/>
  <c r="L723" i="3"/>
  <c r="L724" i="3"/>
  <c r="L725" i="3"/>
  <c r="L726" i="3"/>
  <c r="L727" i="3"/>
  <c r="L728" i="3"/>
  <c r="L729" i="3"/>
  <c r="L730" i="3"/>
  <c r="L731" i="3"/>
  <c r="L732" i="3"/>
  <c r="L733" i="3"/>
  <c r="L734" i="3"/>
  <c r="L735" i="3"/>
  <c r="L736" i="3"/>
  <c r="L737" i="3"/>
  <c r="L738" i="3"/>
  <c r="L739" i="3"/>
  <c r="L740" i="3"/>
  <c r="L741" i="3"/>
  <c r="L742" i="3"/>
  <c r="L743" i="3"/>
  <c r="L744" i="3"/>
  <c r="L745" i="3"/>
  <c r="L746" i="3"/>
  <c r="L747" i="3"/>
  <c r="L748" i="3"/>
  <c r="L749" i="3"/>
  <c r="L750" i="3"/>
  <c r="L751" i="3"/>
  <c r="L752" i="3"/>
  <c r="L753" i="3"/>
  <c r="L754" i="3"/>
  <c r="L755" i="3"/>
  <c r="L756" i="3"/>
  <c r="L757" i="3"/>
  <c r="L758" i="3"/>
  <c r="L759" i="3"/>
  <c r="L760" i="3"/>
  <c r="L761" i="3"/>
  <c r="L762" i="3"/>
  <c r="L763" i="3"/>
  <c r="L764" i="3"/>
  <c r="L765" i="3"/>
  <c r="L766" i="3"/>
  <c r="L767" i="3"/>
  <c r="L768" i="3"/>
  <c r="L769" i="3"/>
  <c r="L770" i="3"/>
  <c r="L771" i="3"/>
  <c r="L772" i="3"/>
  <c r="L773" i="3"/>
  <c r="L774" i="3"/>
  <c r="L775" i="3"/>
  <c r="L776" i="3"/>
  <c r="L777" i="3"/>
  <c r="L778" i="3"/>
  <c r="L779" i="3"/>
  <c r="L780" i="3"/>
  <c r="L781" i="3"/>
  <c r="L782" i="3"/>
  <c r="L783" i="3"/>
  <c r="L784" i="3"/>
  <c r="L785" i="3"/>
  <c r="L786" i="3"/>
  <c r="L787" i="3"/>
  <c r="L788" i="3"/>
  <c r="L789" i="3"/>
  <c r="L790" i="3"/>
  <c r="L791" i="3"/>
  <c r="L792" i="3"/>
  <c r="L793" i="3"/>
  <c r="L794" i="3"/>
  <c r="L795" i="3"/>
  <c r="L796" i="3"/>
  <c r="L797" i="3"/>
  <c r="L798" i="3"/>
  <c r="L799" i="3"/>
  <c r="L800" i="3"/>
  <c r="L801" i="3"/>
  <c r="L802" i="3"/>
  <c r="L803" i="3"/>
  <c r="L804" i="3"/>
  <c r="L805" i="3"/>
  <c r="L806" i="3"/>
  <c r="L807" i="3"/>
  <c r="L808" i="3"/>
  <c r="L809" i="3"/>
  <c r="L810" i="3"/>
  <c r="L811" i="3"/>
  <c r="L812" i="3"/>
  <c r="L813" i="3"/>
  <c r="L814" i="3"/>
  <c r="L815" i="3"/>
  <c r="L816" i="3"/>
  <c r="L817" i="3"/>
  <c r="L818" i="3"/>
  <c r="L819" i="3"/>
  <c r="L820" i="3"/>
  <c r="L821" i="3"/>
  <c r="L822" i="3"/>
  <c r="L823" i="3"/>
  <c r="L824" i="3"/>
  <c r="L825" i="3"/>
  <c r="L826" i="3"/>
  <c r="L827" i="3"/>
  <c r="L828" i="3"/>
  <c r="L829" i="3"/>
  <c r="L830" i="3"/>
  <c r="L831" i="3"/>
  <c r="L832" i="3"/>
  <c r="L833" i="3"/>
  <c r="L834" i="3"/>
  <c r="L835" i="3"/>
  <c r="L836" i="3"/>
  <c r="L837" i="3"/>
  <c r="L838" i="3"/>
  <c r="L839" i="3"/>
  <c r="L840" i="3"/>
  <c r="L841" i="3"/>
  <c r="L842" i="3"/>
  <c r="L843" i="3"/>
  <c r="L844" i="3"/>
  <c r="L845" i="3"/>
  <c r="L846" i="3"/>
  <c r="L847" i="3"/>
  <c r="L848" i="3"/>
  <c r="L849" i="3"/>
  <c r="L850" i="3"/>
  <c r="L851" i="3"/>
  <c r="L852" i="3"/>
  <c r="L853" i="3"/>
  <c r="L854" i="3"/>
  <c r="L855" i="3"/>
  <c r="L856" i="3"/>
  <c r="L857" i="3"/>
  <c r="L858" i="3"/>
  <c r="L859" i="3"/>
  <c r="L860" i="3"/>
  <c r="L861" i="3"/>
  <c r="L862" i="3"/>
  <c r="L863" i="3"/>
  <c r="L864" i="3"/>
  <c r="L865" i="3"/>
  <c r="L866" i="3"/>
  <c r="L867" i="3"/>
  <c r="L868" i="3"/>
  <c r="L869" i="3"/>
  <c r="L870" i="3"/>
  <c r="L871" i="3"/>
  <c r="L872" i="3"/>
  <c r="L873" i="3"/>
  <c r="L874" i="3"/>
  <c r="L875" i="3"/>
  <c r="L876" i="3"/>
  <c r="L877" i="3"/>
  <c r="L878" i="3"/>
  <c r="L879" i="3"/>
  <c r="L880" i="3"/>
  <c r="L881" i="3"/>
  <c r="L882" i="3"/>
  <c r="L883" i="3"/>
  <c r="L884" i="3"/>
  <c r="L885" i="3"/>
  <c r="L886" i="3"/>
  <c r="L887" i="3"/>
  <c r="L888" i="3"/>
  <c r="L889" i="3"/>
  <c r="L890" i="3"/>
  <c r="L891" i="3"/>
  <c r="L892" i="3"/>
  <c r="L893" i="3"/>
  <c r="L894" i="3"/>
  <c r="L895" i="3"/>
  <c r="L896" i="3"/>
  <c r="L897" i="3"/>
  <c r="L898" i="3"/>
  <c r="L899" i="3"/>
  <c r="L900" i="3"/>
  <c r="L901" i="3"/>
  <c r="L902" i="3"/>
  <c r="L903" i="3"/>
  <c r="L904" i="3"/>
  <c r="L905" i="3"/>
  <c r="L906" i="3"/>
  <c r="L907" i="3"/>
  <c r="L908" i="3"/>
  <c r="L909" i="3"/>
  <c r="L910" i="3"/>
  <c r="L911" i="3"/>
  <c r="L912" i="3"/>
  <c r="L913" i="3"/>
  <c r="L914" i="3"/>
  <c r="L915" i="3"/>
  <c r="L916" i="3"/>
  <c r="L917" i="3"/>
  <c r="L918" i="3"/>
  <c r="L919" i="3"/>
  <c r="L920" i="3"/>
  <c r="L921" i="3"/>
  <c r="L922" i="3"/>
  <c r="L923" i="3"/>
  <c r="L924" i="3"/>
  <c r="L925" i="3"/>
  <c r="L926" i="3"/>
  <c r="L927" i="3"/>
  <c r="L928" i="3"/>
  <c r="L929" i="3"/>
  <c r="L930" i="3"/>
  <c r="L931" i="3"/>
  <c r="L932" i="3"/>
  <c r="L933" i="3"/>
  <c r="L934" i="3"/>
  <c r="L935" i="3"/>
  <c r="L936" i="3"/>
  <c r="L937" i="3"/>
  <c r="L938" i="3"/>
  <c r="L939" i="3"/>
  <c r="L940" i="3"/>
  <c r="L941" i="3"/>
  <c r="L942" i="3"/>
  <c r="L943" i="3"/>
  <c r="L944" i="3"/>
  <c r="L945" i="3"/>
  <c r="L946" i="3"/>
  <c r="L947" i="3"/>
  <c r="L948" i="3"/>
  <c r="L949" i="3"/>
  <c r="L950" i="3"/>
  <c r="L951" i="3"/>
  <c r="L952" i="3"/>
  <c r="L953" i="3"/>
  <c r="L954" i="3"/>
  <c r="L955" i="3"/>
  <c r="L956" i="3"/>
  <c r="L957" i="3"/>
  <c r="L958" i="3"/>
  <c r="L959" i="3"/>
  <c r="L960" i="3"/>
  <c r="L961" i="3"/>
  <c r="L962" i="3"/>
  <c r="L963" i="3"/>
  <c r="L964" i="3"/>
  <c r="L965" i="3"/>
  <c r="L966" i="3"/>
  <c r="L967" i="3"/>
  <c r="L968" i="3"/>
  <c r="L969" i="3"/>
  <c r="L970" i="3"/>
  <c r="L971" i="3"/>
  <c r="L972" i="3"/>
  <c r="L973" i="3"/>
  <c r="L974" i="3"/>
  <c r="L975" i="3"/>
  <c r="L976" i="3"/>
  <c r="L977" i="3"/>
  <c r="L978" i="3"/>
  <c r="L979" i="3"/>
  <c r="L980" i="3"/>
  <c r="L981" i="3"/>
  <c r="L982" i="3"/>
  <c r="L983" i="3"/>
  <c r="L984" i="3"/>
  <c r="L985" i="3"/>
  <c r="L986" i="3"/>
  <c r="L987" i="3"/>
  <c r="L988" i="3"/>
  <c r="L989" i="3"/>
  <c r="L990" i="3"/>
  <c r="L991" i="3"/>
  <c r="L992" i="3"/>
  <c r="L993" i="3"/>
  <c r="L994" i="3"/>
  <c r="L995" i="3"/>
  <c r="L996" i="3"/>
  <c r="L997" i="3"/>
  <c r="L998" i="3"/>
  <c r="L999" i="3"/>
  <c r="L1000" i="3"/>
  <c r="J8" i="5"/>
  <c r="M8" i="5"/>
  <c r="M232" i="7"/>
  <c r="M9" i="7"/>
  <c r="M10" i="7"/>
  <c r="M11" i="7"/>
  <c r="M12" i="7"/>
  <c r="M13" i="7"/>
  <c r="M14" i="7"/>
  <c r="M15" i="7"/>
  <c r="M16" i="7"/>
  <c r="M17" i="7"/>
  <c r="M18" i="7"/>
  <c r="M19" i="7"/>
  <c r="M20" i="7"/>
  <c r="M21" i="7"/>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55" i="7"/>
  <c r="M56" i="7"/>
  <c r="M57" i="7"/>
  <c r="M58" i="7"/>
  <c r="M59" i="7"/>
  <c r="M60" i="7"/>
  <c r="M61" i="7"/>
  <c r="M62" i="7"/>
  <c r="M63" i="7"/>
  <c r="M64" i="7"/>
  <c r="M65" i="7"/>
  <c r="M66" i="7"/>
  <c r="M67" i="7"/>
  <c r="M68" i="7"/>
  <c r="M69" i="7"/>
  <c r="M70" i="7"/>
  <c r="M71" i="7"/>
  <c r="M72" i="7"/>
  <c r="M73" i="7"/>
  <c r="M74" i="7"/>
  <c r="M75" i="7"/>
  <c r="M76" i="7"/>
  <c r="M77" i="7"/>
  <c r="M78" i="7"/>
  <c r="M79" i="7"/>
  <c r="M80" i="7"/>
  <c r="M81" i="7"/>
  <c r="M82" i="7"/>
  <c r="M83" i="7"/>
  <c r="M84" i="7"/>
  <c r="M85" i="7"/>
  <c r="M86" i="7"/>
  <c r="M87" i="7"/>
  <c r="M88" i="7"/>
  <c r="M89" i="7"/>
  <c r="M90" i="7"/>
  <c r="M91" i="7"/>
  <c r="M92" i="7"/>
  <c r="M93" i="7"/>
  <c r="M94" i="7"/>
  <c r="M95" i="7"/>
  <c r="M96" i="7"/>
  <c r="M97" i="7"/>
  <c r="M98" i="7"/>
  <c r="M99" i="7"/>
  <c r="M100" i="7"/>
  <c r="M101" i="7"/>
  <c r="M102" i="7"/>
  <c r="M103" i="7"/>
  <c r="M104" i="7"/>
  <c r="M105" i="7"/>
  <c r="M106" i="7"/>
  <c r="M107" i="7"/>
  <c r="M108" i="7"/>
  <c r="M109" i="7"/>
  <c r="M110" i="7"/>
  <c r="M111" i="7"/>
  <c r="M112" i="7"/>
  <c r="M113" i="7"/>
  <c r="M114" i="7"/>
  <c r="M115" i="7"/>
  <c r="M116" i="7"/>
  <c r="M117" i="7"/>
  <c r="M118" i="7"/>
  <c r="M119" i="7"/>
  <c r="M120" i="7"/>
  <c r="M121" i="7"/>
  <c r="M122" i="7"/>
  <c r="M123" i="7"/>
  <c r="M124" i="7"/>
  <c r="M125" i="7"/>
  <c r="M126" i="7"/>
  <c r="M127" i="7"/>
  <c r="M128" i="7"/>
  <c r="M129" i="7"/>
  <c r="M130" i="7"/>
  <c r="M131" i="7"/>
  <c r="M132" i="7"/>
  <c r="M133" i="7"/>
  <c r="M134" i="7"/>
  <c r="M135" i="7"/>
  <c r="M136" i="7"/>
  <c r="M137" i="7"/>
  <c r="M138" i="7"/>
  <c r="M139" i="7"/>
  <c r="M140" i="7"/>
  <c r="M141" i="7"/>
  <c r="M142" i="7"/>
  <c r="M143" i="7"/>
  <c r="M144" i="7"/>
  <c r="M145" i="7"/>
  <c r="M146" i="7"/>
  <c r="M147" i="7"/>
  <c r="M148" i="7"/>
  <c r="M149" i="7"/>
  <c r="M150" i="7"/>
  <c r="M151" i="7"/>
  <c r="M152" i="7"/>
  <c r="M153" i="7"/>
  <c r="M154" i="7"/>
  <c r="M155" i="7"/>
  <c r="M156" i="7"/>
  <c r="M157" i="7"/>
  <c r="M158" i="7"/>
  <c r="M159" i="7"/>
  <c r="M160" i="7"/>
  <c r="M161" i="7"/>
  <c r="M162" i="7"/>
  <c r="M163" i="7"/>
  <c r="M164" i="7"/>
  <c r="M165" i="7"/>
  <c r="M166" i="7"/>
  <c r="M167" i="7"/>
  <c r="M168" i="7"/>
  <c r="M169" i="7"/>
  <c r="M170" i="7"/>
  <c r="M171" i="7"/>
  <c r="M172" i="7"/>
  <c r="M173" i="7"/>
  <c r="M174" i="7"/>
  <c r="M175" i="7"/>
  <c r="M176" i="7"/>
  <c r="M177" i="7"/>
  <c r="M178" i="7"/>
  <c r="M179" i="7"/>
  <c r="M180" i="7"/>
  <c r="M181" i="7"/>
  <c r="M182" i="7"/>
  <c r="M183" i="7"/>
  <c r="M184" i="7"/>
  <c r="M185" i="7"/>
  <c r="M186" i="7"/>
  <c r="M187" i="7"/>
  <c r="M188" i="7"/>
  <c r="M189" i="7"/>
  <c r="M190" i="7"/>
  <c r="M191" i="7"/>
  <c r="M192" i="7"/>
  <c r="M193" i="7"/>
  <c r="M194" i="7"/>
  <c r="M195" i="7"/>
  <c r="M196" i="7"/>
  <c r="M197" i="7"/>
  <c r="M198" i="7"/>
  <c r="M199" i="7"/>
  <c r="M200" i="7"/>
  <c r="M201" i="7"/>
  <c r="M202" i="7"/>
  <c r="M203" i="7"/>
  <c r="M204" i="7"/>
  <c r="M205" i="7"/>
  <c r="M206" i="7"/>
  <c r="M207" i="7"/>
  <c r="M208" i="7"/>
  <c r="M209" i="7"/>
  <c r="M210" i="7"/>
  <c r="M211" i="7"/>
  <c r="M212" i="7"/>
  <c r="M213" i="7"/>
  <c r="M214" i="7"/>
  <c r="M215" i="7"/>
  <c r="M216" i="7"/>
  <c r="M217" i="7"/>
  <c r="M218" i="7"/>
  <c r="M219" i="7"/>
  <c r="M220" i="7"/>
  <c r="M221" i="7"/>
  <c r="M222" i="7"/>
  <c r="M223" i="7"/>
  <c r="M224" i="7"/>
  <c r="M225" i="7"/>
  <c r="M226" i="7"/>
  <c r="M227" i="7"/>
  <c r="M228" i="7"/>
  <c r="M229" i="7"/>
  <c r="M230" i="7"/>
  <c r="M231" i="7"/>
  <c r="M233" i="7"/>
  <c r="M234" i="7"/>
  <c r="M235" i="7"/>
  <c r="M236" i="7"/>
  <c r="M237" i="7"/>
  <c r="M238" i="7"/>
  <c r="M239" i="7"/>
  <c r="M240" i="7"/>
  <c r="M241" i="7"/>
  <c r="M242" i="7"/>
  <c r="M243" i="7"/>
  <c r="M244" i="7"/>
  <c r="M245" i="7"/>
  <c r="M246" i="7"/>
  <c r="M247" i="7"/>
  <c r="M248" i="7"/>
  <c r="M249" i="7"/>
  <c r="M250" i="7"/>
  <c r="M251" i="7"/>
  <c r="M252" i="7"/>
  <c r="M253" i="7"/>
  <c r="M254" i="7"/>
  <c r="M255" i="7"/>
  <c r="M256" i="7"/>
  <c r="M257" i="7"/>
  <c r="M258" i="7"/>
  <c r="M259" i="7"/>
  <c r="M260" i="7"/>
  <c r="M261" i="7"/>
  <c r="M262" i="7"/>
  <c r="M263" i="7"/>
  <c r="M264" i="7"/>
  <c r="M265" i="7"/>
  <c r="M266" i="7"/>
  <c r="M267" i="7"/>
  <c r="M268" i="7"/>
  <c r="M269" i="7"/>
  <c r="M270" i="7"/>
  <c r="M271" i="7"/>
  <c r="M272" i="7"/>
  <c r="M273" i="7"/>
  <c r="M274" i="7"/>
  <c r="M275" i="7"/>
  <c r="M276" i="7"/>
  <c r="M277" i="7"/>
  <c r="M278" i="7"/>
  <c r="M279" i="7"/>
  <c r="M280" i="7"/>
  <c r="M281" i="7"/>
  <c r="M282" i="7"/>
  <c r="M283" i="7"/>
  <c r="M284" i="7"/>
  <c r="M285" i="7"/>
  <c r="M286" i="7"/>
  <c r="M287" i="7"/>
  <c r="M288" i="7"/>
  <c r="M289" i="7"/>
  <c r="M290" i="7"/>
  <c r="M291" i="7"/>
  <c r="M292" i="7"/>
  <c r="M293" i="7"/>
  <c r="M294" i="7"/>
  <c r="M295" i="7"/>
  <c r="M296" i="7"/>
  <c r="M297" i="7"/>
  <c r="M298" i="7"/>
  <c r="M299" i="7"/>
  <c r="M300" i="7"/>
  <c r="M301" i="7"/>
  <c r="M302" i="7"/>
  <c r="M303" i="7"/>
  <c r="M304" i="7"/>
  <c r="M305" i="7"/>
  <c r="M306" i="7"/>
  <c r="M307" i="7"/>
  <c r="M308" i="7"/>
  <c r="M309" i="7"/>
  <c r="M310" i="7"/>
  <c r="M311" i="7"/>
  <c r="M312" i="7"/>
  <c r="M313" i="7"/>
  <c r="M314" i="7"/>
  <c r="M315" i="7"/>
  <c r="M316" i="7"/>
  <c r="M317" i="7"/>
  <c r="M318" i="7"/>
  <c r="M319" i="7"/>
  <c r="M320" i="7"/>
  <c r="M321" i="7"/>
  <c r="M322" i="7"/>
  <c r="M323" i="7"/>
  <c r="M324" i="7"/>
  <c r="M325" i="7"/>
  <c r="M326" i="7"/>
  <c r="M327" i="7"/>
  <c r="M328" i="7"/>
  <c r="M329" i="7"/>
  <c r="M330" i="7"/>
  <c r="M331" i="7"/>
  <c r="M332" i="7"/>
  <c r="M333" i="7"/>
  <c r="M334" i="7"/>
  <c r="M335" i="7"/>
  <c r="M336" i="7"/>
  <c r="M337" i="7"/>
  <c r="M338" i="7"/>
  <c r="M339" i="7"/>
  <c r="M340" i="7"/>
  <c r="M341" i="7"/>
  <c r="M342" i="7"/>
  <c r="M343" i="7"/>
  <c r="M344" i="7"/>
  <c r="M345" i="7"/>
  <c r="M346" i="7"/>
  <c r="M347" i="7"/>
  <c r="M348" i="7"/>
  <c r="M349" i="7"/>
  <c r="M350" i="7"/>
  <c r="M351" i="7"/>
  <c r="M352" i="7"/>
  <c r="M353" i="7"/>
  <c r="M354" i="7"/>
  <c r="M355" i="7"/>
  <c r="M356" i="7"/>
  <c r="M357" i="7"/>
  <c r="M358" i="7"/>
  <c r="M359" i="7"/>
  <c r="M360" i="7"/>
  <c r="M361" i="7"/>
  <c r="M362" i="7"/>
  <c r="M363" i="7"/>
  <c r="M364" i="7"/>
  <c r="M365" i="7"/>
  <c r="M366" i="7"/>
  <c r="M367" i="7"/>
  <c r="M368" i="7"/>
  <c r="M369" i="7"/>
  <c r="M370" i="7"/>
  <c r="M371" i="7"/>
  <c r="M372" i="7"/>
  <c r="M373" i="7"/>
  <c r="M374" i="7"/>
  <c r="M375" i="7"/>
  <c r="M376" i="7"/>
  <c r="M377" i="7"/>
  <c r="M378" i="7"/>
  <c r="M379" i="7"/>
  <c r="M380" i="7"/>
  <c r="M381" i="7"/>
  <c r="M382" i="7"/>
  <c r="M383" i="7"/>
  <c r="M384" i="7"/>
  <c r="M385" i="7"/>
  <c r="M386" i="7"/>
  <c r="M387" i="7"/>
  <c r="M388" i="7"/>
  <c r="M389" i="7"/>
  <c r="M390" i="7"/>
  <c r="M391" i="7"/>
  <c r="M392" i="7"/>
  <c r="M393" i="7"/>
  <c r="M394" i="7"/>
  <c r="M395" i="7"/>
  <c r="M396" i="7"/>
  <c r="M397" i="7"/>
  <c r="M398" i="7"/>
  <c r="M399" i="7"/>
  <c r="M400" i="7"/>
  <c r="M401" i="7"/>
  <c r="M402" i="7"/>
  <c r="M403" i="7"/>
  <c r="M404" i="7"/>
  <c r="M405" i="7"/>
  <c r="M406" i="7"/>
  <c r="M407" i="7"/>
  <c r="M408" i="7"/>
  <c r="M409" i="7"/>
  <c r="M410" i="7"/>
  <c r="M411" i="7"/>
  <c r="M412" i="7"/>
  <c r="M413" i="7"/>
  <c r="M414" i="7"/>
  <c r="M415" i="7"/>
  <c r="M416" i="7"/>
  <c r="M417" i="7"/>
  <c r="M418" i="7"/>
  <c r="M419" i="7"/>
  <c r="M420" i="7"/>
  <c r="M421" i="7"/>
  <c r="M422" i="7"/>
  <c r="M423" i="7"/>
  <c r="M424" i="7"/>
  <c r="M425" i="7"/>
  <c r="M426" i="7"/>
  <c r="M427" i="7"/>
  <c r="M428" i="7"/>
  <c r="M429" i="7"/>
  <c r="M430" i="7"/>
  <c r="M431" i="7"/>
  <c r="M432" i="7"/>
  <c r="M433" i="7"/>
  <c r="M434" i="7"/>
  <c r="M435" i="7"/>
  <c r="M436" i="7"/>
  <c r="M437" i="7"/>
  <c r="M438" i="7"/>
  <c r="M439" i="7"/>
  <c r="M440" i="7"/>
  <c r="M441" i="7"/>
  <c r="M442" i="7"/>
  <c r="M443" i="7"/>
  <c r="M444" i="7"/>
  <c r="M445" i="7"/>
  <c r="M446" i="7"/>
  <c r="M447" i="7"/>
  <c r="M448" i="7"/>
  <c r="M449" i="7"/>
  <c r="M450" i="7"/>
  <c r="M451" i="7"/>
  <c r="M452" i="7"/>
  <c r="M453" i="7"/>
  <c r="M454" i="7"/>
  <c r="M455" i="7"/>
  <c r="M456" i="7"/>
  <c r="M457" i="7"/>
  <c r="M458" i="7"/>
  <c r="M459" i="7"/>
  <c r="M460" i="7"/>
  <c r="M461" i="7"/>
  <c r="M462" i="7"/>
  <c r="M463" i="7"/>
  <c r="M464" i="7"/>
  <c r="M465" i="7"/>
  <c r="M466" i="7"/>
  <c r="M467" i="7"/>
  <c r="M468" i="7"/>
  <c r="M469" i="7"/>
  <c r="M470" i="7"/>
  <c r="M471" i="7"/>
  <c r="M472" i="7"/>
  <c r="M473" i="7"/>
  <c r="M474" i="7"/>
  <c r="M475" i="7"/>
  <c r="M476" i="7"/>
  <c r="M477" i="7"/>
  <c r="M478" i="7"/>
  <c r="M479" i="7"/>
  <c r="M480" i="7"/>
  <c r="M481" i="7"/>
  <c r="M482" i="7"/>
  <c r="M483" i="7"/>
  <c r="M484" i="7"/>
  <c r="M485" i="7"/>
  <c r="M486" i="7"/>
  <c r="M487" i="7"/>
  <c r="M488" i="7"/>
  <c r="M489" i="7"/>
  <c r="M490" i="7"/>
  <c r="M491" i="7"/>
  <c r="M492" i="7"/>
  <c r="M493" i="7"/>
  <c r="M494" i="7"/>
  <c r="M495" i="7"/>
  <c r="M496" i="7"/>
  <c r="M497" i="7"/>
  <c r="M498" i="7"/>
  <c r="M499" i="7"/>
  <c r="M500" i="7"/>
  <c r="M501" i="7"/>
  <c r="M502" i="7"/>
  <c r="M503" i="7"/>
  <c r="M504" i="7"/>
  <c r="M505" i="7"/>
  <c r="M506" i="7"/>
  <c r="M507" i="7"/>
  <c r="M508" i="7"/>
  <c r="M509" i="7"/>
  <c r="M510" i="7"/>
  <c r="M511" i="7"/>
  <c r="M512" i="7"/>
  <c r="M513" i="7"/>
  <c r="M514" i="7"/>
  <c r="M515" i="7"/>
  <c r="M516" i="7"/>
  <c r="M517" i="7"/>
  <c r="M518" i="7"/>
  <c r="M519" i="7"/>
  <c r="M520" i="7"/>
  <c r="M521" i="7"/>
  <c r="M522" i="7"/>
  <c r="M523" i="7"/>
  <c r="M524" i="7"/>
  <c r="M525" i="7"/>
  <c r="M526" i="7"/>
  <c r="M527" i="7"/>
  <c r="M528" i="7"/>
  <c r="M529" i="7"/>
  <c r="M530" i="7"/>
  <c r="M531" i="7"/>
  <c r="M532" i="7"/>
  <c r="M533" i="7"/>
  <c r="M534" i="7"/>
  <c r="M535" i="7"/>
  <c r="M536" i="7"/>
  <c r="M537" i="7"/>
  <c r="M538" i="7"/>
  <c r="M539" i="7"/>
  <c r="M540" i="7"/>
  <c r="M541" i="7"/>
  <c r="M542" i="7"/>
  <c r="M543" i="7"/>
  <c r="M544" i="7"/>
  <c r="M545" i="7"/>
  <c r="M546" i="7"/>
  <c r="M547" i="7"/>
  <c r="M548" i="7"/>
  <c r="M549" i="7"/>
  <c r="M550" i="7"/>
  <c r="M551" i="7"/>
  <c r="M552" i="7"/>
  <c r="M553" i="7"/>
  <c r="M554" i="7"/>
  <c r="M555" i="7"/>
  <c r="M556" i="7"/>
  <c r="M557" i="7"/>
  <c r="M558" i="7"/>
  <c r="M559" i="7"/>
  <c r="M560" i="7"/>
  <c r="M561" i="7"/>
  <c r="M562" i="7"/>
  <c r="M563" i="7"/>
  <c r="M564" i="7"/>
  <c r="M565" i="7"/>
  <c r="M566" i="7"/>
  <c r="M567" i="7"/>
  <c r="M568" i="7"/>
  <c r="M569" i="7"/>
  <c r="M570" i="7"/>
  <c r="M571" i="7"/>
  <c r="M572" i="7"/>
  <c r="M573" i="7"/>
  <c r="M574" i="7"/>
  <c r="M575" i="7"/>
  <c r="M576" i="7"/>
  <c r="M577" i="7"/>
  <c r="M578" i="7"/>
  <c r="M579" i="7"/>
  <c r="M580" i="7"/>
  <c r="M581" i="7"/>
  <c r="M582" i="7"/>
  <c r="M583" i="7"/>
  <c r="M584" i="7"/>
  <c r="M585" i="7"/>
  <c r="M586" i="7"/>
  <c r="M587" i="7"/>
  <c r="M588" i="7"/>
  <c r="M589" i="7"/>
  <c r="M590" i="7"/>
  <c r="M591" i="7"/>
  <c r="M592" i="7"/>
  <c r="M593" i="7"/>
  <c r="M594" i="7"/>
  <c r="M595" i="7"/>
  <c r="M596" i="7"/>
  <c r="M597" i="7"/>
  <c r="M598" i="7"/>
  <c r="M599" i="7"/>
  <c r="M600" i="7"/>
  <c r="M601" i="7"/>
  <c r="M602" i="7"/>
  <c r="M603" i="7"/>
  <c r="M604" i="7"/>
  <c r="M605" i="7"/>
  <c r="M606" i="7"/>
  <c r="M607" i="7"/>
  <c r="M608" i="7"/>
  <c r="M609" i="7"/>
  <c r="M610" i="7"/>
  <c r="M611" i="7"/>
  <c r="M612" i="7"/>
  <c r="M613" i="7"/>
  <c r="M614" i="7"/>
  <c r="M615" i="7"/>
  <c r="M616" i="7"/>
  <c r="M617" i="7"/>
  <c r="M618" i="7"/>
  <c r="M619" i="7"/>
  <c r="M620" i="7"/>
  <c r="M621" i="7"/>
  <c r="M622" i="7"/>
  <c r="M623" i="7"/>
  <c r="M624" i="7"/>
  <c r="M625" i="7"/>
  <c r="M626" i="7"/>
  <c r="M627" i="7"/>
  <c r="M628" i="7"/>
  <c r="M629" i="7"/>
  <c r="M630" i="7"/>
  <c r="M631" i="7"/>
  <c r="M632" i="7"/>
  <c r="M633" i="7"/>
  <c r="M634" i="7"/>
  <c r="M635" i="7"/>
  <c r="M636" i="7"/>
  <c r="M637" i="7"/>
  <c r="M638" i="7"/>
  <c r="M639" i="7"/>
  <c r="M640" i="7"/>
  <c r="M641" i="7"/>
  <c r="M642" i="7"/>
  <c r="M643" i="7"/>
  <c r="M644" i="7"/>
  <c r="M645" i="7"/>
  <c r="M646" i="7"/>
  <c r="M647" i="7"/>
  <c r="M648" i="7"/>
  <c r="M649" i="7"/>
  <c r="M650" i="7"/>
  <c r="M651" i="7"/>
  <c r="M652" i="7"/>
  <c r="M653" i="7"/>
  <c r="M654" i="7"/>
  <c r="M655" i="7"/>
  <c r="M656" i="7"/>
  <c r="M657" i="7"/>
  <c r="M658" i="7"/>
  <c r="M659" i="7"/>
  <c r="M660" i="7"/>
  <c r="M661" i="7"/>
  <c r="M662" i="7"/>
  <c r="M663" i="7"/>
  <c r="M664" i="7"/>
  <c r="M665" i="7"/>
  <c r="M666" i="7"/>
  <c r="M667" i="7"/>
  <c r="M668" i="7"/>
  <c r="M669" i="7"/>
  <c r="M670" i="7"/>
  <c r="M671" i="7"/>
  <c r="M672" i="7"/>
  <c r="M673" i="7"/>
  <c r="M674" i="7"/>
  <c r="M675" i="7"/>
  <c r="M676" i="7"/>
  <c r="M677" i="7"/>
  <c r="M678" i="7"/>
  <c r="M679" i="7"/>
  <c r="M680" i="7"/>
  <c r="M681" i="7"/>
  <c r="M682" i="7"/>
  <c r="M683" i="7"/>
  <c r="M684" i="7"/>
  <c r="M685" i="7"/>
  <c r="M686" i="7"/>
  <c r="M687" i="7"/>
  <c r="M688" i="7"/>
  <c r="M689" i="7"/>
  <c r="M690" i="7"/>
  <c r="M691" i="7"/>
  <c r="M692" i="7"/>
  <c r="M693" i="7"/>
  <c r="M694" i="7"/>
  <c r="M695" i="7"/>
  <c r="M696" i="7"/>
  <c r="M697" i="7"/>
  <c r="M698" i="7"/>
  <c r="M699" i="7"/>
  <c r="M700" i="7"/>
  <c r="M701" i="7"/>
  <c r="M702" i="7"/>
  <c r="M703" i="7"/>
  <c r="M704" i="7"/>
  <c r="M705" i="7"/>
  <c r="M706" i="7"/>
  <c r="M707" i="7"/>
  <c r="M708" i="7"/>
  <c r="M709" i="7"/>
  <c r="M710" i="7"/>
  <c r="M711" i="7"/>
  <c r="M712" i="7"/>
  <c r="M713" i="7"/>
  <c r="M714" i="7"/>
  <c r="M715" i="7"/>
  <c r="M716" i="7"/>
  <c r="M717" i="7"/>
  <c r="M718" i="7"/>
  <c r="M719" i="7"/>
  <c r="M720" i="7"/>
  <c r="M721" i="7"/>
  <c r="M722" i="7"/>
  <c r="M723" i="7"/>
  <c r="M724" i="7"/>
  <c r="M725" i="7"/>
  <c r="M726" i="7"/>
  <c r="M727" i="7"/>
  <c r="M728" i="7"/>
  <c r="M729" i="7"/>
  <c r="M730" i="7"/>
  <c r="M731" i="7"/>
  <c r="M732" i="7"/>
  <c r="M733" i="7"/>
  <c r="M734" i="7"/>
  <c r="M735" i="7"/>
  <c r="M736" i="7"/>
  <c r="M737" i="7"/>
  <c r="M738" i="7"/>
  <c r="M739" i="7"/>
  <c r="M740" i="7"/>
  <c r="M741" i="7"/>
  <c r="M742" i="7"/>
  <c r="M743" i="7"/>
  <c r="M744" i="7"/>
  <c r="M745" i="7"/>
  <c r="M746" i="7"/>
  <c r="M747" i="7"/>
  <c r="M748" i="7"/>
  <c r="M749" i="7"/>
  <c r="M750" i="7"/>
  <c r="M751" i="7"/>
  <c r="M752" i="7"/>
  <c r="M753" i="7"/>
  <c r="M754" i="7"/>
  <c r="M755" i="7"/>
  <c r="M756" i="7"/>
  <c r="M757" i="7"/>
  <c r="M758" i="7"/>
  <c r="M759" i="7"/>
  <c r="M760" i="7"/>
  <c r="M761" i="7"/>
  <c r="M762" i="7"/>
  <c r="M763" i="7"/>
  <c r="M764" i="7"/>
  <c r="M765" i="7"/>
  <c r="M766" i="7"/>
  <c r="M767" i="7"/>
  <c r="M768" i="7"/>
  <c r="M769" i="7"/>
  <c r="M770" i="7"/>
  <c r="M771" i="7"/>
  <c r="M772" i="7"/>
  <c r="M773" i="7"/>
  <c r="M774" i="7"/>
  <c r="M775" i="7"/>
  <c r="M776" i="7"/>
  <c r="M777" i="7"/>
  <c r="M778" i="7"/>
  <c r="M779" i="7"/>
  <c r="M780" i="7"/>
  <c r="M781" i="7"/>
  <c r="M782" i="7"/>
  <c r="M783" i="7"/>
  <c r="M784" i="7"/>
  <c r="M785" i="7"/>
  <c r="M786" i="7"/>
  <c r="M787" i="7"/>
  <c r="M788" i="7"/>
  <c r="M789" i="7"/>
  <c r="M790" i="7"/>
  <c r="M791" i="7"/>
  <c r="M792" i="7"/>
  <c r="M793" i="7"/>
  <c r="M794" i="7"/>
  <c r="M795" i="7"/>
  <c r="M796" i="7"/>
  <c r="M797" i="7"/>
  <c r="M798" i="7"/>
  <c r="M799" i="7"/>
  <c r="M800" i="7"/>
  <c r="M801" i="7"/>
  <c r="M802" i="7"/>
  <c r="M803" i="7"/>
  <c r="M804" i="7"/>
  <c r="M805" i="7"/>
  <c r="M806" i="7"/>
  <c r="M807" i="7"/>
  <c r="M808" i="7"/>
  <c r="M809" i="7"/>
  <c r="M810" i="7"/>
  <c r="M811" i="7"/>
  <c r="M812" i="7"/>
  <c r="M813" i="7"/>
  <c r="M814" i="7"/>
  <c r="M815" i="7"/>
  <c r="M816" i="7"/>
  <c r="M817" i="7"/>
  <c r="M818" i="7"/>
  <c r="M819" i="7"/>
  <c r="M820" i="7"/>
  <c r="M821" i="7"/>
  <c r="M822" i="7"/>
  <c r="M823" i="7"/>
  <c r="M824" i="7"/>
  <c r="M825" i="7"/>
  <c r="M826" i="7"/>
  <c r="M827" i="7"/>
  <c r="M828" i="7"/>
  <c r="M829" i="7"/>
  <c r="M830" i="7"/>
  <c r="M831" i="7"/>
  <c r="M832" i="7"/>
  <c r="M833" i="7"/>
  <c r="M834" i="7"/>
  <c r="M835" i="7"/>
  <c r="M836" i="7"/>
  <c r="M837" i="7"/>
  <c r="M838" i="7"/>
  <c r="M839" i="7"/>
  <c r="M840" i="7"/>
  <c r="M841" i="7"/>
  <c r="M842" i="7"/>
  <c r="M843" i="7"/>
  <c r="M844" i="7"/>
  <c r="M845" i="7"/>
  <c r="M846" i="7"/>
  <c r="M847" i="7"/>
  <c r="M848" i="7"/>
  <c r="M849" i="7"/>
  <c r="M850" i="7"/>
  <c r="M851" i="7"/>
  <c r="M852" i="7"/>
  <c r="M853" i="7"/>
  <c r="M854" i="7"/>
  <c r="M855" i="7"/>
  <c r="M856" i="7"/>
  <c r="M857" i="7"/>
  <c r="M858" i="7"/>
  <c r="M859" i="7"/>
  <c r="M860" i="7"/>
  <c r="M861" i="7"/>
  <c r="M862" i="7"/>
  <c r="M863" i="7"/>
  <c r="M864" i="7"/>
  <c r="M865" i="7"/>
  <c r="M866" i="7"/>
  <c r="M867" i="7"/>
  <c r="M868" i="7"/>
  <c r="M869" i="7"/>
  <c r="M870" i="7"/>
  <c r="M871" i="7"/>
  <c r="M872" i="7"/>
  <c r="M873" i="7"/>
  <c r="M874" i="7"/>
  <c r="M875" i="7"/>
  <c r="M876" i="7"/>
  <c r="M877" i="7"/>
  <c r="M878" i="7"/>
  <c r="M879" i="7"/>
  <c r="M880" i="7"/>
  <c r="M881" i="7"/>
  <c r="M882" i="7"/>
  <c r="M883" i="7"/>
  <c r="M884" i="7"/>
  <c r="M885" i="7"/>
  <c r="M886" i="7"/>
  <c r="M887" i="7"/>
  <c r="M888" i="7"/>
  <c r="M889" i="7"/>
  <c r="M890" i="7"/>
  <c r="M891" i="7"/>
  <c r="M892" i="7"/>
  <c r="M893" i="7"/>
  <c r="M894" i="7"/>
  <c r="M895" i="7"/>
  <c r="M896" i="7"/>
  <c r="M897" i="7"/>
  <c r="M898" i="7"/>
  <c r="M899" i="7"/>
  <c r="M900" i="7"/>
  <c r="M901" i="7"/>
  <c r="M902" i="7"/>
  <c r="M903" i="7"/>
  <c r="M904" i="7"/>
  <c r="M905" i="7"/>
  <c r="M906" i="7"/>
  <c r="M907" i="7"/>
  <c r="M908" i="7"/>
  <c r="M909" i="7"/>
  <c r="M910" i="7"/>
  <c r="M911" i="7"/>
  <c r="M912" i="7"/>
  <c r="M913" i="7"/>
  <c r="M914" i="7"/>
  <c r="M915" i="7"/>
  <c r="M916" i="7"/>
  <c r="M917" i="7"/>
  <c r="M918" i="7"/>
  <c r="M919" i="7"/>
  <c r="M920" i="7"/>
  <c r="M921" i="7"/>
  <c r="M922" i="7"/>
  <c r="M923" i="7"/>
  <c r="M924" i="7"/>
  <c r="M925" i="7"/>
  <c r="M926" i="7"/>
  <c r="M927" i="7"/>
  <c r="M928" i="7"/>
  <c r="M929" i="7"/>
  <c r="M930" i="7"/>
  <c r="M931" i="7"/>
  <c r="M932" i="7"/>
  <c r="M933" i="7"/>
  <c r="M934" i="7"/>
  <c r="M935" i="7"/>
  <c r="M936" i="7"/>
  <c r="M937" i="7"/>
  <c r="M938" i="7"/>
  <c r="M939" i="7"/>
  <c r="M940" i="7"/>
  <c r="M941" i="7"/>
  <c r="M942" i="7"/>
  <c r="M943" i="7"/>
  <c r="M944" i="7"/>
  <c r="M945" i="7"/>
  <c r="M946" i="7"/>
  <c r="M947" i="7"/>
  <c r="M948" i="7"/>
  <c r="M949" i="7"/>
  <c r="M950" i="7"/>
  <c r="M951" i="7"/>
  <c r="M952" i="7"/>
  <c r="M953" i="7"/>
  <c r="M954" i="7"/>
  <c r="M955" i="7"/>
  <c r="M956" i="7"/>
  <c r="M957" i="7"/>
  <c r="M958" i="7"/>
  <c r="M959" i="7"/>
  <c r="M960" i="7"/>
  <c r="M961" i="7"/>
  <c r="M962" i="7"/>
  <c r="M963" i="7"/>
  <c r="M964" i="7"/>
  <c r="M965" i="7"/>
  <c r="M966" i="7"/>
  <c r="M967" i="7"/>
  <c r="M968" i="7"/>
  <c r="M969" i="7"/>
  <c r="M970" i="7"/>
  <c r="M971" i="7"/>
  <c r="M972" i="7"/>
  <c r="M973" i="7"/>
  <c r="M974" i="7"/>
  <c r="M975" i="7"/>
  <c r="M976" i="7"/>
  <c r="M977" i="7"/>
  <c r="M978" i="7"/>
  <c r="M979" i="7"/>
  <c r="M980" i="7"/>
  <c r="M981" i="7"/>
  <c r="M982" i="7"/>
  <c r="M983" i="7"/>
  <c r="M984" i="7"/>
  <c r="M985" i="7"/>
  <c r="M986" i="7"/>
  <c r="M987" i="7"/>
  <c r="M988" i="7"/>
  <c r="M989" i="7"/>
  <c r="M990" i="7"/>
  <c r="M991" i="7"/>
  <c r="M992" i="7"/>
  <c r="M993" i="7"/>
  <c r="M994" i="7"/>
  <c r="M995" i="7"/>
  <c r="M996" i="7"/>
  <c r="M997" i="7"/>
  <c r="M998" i="7"/>
  <c r="M999" i="7"/>
  <c r="M1000" i="7"/>
  <c r="M8" i="7"/>
  <c r="N8" i="6"/>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K201" i="3"/>
  <c r="K202" i="3"/>
  <c r="K203" i="3"/>
  <c r="K204" i="3"/>
  <c r="K205" i="3"/>
  <c r="K206" i="3"/>
  <c r="K207" i="3"/>
  <c r="K208" i="3"/>
  <c r="K209" i="3"/>
  <c r="K210" i="3"/>
  <c r="K211" i="3"/>
  <c r="K212" i="3"/>
  <c r="K213" i="3"/>
  <c r="K214" i="3"/>
  <c r="K215" i="3"/>
  <c r="K216" i="3"/>
  <c r="K217" i="3"/>
  <c r="K218" i="3"/>
  <c r="K219" i="3"/>
  <c r="K220" i="3"/>
  <c r="K221" i="3"/>
  <c r="K222" i="3"/>
  <c r="K223" i="3"/>
  <c r="K224" i="3"/>
  <c r="K225" i="3"/>
  <c r="K226" i="3"/>
  <c r="K227" i="3"/>
  <c r="K228" i="3"/>
  <c r="K229" i="3"/>
  <c r="K230" i="3"/>
  <c r="K231" i="3"/>
  <c r="K232" i="3"/>
  <c r="K233" i="3"/>
  <c r="K234" i="3"/>
  <c r="K235" i="3"/>
  <c r="K236" i="3"/>
  <c r="K237" i="3"/>
  <c r="K238" i="3"/>
  <c r="K239" i="3"/>
  <c r="K240" i="3"/>
  <c r="K241" i="3"/>
  <c r="K242" i="3"/>
  <c r="K243" i="3"/>
  <c r="K244" i="3"/>
  <c r="K245" i="3"/>
  <c r="K246" i="3"/>
  <c r="K247" i="3"/>
  <c r="K248" i="3"/>
  <c r="K249" i="3"/>
  <c r="K250" i="3"/>
  <c r="K251" i="3"/>
  <c r="K252" i="3"/>
  <c r="K253" i="3"/>
  <c r="K254" i="3"/>
  <c r="K255" i="3"/>
  <c r="K256" i="3"/>
  <c r="K257" i="3"/>
  <c r="K258" i="3"/>
  <c r="K259" i="3"/>
  <c r="K260" i="3"/>
  <c r="K261" i="3"/>
  <c r="K262" i="3"/>
  <c r="K263" i="3"/>
  <c r="K264" i="3"/>
  <c r="K265" i="3"/>
  <c r="K266" i="3"/>
  <c r="K267" i="3"/>
  <c r="K268" i="3"/>
  <c r="K269" i="3"/>
  <c r="K270" i="3"/>
  <c r="K271" i="3"/>
  <c r="K272" i="3"/>
  <c r="K273" i="3"/>
  <c r="K274" i="3"/>
  <c r="K275" i="3"/>
  <c r="K276" i="3"/>
  <c r="K277" i="3"/>
  <c r="K278" i="3"/>
  <c r="K279" i="3"/>
  <c r="K280" i="3"/>
  <c r="K281" i="3"/>
  <c r="K282" i="3"/>
  <c r="K283" i="3"/>
  <c r="K284" i="3"/>
  <c r="K285" i="3"/>
  <c r="K286" i="3"/>
  <c r="K287" i="3"/>
  <c r="K288" i="3"/>
  <c r="K289" i="3"/>
  <c r="K290" i="3"/>
  <c r="K291" i="3"/>
  <c r="K292" i="3"/>
  <c r="K293" i="3"/>
  <c r="K294" i="3"/>
  <c r="K295" i="3"/>
  <c r="K296" i="3"/>
  <c r="K297" i="3"/>
  <c r="K298" i="3"/>
  <c r="K299" i="3"/>
  <c r="K300" i="3"/>
  <c r="K301" i="3"/>
  <c r="K302" i="3"/>
  <c r="K303" i="3"/>
  <c r="K304" i="3"/>
  <c r="K305" i="3"/>
  <c r="K306" i="3"/>
  <c r="K307" i="3"/>
  <c r="K308" i="3"/>
  <c r="K309" i="3"/>
  <c r="K310" i="3"/>
  <c r="K311" i="3"/>
  <c r="K312" i="3"/>
  <c r="K313" i="3"/>
  <c r="K314" i="3"/>
  <c r="K315" i="3"/>
  <c r="K316" i="3"/>
  <c r="K317" i="3"/>
  <c r="K318" i="3"/>
  <c r="K319" i="3"/>
  <c r="K320" i="3"/>
  <c r="K321" i="3"/>
  <c r="K322" i="3"/>
  <c r="K323" i="3"/>
  <c r="K324" i="3"/>
  <c r="K325" i="3"/>
  <c r="K326" i="3"/>
  <c r="K327" i="3"/>
  <c r="K328" i="3"/>
  <c r="K329" i="3"/>
  <c r="K330" i="3"/>
  <c r="K331" i="3"/>
  <c r="K332" i="3"/>
  <c r="K333" i="3"/>
  <c r="K334" i="3"/>
  <c r="K335" i="3"/>
  <c r="K336" i="3"/>
  <c r="K337" i="3"/>
  <c r="K338" i="3"/>
  <c r="K339" i="3"/>
  <c r="K340" i="3"/>
  <c r="K341" i="3"/>
  <c r="K342" i="3"/>
  <c r="K343" i="3"/>
  <c r="K344" i="3"/>
  <c r="K345" i="3"/>
  <c r="K346" i="3"/>
  <c r="K347" i="3"/>
  <c r="K348" i="3"/>
  <c r="K349" i="3"/>
  <c r="K350" i="3"/>
  <c r="K351" i="3"/>
  <c r="K352" i="3"/>
  <c r="K353" i="3"/>
  <c r="K354" i="3"/>
  <c r="K355" i="3"/>
  <c r="K356" i="3"/>
  <c r="K357" i="3"/>
  <c r="K358" i="3"/>
  <c r="K359" i="3"/>
  <c r="K360" i="3"/>
  <c r="K361" i="3"/>
  <c r="K362" i="3"/>
  <c r="K363" i="3"/>
  <c r="K364" i="3"/>
  <c r="K365" i="3"/>
  <c r="K366" i="3"/>
  <c r="K367" i="3"/>
  <c r="K368" i="3"/>
  <c r="K369" i="3"/>
  <c r="K370" i="3"/>
  <c r="K371" i="3"/>
  <c r="K372" i="3"/>
  <c r="K373" i="3"/>
  <c r="K374" i="3"/>
  <c r="K375" i="3"/>
  <c r="K376" i="3"/>
  <c r="K377" i="3"/>
  <c r="K378" i="3"/>
  <c r="K379" i="3"/>
  <c r="K380" i="3"/>
  <c r="K381" i="3"/>
  <c r="K382" i="3"/>
  <c r="K383" i="3"/>
  <c r="K384" i="3"/>
  <c r="K385" i="3"/>
  <c r="K386" i="3"/>
  <c r="K387" i="3"/>
  <c r="K388" i="3"/>
  <c r="K389" i="3"/>
  <c r="K390" i="3"/>
  <c r="K391" i="3"/>
  <c r="K392" i="3"/>
  <c r="K393" i="3"/>
  <c r="K394" i="3"/>
  <c r="K395" i="3"/>
  <c r="K396" i="3"/>
  <c r="K397" i="3"/>
  <c r="K398" i="3"/>
  <c r="K399" i="3"/>
  <c r="K400" i="3"/>
  <c r="K401" i="3"/>
  <c r="K402" i="3"/>
  <c r="K403" i="3"/>
  <c r="K404" i="3"/>
  <c r="K405" i="3"/>
  <c r="K406" i="3"/>
  <c r="K407" i="3"/>
  <c r="K408" i="3"/>
  <c r="K409" i="3"/>
  <c r="K410" i="3"/>
  <c r="K411" i="3"/>
  <c r="K412" i="3"/>
  <c r="K413" i="3"/>
  <c r="K414" i="3"/>
  <c r="K415" i="3"/>
  <c r="K416" i="3"/>
  <c r="K417" i="3"/>
  <c r="K418" i="3"/>
  <c r="K419" i="3"/>
  <c r="K420" i="3"/>
  <c r="K421" i="3"/>
  <c r="K422" i="3"/>
  <c r="K423" i="3"/>
  <c r="K424" i="3"/>
  <c r="K425" i="3"/>
  <c r="K426" i="3"/>
  <c r="K427" i="3"/>
  <c r="K428" i="3"/>
  <c r="K429" i="3"/>
  <c r="K430" i="3"/>
  <c r="K431" i="3"/>
  <c r="K432" i="3"/>
  <c r="K433" i="3"/>
  <c r="K434" i="3"/>
  <c r="K435" i="3"/>
  <c r="K436" i="3"/>
  <c r="K437" i="3"/>
  <c r="K438" i="3"/>
  <c r="K439" i="3"/>
  <c r="K440" i="3"/>
  <c r="K441" i="3"/>
  <c r="K442" i="3"/>
  <c r="K443" i="3"/>
  <c r="K444" i="3"/>
  <c r="K445" i="3"/>
  <c r="K446" i="3"/>
  <c r="K447" i="3"/>
  <c r="K448" i="3"/>
  <c r="K449" i="3"/>
  <c r="K450" i="3"/>
  <c r="K451" i="3"/>
  <c r="K452" i="3"/>
  <c r="K453" i="3"/>
  <c r="K454" i="3"/>
  <c r="K455" i="3"/>
  <c r="K456" i="3"/>
  <c r="K457" i="3"/>
  <c r="K458" i="3"/>
  <c r="K459" i="3"/>
  <c r="K460" i="3"/>
  <c r="K461" i="3"/>
  <c r="K462" i="3"/>
  <c r="K463" i="3"/>
  <c r="K464" i="3"/>
  <c r="K465" i="3"/>
  <c r="K466" i="3"/>
  <c r="K467" i="3"/>
  <c r="K468" i="3"/>
  <c r="K469" i="3"/>
  <c r="K470" i="3"/>
  <c r="K471" i="3"/>
  <c r="K472" i="3"/>
  <c r="K473" i="3"/>
  <c r="K474" i="3"/>
  <c r="K475" i="3"/>
  <c r="K476" i="3"/>
  <c r="K477" i="3"/>
  <c r="K478" i="3"/>
  <c r="K479" i="3"/>
  <c r="K480" i="3"/>
  <c r="K481" i="3"/>
  <c r="K482" i="3"/>
  <c r="K483" i="3"/>
  <c r="K484" i="3"/>
  <c r="K485" i="3"/>
  <c r="K486" i="3"/>
  <c r="K487" i="3"/>
  <c r="K488" i="3"/>
  <c r="K489" i="3"/>
  <c r="K490" i="3"/>
  <c r="K491" i="3"/>
  <c r="K492" i="3"/>
  <c r="K493" i="3"/>
  <c r="K494" i="3"/>
  <c r="K495" i="3"/>
  <c r="K496" i="3"/>
  <c r="K497" i="3"/>
  <c r="K498" i="3"/>
  <c r="K499" i="3"/>
  <c r="K500" i="3"/>
  <c r="K501" i="3"/>
  <c r="K502" i="3"/>
  <c r="K503" i="3"/>
  <c r="K504" i="3"/>
  <c r="K505" i="3"/>
  <c r="K506" i="3"/>
  <c r="K507" i="3"/>
  <c r="K508" i="3"/>
  <c r="K509" i="3"/>
  <c r="K510" i="3"/>
  <c r="K511" i="3"/>
  <c r="K512" i="3"/>
  <c r="K513" i="3"/>
  <c r="K514" i="3"/>
  <c r="K515" i="3"/>
  <c r="K516" i="3"/>
  <c r="K517" i="3"/>
  <c r="K518" i="3"/>
  <c r="K519" i="3"/>
  <c r="K520" i="3"/>
  <c r="K521" i="3"/>
  <c r="K522" i="3"/>
  <c r="K523" i="3"/>
  <c r="K524" i="3"/>
  <c r="K525" i="3"/>
  <c r="K526" i="3"/>
  <c r="K527" i="3"/>
  <c r="K528" i="3"/>
  <c r="K529" i="3"/>
  <c r="K530" i="3"/>
  <c r="K531" i="3"/>
  <c r="K532" i="3"/>
  <c r="K533" i="3"/>
  <c r="K534" i="3"/>
  <c r="K535" i="3"/>
  <c r="K536" i="3"/>
  <c r="K537" i="3"/>
  <c r="K538" i="3"/>
  <c r="K539" i="3"/>
  <c r="K540" i="3"/>
  <c r="K541" i="3"/>
  <c r="K542" i="3"/>
  <c r="K543" i="3"/>
  <c r="K544" i="3"/>
  <c r="K545" i="3"/>
  <c r="K546" i="3"/>
  <c r="K547" i="3"/>
  <c r="K548" i="3"/>
  <c r="K549" i="3"/>
  <c r="K550" i="3"/>
  <c r="K551" i="3"/>
  <c r="K552" i="3"/>
  <c r="K553" i="3"/>
  <c r="K554" i="3"/>
  <c r="K555" i="3"/>
  <c r="K556" i="3"/>
  <c r="K557" i="3"/>
  <c r="K558" i="3"/>
  <c r="K559" i="3"/>
  <c r="K560" i="3"/>
  <c r="K561" i="3"/>
  <c r="K562" i="3"/>
  <c r="K563" i="3"/>
  <c r="K564" i="3"/>
  <c r="K565" i="3"/>
  <c r="K566" i="3"/>
  <c r="K567" i="3"/>
  <c r="K568" i="3"/>
  <c r="K569" i="3"/>
  <c r="K570" i="3"/>
  <c r="K571" i="3"/>
  <c r="K572" i="3"/>
  <c r="K573" i="3"/>
  <c r="K574" i="3"/>
  <c r="K575" i="3"/>
  <c r="K576" i="3"/>
  <c r="K577" i="3"/>
  <c r="K578" i="3"/>
  <c r="K579" i="3"/>
  <c r="K580" i="3"/>
  <c r="K581" i="3"/>
  <c r="K582" i="3"/>
  <c r="K583" i="3"/>
  <c r="K584" i="3"/>
  <c r="K585" i="3"/>
  <c r="K586" i="3"/>
  <c r="K587" i="3"/>
  <c r="K588" i="3"/>
  <c r="K589" i="3"/>
  <c r="K590" i="3"/>
  <c r="K591" i="3"/>
  <c r="K592" i="3"/>
  <c r="K593" i="3"/>
  <c r="K594" i="3"/>
  <c r="K595" i="3"/>
  <c r="K596" i="3"/>
  <c r="K597" i="3"/>
  <c r="K598" i="3"/>
  <c r="K599" i="3"/>
  <c r="K600" i="3"/>
  <c r="K601" i="3"/>
  <c r="K602" i="3"/>
  <c r="K603" i="3"/>
  <c r="K604" i="3"/>
  <c r="K605" i="3"/>
  <c r="K606" i="3"/>
  <c r="K607" i="3"/>
  <c r="K608" i="3"/>
  <c r="K609" i="3"/>
  <c r="K610" i="3"/>
  <c r="K611" i="3"/>
  <c r="K612" i="3"/>
  <c r="K613" i="3"/>
  <c r="K614" i="3"/>
  <c r="K615" i="3"/>
  <c r="K616" i="3"/>
  <c r="K617" i="3"/>
  <c r="K618" i="3"/>
  <c r="K619" i="3"/>
  <c r="K620" i="3"/>
  <c r="K621" i="3"/>
  <c r="K622" i="3"/>
  <c r="K623" i="3"/>
  <c r="K624" i="3"/>
  <c r="K625" i="3"/>
  <c r="K626" i="3"/>
  <c r="K627" i="3"/>
  <c r="K628" i="3"/>
  <c r="K629" i="3"/>
  <c r="K630" i="3"/>
  <c r="K631" i="3"/>
  <c r="K632" i="3"/>
  <c r="K633" i="3"/>
  <c r="K634" i="3"/>
  <c r="K635" i="3"/>
  <c r="K636" i="3"/>
  <c r="K637" i="3"/>
  <c r="K638" i="3"/>
  <c r="K639" i="3"/>
  <c r="K640" i="3"/>
  <c r="K641" i="3"/>
  <c r="K642" i="3"/>
  <c r="K643" i="3"/>
  <c r="K644" i="3"/>
  <c r="K645" i="3"/>
  <c r="K646" i="3"/>
  <c r="K647" i="3"/>
  <c r="K648" i="3"/>
  <c r="K649" i="3"/>
  <c r="K650" i="3"/>
  <c r="K651" i="3"/>
  <c r="K652" i="3"/>
  <c r="K653" i="3"/>
  <c r="K654" i="3"/>
  <c r="K655" i="3"/>
  <c r="K656" i="3"/>
  <c r="K657" i="3"/>
  <c r="K658" i="3"/>
  <c r="K659" i="3"/>
  <c r="K660" i="3"/>
  <c r="K661" i="3"/>
  <c r="K662" i="3"/>
  <c r="K663" i="3"/>
  <c r="K664" i="3"/>
  <c r="K665" i="3"/>
  <c r="K666" i="3"/>
  <c r="K667" i="3"/>
  <c r="K668" i="3"/>
  <c r="K669" i="3"/>
  <c r="K670" i="3"/>
  <c r="K671" i="3"/>
  <c r="K672" i="3"/>
  <c r="K673" i="3"/>
  <c r="K674" i="3"/>
  <c r="K675" i="3"/>
  <c r="K676" i="3"/>
  <c r="K677" i="3"/>
  <c r="K678" i="3"/>
  <c r="K679" i="3"/>
  <c r="K680" i="3"/>
  <c r="K681" i="3"/>
  <c r="K682" i="3"/>
  <c r="K683" i="3"/>
  <c r="K684" i="3"/>
  <c r="K685" i="3"/>
  <c r="K686" i="3"/>
  <c r="K687" i="3"/>
  <c r="K688" i="3"/>
  <c r="K689" i="3"/>
  <c r="K690" i="3"/>
  <c r="K691" i="3"/>
  <c r="K692" i="3"/>
  <c r="K693" i="3"/>
  <c r="K694" i="3"/>
  <c r="K695" i="3"/>
  <c r="K696" i="3"/>
  <c r="K697" i="3"/>
  <c r="K698" i="3"/>
  <c r="K699" i="3"/>
  <c r="K700" i="3"/>
  <c r="K701" i="3"/>
  <c r="K702" i="3"/>
  <c r="K703" i="3"/>
  <c r="K704" i="3"/>
  <c r="K705" i="3"/>
  <c r="K706" i="3"/>
  <c r="K707" i="3"/>
  <c r="K708" i="3"/>
  <c r="K709" i="3"/>
  <c r="K710" i="3"/>
  <c r="K711" i="3"/>
  <c r="K712" i="3"/>
  <c r="K713" i="3"/>
  <c r="K714" i="3"/>
  <c r="K715" i="3"/>
  <c r="K716" i="3"/>
  <c r="K717" i="3"/>
  <c r="K718" i="3"/>
  <c r="K719" i="3"/>
  <c r="K720" i="3"/>
  <c r="K721" i="3"/>
  <c r="K722" i="3"/>
  <c r="K723" i="3"/>
  <c r="K724" i="3"/>
  <c r="K725" i="3"/>
  <c r="K726" i="3"/>
  <c r="K727" i="3"/>
  <c r="K728" i="3"/>
  <c r="K729" i="3"/>
  <c r="K730" i="3"/>
  <c r="K731" i="3"/>
  <c r="K732" i="3"/>
  <c r="K733" i="3"/>
  <c r="K734" i="3"/>
  <c r="K735" i="3"/>
  <c r="K736" i="3"/>
  <c r="K737" i="3"/>
  <c r="K738" i="3"/>
  <c r="K739" i="3"/>
  <c r="K740" i="3"/>
  <c r="K741" i="3"/>
  <c r="K742" i="3"/>
  <c r="K743" i="3"/>
  <c r="K744" i="3"/>
  <c r="K745" i="3"/>
  <c r="K746" i="3"/>
  <c r="K747" i="3"/>
  <c r="K748" i="3"/>
  <c r="K749" i="3"/>
  <c r="K750" i="3"/>
  <c r="K751" i="3"/>
  <c r="K752" i="3"/>
  <c r="K753" i="3"/>
  <c r="K754" i="3"/>
  <c r="K755" i="3"/>
  <c r="K756" i="3"/>
  <c r="K757" i="3"/>
  <c r="K758" i="3"/>
  <c r="K759" i="3"/>
  <c r="K760" i="3"/>
  <c r="K761" i="3"/>
  <c r="K762" i="3"/>
  <c r="K763" i="3"/>
  <c r="K764" i="3"/>
  <c r="K765" i="3"/>
  <c r="K766" i="3"/>
  <c r="K767" i="3"/>
  <c r="K768" i="3"/>
  <c r="K769" i="3"/>
  <c r="K770" i="3"/>
  <c r="K771" i="3"/>
  <c r="K772" i="3"/>
  <c r="K773" i="3"/>
  <c r="K774" i="3"/>
  <c r="K775" i="3"/>
  <c r="K776" i="3"/>
  <c r="K777" i="3"/>
  <c r="K778" i="3"/>
  <c r="K779" i="3"/>
  <c r="K780" i="3"/>
  <c r="K781" i="3"/>
  <c r="K782" i="3"/>
  <c r="K783" i="3"/>
  <c r="K784" i="3"/>
  <c r="K785" i="3"/>
  <c r="K786" i="3"/>
  <c r="K787" i="3"/>
  <c r="K788" i="3"/>
  <c r="K789" i="3"/>
  <c r="K790" i="3"/>
  <c r="K791" i="3"/>
  <c r="K792" i="3"/>
  <c r="K793" i="3"/>
  <c r="K794" i="3"/>
  <c r="K795" i="3"/>
  <c r="K796" i="3"/>
  <c r="K797" i="3"/>
  <c r="K798" i="3"/>
  <c r="K799" i="3"/>
  <c r="K800" i="3"/>
  <c r="K801" i="3"/>
  <c r="K802" i="3"/>
  <c r="K803" i="3"/>
  <c r="K804" i="3"/>
  <c r="K805" i="3"/>
  <c r="K806" i="3"/>
  <c r="K807" i="3"/>
  <c r="K808" i="3"/>
  <c r="K809" i="3"/>
  <c r="K810" i="3"/>
  <c r="K811" i="3"/>
  <c r="K812" i="3"/>
  <c r="K813" i="3"/>
  <c r="K814" i="3"/>
  <c r="K815" i="3"/>
  <c r="K816" i="3"/>
  <c r="K817" i="3"/>
  <c r="K818" i="3"/>
  <c r="K819" i="3"/>
  <c r="K820" i="3"/>
  <c r="K821" i="3"/>
  <c r="K822" i="3"/>
  <c r="K823" i="3"/>
  <c r="K824" i="3"/>
  <c r="K825" i="3"/>
  <c r="K826" i="3"/>
  <c r="K827" i="3"/>
  <c r="K828" i="3"/>
  <c r="K829" i="3"/>
  <c r="K830" i="3"/>
  <c r="K831" i="3"/>
  <c r="K832" i="3"/>
  <c r="K833" i="3"/>
  <c r="K834" i="3"/>
  <c r="K835" i="3"/>
  <c r="K836" i="3"/>
  <c r="K837" i="3"/>
  <c r="K838" i="3"/>
  <c r="K839" i="3"/>
  <c r="K840" i="3"/>
  <c r="K841" i="3"/>
  <c r="K842" i="3"/>
  <c r="K843" i="3"/>
  <c r="K844" i="3"/>
  <c r="K845" i="3"/>
  <c r="K846" i="3"/>
  <c r="K847" i="3"/>
  <c r="K848" i="3"/>
  <c r="K849" i="3"/>
  <c r="K850" i="3"/>
  <c r="K851" i="3"/>
  <c r="K852" i="3"/>
  <c r="K853" i="3"/>
  <c r="K854" i="3"/>
  <c r="K855" i="3"/>
  <c r="K856" i="3"/>
  <c r="K857" i="3"/>
  <c r="K858" i="3"/>
  <c r="K859" i="3"/>
  <c r="K860" i="3"/>
  <c r="K861" i="3"/>
  <c r="K862" i="3"/>
  <c r="K863" i="3"/>
  <c r="K864" i="3"/>
  <c r="K865" i="3"/>
  <c r="K866" i="3"/>
  <c r="K867" i="3"/>
  <c r="K868" i="3"/>
  <c r="K869" i="3"/>
  <c r="K870" i="3"/>
  <c r="K871" i="3"/>
  <c r="K872" i="3"/>
  <c r="K873" i="3"/>
  <c r="K874" i="3"/>
  <c r="K875" i="3"/>
  <c r="K876" i="3"/>
  <c r="K877" i="3"/>
  <c r="K878" i="3"/>
  <c r="K879" i="3"/>
  <c r="K880" i="3"/>
  <c r="K881" i="3"/>
  <c r="K882" i="3"/>
  <c r="K883" i="3"/>
  <c r="K884" i="3"/>
  <c r="K885" i="3"/>
  <c r="K886" i="3"/>
  <c r="K887" i="3"/>
  <c r="K888" i="3"/>
  <c r="K889" i="3"/>
  <c r="K890" i="3"/>
  <c r="K891" i="3"/>
  <c r="K892" i="3"/>
  <c r="K893" i="3"/>
  <c r="K894" i="3"/>
  <c r="K895" i="3"/>
  <c r="K896" i="3"/>
  <c r="K897" i="3"/>
  <c r="K898" i="3"/>
  <c r="K899" i="3"/>
  <c r="K900" i="3"/>
  <c r="K901" i="3"/>
  <c r="K902" i="3"/>
  <c r="K903" i="3"/>
  <c r="K904" i="3"/>
  <c r="K905" i="3"/>
  <c r="K906" i="3"/>
  <c r="K907" i="3"/>
  <c r="K908" i="3"/>
  <c r="K909" i="3"/>
  <c r="K910" i="3"/>
  <c r="K911" i="3"/>
  <c r="K912" i="3"/>
  <c r="K913" i="3"/>
  <c r="K914" i="3"/>
  <c r="K915" i="3"/>
  <c r="K916" i="3"/>
  <c r="K917" i="3"/>
  <c r="K918" i="3"/>
  <c r="K919" i="3"/>
  <c r="K920" i="3"/>
  <c r="K921" i="3"/>
  <c r="K922" i="3"/>
  <c r="K923" i="3"/>
  <c r="K924" i="3"/>
  <c r="K925" i="3"/>
  <c r="K926" i="3"/>
  <c r="K927" i="3"/>
  <c r="K928" i="3"/>
  <c r="K929" i="3"/>
  <c r="K930" i="3"/>
  <c r="K931" i="3"/>
  <c r="K932" i="3"/>
  <c r="K933" i="3"/>
  <c r="K934" i="3"/>
  <c r="K935" i="3"/>
  <c r="K936" i="3"/>
  <c r="K937" i="3"/>
  <c r="K938" i="3"/>
  <c r="K939" i="3"/>
  <c r="K940" i="3"/>
  <c r="K941" i="3"/>
  <c r="K942" i="3"/>
  <c r="K943" i="3"/>
  <c r="K944" i="3"/>
  <c r="K945" i="3"/>
  <c r="K946" i="3"/>
  <c r="K947" i="3"/>
  <c r="K948" i="3"/>
  <c r="K949" i="3"/>
  <c r="K950" i="3"/>
  <c r="K951" i="3"/>
  <c r="K952" i="3"/>
  <c r="K953" i="3"/>
  <c r="K954" i="3"/>
  <c r="K955" i="3"/>
  <c r="K956" i="3"/>
  <c r="K957" i="3"/>
  <c r="K958" i="3"/>
  <c r="K959" i="3"/>
  <c r="K960" i="3"/>
  <c r="K961" i="3"/>
  <c r="K962" i="3"/>
  <c r="K963" i="3"/>
  <c r="K964" i="3"/>
  <c r="K965" i="3"/>
  <c r="K966" i="3"/>
  <c r="K967" i="3"/>
  <c r="K968" i="3"/>
  <c r="K969" i="3"/>
  <c r="K970" i="3"/>
  <c r="K971" i="3"/>
  <c r="K972" i="3"/>
  <c r="K973" i="3"/>
  <c r="K974" i="3"/>
  <c r="K975" i="3"/>
  <c r="K976" i="3"/>
  <c r="K977" i="3"/>
  <c r="K978" i="3"/>
  <c r="K979" i="3"/>
  <c r="K980" i="3"/>
  <c r="K981" i="3"/>
  <c r="K982" i="3"/>
  <c r="K983" i="3"/>
  <c r="K984" i="3"/>
  <c r="K985" i="3"/>
  <c r="K986" i="3"/>
  <c r="K987" i="3"/>
  <c r="K988" i="3"/>
  <c r="K989" i="3"/>
  <c r="K990" i="3"/>
  <c r="K991" i="3"/>
  <c r="K992" i="3"/>
  <c r="K993" i="3"/>
  <c r="K994" i="3"/>
  <c r="K995" i="3"/>
  <c r="K996" i="3"/>
  <c r="K997" i="3"/>
  <c r="K998" i="3"/>
  <c r="K999" i="3"/>
  <c r="K1000" i="3"/>
  <c r="L8" i="3"/>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380" i="1"/>
  <c r="N381" i="1"/>
  <c r="N382" i="1"/>
  <c r="N383" i="1"/>
  <c r="N384" i="1"/>
  <c r="N385" i="1"/>
  <c r="N386" i="1"/>
  <c r="N387" i="1"/>
  <c r="N388" i="1"/>
  <c r="N389" i="1"/>
  <c r="N390" i="1"/>
  <c r="N391" i="1"/>
  <c r="N392" i="1"/>
  <c r="N393" i="1"/>
  <c r="N394" i="1"/>
  <c r="N395" i="1"/>
  <c r="N396" i="1"/>
  <c r="N397" i="1"/>
  <c r="N398" i="1"/>
  <c r="N399" i="1"/>
  <c r="N400" i="1"/>
  <c r="N401" i="1"/>
  <c r="N402" i="1"/>
  <c r="N403" i="1"/>
  <c r="N404" i="1"/>
  <c r="N405" i="1"/>
  <c r="N406" i="1"/>
  <c r="N407" i="1"/>
  <c r="N408" i="1"/>
  <c r="N409" i="1"/>
  <c r="N410" i="1"/>
  <c r="N411" i="1"/>
  <c r="N412" i="1"/>
  <c r="N413" i="1"/>
  <c r="N414" i="1"/>
  <c r="N415" i="1"/>
  <c r="N416" i="1"/>
  <c r="N417" i="1"/>
  <c r="N418" i="1"/>
  <c r="N419" i="1"/>
  <c r="N420" i="1"/>
  <c r="N421" i="1"/>
  <c r="N422" i="1"/>
  <c r="N423" i="1"/>
  <c r="N424" i="1"/>
  <c r="N425" i="1"/>
  <c r="N426" i="1"/>
  <c r="N427" i="1"/>
  <c r="N428" i="1"/>
  <c r="N429" i="1"/>
  <c r="N430" i="1"/>
  <c r="N431" i="1"/>
  <c r="N432" i="1"/>
  <c r="N433" i="1"/>
  <c r="N434" i="1"/>
  <c r="N435" i="1"/>
  <c r="N436" i="1"/>
  <c r="N437" i="1"/>
  <c r="N438" i="1"/>
  <c r="N439" i="1"/>
  <c r="N440" i="1"/>
  <c r="N441" i="1"/>
  <c r="N442" i="1"/>
  <c r="N443" i="1"/>
  <c r="N444" i="1"/>
  <c r="N445" i="1"/>
  <c r="N446" i="1"/>
  <c r="N447" i="1"/>
  <c r="N448" i="1"/>
  <c r="N449" i="1"/>
  <c r="N450" i="1"/>
  <c r="N451" i="1"/>
  <c r="N452" i="1"/>
  <c r="N453" i="1"/>
  <c r="N454" i="1"/>
  <c r="N455" i="1"/>
  <c r="N456" i="1"/>
  <c r="N457" i="1"/>
  <c r="N458" i="1"/>
  <c r="N459" i="1"/>
  <c r="N460" i="1"/>
  <c r="N461" i="1"/>
  <c r="N462" i="1"/>
  <c r="N463" i="1"/>
  <c r="N464" i="1"/>
  <c r="N465" i="1"/>
  <c r="N466" i="1"/>
  <c r="N467" i="1"/>
  <c r="N468" i="1"/>
  <c r="N469" i="1"/>
  <c r="N470" i="1"/>
  <c r="N471" i="1"/>
  <c r="N472" i="1"/>
  <c r="N473" i="1"/>
  <c r="N474" i="1"/>
  <c r="N475" i="1"/>
  <c r="N476" i="1"/>
  <c r="N477" i="1"/>
  <c r="N478" i="1"/>
  <c r="N479" i="1"/>
  <c r="N480" i="1"/>
  <c r="N481" i="1"/>
  <c r="N482" i="1"/>
  <c r="N483" i="1"/>
  <c r="N484" i="1"/>
  <c r="N485" i="1"/>
  <c r="N486" i="1"/>
  <c r="N487" i="1"/>
  <c r="N488" i="1"/>
  <c r="N489" i="1"/>
  <c r="N490" i="1"/>
  <c r="N491" i="1"/>
  <c r="N492" i="1"/>
  <c r="N493" i="1"/>
  <c r="N494" i="1"/>
  <c r="N495" i="1"/>
  <c r="N496" i="1"/>
  <c r="N497" i="1"/>
  <c r="N498" i="1"/>
  <c r="N499" i="1"/>
  <c r="N500" i="1"/>
  <c r="N501" i="1"/>
  <c r="N502" i="1"/>
  <c r="N503" i="1"/>
  <c r="N504" i="1"/>
  <c r="N505" i="1"/>
  <c r="N506" i="1"/>
  <c r="N507" i="1"/>
  <c r="N508" i="1"/>
  <c r="N509" i="1"/>
  <c r="N510" i="1"/>
  <c r="N511" i="1"/>
  <c r="N512" i="1"/>
  <c r="N513" i="1"/>
  <c r="N514" i="1"/>
  <c r="N515" i="1"/>
  <c r="N516" i="1"/>
  <c r="N517" i="1"/>
  <c r="N518" i="1"/>
  <c r="N519" i="1"/>
  <c r="N520" i="1"/>
  <c r="N521" i="1"/>
  <c r="N522" i="1"/>
  <c r="N523" i="1"/>
  <c r="N524" i="1"/>
  <c r="N525" i="1"/>
  <c r="N526" i="1"/>
  <c r="N527" i="1"/>
  <c r="N528" i="1"/>
  <c r="N529" i="1"/>
  <c r="N530" i="1"/>
  <c r="N531" i="1"/>
  <c r="N532" i="1"/>
  <c r="N533" i="1"/>
  <c r="N534" i="1"/>
  <c r="N535" i="1"/>
  <c r="N536" i="1"/>
  <c r="N537" i="1"/>
  <c r="N538" i="1"/>
  <c r="N539" i="1"/>
  <c r="N540" i="1"/>
  <c r="N541" i="1"/>
  <c r="N542" i="1"/>
  <c r="N543" i="1"/>
  <c r="N544" i="1"/>
  <c r="N545" i="1"/>
  <c r="N546" i="1"/>
  <c r="N547" i="1"/>
  <c r="N548" i="1"/>
  <c r="N549" i="1"/>
  <c r="N550" i="1"/>
  <c r="N551" i="1"/>
  <c r="N552" i="1"/>
  <c r="N553" i="1"/>
  <c r="N554" i="1"/>
  <c r="N555" i="1"/>
  <c r="N556" i="1"/>
  <c r="N557" i="1"/>
  <c r="N558" i="1"/>
  <c r="N559" i="1"/>
  <c r="N560" i="1"/>
  <c r="N561" i="1"/>
  <c r="N562" i="1"/>
  <c r="N563" i="1"/>
  <c r="N564" i="1"/>
  <c r="N565" i="1"/>
  <c r="N566" i="1"/>
  <c r="N567" i="1"/>
  <c r="N568" i="1"/>
  <c r="N569" i="1"/>
  <c r="N570" i="1"/>
  <c r="N571" i="1"/>
  <c r="N572" i="1"/>
  <c r="N573" i="1"/>
  <c r="N574" i="1"/>
  <c r="N575" i="1"/>
  <c r="N576" i="1"/>
  <c r="N577" i="1"/>
  <c r="N578" i="1"/>
  <c r="N579" i="1"/>
  <c r="N580" i="1"/>
  <c r="N581" i="1"/>
  <c r="N582" i="1"/>
  <c r="N583" i="1"/>
  <c r="N584" i="1"/>
  <c r="N585" i="1"/>
  <c r="N586" i="1"/>
  <c r="N587" i="1"/>
  <c r="N588" i="1"/>
  <c r="N589" i="1"/>
  <c r="N590" i="1"/>
  <c r="N591" i="1"/>
  <c r="N592" i="1"/>
  <c r="N593" i="1"/>
  <c r="N594" i="1"/>
  <c r="N595" i="1"/>
  <c r="N596" i="1"/>
  <c r="N597" i="1"/>
  <c r="N598" i="1"/>
  <c r="N599" i="1"/>
  <c r="N600" i="1"/>
  <c r="N601" i="1"/>
  <c r="N602" i="1"/>
  <c r="N603" i="1"/>
  <c r="N604" i="1"/>
  <c r="N605" i="1"/>
  <c r="N606" i="1"/>
  <c r="N607" i="1"/>
  <c r="N608" i="1"/>
  <c r="N609" i="1"/>
  <c r="N610" i="1"/>
  <c r="N611" i="1"/>
  <c r="N612" i="1"/>
  <c r="N613" i="1"/>
  <c r="N614" i="1"/>
  <c r="N615" i="1"/>
  <c r="N616" i="1"/>
  <c r="N617" i="1"/>
  <c r="N618" i="1"/>
  <c r="N619" i="1"/>
  <c r="N620" i="1"/>
  <c r="N621" i="1"/>
  <c r="N622" i="1"/>
  <c r="N623" i="1"/>
  <c r="N624" i="1"/>
  <c r="N625" i="1"/>
  <c r="N626" i="1"/>
  <c r="N627" i="1"/>
  <c r="N628" i="1"/>
  <c r="N629" i="1"/>
  <c r="N630" i="1"/>
  <c r="N631" i="1"/>
  <c r="N632" i="1"/>
  <c r="N633" i="1"/>
  <c r="N634" i="1"/>
  <c r="N635" i="1"/>
  <c r="N636" i="1"/>
  <c r="N637" i="1"/>
  <c r="N638" i="1"/>
  <c r="N639" i="1"/>
  <c r="N640" i="1"/>
  <c r="N641" i="1"/>
  <c r="N642" i="1"/>
  <c r="N643" i="1"/>
  <c r="N644" i="1"/>
  <c r="N645" i="1"/>
  <c r="N646" i="1"/>
  <c r="N647" i="1"/>
  <c r="N648" i="1"/>
  <c r="N649" i="1"/>
  <c r="N650" i="1"/>
  <c r="N651" i="1"/>
  <c r="N652" i="1"/>
  <c r="N653" i="1"/>
  <c r="N654" i="1"/>
  <c r="N655" i="1"/>
  <c r="N656" i="1"/>
  <c r="N657" i="1"/>
  <c r="N658" i="1"/>
  <c r="N659" i="1"/>
  <c r="N660" i="1"/>
  <c r="N661" i="1"/>
  <c r="N662" i="1"/>
  <c r="N663" i="1"/>
  <c r="N664" i="1"/>
  <c r="N665" i="1"/>
  <c r="N666" i="1"/>
  <c r="N667" i="1"/>
  <c r="N668" i="1"/>
  <c r="N669" i="1"/>
  <c r="N670" i="1"/>
  <c r="N671" i="1"/>
  <c r="N672" i="1"/>
  <c r="N673" i="1"/>
  <c r="N674" i="1"/>
  <c r="N675" i="1"/>
  <c r="N676" i="1"/>
  <c r="N677" i="1"/>
  <c r="N678" i="1"/>
  <c r="N679" i="1"/>
  <c r="N680" i="1"/>
  <c r="N681" i="1"/>
  <c r="N682" i="1"/>
  <c r="N683" i="1"/>
  <c r="N684" i="1"/>
  <c r="N685" i="1"/>
  <c r="N686" i="1"/>
  <c r="N687" i="1"/>
  <c r="N688" i="1"/>
  <c r="N689" i="1"/>
  <c r="N690" i="1"/>
  <c r="N691" i="1"/>
  <c r="N692" i="1"/>
  <c r="N693" i="1"/>
  <c r="N694" i="1"/>
  <c r="N695" i="1"/>
  <c r="N696" i="1"/>
  <c r="N697" i="1"/>
  <c r="N698" i="1"/>
  <c r="N699" i="1"/>
  <c r="N700" i="1"/>
  <c r="N701" i="1"/>
  <c r="N702" i="1"/>
  <c r="N703" i="1"/>
  <c r="N704" i="1"/>
  <c r="N705" i="1"/>
  <c r="N706" i="1"/>
  <c r="N707" i="1"/>
  <c r="N708" i="1"/>
  <c r="N709" i="1"/>
  <c r="N710" i="1"/>
  <c r="N711" i="1"/>
  <c r="N712" i="1"/>
  <c r="N713" i="1"/>
  <c r="N714" i="1"/>
  <c r="N715" i="1"/>
  <c r="N716" i="1"/>
  <c r="N717" i="1"/>
  <c r="N718" i="1"/>
  <c r="N719" i="1"/>
  <c r="N720" i="1"/>
  <c r="N721" i="1"/>
  <c r="N722" i="1"/>
  <c r="N723" i="1"/>
  <c r="N724" i="1"/>
  <c r="N725" i="1"/>
  <c r="N726" i="1"/>
  <c r="N727" i="1"/>
  <c r="N728" i="1"/>
  <c r="N729" i="1"/>
  <c r="N730" i="1"/>
  <c r="N731" i="1"/>
  <c r="N732" i="1"/>
  <c r="N733" i="1"/>
  <c r="N734" i="1"/>
  <c r="N735" i="1"/>
  <c r="N736" i="1"/>
  <c r="N737" i="1"/>
  <c r="N738" i="1"/>
  <c r="N739" i="1"/>
  <c r="N740" i="1"/>
  <c r="N741" i="1"/>
  <c r="N742" i="1"/>
  <c r="N743" i="1"/>
  <c r="N744" i="1"/>
  <c r="N745" i="1"/>
  <c r="N746" i="1"/>
  <c r="N747" i="1"/>
  <c r="N748" i="1"/>
  <c r="N749" i="1"/>
  <c r="N750" i="1"/>
  <c r="N751" i="1"/>
  <c r="N752" i="1"/>
  <c r="N753" i="1"/>
  <c r="N754" i="1"/>
  <c r="N755" i="1"/>
  <c r="N756" i="1"/>
  <c r="N757" i="1"/>
  <c r="N758" i="1"/>
  <c r="N759" i="1"/>
  <c r="N760" i="1"/>
  <c r="N761" i="1"/>
  <c r="N762" i="1"/>
  <c r="N763" i="1"/>
  <c r="N764" i="1"/>
  <c r="N765" i="1"/>
  <c r="N766" i="1"/>
  <c r="N767" i="1"/>
  <c r="N768" i="1"/>
  <c r="N769" i="1"/>
  <c r="N770" i="1"/>
  <c r="N771" i="1"/>
  <c r="N772" i="1"/>
  <c r="N773" i="1"/>
  <c r="N774" i="1"/>
  <c r="N775" i="1"/>
  <c r="N776" i="1"/>
  <c r="N777" i="1"/>
  <c r="N778" i="1"/>
  <c r="N779" i="1"/>
  <c r="N780" i="1"/>
  <c r="N781" i="1"/>
  <c r="N782" i="1"/>
  <c r="N783" i="1"/>
  <c r="N784" i="1"/>
  <c r="N785" i="1"/>
  <c r="N786" i="1"/>
  <c r="N787" i="1"/>
  <c r="N788" i="1"/>
  <c r="N789" i="1"/>
  <c r="N790" i="1"/>
  <c r="N791" i="1"/>
  <c r="N792" i="1"/>
  <c r="N793" i="1"/>
  <c r="N794" i="1"/>
  <c r="N795" i="1"/>
  <c r="N796" i="1"/>
  <c r="N797" i="1"/>
  <c r="N798" i="1"/>
  <c r="N799" i="1"/>
  <c r="N800" i="1"/>
  <c r="N801" i="1"/>
  <c r="N802" i="1"/>
  <c r="N803" i="1"/>
  <c r="N804" i="1"/>
  <c r="N805" i="1"/>
  <c r="N806" i="1"/>
  <c r="N807" i="1"/>
  <c r="N808" i="1"/>
  <c r="N809" i="1"/>
  <c r="N810" i="1"/>
  <c r="N811" i="1"/>
  <c r="N812" i="1"/>
  <c r="N813" i="1"/>
  <c r="N814" i="1"/>
  <c r="N815" i="1"/>
  <c r="N816" i="1"/>
  <c r="N817" i="1"/>
  <c r="N818" i="1"/>
  <c r="N819" i="1"/>
  <c r="N820" i="1"/>
  <c r="N821" i="1"/>
  <c r="N822" i="1"/>
  <c r="N823" i="1"/>
  <c r="N824" i="1"/>
  <c r="N825" i="1"/>
  <c r="N826" i="1"/>
  <c r="N827" i="1"/>
  <c r="N828" i="1"/>
  <c r="N829" i="1"/>
  <c r="N830" i="1"/>
  <c r="N831" i="1"/>
  <c r="N832" i="1"/>
  <c r="N833" i="1"/>
  <c r="N834" i="1"/>
  <c r="N835" i="1"/>
  <c r="N836" i="1"/>
  <c r="N837" i="1"/>
  <c r="N838" i="1"/>
  <c r="N839" i="1"/>
  <c r="N840" i="1"/>
  <c r="N841" i="1"/>
  <c r="N842" i="1"/>
  <c r="N843" i="1"/>
  <c r="N844" i="1"/>
  <c r="N845" i="1"/>
  <c r="N846" i="1"/>
  <c r="N847" i="1"/>
  <c r="N848" i="1"/>
  <c r="N849" i="1"/>
  <c r="N850" i="1"/>
  <c r="N851" i="1"/>
  <c r="N852" i="1"/>
  <c r="N853" i="1"/>
  <c r="N854" i="1"/>
  <c r="N855" i="1"/>
  <c r="N856" i="1"/>
  <c r="N857" i="1"/>
  <c r="N858" i="1"/>
  <c r="N859" i="1"/>
  <c r="N860" i="1"/>
  <c r="N861" i="1"/>
  <c r="N862" i="1"/>
  <c r="N863" i="1"/>
  <c r="N864" i="1"/>
  <c r="N865" i="1"/>
  <c r="N866" i="1"/>
  <c r="N867" i="1"/>
  <c r="N868" i="1"/>
  <c r="N869" i="1"/>
  <c r="N870" i="1"/>
  <c r="N871" i="1"/>
  <c r="N872" i="1"/>
  <c r="N873" i="1"/>
  <c r="N874" i="1"/>
  <c r="N875" i="1"/>
  <c r="N876" i="1"/>
  <c r="N877" i="1"/>
  <c r="N878" i="1"/>
  <c r="N879" i="1"/>
  <c r="N880" i="1"/>
  <c r="N881" i="1"/>
  <c r="N882" i="1"/>
  <c r="N883" i="1"/>
  <c r="N884" i="1"/>
  <c r="N885" i="1"/>
  <c r="N886" i="1"/>
  <c r="N887" i="1"/>
  <c r="N888" i="1"/>
  <c r="N889" i="1"/>
  <c r="N890" i="1"/>
  <c r="N891" i="1"/>
  <c r="N892" i="1"/>
  <c r="N893" i="1"/>
  <c r="N894" i="1"/>
  <c r="N895" i="1"/>
  <c r="N896" i="1"/>
  <c r="N897" i="1"/>
  <c r="N898" i="1"/>
  <c r="N899" i="1"/>
  <c r="N900" i="1"/>
  <c r="N901" i="1"/>
  <c r="N902" i="1"/>
  <c r="N903" i="1"/>
  <c r="N904" i="1"/>
  <c r="N905" i="1"/>
  <c r="N906" i="1"/>
  <c r="N907" i="1"/>
  <c r="N908" i="1"/>
  <c r="N909" i="1"/>
  <c r="N910" i="1"/>
  <c r="N911" i="1"/>
  <c r="N912" i="1"/>
  <c r="N913" i="1"/>
  <c r="N914" i="1"/>
  <c r="N915" i="1"/>
  <c r="N916" i="1"/>
  <c r="N917" i="1"/>
  <c r="N918" i="1"/>
  <c r="N919" i="1"/>
  <c r="N920" i="1"/>
  <c r="N921" i="1"/>
  <c r="N922" i="1"/>
  <c r="N923" i="1"/>
  <c r="N924" i="1"/>
  <c r="N925" i="1"/>
  <c r="N926" i="1"/>
  <c r="N927" i="1"/>
  <c r="N928" i="1"/>
  <c r="N929" i="1"/>
  <c r="N930" i="1"/>
  <c r="N931" i="1"/>
  <c r="N932" i="1"/>
  <c r="N933" i="1"/>
  <c r="N934" i="1"/>
  <c r="N935" i="1"/>
  <c r="N936" i="1"/>
  <c r="N937" i="1"/>
  <c r="N938" i="1"/>
  <c r="N939" i="1"/>
  <c r="N940" i="1"/>
  <c r="N941" i="1"/>
  <c r="N942" i="1"/>
  <c r="N943" i="1"/>
  <c r="N944" i="1"/>
  <c r="N945" i="1"/>
  <c r="N946" i="1"/>
  <c r="N947" i="1"/>
  <c r="N948" i="1"/>
  <c r="N949" i="1"/>
  <c r="N950" i="1"/>
  <c r="N951" i="1"/>
  <c r="N952" i="1"/>
  <c r="N953" i="1"/>
  <c r="N954" i="1"/>
  <c r="N955" i="1"/>
  <c r="N956" i="1"/>
  <c r="N957" i="1"/>
  <c r="N958" i="1"/>
  <c r="N959" i="1"/>
  <c r="N960" i="1"/>
  <c r="N961" i="1"/>
  <c r="N962" i="1"/>
  <c r="N963" i="1"/>
  <c r="N964" i="1"/>
  <c r="N965" i="1"/>
  <c r="N966" i="1"/>
  <c r="N967" i="1"/>
  <c r="N968" i="1"/>
  <c r="N969" i="1"/>
  <c r="N970" i="1"/>
  <c r="N971" i="1"/>
  <c r="N972" i="1"/>
  <c r="N973" i="1"/>
  <c r="N974" i="1"/>
  <c r="N975" i="1"/>
  <c r="N976" i="1"/>
  <c r="N977" i="1"/>
  <c r="N978" i="1"/>
  <c r="N979" i="1"/>
  <c r="N980" i="1"/>
  <c r="N981" i="1"/>
  <c r="N982" i="1"/>
  <c r="N983" i="1"/>
  <c r="N984" i="1"/>
  <c r="N985" i="1"/>
  <c r="N986" i="1"/>
  <c r="N987" i="1"/>
  <c r="N988" i="1"/>
  <c r="N989" i="1"/>
  <c r="N990" i="1"/>
  <c r="N991" i="1"/>
  <c r="N992" i="1"/>
  <c r="N993" i="1"/>
  <c r="N994" i="1"/>
  <c r="N995" i="1"/>
  <c r="N996" i="1"/>
  <c r="N997" i="1"/>
  <c r="N998" i="1"/>
  <c r="N999" i="1"/>
  <c r="N1000" i="1"/>
  <c r="N8" i="1"/>
  <c r="K9" i="7"/>
  <c r="K10" i="7"/>
  <c r="K11" i="7"/>
  <c r="K12" i="7"/>
  <c r="K13" i="7"/>
  <c r="K14" i="7"/>
  <c r="K15" i="7"/>
  <c r="K16" i="7"/>
  <c r="K17" i="7"/>
  <c r="K18" i="7"/>
  <c r="K19" i="7"/>
  <c r="K20" i="7"/>
  <c r="K21" i="7"/>
  <c r="K22" i="7"/>
  <c r="K23" i="7"/>
  <c r="K24" i="7"/>
  <c r="K25" i="7"/>
  <c r="K26" i="7"/>
  <c r="K27" i="7"/>
  <c r="K28" i="7"/>
  <c r="K29" i="7"/>
  <c r="K30" i="7"/>
  <c r="K31" i="7"/>
  <c r="K32" i="7"/>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K62" i="7"/>
  <c r="K63" i="7"/>
  <c r="K64" i="7"/>
  <c r="K65" i="7"/>
  <c r="K66" i="7"/>
  <c r="K67" i="7"/>
  <c r="K68" i="7"/>
  <c r="K69" i="7"/>
  <c r="K70" i="7"/>
  <c r="K71" i="7"/>
  <c r="K72" i="7"/>
  <c r="K73" i="7"/>
  <c r="K74" i="7"/>
  <c r="K75" i="7"/>
  <c r="K76" i="7"/>
  <c r="K77" i="7"/>
  <c r="K78" i="7"/>
  <c r="K79" i="7"/>
  <c r="K80" i="7"/>
  <c r="K81" i="7"/>
  <c r="K82" i="7"/>
  <c r="K83" i="7"/>
  <c r="K84" i="7"/>
  <c r="K85" i="7"/>
  <c r="K86" i="7"/>
  <c r="K87" i="7"/>
  <c r="K88" i="7"/>
  <c r="K89" i="7"/>
  <c r="K90" i="7"/>
  <c r="K91" i="7"/>
  <c r="K92" i="7"/>
  <c r="K93" i="7"/>
  <c r="K94" i="7"/>
  <c r="K95" i="7"/>
  <c r="K96" i="7"/>
  <c r="K97" i="7"/>
  <c r="K98" i="7"/>
  <c r="K99" i="7"/>
  <c r="K100" i="7"/>
  <c r="K101" i="7"/>
  <c r="K102" i="7"/>
  <c r="K103" i="7"/>
  <c r="K104" i="7"/>
  <c r="K105" i="7"/>
  <c r="K106" i="7"/>
  <c r="K107" i="7"/>
  <c r="K108" i="7"/>
  <c r="K109" i="7"/>
  <c r="K110" i="7"/>
  <c r="K111" i="7"/>
  <c r="K112" i="7"/>
  <c r="K113" i="7"/>
  <c r="K114" i="7"/>
  <c r="K115" i="7"/>
  <c r="K116" i="7"/>
  <c r="K117" i="7"/>
  <c r="K118" i="7"/>
  <c r="K119" i="7"/>
  <c r="K120" i="7"/>
  <c r="K121" i="7"/>
  <c r="K122" i="7"/>
  <c r="K123" i="7"/>
  <c r="K124" i="7"/>
  <c r="K125" i="7"/>
  <c r="K126" i="7"/>
  <c r="K127" i="7"/>
  <c r="K128" i="7"/>
  <c r="K129" i="7"/>
  <c r="K130" i="7"/>
  <c r="K131" i="7"/>
  <c r="K132" i="7"/>
  <c r="K133" i="7"/>
  <c r="K134" i="7"/>
  <c r="K135" i="7"/>
  <c r="K136" i="7"/>
  <c r="K137" i="7"/>
  <c r="K138" i="7"/>
  <c r="K139" i="7"/>
  <c r="K140" i="7"/>
  <c r="K141" i="7"/>
  <c r="K142" i="7"/>
  <c r="K143" i="7"/>
  <c r="K144" i="7"/>
  <c r="K145" i="7"/>
  <c r="K146" i="7"/>
  <c r="K147" i="7"/>
  <c r="K148" i="7"/>
  <c r="K149" i="7"/>
  <c r="K150" i="7"/>
  <c r="K151" i="7"/>
  <c r="K152" i="7"/>
  <c r="K153" i="7"/>
  <c r="K154" i="7"/>
  <c r="K155" i="7"/>
  <c r="K156" i="7"/>
  <c r="K157" i="7"/>
  <c r="K158" i="7"/>
  <c r="K159" i="7"/>
  <c r="K160" i="7"/>
  <c r="K161" i="7"/>
  <c r="K162" i="7"/>
  <c r="K163" i="7"/>
  <c r="K164" i="7"/>
  <c r="K165" i="7"/>
  <c r="K166" i="7"/>
  <c r="K167" i="7"/>
  <c r="K168" i="7"/>
  <c r="K169" i="7"/>
  <c r="K170" i="7"/>
  <c r="K171" i="7"/>
  <c r="K172" i="7"/>
  <c r="K173" i="7"/>
  <c r="K174" i="7"/>
  <c r="K175" i="7"/>
  <c r="K176" i="7"/>
  <c r="K177" i="7"/>
  <c r="K178" i="7"/>
  <c r="K179" i="7"/>
  <c r="K180" i="7"/>
  <c r="K181" i="7"/>
  <c r="K182" i="7"/>
  <c r="K183" i="7"/>
  <c r="K184" i="7"/>
  <c r="K185" i="7"/>
  <c r="K186" i="7"/>
  <c r="K187" i="7"/>
  <c r="K188" i="7"/>
  <c r="K189" i="7"/>
  <c r="K190" i="7"/>
  <c r="K191" i="7"/>
  <c r="K192" i="7"/>
  <c r="K193" i="7"/>
  <c r="K194" i="7"/>
  <c r="K195" i="7"/>
  <c r="K196" i="7"/>
  <c r="K197" i="7"/>
  <c r="K198" i="7"/>
  <c r="K199" i="7"/>
  <c r="K200" i="7"/>
  <c r="K201" i="7"/>
  <c r="K202" i="7"/>
  <c r="K203" i="7"/>
  <c r="K204" i="7"/>
  <c r="K205" i="7"/>
  <c r="K206" i="7"/>
  <c r="K207" i="7"/>
  <c r="K208" i="7"/>
  <c r="K209" i="7"/>
  <c r="K210" i="7"/>
  <c r="K211" i="7"/>
  <c r="K212" i="7"/>
  <c r="K213" i="7"/>
  <c r="K214" i="7"/>
  <c r="K215" i="7"/>
  <c r="K216" i="7"/>
  <c r="K217" i="7"/>
  <c r="K218" i="7"/>
  <c r="K219" i="7"/>
  <c r="K220" i="7"/>
  <c r="K221" i="7"/>
  <c r="K222" i="7"/>
  <c r="K223" i="7"/>
  <c r="K224" i="7"/>
  <c r="K225" i="7"/>
  <c r="K226" i="7"/>
  <c r="K227" i="7"/>
  <c r="K228" i="7"/>
  <c r="K229" i="7"/>
  <c r="K230" i="7"/>
  <c r="K231" i="7"/>
  <c r="K232" i="7"/>
  <c r="K233" i="7"/>
  <c r="K234" i="7"/>
  <c r="K235" i="7"/>
  <c r="K236" i="7"/>
  <c r="K237" i="7"/>
  <c r="K238" i="7"/>
  <c r="K239" i="7"/>
  <c r="K240" i="7"/>
  <c r="K241" i="7"/>
  <c r="K242" i="7"/>
  <c r="K243" i="7"/>
  <c r="K244" i="7"/>
  <c r="K245" i="7"/>
  <c r="K246" i="7"/>
  <c r="K247" i="7"/>
  <c r="K248" i="7"/>
  <c r="K249" i="7"/>
  <c r="K250" i="7"/>
  <c r="K251" i="7"/>
  <c r="K252" i="7"/>
  <c r="K253" i="7"/>
  <c r="K254" i="7"/>
  <c r="K255" i="7"/>
  <c r="K256" i="7"/>
  <c r="K257" i="7"/>
  <c r="K258" i="7"/>
  <c r="K259" i="7"/>
  <c r="K260" i="7"/>
  <c r="K261" i="7"/>
  <c r="K262" i="7"/>
  <c r="K263" i="7"/>
  <c r="K264" i="7"/>
  <c r="K265" i="7"/>
  <c r="K266" i="7"/>
  <c r="K267" i="7"/>
  <c r="K268" i="7"/>
  <c r="K269" i="7"/>
  <c r="K270" i="7"/>
  <c r="K271" i="7"/>
  <c r="K272" i="7"/>
  <c r="K273" i="7"/>
  <c r="K274" i="7"/>
  <c r="K275" i="7"/>
  <c r="K276" i="7"/>
  <c r="K277" i="7"/>
  <c r="K278" i="7"/>
  <c r="K279" i="7"/>
  <c r="K280" i="7"/>
  <c r="K281" i="7"/>
  <c r="K282" i="7"/>
  <c r="K283" i="7"/>
  <c r="K284" i="7"/>
  <c r="K285" i="7"/>
  <c r="K286" i="7"/>
  <c r="K287" i="7"/>
  <c r="K288" i="7"/>
  <c r="K289" i="7"/>
  <c r="K290" i="7"/>
  <c r="K291" i="7"/>
  <c r="K292" i="7"/>
  <c r="K293" i="7"/>
  <c r="K294" i="7"/>
  <c r="K295" i="7"/>
  <c r="K296" i="7"/>
  <c r="K297" i="7"/>
  <c r="K298" i="7"/>
  <c r="K299" i="7"/>
  <c r="K300" i="7"/>
  <c r="K301" i="7"/>
  <c r="K302" i="7"/>
  <c r="K303" i="7"/>
  <c r="K304" i="7"/>
  <c r="K305" i="7"/>
  <c r="K306" i="7"/>
  <c r="K307" i="7"/>
  <c r="K308" i="7"/>
  <c r="K309" i="7"/>
  <c r="K310" i="7"/>
  <c r="K311" i="7"/>
  <c r="K312" i="7"/>
  <c r="K313" i="7"/>
  <c r="K314" i="7"/>
  <c r="K315" i="7"/>
  <c r="K316" i="7"/>
  <c r="K317" i="7"/>
  <c r="K318" i="7"/>
  <c r="K319" i="7"/>
  <c r="K320" i="7"/>
  <c r="K321" i="7"/>
  <c r="K322" i="7"/>
  <c r="K323" i="7"/>
  <c r="K324" i="7"/>
  <c r="K325" i="7"/>
  <c r="K326" i="7"/>
  <c r="K327" i="7"/>
  <c r="K328" i="7"/>
  <c r="K329" i="7"/>
  <c r="K330" i="7"/>
  <c r="K331" i="7"/>
  <c r="K332" i="7"/>
  <c r="K333" i="7"/>
  <c r="K334" i="7"/>
  <c r="K335" i="7"/>
  <c r="K336" i="7"/>
  <c r="K337" i="7"/>
  <c r="K338" i="7"/>
  <c r="K339" i="7"/>
  <c r="K340" i="7"/>
  <c r="K341" i="7"/>
  <c r="K342" i="7"/>
  <c r="K343" i="7"/>
  <c r="K344" i="7"/>
  <c r="K345" i="7"/>
  <c r="K346" i="7"/>
  <c r="K347" i="7"/>
  <c r="K348" i="7"/>
  <c r="K349" i="7"/>
  <c r="K350" i="7"/>
  <c r="K351" i="7"/>
  <c r="K352" i="7"/>
  <c r="K353" i="7"/>
  <c r="K354" i="7"/>
  <c r="K355" i="7"/>
  <c r="K356" i="7"/>
  <c r="K357" i="7"/>
  <c r="K358" i="7"/>
  <c r="K359" i="7"/>
  <c r="K360" i="7"/>
  <c r="K361" i="7"/>
  <c r="K362" i="7"/>
  <c r="K363" i="7"/>
  <c r="K364" i="7"/>
  <c r="K365" i="7"/>
  <c r="K366" i="7"/>
  <c r="K367" i="7"/>
  <c r="K368" i="7"/>
  <c r="K369" i="7"/>
  <c r="K370" i="7"/>
  <c r="K371" i="7"/>
  <c r="K372" i="7"/>
  <c r="K373" i="7"/>
  <c r="K374" i="7"/>
  <c r="K375" i="7"/>
  <c r="K376" i="7"/>
  <c r="K377" i="7"/>
  <c r="K378" i="7"/>
  <c r="K379" i="7"/>
  <c r="K380" i="7"/>
  <c r="K381" i="7"/>
  <c r="K382" i="7"/>
  <c r="K383" i="7"/>
  <c r="K384" i="7"/>
  <c r="K385" i="7"/>
  <c r="K386" i="7"/>
  <c r="K387" i="7"/>
  <c r="K388" i="7"/>
  <c r="K389" i="7"/>
  <c r="K390" i="7"/>
  <c r="K391" i="7"/>
  <c r="K392" i="7"/>
  <c r="K393" i="7"/>
  <c r="K394" i="7"/>
  <c r="K395" i="7"/>
  <c r="K396" i="7"/>
  <c r="K397" i="7"/>
  <c r="K398" i="7"/>
  <c r="K399" i="7"/>
  <c r="K400" i="7"/>
  <c r="K401" i="7"/>
  <c r="K402" i="7"/>
  <c r="K403" i="7"/>
  <c r="K404" i="7"/>
  <c r="K405" i="7"/>
  <c r="K406" i="7"/>
  <c r="K407" i="7"/>
  <c r="K408" i="7"/>
  <c r="K409" i="7"/>
  <c r="K410" i="7"/>
  <c r="K411" i="7"/>
  <c r="K412" i="7"/>
  <c r="K413" i="7"/>
  <c r="K414" i="7"/>
  <c r="K415" i="7"/>
  <c r="K416" i="7"/>
  <c r="K417" i="7"/>
  <c r="K418" i="7"/>
  <c r="K419" i="7"/>
  <c r="K420" i="7"/>
  <c r="K421" i="7"/>
  <c r="K422" i="7"/>
  <c r="K423" i="7"/>
  <c r="K424" i="7"/>
  <c r="K425" i="7"/>
  <c r="K426" i="7"/>
  <c r="K427" i="7"/>
  <c r="K428" i="7"/>
  <c r="K429" i="7"/>
  <c r="K430" i="7"/>
  <c r="K431" i="7"/>
  <c r="K432" i="7"/>
  <c r="K433" i="7"/>
  <c r="K434" i="7"/>
  <c r="K435" i="7"/>
  <c r="K436" i="7"/>
  <c r="K437" i="7"/>
  <c r="K438" i="7"/>
  <c r="K439" i="7"/>
  <c r="K440" i="7"/>
  <c r="K441" i="7"/>
  <c r="K442" i="7"/>
  <c r="K443" i="7"/>
  <c r="K444" i="7"/>
  <c r="K445" i="7"/>
  <c r="K446" i="7"/>
  <c r="K447" i="7"/>
  <c r="K448" i="7"/>
  <c r="K449" i="7"/>
  <c r="K450" i="7"/>
  <c r="K451" i="7"/>
  <c r="K452" i="7"/>
  <c r="K453" i="7"/>
  <c r="K454" i="7"/>
  <c r="K455" i="7"/>
  <c r="K456" i="7"/>
  <c r="K457" i="7"/>
  <c r="K458" i="7"/>
  <c r="K459" i="7"/>
  <c r="K460" i="7"/>
  <c r="K461" i="7"/>
  <c r="K462" i="7"/>
  <c r="K463" i="7"/>
  <c r="K464" i="7"/>
  <c r="K465" i="7"/>
  <c r="K466" i="7"/>
  <c r="K467" i="7"/>
  <c r="K468" i="7"/>
  <c r="K469" i="7"/>
  <c r="K470" i="7"/>
  <c r="K471" i="7"/>
  <c r="K472" i="7"/>
  <c r="K473" i="7"/>
  <c r="K474" i="7"/>
  <c r="K475" i="7"/>
  <c r="K476" i="7"/>
  <c r="K477" i="7"/>
  <c r="K478" i="7"/>
  <c r="K479" i="7"/>
  <c r="K480" i="7"/>
  <c r="K481" i="7"/>
  <c r="K482" i="7"/>
  <c r="K483" i="7"/>
  <c r="K484" i="7"/>
  <c r="K485" i="7"/>
  <c r="K486" i="7"/>
  <c r="K487" i="7"/>
  <c r="K488" i="7"/>
  <c r="K489" i="7"/>
  <c r="K490" i="7"/>
  <c r="K491" i="7"/>
  <c r="K492" i="7"/>
  <c r="K493" i="7"/>
  <c r="K494" i="7"/>
  <c r="K495" i="7"/>
  <c r="K496" i="7"/>
  <c r="K497" i="7"/>
  <c r="K498" i="7"/>
  <c r="K499" i="7"/>
  <c r="K500" i="7"/>
  <c r="K501" i="7"/>
  <c r="K502" i="7"/>
  <c r="K503" i="7"/>
  <c r="K504" i="7"/>
  <c r="K505" i="7"/>
  <c r="K506" i="7"/>
  <c r="K507" i="7"/>
  <c r="K508" i="7"/>
  <c r="K509" i="7"/>
  <c r="K510" i="7"/>
  <c r="K511" i="7"/>
  <c r="K512" i="7"/>
  <c r="K513" i="7"/>
  <c r="K514" i="7"/>
  <c r="K515" i="7"/>
  <c r="K516" i="7"/>
  <c r="K517" i="7"/>
  <c r="K518" i="7"/>
  <c r="K519" i="7"/>
  <c r="K520" i="7"/>
  <c r="K521" i="7"/>
  <c r="K522" i="7"/>
  <c r="K523" i="7"/>
  <c r="K524" i="7"/>
  <c r="K525" i="7"/>
  <c r="K526" i="7"/>
  <c r="K527" i="7"/>
  <c r="K528" i="7"/>
  <c r="K529" i="7"/>
  <c r="K530" i="7"/>
  <c r="K531" i="7"/>
  <c r="K532" i="7"/>
  <c r="K533" i="7"/>
  <c r="K534" i="7"/>
  <c r="K535" i="7"/>
  <c r="K536" i="7"/>
  <c r="K537" i="7"/>
  <c r="K538" i="7"/>
  <c r="K539" i="7"/>
  <c r="K540" i="7"/>
  <c r="K541" i="7"/>
  <c r="K542" i="7"/>
  <c r="K543" i="7"/>
  <c r="K544" i="7"/>
  <c r="K545" i="7"/>
  <c r="K546" i="7"/>
  <c r="K547" i="7"/>
  <c r="K548" i="7"/>
  <c r="K549" i="7"/>
  <c r="K550" i="7"/>
  <c r="K551" i="7"/>
  <c r="K552" i="7"/>
  <c r="K553" i="7"/>
  <c r="K554" i="7"/>
  <c r="K555" i="7"/>
  <c r="K556" i="7"/>
  <c r="K557" i="7"/>
  <c r="K558" i="7"/>
  <c r="K559" i="7"/>
  <c r="K560" i="7"/>
  <c r="K561" i="7"/>
  <c r="K562" i="7"/>
  <c r="K563" i="7"/>
  <c r="K564" i="7"/>
  <c r="K565" i="7"/>
  <c r="K566" i="7"/>
  <c r="K567" i="7"/>
  <c r="K568" i="7"/>
  <c r="K569" i="7"/>
  <c r="K570" i="7"/>
  <c r="K571" i="7"/>
  <c r="K572" i="7"/>
  <c r="K573" i="7"/>
  <c r="K574" i="7"/>
  <c r="K575" i="7"/>
  <c r="K576" i="7"/>
  <c r="K577" i="7"/>
  <c r="K578" i="7"/>
  <c r="K579" i="7"/>
  <c r="K580" i="7"/>
  <c r="K581" i="7"/>
  <c r="K582" i="7"/>
  <c r="K583" i="7"/>
  <c r="K584" i="7"/>
  <c r="K585" i="7"/>
  <c r="K586" i="7"/>
  <c r="K587" i="7"/>
  <c r="K588" i="7"/>
  <c r="K589" i="7"/>
  <c r="K590" i="7"/>
  <c r="K591" i="7"/>
  <c r="K592" i="7"/>
  <c r="K593" i="7"/>
  <c r="K594" i="7"/>
  <c r="K595" i="7"/>
  <c r="K596" i="7"/>
  <c r="K597" i="7"/>
  <c r="K598" i="7"/>
  <c r="K599" i="7"/>
  <c r="K600" i="7"/>
  <c r="K601" i="7"/>
  <c r="K602" i="7"/>
  <c r="K603" i="7"/>
  <c r="K604" i="7"/>
  <c r="K605" i="7"/>
  <c r="K606" i="7"/>
  <c r="K607" i="7"/>
  <c r="K608" i="7"/>
  <c r="K609" i="7"/>
  <c r="K610" i="7"/>
  <c r="K611" i="7"/>
  <c r="K612" i="7"/>
  <c r="K613" i="7"/>
  <c r="K614" i="7"/>
  <c r="K615" i="7"/>
  <c r="K616" i="7"/>
  <c r="K617" i="7"/>
  <c r="K618" i="7"/>
  <c r="K619" i="7"/>
  <c r="K620" i="7"/>
  <c r="K621" i="7"/>
  <c r="K622" i="7"/>
  <c r="K623" i="7"/>
  <c r="K624" i="7"/>
  <c r="K625" i="7"/>
  <c r="K626" i="7"/>
  <c r="K627" i="7"/>
  <c r="K628" i="7"/>
  <c r="K629" i="7"/>
  <c r="K630" i="7"/>
  <c r="K631" i="7"/>
  <c r="K632" i="7"/>
  <c r="K633" i="7"/>
  <c r="K634" i="7"/>
  <c r="K635" i="7"/>
  <c r="K636" i="7"/>
  <c r="K637" i="7"/>
  <c r="K638" i="7"/>
  <c r="K639" i="7"/>
  <c r="K640" i="7"/>
  <c r="K641" i="7"/>
  <c r="K642" i="7"/>
  <c r="K643" i="7"/>
  <c r="K644" i="7"/>
  <c r="K645" i="7"/>
  <c r="K646" i="7"/>
  <c r="K647" i="7"/>
  <c r="K648" i="7"/>
  <c r="K649" i="7"/>
  <c r="K650" i="7"/>
  <c r="K651" i="7"/>
  <c r="K652" i="7"/>
  <c r="K653" i="7"/>
  <c r="K654" i="7"/>
  <c r="K655" i="7"/>
  <c r="K656" i="7"/>
  <c r="K657" i="7"/>
  <c r="K658" i="7"/>
  <c r="K659" i="7"/>
  <c r="K660" i="7"/>
  <c r="K661" i="7"/>
  <c r="K662" i="7"/>
  <c r="K663" i="7"/>
  <c r="K664" i="7"/>
  <c r="K665" i="7"/>
  <c r="K666" i="7"/>
  <c r="K667" i="7"/>
  <c r="K668" i="7"/>
  <c r="K669" i="7"/>
  <c r="K670" i="7"/>
  <c r="K671" i="7"/>
  <c r="K672" i="7"/>
  <c r="K673" i="7"/>
  <c r="K674" i="7"/>
  <c r="K675" i="7"/>
  <c r="K676" i="7"/>
  <c r="K677" i="7"/>
  <c r="K678" i="7"/>
  <c r="K679" i="7"/>
  <c r="K680" i="7"/>
  <c r="K681" i="7"/>
  <c r="K682" i="7"/>
  <c r="K683" i="7"/>
  <c r="K684" i="7"/>
  <c r="K685" i="7"/>
  <c r="K686" i="7"/>
  <c r="K687" i="7"/>
  <c r="K688" i="7"/>
  <c r="K689" i="7"/>
  <c r="K690" i="7"/>
  <c r="K691" i="7"/>
  <c r="K692" i="7"/>
  <c r="K693" i="7"/>
  <c r="K694" i="7"/>
  <c r="K695" i="7"/>
  <c r="K696" i="7"/>
  <c r="K697" i="7"/>
  <c r="K698" i="7"/>
  <c r="K699" i="7"/>
  <c r="K700" i="7"/>
  <c r="K701" i="7"/>
  <c r="K702" i="7"/>
  <c r="K703" i="7"/>
  <c r="K704" i="7"/>
  <c r="K705" i="7"/>
  <c r="K706" i="7"/>
  <c r="K707" i="7"/>
  <c r="K708" i="7"/>
  <c r="K709" i="7"/>
  <c r="K710" i="7"/>
  <c r="K711" i="7"/>
  <c r="K712" i="7"/>
  <c r="K713" i="7"/>
  <c r="K714" i="7"/>
  <c r="K715" i="7"/>
  <c r="K716" i="7"/>
  <c r="K717" i="7"/>
  <c r="K718" i="7"/>
  <c r="K719" i="7"/>
  <c r="K720" i="7"/>
  <c r="K721" i="7"/>
  <c r="K722" i="7"/>
  <c r="K723" i="7"/>
  <c r="K724" i="7"/>
  <c r="K725" i="7"/>
  <c r="K726" i="7"/>
  <c r="K727" i="7"/>
  <c r="K728" i="7"/>
  <c r="K729" i="7"/>
  <c r="K730" i="7"/>
  <c r="K731" i="7"/>
  <c r="K732" i="7"/>
  <c r="K733" i="7"/>
  <c r="K734" i="7"/>
  <c r="K735" i="7"/>
  <c r="K736" i="7"/>
  <c r="K737" i="7"/>
  <c r="K738" i="7"/>
  <c r="K739" i="7"/>
  <c r="K740" i="7"/>
  <c r="K741" i="7"/>
  <c r="K742" i="7"/>
  <c r="K743" i="7"/>
  <c r="K744" i="7"/>
  <c r="K745" i="7"/>
  <c r="K746" i="7"/>
  <c r="K747" i="7"/>
  <c r="K748" i="7"/>
  <c r="K749" i="7"/>
  <c r="K750" i="7"/>
  <c r="K751" i="7"/>
  <c r="K752" i="7"/>
  <c r="K753" i="7"/>
  <c r="K754" i="7"/>
  <c r="K755" i="7"/>
  <c r="K756" i="7"/>
  <c r="K757" i="7"/>
  <c r="K758" i="7"/>
  <c r="K759" i="7"/>
  <c r="K760" i="7"/>
  <c r="K761" i="7"/>
  <c r="K762" i="7"/>
  <c r="K763" i="7"/>
  <c r="K764" i="7"/>
  <c r="K765" i="7"/>
  <c r="K766" i="7"/>
  <c r="K767" i="7"/>
  <c r="K768" i="7"/>
  <c r="K769" i="7"/>
  <c r="K770" i="7"/>
  <c r="K771" i="7"/>
  <c r="K772" i="7"/>
  <c r="K773" i="7"/>
  <c r="K774" i="7"/>
  <c r="K775" i="7"/>
  <c r="K776" i="7"/>
  <c r="K777" i="7"/>
  <c r="K778" i="7"/>
  <c r="K779" i="7"/>
  <c r="K780" i="7"/>
  <c r="K781" i="7"/>
  <c r="K782" i="7"/>
  <c r="K783" i="7"/>
  <c r="K784" i="7"/>
  <c r="K785" i="7"/>
  <c r="K786" i="7"/>
  <c r="K787" i="7"/>
  <c r="K788" i="7"/>
  <c r="K789" i="7"/>
  <c r="K790" i="7"/>
  <c r="K791" i="7"/>
  <c r="K792" i="7"/>
  <c r="K793" i="7"/>
  <c r="K794" i="7"/>
  <c r="K795" i="7"/>
  <c r="K796" i="7"/>
  <c r="K797" i="7"/>
  <c r="K798" i="7"/>
  <c r="K799" i="7"/>
  <c r="K800" i="7"/>
  <c r="K801" i="7"/>
  <c r="K802" i="7"/>
  <c r="K803" i="7"/>
  <c r="K804" i="7"/>
  <c r="K805" i="7"/>
  <c r="K806" i="7"/>
  <c r="K807" i="7"/>
  <c r="K808" i="7"/>
  <c r="K809" i="7"/>
  <c r="K810" i="7"/>
  <c r="K811" i="7"/>
  <c r="K812" i="7"/>
  <c r="K813" i="7"/>
  <c r="K814" i="7"/>
  <c r="K815" i="7"/>
  <c r="K816" i="7"/>
  <c r="K817" i="7"/>
  <c r="K818" i="7"/>
  <c r="K819" i="7"/>
  <c r="K820" i="7"/>
  <c r="K821" i="7"/>
  <c r="K822" i="7"/>
  <c r="K823" i="7"/>
  <c r="K824" i="7"/>
  <c r="K825" i="7"/>
  <c r="K826" i="7"/>
  <c r="K827" i="7"/>
  <c r="K828" i="7"/>
  <c r="K829" i="7"/>
  <c r="K830" i="7"/>
  <c r="K831" i="7"/>
  <c r="K832" i="7"/>
  <c r="K833" i="7"/>
  <c r="K834" i="7"/>
  <c r="K835" i="7"/>
  <c r="K836" i="7"/>
  <c r="K837" i="7"/>
  <c r="K838" i="7"/>
  <c r="K839" i="7"/>
  <c r="K840" i="7"/>
  <c r="K841" i="7"/>
  <c r="K842" i="7"/>
  <c r="K843" i="7"/>
  <c r="K844" i="7"/>
  <c r="K845" i="7"/>
  <c r="K846" i="7"/>
  <c r="K847" i="7"/>
  <c r="K848" i="7"/>
  <c r="K849" i="7"/>
  <c r="K850" i="7"/>
  <c r="K851" i="7"/>
  <c r="K852" i="7"/>
  <c r="K853" i="7"/>
  <c r="K854" i="7"/>
  <c r="K855" i="7"/>
  <c r="K856" i="7"/>
  <c r="K857" i="7"/>
  <c r="K858" i="7"/>
  <c r="K859" i="7"/>
  <c r="K860" i="7"/>
  <c r="K861" i="7"/>
  <c r="K862" i="7"/>
  <c r="K863" i="7"/>
  <c r="K864" i="7"/>
  <c r="K865" i="7"/>
  <c r="K866" i="7"/>
  <c r="K867" i="7"/>
  <c r="K868" i="7"/>
  <c r="K869" i="7"/>
  <c r="K870" i="7"/>
  <c r="K871" i="7"/>
  <c r="K872" i="7"/>
  <c r="K873" i="7"/>
  <c r="K874" i="7"/>
  <c r="K875" i="7"/>
  <c r="K876" i="7"/>
  <c r="K877" i="7"/>
  <c r="K878" i="7"/>
  <c r="K879" i="7"/>
  <c r="K880" i="7"/>
  <c r="K881" i="7"/>
  <c r="K882" i="7"/>
  <c r="K883" i="7"/>
  <c r="K884" i="7"/>
  <c r="K885" i="7"/>
  <c r="K886" i="7"/>
  <c r="K887" i="7"/>
  <c r="K888" i="7"/>
  <c r="K889" i="7"/>
  <c r="K890" i="7"/>
  <c r="K891" i="7"/>
  <c r="K892" i="7"/>
  <c r="K893" i="7"/>
  <c r="K894" i="7"/>
  <c r="K895" i="7"/>
  <c r="K896" i="7"/>
  <c r="K897" i="7"/>
  <c r="K898" i="7"/>
  <c r="K899" i="7"/>
  <c r="K900" i="7"/>
  <c r="K901" i="7"/>
  <c r="K902" i="7"/>
  <c r="K903" i="7"/>
  <c r="K904" i="7"/>
  <c r="K905" i="7"/>
  <c r="K906" i="7"/>
  <c r="K907" i="7"/>
  <c r="K908" i="7"/>
  <c r="K909" i="7"/>
  <c r="K910" i="7"/>
  <c r="K911" i="7"/>
  <c r="K912" i="7"/>
  <c r="K913" i="7"/>
  <c r="K914" i="7"/>
  <c r="K915" i="7"/>
  <c r="K916" i="7"/>
  <c r="K917" i="7"/>
  <c r="K918" i="7"/>
  <c r="K919" i="7"/>
  <c r="K920" i="7"/>
  <c r="K921" i="7"/>
  <c r="K922" i="7"/>
  <c r="K923" i="7"/>
  <c r="K924" i="7"/>
  <c r="K925" i="7"/>
  <c r="K926" i="7"/>
  <c r="K927" i="7"/>
  <c r="K928" i="7"/>
  <c r="K929" i="7"/>
  <c r="K930" i="7"/>
  <c r="K931" i="7"/>
  <c r="K932" i="7"/>
  <c r="K933" i="7"/>
  <c r="K934" i="7"/>
  <c r="K935" i="7"/>
  <c r="K936" i="7"/>
  <c r="K937" i="7"/>
  <c r="K938" i="7"/>
  <c r="K939" i="7"/>
  <c r="K940" i="7"/>
  <c r="K941" i="7"/>
  <c r="K942" i="7"/>
  <c r="K943" i="7"/>
  <c r="K944" i="7"/>
  <c r="K945" i="7"/>
  <c r="K946" i="7"/>
  <c r="K947" i="7"/>
  <c r="K948" i="7"/>
  <c r="K949" i="7"/>
  <c r="K950" i="7"/>
  <c r="K951" i="7"/>
  <c r="K952" i="7"/>
  <c r="K953" i="7"/>
  <c r="K954" i="7"/>
  <c r="K955" i="7"/>
  <c r="K956" i="7"/>
  <c r="K957" i="7"/>
  <c r="K958" i="7"/>
  <c r="K959" i="7"/>
  <c r="K960" i="7"/>
  <c r="K961" i="7"/>
  <c r="K962" i="7"/>
  <c r="K963" i="7"/>
  <c r="K964" i="7"/>
  <c r="K965" i="7"/>
  <c r="K966" i="7"/>
  <c r="K967" i="7"/>
  <c r="K968" i="7"/>
  <c r="K969" i="7"/>
  <c r="K970" i="7"/>
  <c r="K971" i="7"/>
  <c r="K972" i="7"/>
  <c r="K973" i="7"/>
  <c r="K974" i="7"/>
  <c r="K975" i="7"/>
  <c r="K976" i="7"/>
  <c r="K977" i="7"/>
  <c r="K978" i="7"/>
  <c r="K979" i="7"/>
  <c r="K980" i="7"/>
  <c r="K981" i="7"/>
  <c r="K982" i="7"/>
  <c r="K983" i="7"/>
  <c r="K984" i="7"/>
  <c r="K985" i="7"/>
  <c r="K986" i="7"/>
  <c r="K987" i="7"/>
  <c r="K988" i="7"/>
  <c r="K989" i="7"/>
  <c r="K990" i="7"/>
  <c r="K991" i="7"/>
  <c r="K992" i="7"/>
  <c r="K993" i="7"/>
  <c r="K994" i="7"/>
  <c r="K995" i="7"/>
  <c r="K996" i="7"/>
  <c r="K997" i="7"/>
  <c r="K998" i="7"/>
  <c r="K999" i="7"/>
  <c r="K1000" i="7"/>
  <c r="K8" i="7"/>
  <c r="D41" i="11" l="1"/>
  <c r="D9" i="11"/>
  <c r="D56" i="11"/>
  <c r="D48" i="11"/>
  <c r="D40" i="11"/>
  <c r="D32" i="11"/>
  <c r="D24" i="11"/>
  <c r="D16" i="11"/>
  <c r="D63" i="11"/>
  <c r="D55" i="11"/>
  <c r="D47" i="11"/>
  <c r="D39" i="11"/>
  <c r="D31" i="11"/>
  <c r="D23" i="11"/>
  <c r="D15" i="11"/>
  <c r="D49" i="11"/>
  <c r="D33" i="11"/>
  <c r="D62" i="11"/>
  <c r="D54" i="11"/>
  <c r="D46" i="11"/>
  <c r="D38" i="11"/>
  <c r="D30" i="11"/>
  <c r="D22" i="11"/>
  <c r="D14" i="11"/>
  <c r="D57" i="11"/>
  <c r="D17" i="11"/>
  <c r="D61" i="11"/>
  <c r="D53" i="11"/>
  <c r="D45" i="11"/>
  <c r="D37" i="11"/>
  <c r="D29" i="11"/>
  <c r="D21" i="11"/>
  <c r="D13" i="11"/>
  <c r="D60" i="11"/>
  <c r="D52" i="11"/>
  <c r="D44" i="11"/>
  <c r="D36" i="11"/>
  <c r="D28" i="11"/>
  <c r="D20" i="11"/>
  <c r="D12" i="11"/>
  <c r="D59" i="11"/>
  <c r="D51" i="11"/>
  <c r="D43" i="11"/>
  <c r="D35" i="11"/>
  <c r="D27" i="11"/>
  <c r="D19" i="11"/>
  <c r="D11" i="11"/>
  <c r="D25" i="11"/>
  <c r="D58" i="11"/>
  <c r="D50" i="11"/>
  <c r="D42" i="11"/>
  <c r="D34" i="11"/>
  <c r="D26" i="11"/>
  <c r="D18" i="1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8" i="1"/>
  <c r="L969" i="1"/>
  <c r="L970" i="1"/>
  <c r="L971"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M58" i="1"/>
  <c r="J58" i="1" s="1"/>
  <c r="M59" i="1"/>
  <c r="J59" i="1" s="1"/>
  <c r="M60" i="1"/>
  <c r="J60" i="1" s="1"/>
  <c r="M61" i="1"/>
  <c r="J61" i="1" s="1"/>
  <c r="M62" i="1"/>
  <c r="J62" i="1" s="1"/>
  <c r="M63" i="1"/>
  <c r="J63" i="1" s="1"/>
  <c r="M64" i="1"/>
  <c r="J64" i="1" s="1"/>
  <c r="M65" i="1"/>
  <c r="J65" i="1" s="1"/>
  <c r="M66" i="1"/>
  <c r="J66" i="1" s="1"/>
  <c r="M67" i="1"/>
  <c r="J67" i="1" s="1"/>
  <c r="M68" i="1"/>
  <c r="J68" i="1" s="1"/>
  <c r="M69" i="1"/>
  <c r="J69" i="1" s="1"/>
  <c r="M70" i="1"/>
  <c r="J70" i="1" s="1"/>
  <c r="M71" i="1"/>
  <c r="J71" i="1" s="1"/>
  <c r="M72" i="1"/>
  <c r="J72" i="1" s="1"/>
  <c r="M73" i="1"/>
  <c r="J73" i="1" s="1"/>
  <c r="M74" i="1"/>
  <c r="J74" i="1" s="1"/>
  <c r="M75" i="1"/>
  <c r="J75" i="1" s="1"/>
  <c r="M76" i="1"/>
  <c r="J76" i="1" s="1"/>
  <c r="M77" i="1"/>
  <c r="J77" i="1" s="1"/>
  <c r="M78" i="1"/>
  <c r="J78" i="1" s="1"/>
  <c r="M79" i="1"/>
  <c r="J79" i="1" s="1"/>
  <c r="M80" i="1"/>
  <c r="J80" i="1" s="1"/>
  <c r="M81" i="1"/>
  <c r="J81" i="1" s="1"/>
  <c r="M82" i="1"/>
  <c r="J82" i="1" s="1"/>
  <c r="M83" i="1"/>
  <c r="J83" i="1" s="1"/>
  <c r="M84" i="1"/>
  <c r="J84" i="1" s="1"/>
  <c r="M85" i="1"/>
  <c r="J85" i="1" s="1"/>
  <c r="M86" i="1"/>
  <c r="J86" i="1" s="1"/>
  <c r="M87" i="1"/>
  <c r="J87" i="1" s="1"/>
  <c r="M88" i="1"/>
  <c r="J88" i="1" s="1"/>
  <c r="M89" i="1"/>
  <c r="J89" i="1" s="1"/>
  <c r="M90" i="1"/>
  <c r="J90" i="1" s="1"/>
  <c r="M91" i="1"/>
  <c r="J91" i="1" s="1"/>
  <c r="M92" i="1"/>
  <c r="J92" i="1" s="1"/>
  <c r="M93" i="1"/>
  <c r="J93" i="1" s="1"/>
  <c r="M94" i="1"/>
  <c r="J94" i="1" s="1"/>
  <c r="M95" i="1"/>
  <c r="J95" i="1" s="1"/>
  <c r="M96" i="1"/>
  <c r="J96" i="1" s="1"/>
  <c r="M97" i="1"/>
  <c r="J97" i="1" s="1"/>
  <c r="M98" i="1"/>
  <c r="J98" i="1" s="1"/>
  <c r="M99" i="1"/>
  <c r="J99" i="1" s="1"/>
  <c r="M100" i="1"/>
  <c r="J100" i="1" s="1"/>
  <c r="M101" i="1"/>
  <c r="J101" i="1" s="1"/>
  <c r="M102" i="1"/>
  <c r="J102" i="1" s="1"/>
  <c r="M103" i="1"/>
  <c r="J103" i="1" s="1"/>
  <c r="M104" i="1"/>
  <c r="J104" i="1" s="1"/>
  <c r="M105" i="1"/>
  <c r="J105" i="1" s="1"/>
  <c r="M106" i="1"/>
  <c r="J106" i="1" s="1"/>
  <c r="M107" i="1"/>
  <c r="J107" i="1" s="1"/>
  <c r="M108" i="1"/>
  <c r="J108" i="1" s="1"/>
  <c r="M109" i="1"/>
  <c r="J109" i="1" s="1"/>
  <c r="M110" i="1"/>
  <c r="J110" i="1" s="1"/>
  <c r="M111" i="1"/>
  <c r="J111" i="1" s="1"/>
  <c r="M112" i="1"/>
  <c r="J112" i="1" s="1"/>
  <c r="M113" i="1"/>
  <c r="J113" i="1" s="1"/>
  <c r="M114" i="1"/>
  <c r="J114" i="1" s="1"/>
  <c r="M115" i="1"/>
  <c r="J115" i="1" s="1"/>
  <c r="M116" i="1"/>
  <c r="J116" i="1" s="1"/>
  <c r="M117" i="1"/>
  <c r="J117" i="1" s="1"/>
  <c r="M118" i="1"/>
  <c r="J118" i="1" s="1"/>
  <c r="M119" i="1"/>
  <c r="J119" i="1" s="1"/>
  <c r="M120" i="1"/>
  <c r="J120" i="1" s="1"/>
  <c r="M121" i="1"/>
  <c r="J121" i="1" s="1"/>
  <c r="M122" i="1"/>
  <c r="J122" i="1" s="1"/>
  <c r="M123" i="1"/>
  <c r="J123" i="1" s="1"/>
  <c r="M124" i="1"/>
  <c r="M125" i="1"/>
  <c r="J125" i="1" s="1"/>
  <c r="M126" i="1"/>
  <c r="J126" i="1" s="1"/>
  <c r="M127" i="1"/>
  <c r="J127" i="1" s="1"/>
  <c r="M128" i="1"/>
  <c r="J128" i="1" s="1"/>
  <c r="M129" i="1"/>
  <c r="J129" i="1" s="1"/>
  <c r="M130" i="1"/>
  <c r="J130" i="1" s="1"/>
  <c r="M131" i="1"/>
  <c r="J131" i="1" s="1"/>
  <c r="M132" i="1"/>
  <c r="J132" i="1" s="1"/>
  <c r="M133" i="1"/>
  <c r="J133" i="1" s="1"/>
  <c r="M134" i="1"/>
  <c r="J134" i="1" s="1"/>
  <c r="M135" i="1"/>
  <c r="J135" i="1" s="1"/>
  <c r="M136" i="1"/>
  <c r="J136" i="1" s="1"/>
  <c r="M137" i="1"/>
  <c r="J137" i="1" s="1"/>
  <c r="M138" i="1"/>
  <c r="J138" i="1" s="1"/>
  <c r="M139" i="1"/>
  <c r="J139" i="1" s="1"/>
  <c r="M140" i="1"/>
  <c r="J140" i="1" s="1"/>
  <c r="M141" i="1"/>
  <c r="J141" i="1" s="1"/>
  <c r="M142" i="1"/>
  <c r="J142" i="1" s="1"/>
  <c r="M143" i="1"/>
  <c r="J143" i="1" s="1"/>
  <c r="M144" i="1"/>
  <c r="J144" i="1" s="1"/>
  <c r="M145" i="1"/>
  <c r="J145" i="1" s="1"/>
  <c r="M146" i="1"/>
  <c r="J146" i="1" s="1"/>
  <c r="M147" i="1"/>
  <c r="J147" i="1" s="1"/>
  <c r="M148" i="1"/>
  <c r="J148" i="1" s="1"/>
  <c r="M149" i="1"/>
  <c r="J149" i="1" s="1"/>
  <c r="M150" i="1"/>
  <c r="J150" i="1" s="1"/>
  <c r="M151" i="1"/>
  <c r="J151" i="1" s="1"/>
  <c r="M152" i="1"/>
  <c r="J152" i="1" s="1"/>
  <c r="M153" i="1"/>
  <c r="J153" i="1" s="1"/>
  <c r="M154" i="1"/>
  <c r="J154" i="1" s="1"/>
  <c r="M155" i="1"/>
  <c r="J155" i="1" s="1"/>
  <c r="M156" i="1"/>
  <c r="J156" i="1" s="1"/>
  <c r="M157" i="1"/>
  <c r="J157" i="1" s="1"/>
  <c r="M158" i="1"/>
  <c r="J158" i="1" s="1"/>
  <c r="M159" i="1"/>
  <c r="J159" i="1" s="1"/>
  <c r="M160" i="1"/>
  <c r="J160" i="1" s="1"/>
  <c r="M161" i="1"/>
  <c r="J161" i="1" s="1"/>
  <c r="M162" i="1"/>
  <c r="J162" i="1" s="1"/>
  <c r="M163" i="1"/>
  <c r="J163" i="1" s="1"/>
  <c r="M164" i="1"/>
  <c r="J164" i="1" s="1"/>
  <c r="M165" i="1"/>
  <c r="J165" i="1" s="1"/>
  <c r="M166" i="1"/>
  <c r="J166" i="1" s="1"/>
  <c r="M167" i="1"/>
  <c r="J167" i="1" s="1"/>
  <c r="M168" i="1"/>
  <c r="J168" i="1" s="1"/>
  <c r="M169" i="1"/>
  <c r="J169" i="1" s="1"/>
  <c r="M170" i="1"/>
  <c r="J170" i="1" s="1"/>
  <c r="M171" i="1"/>
  <c r="J171" i="1" s="1"/>
  <c r="M172" i="1"/>
  <c r="J172" i="1" s="1"/>
  <c r="M173" i="1"/>
  <c r="J173" i="1" s="1"/>
  <c r="M174" i="1"/>
  <c r="J174" i="1" s="1"/>
  <c r="M175" i="1"/>
  <c r="J175" i="1" s="1"/>
  <c r="M176" i="1"/>
  <c r="J176" i="1" s="1"/>
  <c r="M177" i="1"/>
  <c r="J177" i="1" s="1"/>
  <c r="M178" i="1"/>
  <c r="J178" i="1" s="1"/>
  <c r="M179" i="1"/>
  <c r="J179" i="1" s="1"/>
  <c r="M180" i="1"/>
  <c r="J180" i="1" s="1"/>
  <c r="M181" i="1"/>
  <c r="J181" i="1" s="1"/>
  <c r="M182" i="1"/>
  <c r="J182" i="1" s="1"/>
  <c r="M183" i="1"/>
  <c r="J183" i="1" s="1"/>
  <c r="M184" i="1"/>
  <c r="J184" i="1" s="1"/>
  <c r="M185" i="1"/>
  <c r="J185" i="1" s="1"/>
  <c r="M186" i="1"/>
  <c r="J186" i="1" s="1"/>
  <c r="M187" i="1"/>
  <c r="J187" i="1" s="1"/>
  <c r="M188" i="1"/>
  <c r="J188" i="1" s="1"/>
  <c r="M189" i="1"/>
  <c r="J189" i="1" s="1"/>
  <c r="M190" i="1"/>
  <c r="J190" i="1" s="1"/>
  <c r="M191" i="1"/>
  <c r="J191" i="1" s="1"/>
  <c r="M192" i="1"/>
  <c r="J192" i="1" s="1"/>
  <c r="M193" i="1"/>
  <c r="J193" i="1" s="1"/>
  <c r="M194" i="1"/>
  <c r="J194" i="1" s="1"/>
  <c r="M195" i="1"/>
  <c r="J195" i="1" s="1"/>
  <c r="M196" i="1"/>
  <c r="J196" i="1" s="1"/>
  <c r="M197" i="1"/>
  <c r="J197" i="1" s="1"/>
  <c r="M198" i="1"/>
  <c r="J198" i="1" s="1"/>
  <c r="M199" i="1"/>
  <c r="J199" i="1" s="1"/>
  <c r="M200" i="1"/>
  <c r="J200" i="1" s="1"/>
  <c r="M201" i="1"/>
  <c r="J201" i="1" s="1"/>
  <c r="M202" i="1"/>
  <c r="J202" i="1" s="1"/>
  <c r="M203" i="1"/>
  <c r="J203" i="1" s="1"/>
  <c r="M204" i="1"/>
  <c r="J204" i="1" s="1"/>
  <c r="M205" i="1"/>
  <c r="J205" i="1" s="1"/>
  <c r="M206" i="1"/>
  <c r="J206" i="1" s="1"/>
  <c r="M207" i="1"/>
  <c r="J207" i="1" s="1"/>
  <c r="M208" i="1"/>
  <c r="J208" i="1" s="1"/>
  <c r="M209" i="1"/>
  <c r="J209" i="1" s="1"/>
  <c r="M210" i="1"/>
  <c r="J210" i="1" s="1"/>
  <c r="M211" i="1"/>
  <c r="J211" i="1" s="1"/>
  <c r="M212" i="1"/>
  <c r="J212" i="1" s="1"/>
  <c r="M213" i="1"/>
  <c r="J213" i="1" s="1"/>
  <c r="M214" i="1"/>
  <c r="J214" i="1" s="1"/>
  <c r="M215" i="1"/>
  <c r="J215" i="1" s="1"/>
  <c r="M216" i="1"/>
  <c r="J216" i="1" s="1"/>
  <c r="M217" i="1"/>
  <c r="J217" i="1" s="1"/>
  <c r="M218" i="1"/>
  <c r="J218" i="1" s="1"/>
  <c r="M219" i="1"/>
  <c r="J219" i="1" s="1"/>
  <c r="M220" i="1"/>
  <c r="J220" i="1" s="1"/>
  <c r="M221" i="1"/>
  <c r="J221" i="1" s="1"/>
  <c r="M222" i="1"/>
  <c r="J222" i="1" s="1"/>
  <c r="M223" i="1"/>
  <c r="J223" i="1" s="1"/>
  <c r="M224" i="1"/>
  <c r="J224" i="1" s="1"/>
  <c r="M225" i="1"/>
  <c r="J225" i="1" s="1"/>
  <c r="M226" i="1"/>
  <c r="J226" i="1" s="1"/>
  <c r="M227" i="1"/>
  <c r="J227" i="1" s="1"/>
  <c r="M228" i="1"/>
  <c r="J228" i="1" s="1"/>
  <c r="M229" i="1"/>
  <c r="J229" i="1" s="1"/>
  <c r="M230" i="1"/>
  <c r="J230" i="1" s="1"/>
  <c r="M231" i="1"/>
  <c r="J231" i="1" s="1"/>
  <c r="M232" i="1"/>
  <c r="J232" i="1" s="1"/>
  <c r="M233" i="1"/>
  <c r="J233" i="1" s="1"/>
  <c r="M234" i="1"/>
  <c r="J234" i="1" s="1"/>
  <c r="M235" i="1"/>
  <c r="J235" i="1" s="1"/>
  <c r="M236" i="1"/>
  <c r="J236" i="1" s="1"/>
  <c r="M237" i="1"/>
  <c r="J237" i="1" s="1"/>
  <c r="M238" i="1"/>
  <c r="J238" i="1" s="1"/>
  <c r="M239" i="1"/>
  <c r="J239" i="1" s="1"/>
  <c r="M240" i="1"/>
  <c r="J240" i="1" s="1"/>
  <c r="M241" i="1"/>
  <c r="J241" i="1" s="1"/>
  <c r="M242" i="1"/>
  <c r="J242" i="1" s="1"/>
  <c r="M243" i="1"/>
  <c r="J243" i="1" s="1"/>
  <c r="M244" i="1"/>
  <c r="J244" i="1" s="1"/>
  <c r="M245" i="1"/>
  <c r="J245" i="1" s="1"/>
  <c r="M246" i="1"/>
  <c r="J246" i="1" s="1"/>
  <c r="M247" i="1"/>
  <c r="J247" i="1" s="1"/>
  <c r="M248" i="1"/>
  <c r="J248" i="1" s="1"/>
  <c r="M249" i="1"/>
  <c r="J249" i="1" s="1"/>
  <c r="M250" i="1"/>
  <c r="J250" i="1" s="1"/>
  <c r="M251" i="1"/>
  <c r="J251" i="1" s="1"/>
  <c r="M252" i="1"/>
  <c r="J252" i="1" s="1"/>
  <c r="M253" i="1"/>
  <c r="J253" i="1" s="1"/>
  <c r="M254" i="1"/>
  <c r="J254" i="1" s="1"/>
  <c r="M255" i="1"/>
  <c r="J255" i="1" s="1"/>
  <c r="M256" i="1"/>
  <c r="J256" i="1" s="1"/>
  <c r="M257" i="1"/>
  <c r="J257" i="1" s="1"/>
  <c r="M258" i="1"/>
  <c r="J258" i="1" s="1"/>
  <c r="M259" i="1"/>
  <c r="J259" i="1" s="1"/>
  <c r="M260" i="1"/>
  <c r="J260" i="1" s="1"/>
  <c r="M261" i="1"/>
  <c r="J261" i="1" s="1"/>
  <c r="M262" i="1"/>
  <c r="J262" i="1" s="1"/>
  <c r="M263" i="1"/>
  <c r="J263" i="1" s="1"/>
  <c r="M264" i="1"/>
  <c r="J264" i="1" s="1"/>
  <c r="M265" i="1"/>
  <c r="J265" i="1" s="1"/>
  <c r="M266" i="1"/>
  <c r="J266" i="1" s="1"/>
  <c r="M267" i="1"/>
  <c r="J267" i="1" s="1"/>
  <c r="M268" i="1"/>
  <c r="J268" i="1" s="1"/>
  <c r="M269" i="1"/>
  <c r="J269" i="1" s="1"/>
  <c r="M270" i="1"/>
  <c r="J270" i="1" s="1"/>
  <c r="M271" i="1"/>
  <c r="J271" i="1" s="1"/>
  <c r="M272" i="1"/>
  <c r="J272" i="1" s="1"/>
  <c r="M273" i="1"/>
  <c r="J273" i="1" s="1"/>
  <c r="M274" i="1"/>
  <c r="J274" i="1" s="1"/>
  <c r="M275" i="1"/>
  <c r="J275" i="1" s="1"/>
  <c r="M276" i="1"/>
  <c r="J276" i="1" s="1"/>
  <c r="M277" i="1"/>
  <c r="J277" i="1" s="1"/>
  <c r="M278" i="1"/>
  <c r="J278" i="1" s="1"/>
  <c r="M279" i="1"/>
  <c r="J279" i="1" s="1"/>
  <c r="M280" i="1"/>
  <c r="J280" i="1" s="1"/>
  <c r="M281" i="1"/>
  <c r="J281" i="1" s="1"/>
  <c r="M282" i="1"/>
  <c r="J282" i="1" s="1"/>
  <c r="M283" i="1"/>
  <c r="J283" i="1" s="1"/>
  <c r="M284" i="1"/>
  <c r="J284" i="1" s="1"/>
  <c r="M285" i="1"/>
  <c r="J285" i="1" s="1"/>
  <c r="M286" i="1"/>
  <c r="J286" i="1" s="1"/>
  <c r="M287" i="1"/>
  <c r="J287" i="1" s="1"/>
  <c r="M288" i="1"/>
  <c r="J288" i="1" s="1"/>
  <c r="M289" i="1"/>
  <c r="J289" i="1" s="1"/>
  <c r="M290" i="1"/>
  <c r="J290" i="1" s="1"/>
  <c r="M291" i="1"/>
  <c r="J291" i="1" s="1"/>
  <c r="M292" i="1"/>
  <c r="J292" i="1" s="1"/>
  <c r="M293" i="1"/>
  <c r="J293" i="1" s="1"/>
  <c r="M294" i="1"/>
  <c r="J294" i="1" s="1"/>
  <c r="M295" i="1"/>
  <c r="J295" i="1" s="1"/>
  <c r="M296" i="1"/>
  <c r="J296" i="1" s="1"/>
  <c r="M297" i="1"/>
  <c r="J297" i="1" s="1"/>
  <c r="M298" i="1"/>
  <c r="J298" i="1" s="1"/>
  <c r="M299" i="1"/>
  <c r="J299" i="1" s="1"/>
  <c r="M300" i="1"/>
  <c r="J300" i="1" s="1"/>
  <c r="M301" i="1"/>
  <c r="J301" i="1" s="1"/>
  <c r="M302" i="1"/>
  <c r="J302" i="1" s="1"/>
  <c r="M303" i="1"/>
  <c r="J303" i="1" s="1"/>
  <c r="M304" i="1"/>
  <c r="J304" i="1" s="1"/>
  <c r="M305" i="1"/>
  <c r="J305" i="1" s="1"/>
  <c r="M306" i="1"/>
  <c r="J306" i="1" s="1"/>
  <c r="M307" i="1"/>
  <c r="J307" i="1" s="1"/>
  <c r="M308" i="1"/>
  <c r="J308" i="1" s="1"/>
  <c r="M309" i="1"/>
  <c r="J309" i="1" s="1"/>
  <c r="M310" i="1"/>
  <c r="J310" i="1" s="1"/>
  <c r="M311" i="1"/>
  <c r="J311" i="1" s="1"/>
  <c r="M312" i="1"/>
  <c r="J312" i="1" s="1"/>
  <c r="M313" i="1"/>
  <c r="J313" i="1" s="1"/>
  <c r="M314" i="1"/>
  <c r="J314" i="1" s="1"/>
  <c r="M315" i="1"/>
  <c r="J315" i="1" s="1"/>
  <c r="M316" i="1"/>
  <c r="J316" i="1" s="1"/>
  <c r="M317" i="1"/>
  <c r="J317" i="1" s="1"/>
  <c r="M318" i="1"/>
  <c r="J318" i="1" s="1"/>
  <c r="M319" i="1"/>
  <c r="J319" i="1" s="1"/>
  <c r="M320" i="1"/>
  <c r="J320" i="1" s="1"/>
  <c r="M321" i="1"/>
  <c r="J321" i="1" s="1"/>
  <c r="M322" i="1"/>
  <c r="J322" i="1" s="1"/>
  <c r="M323" i="1"/>
  <c r="J323" i="1" s="1"/>
  <c r="M324" i="1"/>
  <c r="J324" i="1" s="1"/>
  <c r="M325" i="1"/>
  <c r="J325" i="1" s="1"/>
  <c r="M326" i="1"/>
  <c r="J326" i="1" s="1"/>
  <c r="M327" i="1"/>
  <c r="J327" i="1" s="1"/>
  <c r="M328" i="1"/>
  <c r="J328" i="1" s="1"/>
  <c r="M329" i="1"/>
  <c r="J329" i="1" s="1"/>
  <c r="M330" i="1"/>
  <c r="J330" i="1" s="1"/>
  <c r="M331" i="1"/>
  <c r="J331" i="1" s="1"/>
  <c r="M332" i="1"/>
  <c r="J332" i="1" s="1"/>
  <c r="M333" i="1"/>
  <c r="J333" i="1" s="1"/>
  <c r="M334" i="1"/>
  <c r="J334" i="1" s="1"/>
  <c r="M335" i="1"/>
  <c r="J335" i="1" s="1"/>
  <c r="M336" i="1"/>
  <c r="J336" i="1" s="1"/>
  <c r="M337" i="1"/>
  <c r="J337" i="1" s="1"/>
  <c r="M338" i="1"/>
  <c r="J338" i="1" s="1"/>
  <c r="M339" i="1"/>
  <c r="J339" i="1" s="1"/>
  <c r="M340" i="1"/>
  <c r="J340" i="1" s="1"/>
  <c r="M341" i="1"/>
  <c r="J341" i="1" s="1"/>
  <c r="M342" i="1"/>
  <c r="J342" i="1" s="1"/>
  <c r="M343" i="1"/>
  <c r="J343" i="1" s="1"/>
  <c r="M344" i="1"/>
  <c r="J344" i="1" s="1"/>
  <c r="M345" i="1"/>
  <c r="J345" i="1" s="1"/>
  <c r="M346" i="1"/>
  <c r="J346" i="1" s="1"/>
  <c r="M347" i="1"/>
  <c r="J347" i="1" s="1"/>
  <c r="M348" i="1"/>
  <c r="J348" i="1" s="1"/>
  <c r="M349" i="1"/>
  <c r="J349" i="1" s="1"/>
  <c r="M350" i="1"/>
  <c r="J350" i="1" s="1"/>
  <c r="M351" i="1"/>
  <c r="J351" i="1" s="1"/>
  <c r="M352" i="1"/>
  <c r="J352" i="1" s="1"/>
  <c r="M353" i="1"/>
  <c r="J353" i="1" s="1"/>
  <c r="M354" i="1"/>
  <c r="J354" i="1" s="1"/>
  <c r="M355" i="1"/>
  <c r="J355" i="1" s="1"/>
  <c r="M356" i="1"/>
  <c r="J356" i="1" s="1"/>
  <c r="M357" i="1"/>
  <c r="J357" i="1" s="1"/>
  <c r="M358" i="1"/>
  <c r="J358" i="1" s="1"/>
  <c r="M359" i="1"/>
  <c r="J359" i="1" s="1"/>
  <c r="M360" i="1"/>
  <c r="J360" i="1" s="1"/>
  <c r="M361" i="1"/>
  <c r="J361" i="1" s="1"/>
  <c r="M362" i="1"/>
  <c r="J362" i="1" s="1"/>
  <c r="M363" i="1"/>
  <c r="J363" i="1" s="1"/>
  <c r="M364" i="1"/>
  <c r="J364" i="1" s="1"/>
  <c r="M365" i="1"/>
  <c r="J365" i="1" s="1"/>
  <c r="M366" i="1"/>
  <c r="J366" i="1" s="1"/>
  <c r="M367" i="1"/>
  <c r="J367" i="1" s="1"/>
  <c r="M368" i="1"/>
  <c r="J368" i="1" s="1"/>
  <c r="M369" i="1"/>
  <c r="J369" i="1" s="1"/>
  <c r="M370" i="1"/>
  <c r="J370" i="1" s="1"/>
  <c r="M371" i="1"/>
  <c r="J371" i="1" s="1"/>
  <c r="M372" i="1"/>
  <c r="J372" i="1" s="1"/>
  <c r="M373" i="1"/>
  <c r="J373" i="1" s="1"/>
  <c r="M374" i="1"/>
  <c r="J374" i="1" s="1"/>
  <c r="M375" i="1"/>
  <c r="J375" i="1" s="1"/>
  <c r="M376" i="1"/>
  <c r="J376" i="1" s="1"/>
  <c r="M377" i="1"/>
  <c r="J377" i="1" s="1"/>
  <c r="M378" i="1"/>
  <c r="J378" i="1" s="1"/>
  <c r="M379" i="1"/>
  <c r="J379" i="1" s="1"/>
  <c r="M380" i="1"/>
  <c r="J380" i="1" s="1"/>
  <c r="M381" i="1"/>
  <c r="J381" i="1" s="1"/>
  <c r="M382" i="1"/>
  <c r="J382" i="1" s="1"/>
  <c r="M383" i="1"/>
  <c r="J383" i="1" s="1"/>
  <c r="M384" i="1"/>
  <c r="J384" i="1" s="1"/>
  <c r="M385" i="1"/>
  <c r="J385" i="1" s="1"/>
  <c r="M386" i="1"/>
  <c r="J386" i="1" s="1"/>
  <c r="M387" i="1"/>
  <c r="J387" i="1" s="1"/>
  <c r="M388" i="1"/>
  <c r="J388" i="1" s="1"/>
  <c r="M389" i="1"/>
  <c r="J389" i="1" s="1"/>
  <c r="M390" i="1"/>
  <c r="J390" i="1" s="1"/>
  <c r="M391" i="1"/>
  <c r="J391" i="1" s="1"/>
  <c r="M392" i="1"/>
  <c r="J392" i="1" s="1"/>
  <c r="M393" i="1"/>
  <c r="J393" i="1" s="1"/>
  <c r="M394" i="1"/>
  <c r="J394" i="1" s="1"/>
  <c r="M395" i="1"/>
  <c r="J395" i="1" s="1"/>
  <c r="M396" i="1"/>
  <c r="J396" i="1" s="1"/>
  <c r="M397" i="1"/>
  <c r="J397" i="1" s="1"/>
  <c r="M398" i="1"/>
  <c r="J398" i="1" s="1"/>
  <c r="M399" i="1"/>
  <c r="J399" i="1" s="1"/>
  <c r="M400" i="1"/>
  <c r="J400" i="1" s="1"/>
  <c r="M401" i="1"/>
  <c r="J401" i="1" s="1"/>
  <c r="M402" i="1"/>
  <c r="J402" i="1" s="1"/>
  <c r="M403" i="1"/>
  <c r="J403" i="1" s="1"/>
  <c r="M404" i="1"/>
  <c r="J404" i="1" s="1"/>
  <c r="M405" i="1"/>
  <c r="J405" i="1" s="1"/>
  <c r="M406" i="1"/>
  <c r="J406" i="1" s="1"/>
  <c r="M407" i="1"/>
  <c r="J407" i="1" s="1"/>
  <c r="M408" i="1"/>
  <c r="J408" i="1" s="1"/>
  <c r="M409" i="1"/>
  <c r="J409" i="1" s="1"/>
  <c r="M410" i="1"/>
  <c r="J410" i="1" s="1"/>
  <c r="M411" i="1"/>
  <c r="J411" i="1" s="1"/>
  <c r="M412" i="1"/>
  <c r="J412" i="1" s="1"/>
  <c r="M413" i="1"/>
  <c r="J413" i="1" s="1"/>
  <c r="M414" i="1"/>
  <c r="J414" i="1" s="1"/>
  <c r="M415" i="1"/>
  <c r="J415" i="1" s="1"/>
  <c r="M416" i="1"/>
  <c r="J416" i="1" s="1"/>
  <c r="M417" i="1"/>
  <c r="J417" i="1" s="1"/>
  <c r="M418" i="1"/>
  <c r="J418" i="1" s="1"/>
  <c r="M419" i="1"/>
  <c r="J419" i="1" s="1"/>
  <c r="M420" i="1"/>
  <c r="J420" i="1" s="1"/>
  <c r="M421" i="1"/>
  <c r="J421" i="1" s="1"/>
  <c r="M422" i="1"/>
  <c r="J422" i="1" s="1"/>
  <c r="M423" i="1"/>
  <c r="J423" i="1" s="1"/>
  <c r="M424" i="1"/>
  <c r="J424" i="1" s="1"/>
  <c r="M425" i="1"/>
  <c r="J425" i="1" s="1"/>
  <c r="M426" i="1"/>
  <c r="J426" i="1" s="1"/>
  <c r="M427" i="1"/>
  <c r="J427" i="1" s="1"/>
  <c r="M428" i="1"/>
  <c r="J428" i="1" s="1"/>
  <c r="M429" i="1"/>
  <c r="J429" i="1" s="1"/>
  <c r="M430" i="1"/>
  <c r="J430" i="1" s="1"/>
  <c r="M431" i="1"/>
  <c r="J431" i="1" s="1"/>
  <c r="M432" i="1"/>
  <c r="J432" i="1" s="1"/>
  <c r="M433" i="1"/>
  <c r="J433" i="1" s="1"/>
  <c r="M434" i="1"/>
  <c r="J434" i="1" s="1"/>
  <c r="M435" i="1"/>
  <c r="J435" i="1" s="1"/>
  <c r="M436" i="1"/>
  <c r="J436" i="1" s="1"/>
  <c r="M437" i="1"/>
  <c r="J437" i="1" s="1"/>
  <c r="M438" i="1"/>
  <c r="J438" i="1" s="1"/>
  <c r="M439" i="1"/>
  <c r="J439" i="1" s="1"/>
  <c r="M440" i="1"/>
  <c r="J440" i="1" s="1"/>
  <c r="M441" i="1"/>
  <c r="J441" i="1" s="1"/>
  <c r="M442" i="1"/>
  <c r="J442" i="1" s="1"/>
  <c r="M443" i="1"/>
  <c r="J443" i="1" s="1"/>
  <c r="M444" i="1"/>
  <c r="J444" i="1" s="1"/>
  <c r="M445" i="1"/>
  <c r="J445" i="1" s="1"/>
  <c r="M446" i="1"/>
  <c r="J446" i="1" s="1"/>
  <c r="M447" i="1"/>
  <c r="J447" i="1" s="1"/>
  <c r="M448" i="1"/>
  <c r="J448" i="1" s="1"/>
  <c r="M449" i="1"/>
  <c r="J449" i="1" s="1"/>
  <c r="M450" i="1"/>
  <c r="J450" i="1" s="1"/>
  <c r="M451" i="1"/>
  <c r="J451" i="1" s="1"/>
  <c r="M452" i="1"/>
  <c r="J452" i="1" s="1"/>
  <c r="M453" i="1"/>
  <c r="J453" i="1" s="1"/>
  <c r="M454" i="1"/>
  <c r="J454" i="1" s="1"/>
  <c r="M455" i="1"/>
  <c r="J455" i="1" s="1"/>
  <c r="M456" i="1"/>
  <c r="J456" i="1" s="1"/>
  <c r="M457" i="1"/>
  <c r="J457" i="1" s="1"/>
  <c r="M458" i="1"/>
  <c r="J458" i="1" s="1"/>
  <c r="M459" i="1"/>
  <c r="J459" i="1" s="1"/>
  <c r="M460" i="1"/>
  <c r="J460" i="1" s="1"/>
  <c r="M461" i="1"/>
  <c r="J461" i="1" s="1"/>
  <c r="M462" i="1"/>
  <c r="J462" i="1" s="1"/>
  <c r="M463" i="1"/>
  <c r="J463" i="1" s="1"/>
  <c r="M464" i="1"/>
  <c r="J464" i="1" s="1"/>
  <c r="M465" i="1"/>
  <c r="J465" i="1" s="1"/>
  <c r="M466" i="1"/>
  <c r="J466" i="1" s="1"/>
  <c r="M467" i="1"/>
  <c r="J467" i="1" s="1"/>
  <c r="M468" i="1"/>
  <c r="J468" i="1" s="1"/>
  <c r="M469" i="1"/>
  <c r="J469" i="1" s="1"/>
  <c r="M470" i="1"/>
  <c r="J470" i="1" s="1"/>
  <c r="M471" i="1"/>
  <c r="J471" i="1" s="1"/>
  <c r="M472" i="1"/>
  <c r="J472" i="1" s="1"/>
  <c r="M473" i="1"/>
  <c r="J473" i="1" s="1"/>
  <c r="M474" i="1"/>
  <c r="J474" i="1" s="1"/>
  <c r="M475" i="1"/>
  <c r="J475" i="1" s="1"/>
  <c r="M476" i="1"/>
  <c r="J476" i="1" s="1"/>
  <c r="M477" i="1"/>
  <c r="J477" i="1" s="1"/>
  <c r="M478" i="1"/>
  <c r="J478" i="1" s="1"/>
  <c r="M479" i="1"/>
  <c r="J479" i="1" s="1"/>
  <c r="M480" i="1"/>
  <c r="J480" i="1" s="1"/>
  <c r="M481" i="1"/>
  <c r="J481" i="1" s="1"/>
  <c r="M482" i="1"/>
  <c r="J482" i="1" s="1"/>
  <c r="M483" i="1"/>
  <c r="J483" i="1" s="1"/>
  <c r="M484" i="1"/>
  <c r="J484" i="1" s="1"/>
  <c r="M485" i="1"/>
  <c r="J485" i="1" s="1"/>
  <c r="M486" i="1"/>
  <c r="J486" i="1" s="1"/>
  <c r="M487" i="1"/>
  <c r="J487" i="1" s="1"/>
  <c r="M488" i="1"/>
  <c r="J488" i="1" s="1"/>
  <c r="M489" i="1"/>
  <c r="J489" i="1" s="1"/>
  <c r="M490" i="1"/>
  <c r="J490" i="1" s="1"/>
  <c r="M491" i="1"/>
  <c r="J491" i="1" s="1"/>
  <c r="M492" i="1"/>
  <c r="J492" i="1" s="1"/>
  <c r="M493" i="1"/>
  <c r="J493" i="1" s="1"/>
  <c r="M494" i="1"/>
  <c r="J494" i="1" s="1"/>
  <c r="M495" i="1"/>
  <c r="J495" i="1" s="1"/>
  <c r="M496" i="1"/>
  <c r="J496" i="1" s="1"/>
  <c r="M497" i="1"/>
  <c r="J497" i="1" s="1"/>
  <c r="M498" i="1"/>
  <c r="J498" i="1" s="1"/>
  <c r="M499" i="1"/>
  <c r="J499" i="1" s="1"/>
  <c r="M500" i="1"/>
  <c r="J500" i="1" s="1"/>
  <c r="M501" i="1"/>
  <c r="J501" i="1" s="1"/>
  <c r="M502" i="1"/>
  <c r="J502" i="1" s="1"/>
  <c r="M503" i="1"/>
  <c r="J503" i="1" s="1"/>
  <c r="M504" i="1"/>
  <c r="J504" i="1" s="1"/>
  <c r="M505" i="1"/>
  <c r="J505" i="1" s="1"/>
  <c r="M506" i="1"/>
  <c r="J506" i="1" s="1"/>
  <c r="M507" i="1"/>
  <c r="J507" i="1" s="1"/>
  <c r="M508" i="1"/>
  <c r="J508" i="1" s="1"/>
  <c r="M509" i="1"/>
  <c r="J509" i="1" s="1"/>
  <c r="M510" i="1"/>
  <c r="J510" i="1" s="1"/>
  <c r="M511" i="1"/>
  <c r="J511" i="1" s="1"/>
  <c r="M512" i="1"/>
  <c r="J512" i="1" s="1"/>
  <c r="M513" i="1"/>
  <c r="J513" i="1" s="1"/>
  <c r="M514" i="1"/>
  <c r="J514" i="1" s="1"/>
  <c r="M515" i="1"/>
  <c r="J515" i="1" s="1"/>
  <c r="M516" i="1"/>
  <c r="J516" i="1" s="1"/>
  <c r="M517" i="1"/>
  <c r="J517" i="1" s="1"/>
  <c r="M518" i="1"/>
  <c r="J518" i="1" s="1"/>
  <c r="M519" i="1"/>
  <c r="J519" i="1" s="1"/>
  <c r="M520" i="1"/>
  <c r="J520" i="1" s="1"/>
  <c r="M521" i="1"/>
  <c r="J521" i="1" s="1"/>
  <c r="M522" i="1"/>
  <c r="J522" i="1" s="1"/>
  <c r="M523" i="1"/>
  <c r="J523" i="1" s="1"/>
  <c r="M524" i="1"/>
  <c r="J524" i="1" s="1"/>
  <c r="M525" i="1"/>
  <c r="J525" i="1" s="1"/>
  <c r="M526" i="1"/>
  <c r="J526" i="1" s="1"/>
  <c r="M527" i="1"/>
  <c r="J527" i="1" s="1"/>
  <c r="M528" i="1"/>
  <c r="J528" i="1" s="1"/>
  <c r="M529" i="1"/>
  <c r="J529" i="1" s="1"/>
  <c r="M530" i="1"/>
  <c r="J530" i="1" s="1"/>
  <c r="M531" i="1"/>
  <c r="J531" i="1" s="1"/>
  <c r="M532" i="1"/>
  <c r="J532" i="1" s="1"/>
  <c r="M533" i="1"/>
  <c r="J533" i="1" s="1"/>
  <c r="M534" i="1"/>
  <c r="J534" i="1" s="1"/>
  <c r="M535" i="1"/>
  <c r="J535" i="1" s="1"/>
  <c r="M536" i="1"/>
  <c r="J536" i="1" s="1"/>
  <c r="M537" i="1"/>
  <c r="J537" i="1" s="1"/>
  <c r="M538" i="1"/>
  <c r="J538" i="1" s="1"/>
  <c r="M539" i="1"/>
  <c r="J539" i="1" s="1"/>
  <c r="M540" i="1"/>
  <c r="J540" i="1" s="1"/>
  <c r="M541" i="1"/>
  <c r="J541" i="1" s="1"/>
  <c r="M542" i="1"/>
  <c r="J542" i="1" s="1"/>
  <c r="M543" i="1"/>
  <c r="J543" i="1" s="1"/>
  <c r="M544" i="1"/>
  <c r="J544" i="1" s="1"/>
  <c r="M545" i="1"/>
  <c r="J545" i="1" s="1"/>
  <c r="M546" i="1"/>
  <c r="J546" i="1" s="1"/>
  <c r="M547" i="1"/>
  <c r="J547" i="1" s="1"/>
  <c r="M548" i="1"/>
  <c r="J548" i="1" s="1"/>
  <c r="M549" i="1"/>
  <c r="J549" i="1" s="1"/>
  <c r="M550" i="1"/>
  <c r="J550" i="1" s="1"/>
  <c r="M551" i="1"/>
  <c r="J551" i="1" s="1"/>
  <c r="M552" i="1"/>
  <c r="J552" i="1" s="1"/>
  <c r="M553" i="1"/>
  <c r="J553" i="1" s="1"/>
  <c r="M554" i="1"/>
  <c r="J554" i="1" s="1"/>
  <c r="M555" i="1"/>
  <c r="J555" i="1" s="1"/>
  <c r="M556" i="1"/>
  <c r="J556" i="1" s="1"/>
  <c r="M557" i="1"/>
  <c r="J557" i="1" s="1"/>
  <c r="M558" i="1"/>
  <c r="J558" i="1" s="1"/>
  <c r="M559" i="1"/>
  <c r="J559" i="1" s="1"/>
  <c r="M560" i="1"/>
  <c r="J560" i="1" s="1"/>
  <c r="M561" i="1"/>
  <c r="J561" i="1" s="1"/>
  <c r="M562" i="1"/>
  <c r="J562" i="1" s="1"/>
  <c r="M563" i="1"/>
  <c r="J563" i="1" s="1"/>
  <c r="M564" i="1"/>
  <c r="J564" i="1" s="1"/>
  <c r="M565" i="1"/>
  <c r="J565" i="1" s="1"/>
  <c r="M566" i="1"/>
  <c r="J566" i="1" s="1"/>
  <c r="M567" i="1"/>
  <c r="J567" i="1" s="1"/>
  <c r="M568" i="1"/>
  <c r="J568" i="1" s="1"/>
  <c r="M569" i="1"/>
  <c r="J569" i="1" s="1"/>
  <c r="M570" i="1"/>
  <c r="J570" i="1" s="1"/>
  <c r="M571" i="1"/>
  <c r="J571" i="1" s="1"/>
  <c r="M572" i="1"/>
  <c r="J572" i="1" s="1"/>
  <c r="M573" i="1"/>
  <c r="J573" i="1" s="1"/>
  <c r="M574" i="1"/>
  <c r="J574" i="1" s="1"/>
  <c r="M575" i="1"/>
  <c r="J575" i="1" s="1"/>
  <c r="M576" i="1"/>
  <c r="J576" i="1" s="1"/>
  <c r="M577" i="1"/>
  <c r="J577" i="1" s="1"/>
  <c r="M578" i="1"/>
  <c r="J578" i="1" s="1"/>
  <c r="M579" i="1"/>
  <c r="J579" i="1" s="1"/>
  <c r="M580" i="1"/>
  <c r="J580" i="1" s="1"/>
  <c r="M581" i="1"/>
  <c r="J581" i="1" s="1"/>
  <c r="M582" i="1"/>
  <c r="J582" i="1" s="1"/>
  <c r="M583" i="1"/>
  <c r="J583" i="1" s="1"/>
  <c r="M584" i="1"/>
  <c r="J584" i="1" s="1"/>
  <c r="M585" i="1"/>
  <c r="J585" i="1" s="1"/>
  <c r="M586" i="1"/>
  <c r="J586" i="1" s="1"/>
  <c r="M587" i="1"/>
  <c r="J587" i="1" s="1"/>
  <c r="M588" i="1"/>
  <c r="J588" i="1" s="1"/>
  <c r="M589" i="1"/>
  <c r="J589" i="1" s="1"/>
  <c r="M590" i="1"/>
  <c r="J590" i="1" s="1"/>
  <c r="M591" i="1"/>
  <c r="J591" i="1" s="1"/>
  <c r="M592" i="1"/>
  <c r="J592" i="1" s="1"/>
  <c r="M593" i="1"/>
  <c r="J593" i="1" s="1"/>
  <c r="M594" i="1"/>
  <c r="J594" i="1" s="1"/>
  <c r="M595" i="1"/>
  <c r="J595" i="1" s="1"/>
  <c r="M596" i="1"/>
  <c r="J596" i="1" s="1"/>
  <c r="M597" i="1"/>
  <c r="J597" i="1" s="1"/>
  <c r="M598" i="1"/>
  <c r="J598" i="1" s="1"/>
  <c r="M599" i="1"/>
  <c r="J599" i="1" s="1"/>
  <c r="M600" i="1"/>
  <c r="J600" i="1" s="1"/>
  <c r="M601" i="1"/>
  <c r="J601" i="1" s="1"/>
  <c r="M602" i="1"/>
  <c r="J602" i="1" s="1"/>
  <c r="M603" i="1"/>
  <c r="J603" i="1" s="1"/>
  <c r="M604" i="1"/>
  <c r="J604" i="1" s="1"/>
  <c r="M605" i="1"/>
  <c r="J605" i="1" s="1"/>
  <c r="M606" i="1"/>
  <c r="J606" i="1" s="1"/>
  <c r="M607" i="1"/>
  <c r="J607" i="1" s="1"/>
  <c r="M608" i="1"/>
  <c r="J608" i="1" s="1"/>
  <c r="M609" i="1"/>
  <c r="J609" i="1" s="1"/>
  <c r="M610" i="1"/>
  <c r="J610" i="1" s="1"/>
  <c r="M611" i="1"/>
  <c r="J611" i="1" s="1"/>
  <c r="M612" i="1"/>
  <c r="J612" i="1" s="1"/>
  <c r="M613" i="1"/>
  <c r="J613" i="1" s="1"/>
  <c r="M614" i="1"/>
  <c r="J614" i="1" s="1"/>
  <c r="M615" i="1"/>
  <c r="J615" i="1" s="1"/>
  <c r="M616" i="1"/>
  <c r="J616" i="1" s="1"/>
  <c r="M617" i="1"/>
  <c r="J617" i="1" s="1"/>
  <c r="M618" i="1"/>
  <c r="J618" i="1" s="1"/>
  <c r="M619" i="1"/>
  <c r="J619" i="1" s="1"/>
  <c r="M620" i="1"/>
  <c r="J620" i="1" s="1"/>
  <c r="M621" i="1"/>
  <c r="J621" i="1" s="1"/>
  <c r="M622" i="1"/>
  <c r="J622" i="1" s="1"/>
  <c r="M623" i="1"/>
  <c r="J623" i="1" s="1"/>
  <c r="M624" i="1"/>
  <c r="J624" i="1" s="1"/>
  <c r="M625" i="1"/>
  <c r="J625" i="1" s="1"/>
  <c r="M626" i="1"/>
  <c r="J626" i="1" s="1"/>
  <c r="M627" i="1"/>
  <c r="J627" i="1" s="1"/>
  <c r="M628" i="1"/>
  <c r="J628" i="1" s="1"/>
  <c r="M629" i="1"/>
  <c r="J629" i="1" s="1"/>
  <c r="M630" i="1"/>
  <c r="J630" i="1" s="1"/>
  <c r="M631" i="1"/>
  <c r="J631" i="1" s="1"/>
  <c r="M632" i="1"/>
  <c r="J632" i="1" s="1"/>
  <c r="M633" i="1"/>
  <c r="J633" i="1" s="1"/>
  <c r="M634" i="1"/>
  <c r="J634" i="1" s="1"/>
  <c r="M635" i="1"/>
  <c r="J635" i="1" s="1"/>
  <c r="M636" i="1"/>
  <c r="J636" i="1" s="1"/>
  <c r="M637" i="1"/>
  <c r="J637" i="1" s="1"/>
  <c r="M638" i="1"/>
  <c r="J638" i="1" s="1"/>
  <c r="M639" i="1"/>
  <c r="J639" i="1" s="1"/>
  <c r="M640" i="1"/>
  <c r="J640" i="1" s="1"/>
  <c r="M641" i="1"/>
  <c r="J641" i="1" s="1"/>
  <c r="M642" i="1"/>
  <c r="J642" i="1" s="1"/>
  <c r="M643" i="1"/>
  <c r="J643" i="1" s="1"/>
  <c r="M644" i="1"/>
  <c r="J644" i="1" s="1"/>
  <c r="M645" i="1"/>
  <c r="J645" i="1" s="1"/>
  <c r="M646" i="1"/>
  <c r="J646" i="1" s="1"/>
  <c r="M647" i="1"/>
  <c r="J647" i="1" s="1"/>
  <c r="M648" i="1"/>
  <c r="J648" i="1" s="1"/>
  <c r="M649" i="1"/>
  <c r="J649" i="1" s="1"/>
  <c r="M650" i="1"/>
  <c r="J650" i="1" s="1"/>
  <c r="M651" i="1"/>
  <c r="J651" i="1" s="1"/>
  <c r="M652" i="1"/>
  <c r="J652" i="1" s="1"/>
  <c r="M653" i="1"/>
  <c r="J653" i="1" s="1"/>
  <c r="M654" i="1"/>
  <c r="J654" i="1" s="1"/>
  <c r="M655" i="1"/>
  <c r="J655" i="1" s="1"/>
  <c r="M656" i="1"/>
  <c r="J656" i="1" s="1"/>
  <c r="M657" i="1"/>
  <c r="J657" i="1" s="1"/>
  <c r="M658" i="1"/>
  <c r="J658" i="1" s="1"/>
  <c r="M659" i="1"/>
  <c r="J659" i="1" s="1"/>
  <c r="M660" i="1"/>
  <c r="J660" i="1" s="1"/>
  <c r="M661" i="1"/>
  <c r="J661" i="1" s="1"/>
  <c r="M662" i="1"/>
  <c r="J662" i="1" s="1"/>
  <c r="M663" i="1"/>
  <c r="J663" i="1" s="1"/>
  <c r="M664" i="1"/>
  <c r="J664" i="1" s="1"/>
  <c r="M665" i="1"/>
  <c r="J665" i="1" s="1"/>
  <c r="M666" i="1"/>
  <c r="J666" i="1" s="1"/>
  <c r="M667" i="1"/>
  <c r="J667" i="1" s="1"/>
  <c r="M668" i="1"/>
  <c r="J668" i="1" s="1"/>
  <c r="M669" i="1"/>
  <c r="J669" i="1" s="1"/>
  <c r="M670" i="1"/>
  <c r="J670" i="1" s="1"/>
  <c r="M671" i="1"/>
  <c r="J671" i="1" s="1"/>
  <c r="M672" i="1"/>
  <c r="J672" i="1" s="1"/>
  <c r="M673" i="1"/>
  <c r="J673" i="1" s="1"/>
  <c r="M674" i="1"/>
  <c r="J674" i="1" s="1"/>
  <c r="M675" i="1"/>
  <c r="J675" i="1" s="1"/>
  <c r="M676" i="1"/>
  <c r="J676" i="1" s="1"/>
  <c r="M677" i="1"/>
  <c r="J677" i="1" s="1"/>
  <c r="M678" i="1"/>
  <c r="J678" i="1" s="1"/>
  <c r="M679" i="1"/>
  <c r="J679" i="1" s="1"/>
  <c r="M680" i="1"/>
  <c r="J680" i="1" s="1"/>
  <c r="M681" i="1"/>
  <c r="J681" i="1" s="1"/>
  <c r="M682" i="1"/>
  <c r="J682" i="1" s="1"/>
  <c r="M683" i="1"/>
  <c r="J683" i="1" s="1"/>
  <c r="M684" i="1"/>
  <c r="J684" i="1" s="1"/>
  <c r="M685" i="1"/>
  <c r="J685" i="1" s="1"/>
  <c r="M686" i="1"/>
  <c r="J686" i="1" s="1"/>
  <c r="M687" i="1"/>
  <c r="J687" i="1" s="1"/>
  <c r="M688" i="1"/>
  <c r="J688" i="1" s="1"/>
  <c r="M689" i="1"/>
  <c r="J689" i="1" s="1"/>
  <c r="M690" i="1"/>
  <c r="J690" i="1" s="1"/>
  <c r="M691" i="1"/>
  <c r="J691" i="1" s="1"/>
  <c r="M692" i="1"/>
  <c r="J692" i="1" s="1"/>
  <c r="M693" i="1"/>
  <c r="J693" i="1" s="1"/>
  <c r="M694" i="1"/>
  <c r="J694" i="1" s="1"/>
  <c r="M695" i="1"/>
  <c r="J695" i="1" s="1"/>
  <c r="M696" i="1"/>
  <c r="J696" i="1" s="1"/>
  <c r="M697" i="1"/>
  <c r="J697" i="1" s="1"/>
  <c r="M698" i="1"/>
  <c r="J698" i="1" s="1"/>
  <c r="M699" i="1"/>
  <c r="J699" i="1" s="1"/>
  <c r="M700" i="1"/>
  <c r="J700" i="1" s="1"/>
  <c r="M701" i="1"/>
  <c r="J701" i="1" s="1"/>
  <c r="M702" i="1"/>
  <c r="J702" i="1" s="1"/>
  <c r="M703" i="1"/>
  <c r="J703" i="1" s="1"/>
  <c r="M704" i="1"/>
  <c r="J704" i="1" s="1"/>
  <c r="M705" i="1"/>
  <c r="J705" i="1" s="1"/>
  <c r="M706" i="1"/>
  <c r="J706" i="1" s="1"/>
  <c r="M707" i="1"/>
  <c r="J707" i="1" s="1"/>
  <c r="M708" i="1"/>
  <c r="J708" i="1" s="1"/>
  <c r="M709" i="1"/>
  <c r="J709" i="1" s="1"/>
  <c r="M710" i="1"/>
  <c r="J710" i="1" s="1"/>
  <c r="M711" i="1"/>
  <c r="J711" i="1" s="1"/>
  <c r="M712" i="1"/>
  <c r="J712" i="1" s="1"/>
  <c r="M713" i="1"/>
  <c r="J713" i="1" s="1"/>
  <c r="M714" i="1"/>
  <c r="J714" i="1" s="1"/>
  <c r="M715" i="1"/>
  <c r="J715" i="1" s="1"/>
  <c r="M716" i="1"/>
  <c r="J716" i="1" s="1"/>
  <c r="M717" i="1"/>
  <c r="J717" i="1" s="1"/>
  <c r="M718" i="1"/>
  <c r="J718" i="1" s="1"/>
  <c r="M719" i="1"/>
  <c r="J719" i="1" s="1"/>
  <c r="M720" i="1"/>
  <c r="J720" i="1" s="1"/>
  <c r="M721" i="1"/>
  <c r="J721" i="1" s="1"/>
  <c r="M722" i="1"/>
  <c r="J722" i="1" s="1"/>
  <c r="M723" i="1"/>
  <c r="J723" i="1" s="1"/>
  <c r="M724" i="1"/>
  <c r="J724" i="1" s="1"/>
  <c r="M725" i="1"/>
  <c r="J725" i="1" s="1"/>
  <c r="M726" i="1"/>
  <c r="J726" i="1" s="1"/>
  <c r="M727" i="1"/>
  <c r="J727" i="1" s="1"/>
  <c r="M728" i="1"/>
  <c r="J728" i="1" s="1"/>
  <c r="M729" i="1"/>
  <c r="J729" i="1" s="1"/>
  <c r="M730" i="1"/>
  <c r="J730" i="1" s="1"/>
  <c r="M731" i="1"/>
  <c r="J731" i="1" s="1"/>
  <c r="M732" i="1"/>
  <c r="J732" i="1" s="1"/>
  <c r="M733" i="1"/>
  <c r="J733" i="1" s="1"/>
  <c r="M734" i="1"/>
  <c r="J734" i="1" s="1"/>
  <c r="M735" i="1"/>
  <c r="J735" i="1" s="1"/>
  <c r="M736" i="1"/>
  <c r="J736" i="1" s="1"/>
  <c r="M737" i="1"/>
  <c r="J737" i="1" s="1"/>
  <c r="M738" i="1"/>
  <c r="J738" i="1" s="1"/>
  <c r="M739" i="1"/>
  <c r="J739" i="1" s="1"/>
  <c r="M740" i="1"/>
  <c r="J740" i="1" s="1"/>
  <c r="M741" i="1"/>
  <c r="J741" i="1" s="1"/>
  <c r="M742" i="1"/>
  <c r="J742" i="1" s="1"/>
  <c r="M743" i="1"/>
  <c r="J743" i="1" s="1"/>
  <c r="M744" i="1"/>
  <c r="J744" i="1" s="1"/>
  <c r="M745" i="1"/>
  <c r="J745" i="1" s="1"/>
  <c r="M746" i="1"/>
  <c r="J746" i="1" s="1"/>
  <c r="M747" i="1"/>
  <c r="J747" i="1" s="1"/>
  <c r="M748" i="1"/>
  <c r="J748" i="1" s="1"/>
  <c r="M749" i="1"/>
  <c r="J749" i="1" s="1"/>
  <c r="M750" i="1"/>
  <c r="J750" i="1" s="1"/>
  <c r="M751" i="1"/>
  <c r="J751" i="1" s="1"/>
  <c r="M752" i="1"/>
  <c r="J752" i="1" s="1"/>
  <c r="M753" i="1"/>
  <c r="J753" i="1" s="1"/>
  <c r="M754" i="1"/>
  <c r="J754" i="1" s="1"/>
  <c r="M755" i="1"/>
  <c r="J755" i="1" s="1"/>
  <c r="M756" i="1"/>
  <c r="J756" i="1" s="1"/>
  <c r="M757" i="1"/>
  <c r="J757" i="1" s="1"/>
  <c r="M758" i="1"/>
  <c r="J758" i="1" s="1"/>
  <c r="M759" i="1"/>
  <c r="J759" i="1" s="1"/>
  <c r="M760" i="1"/>
  <c r="J760" i="1" s="1"/>
  <c r="M761" i="1"/>
  <c r="J761" i="1" s="1"/>
  <c r="M762" i="1"/>
  <c r="J762" i="1" s="1"/>
  <c r="M763" i="1"/>
  <c r="J763" i="1" s="1"/>
  <c r="M764" i="1"/>
  <c r="J764" i="1" s="1"/>
  <c r="M765" i="1"/>
  <c r="J765" i="1" s="1"/>
  <c r="M766" i="1"/>
  <c r="J766" i="1" s="1"/>
  <c r="M767" i="1"/>
  <c r="J767" i="1" s="1"/>
  <c r="M768" i="1"/>
  <c r="J768" i="1" s="1"/>
  <c r="M769" i="1"/>
  <c r="J769" i="1" s="1"/>
  <c r="M770" i="1"/>
  <c r="J770" i="1" s="1"/>
  <c r="M771" i="1"/>
  <c r="J771" i="1" s="1"/>
  <c r="M772" i="1"/>
  <c r="J772" i="1" s="1"/>
  <c r="M773" i="1"/>
  <c r="J773" i="1" s="1"/>
  <c r="M774" i="1"/>
  <c r="J774" i="1" s="1"/>
  <c r="M775" i="1"/>
  <c r="J775" i="1" s="1"/>
  <c r="M776" i="1"/>
  <c r="J776" i="1" s="1"/>
  <c r="M777" i="1"/>
  <c r="J777" i="1" s="1"/>
  <c r="M778" i="1"/>
  <c r="J778" i="1" s="1"/>
  <c r="M779" i="1"/>
  <c r="J779" i="1" s="1"/>
  <c r="M780" i="1"/>
  <c r="J780" i="1" s="1"/>
  <c r="M781" i="1"/>
  <c r="J781" i="1" s="1"/>
  <c r="M782" i="1"/>
  <c r="J782" i="1" s="1"/>
  <c r="M783" i="1"/>
  <c r="J783" i="1" s="1"/>
  <c r="M784" i="1"/>
  <c r="J784" i="1" s="1"/>
  <c r="M785" i="1"/>
  <c r="J785" i="1" s="1"/>
  <c r="M786" i="1"/>
  <c r="J786" i="1" s="1"/>
  <c r="M787" i="1"/>
  <c r="J787" i="1" s="1"/>
  <c r="M788" i="1"/>
  <c r="J788" i="1" s="1"/>
  <c r="M789" i="1"/>
  <c r="J789" i="1" s="1"/>
  <c r="M790" i="1"/>
  <c r="J790" i="1" s="1"/>
  <c r="M791" i="1"/>
  <c r="J791" i="1" s="1"/>
  <c r="M792" i="1"/>
  <c r="J792" i="1" s="1"/>
  <c r="M793" i="1"/>
  <c r="J793" i="1" s="1"/>
  <c r="M794" i="1"/>
  <c r="J794" i="1" s="1"/>
  <c r="M795" i="1"/>
  <c r="J795" i="1" s="1"/>
  <c r="M796" i="1"/>
  <c r="J796" i="1" s="1"/>
  <c r="M797" i="1"/>
  <c r="J797" i="1" s="1"/>
  <c r="M798" i="1"/>
  <c r="J798" i="1" s="1"/>
  <c r="M799" i="1"/>
  <c r="J799" i="1" s="1"/>
  <c r="M800" i="1"/>
  <c r="J800" i="1" s="1"/>
  <c r="M801" i="1"/>
  <c r="J801" i="1" s="1"/>
  <c r="M802" i="1"/>
  <c r="J802" i="1" s="1"/>
  <c r="M803" i="1"/>
  <c r="J803" i="1" s="1"/>
  <c r="M804" i="1"/>
  <c r="J804" i="1" s="1"/>
  <c r="M805" i="1"/>
  <c r="J805" i="1" s="1"/>
  <c r="M806" i="1"/>
  <c r="J806" i="1" s="1"/>
  <c r="M807" i="1"/>
  <c r="J807" i="1" s="1"/>
  <c r="M808" i="1"/>
  <c r="J808" i="1" s="1"/>
  <c r="M809" i="1"/>
  <c r="J809" i="1" s="1"/>
  <c r="M810" i="1"/>
  <c r="J810" i="1" s="1"/>
  <c r="M811" i="1"/>
  <c r="J811" i="1" s="1"/>
  <c r="M812" i="1"/>
  <c r="J812" i="1" s="1"/>
  <c r="M813" i="1"/>
  <c r="J813" i="1" s="1"/>
  <c r="M814" i="1"/>
  <c r="J814" i="1" s="1"/>
  <c r="M815" i="1"/>
  <c r="J815" i="1" s="1"/>
  <c r="M816" i="1"/>
  <c r="J816" i="1" s="1"/>
  <c r="M817" i="1"/>
  <c r="J817" i="1" s="1"/>
  <c r="M818" i="1"/>
  <c r="J818" i="1" s="1"/>
  <c r="M819" i="1"/>
  <c r="J819" i="1" s="1"/>
  <c r="M820" i="1"/>
  <c r="J820" i="1" s="1"/>
  <c r="M821" i="1"/>
  <c r="J821" i="1" s="1"/>
  <c r="M822" i="1"/>
  <c r="J822" i="1" s="1"/>
  <c r="M823" i="1"/>
  <c r="J823" i="1" s="1"/>
  <c r="M824" i="1"/>
  <c r="J824" i="1" s="1"/>
  <c r="M825" i="1"/>
  <c r="J825" i="1" s="1"/>
  <c r="M826" i="1"/>
  <c r="J826" i="1" s="1"/>
  <c r="M827" i="1"/>
  <c r="J827" i="1" s="1"/>
  <c r="M828" i="1"/>
  <c r="J828" i="1" s="1"/>
  <c r="M829" i="1"/>
  <c r="J829" i="1" s="1"/>
  <c r="M830" i="1"/>
  <c r="J830" i="1" s="1"/>
  <c r="M831" i="1"/>
  <c r="J831" i="1" s="1"/>
  <c r="M832" i="1"/>
  <c r="J832" i="1" s="1"/>
  <c r="M833" i="1"/>
  <c r="J833" i="1" s="1"/>
  <c r="M834" i="1"/>
  <c r="J834" i="1" s="1"/>
  <c r="M835" i="1"/>
  <c r="J835" i="1" s="1"/>
  <c r="M836" i="1"/>
  <c r="J836" i="1" s="1"/>
  <c r="M837" i="1"/>
  <c r="J837" i="1" s="1"/>
  <c r="M838" i="1"/>
  <c r="J838" i="1" s="1"/>
  <c r="M839" i="1"/>
  <c r="J839" i="1" s="1"/>
  <c r="M840" i="1"/>
  <c r="J840" i="1" s="1"/>
  <c r="M841" i="1"/>
  <c r="J841" i="1" s="1"/>
  <c r="M842" i="1"/>
  <c r="J842" i="1" s="1"/>
  <c r="M843" i="1"/>
  <c r="J843" i="1" s="1"/>
  <c r="M844" i="1"/>
  <c r="J844" i="1" s="1"/>
  <c r="M845" i="1"/>
  <c r="J845" i="1" s="1"/>
  <c r="M846" i="1"/>
  <c r="J846" i="1" s="1"/>
  <c r="M847" i="1"/>
  <c r="J847" i="1" s="1"/>
  <c r="M848" i="1"/>
  <c r="J848" i="1" s="1"/>
  <c r="M849" i="1"/>
  <c r="J849" i="1" s="1"/>
  <c r="M850" i="1"/>
  <c r="J850" i="1" s="1"/>
  <c r="M851" i="1"/>
  <c r="J851" i="1" s="1"/>
  <c r="M852" i="1"/>
  <c r="J852" i="1" s="1"/>
  <c r="M853" i="1"/>
  <c r="J853" i="1" s="1"/>
  <c r="M854" i="1"/>
  <c r="J854" i="1" s="1"/>
  <c r="M855" i="1"/>
  <c r="J855" i="1" s="1"/>
  <c r="M856" i="1"/>
  <c r="J856" i="1" s="1"/>
  <c r="M857" i="1"/>
  <c r="J857" i="1" s="1"/>
  <c r="M858" i="1"/>
  <c r="J858" i="1" s="1"/>
  <c r="M859" i="1"/>
  <c r="J859" i="1" s="1"/>
  <c r="M860" i="1"/>
  <c r="J860" i="1" s="1"/>
  <c r="M861" i="1"/>
  <c r="J861" i="1" s="1"/>
  <c r="M862" i="1"/>
  <c r="J862" i="1" s="1"/>
  <c r="M863" i="1"/>
  <c r="J863" i="1" s="1"/>
  <c r="M864" i="1"/>
  <c r="J864" i="1" s="1"/>
  <c r="M865" i="1"/>
  <c r="J865" i="1" s="1"/>
  <c r="M866" i="1"/>
  <c r="J866" i="1" s="1"/>
  <c r="M867" i="1"/>
  <c r="J867" i="1" s="1"/>
  <c r="M868" i="1"/>
  <c r="J868" i="1" s="1"/>
  <c r="M869" i="1"/>
  <c r="J869" i="1" s="1"/>
  <c r="M870" i="1"/>
  <c r="J870" i="1" s="1"/>
  <c r="M871" i="1"/>
  <c r="J871" i="1" s="1"/>
  <c r="M872" i="1"/>
  <c r="J872" i="1" s="1"/>
  <c r="M873" i="1"/>
  <c r="J873" i="1" s="1"/>
  <c r="M874" i="1"/>
  <c r="J874" i="1" s="1"/>
  <c r="M875" i="1"/>
  <c r="J875" i="1" s="1"/>
  <c r="M876" i="1"/>
  <c r="J876" i="1" s="1"/>
  <c r="M877" i="1"/>
  <c r="J877" i="1" s="1"/>
  <c r="M878" i="1"/>
  <c r="J878" i="1" s="1"/>
  <c r="M879" i="1"/>
  <c r="J879" i="1" s="1"/>
  <c r="M880" i="1"/>
  <c r="J880" i="1" s="1"/>
  <c r="M881" i="1"/>
  <c r="J881" i="1" s="1"/>
  <c r="M882" i="1"/>
  <c r="J882" i="1" s="1"/>
  <c r="M883" i="1"/>
  <c r="J883" i="1" s="1"/>
  <c r="M884" i="1"/>
  <c r="J884" i="1" s="1"/>
  <c r="M885" i="1"/>
  <c r="J885" i="1" s="1"/>
  <c r="M886" i="1"/>
  <c r="J886" i="1" s="1"/>
  <c r="M887" i="1"/>
  <c r="J887" i="1" s="1"/>
  <c r="M888" i="1"/>
  <c r="J888" i="1" s="1"/>
  <c r="M889" i="1"/>
  <c r="J889" i="1" s="1"/>
  <c r="M890" i="1"/>
  <c r="J890" i="1" s="1"/>
  <c r="M891" i="1"/>
  <c r="J891" i="1" s="1"/>
  <c r="M892" i="1"/>
  <c r="J892" i="1" s="1"/>
  <c r="M893" i="1"/>
  <c r="J893" i="1" s="1"/>
  <c r="M894" i="1"/>
  <c r="J894" i="1" s="1"/>
  <c r="M895" i="1"/>
  <c r="J895" i="1" s="1"/>
  <c r="M896" i="1"/>
  <c r="J896" i="1" s="1"/>
  <c r="M897" i="1"/>
  <c r="J897" i="1" s="1"/>
  <c r="M898" i="1"/>
  <c r="J898" i="1" s="1"/>
  <c r="M899" i="1"/>
  <c r="J899" i="1" s="1"/>
  <c r="M900" i="1"/>
  <c r="J900" i="1" s="1"/>
  <c r="M901" i="1"/>
  <c r="J901" i="1" s="1"/>
  <c r="M902" i="1"/>
  <c r="J902" i="1" s="1"/>
  <c r="M903" i="1"/>
  <c r="J903" i="1" s="1"/>
  <c r="M904" i="1"/>
  <c r="J904" i="1" s="1"/>
  <c r="M905" i="1"/>
  <c r="J905" i="1" s="1"/>
  <c r="M906" i="1"/>
  <c r="J906" i="1" s="1"/>
  <c r="M907" i="1"/>
  <c r="J907" i="1" s="1"/>
  <c r="M908" i="1"/>
  <c r="J908" i="1" s="1"/>
  <c r="M909" i="1"/>
  <c r="J909" i="1" s="1"/>
  <c r="M910" i="1"/>
  <c r="J910" i="1" s="1"/>
  <c r="M911" i="1"/>
  <c r="J911" i="1" s="1"/>
  <c r="M912" i="1"/>
  <c r="J912" i="1" s="1"/>
  <c r="M913" i="1"/>
  <c r="J913" i="1" s="1"/>
  <c r="M914" i="1"/>
  <c r="J914" i="1" s="1"/>
  <c r="M915" i="1"/>
  <c r="J915" i="1" s="1"/>
  <c r="M916" i="1"/>
  <c r="J916" i="1" s="1"/>
  <c r="M917" i="1"/>
  <c r="J917" i="1" s="1"/>
  <c r="M918" i="1"/>
  <c r="J918" i="1" s="1"/>
  <c r="M919" i="1"/>
  <c r="J919" i="1" s="1"/>
  <c r="M920" i="1"/>
  <c r="J920" i="1" s="1"/>
  <c r="M921" i="1"/>
  <c r="J921" i="1" s="1"/>
  <c r="M922" i="1"/>
  <c r="J922" i="1" s="1"/>
  <c r="M923" i="1"/>
  <c r="J923" i="1" s="1"/>
  <c r="M924" i="1"/>
  <c r="J924" i="1" s="1"/>
  <c r="M925" i="1"/>
  <c r="J925" i="1" s="1"/>
  <c r="M926" i="1"/>
  <c r="J926" i="1" s="1"/>
  <c r="M927" i="1"/>
  <c r="J927" i="1" s="1"/>
  <c r="M928" i="1"/>
  <c r="J928" i="1" s="1"/>
  <c r="M929" i="1"/>
  <c r="J929" i="1" s="1"/>
  <c r="M930" i="1"/>
  <c r="J930" i="1" s="1"/>
  <c r="M931" i="1"/>
  <c r="J931" i="1" s="1"/>
  <c r="M932" i="1"/>
  <c r="J932" i="1" s="1"/>
  <c r="M933" i="1"/>
  <c r="J933" i="1" s="1"/>
  <c r="M934" i="1"/>
  <c r="J934" i="1" s="1"/>
  <c r="M935" i="1"/>
  <c r="J935" i="1" s="1"/>
  <c r="M936" i="1"/>
  <c r="J936" i="1" s="1"/>
  <c r="M937" i="1"/>
  <c r="J937" i="1" s="1"/>
  <c r="M938" i="1"/>
  <c r="J938" i="1" s="1"/>
  <c r="M939" i="1"/>
  <c r="J939" i="1" s="1"/>
  <c r="M940" i="1"/>
  <c r="J940" i="1" s="1"/>
  <c r="M941" i="1"/>
  <c r="J941" i="1" s="1"/>
  <c r="M942" i="1"/>
  <c r="J942" i="1" s="1"/>
  <c r="M943" i="1"/>
  <c r="J943" i="1" s="1"/>
  <c r="M944" i="1"/>
  <c r="J944" i="1" s="1"/>
  <c r="M945" i="1"/>
  <c r="J945" i="1" s="1"/>
  <c r="M946" i="1"/>
  <c r="J946" i="1" s="1"/>
  <c r="M947" i="1"/>
  <c r="J947" i="1" s="1"/>
  <c r="M948" i="1"/>
  <c r="J948" i="1" s="1"/>
  <c r="M949" i="1"/>
  <c r="J949" i="1" s="1"/>
  <c r="M950" i="1"/>
  <c r="J950" i="1" s="1"/>
  <c r="M951" i="1"/>
  <c r="J951" i="1" s="1"/>
  <c r="M952" i="1"/>
  <c r="J952" i="1" s="1"/>
  <c r="M953" i="1"/>
  <c r="J953" i="1" s="1"/>
  <c r="M954" i="1"/>
  <c r="J954" i="1" s="1"/>
  <c r="M955" i="1"/>
  <c r="J955" i="1" s="1"/>
  <c r="M956" i="1"/>
  <c r="J956" i="1" s="1"/>
  <c r="M957" i="1"/>
  <c r="J957" i="1" s="1"/>
  <c r="M958" i="1"/>
  <c r="J958" i="1" s="1"/>
  <c r="M959" i="1"/>
  <c r="J959" i="1" s="1"/>
  <c r="M960" i="1"/>
  <c r="J960" i="1" s="1"/>
  <c r="M961" i="1"/>
  <c r="J961" i="1" s="1"/>
  <c r="M962" i="1"/>
  <c r="J962" i="1" s="1"/>
  <c r="M963" i="1"/>
  <c r="J963" i="1" s="1"/>
  <c r="M964" i="1"/>
  <c r="J964" i="1" s="1"/>
  <c r="M965" i="1"/>
  <c r="J965" i="1" s="1"/>
  <c r="M966" i="1"/>
  <c r="J966" i="1" s="1"/>
  <c r="M967" i="1"/>
  <c r="J967" i="1" s="1"/>
  <c r="M968" i="1"/>
  <c r="J968" i="1" s="1"/>
  <c r="M969" i="1"/>
  <c r="J969" i="1" s="1"/>
  <c r="M970" i="1"/>
  <c r="J970" i="1" s="1"/>
  <c r="M971" i="1"/>
  <c r="J971" i="1" s="1"/>
  <c r="M972" i="1"/>
  <c r="J972" i="1" s="1"/>
  <c r="M973" i="1"/>
  <c r="J973" i="1" s="1"/>
  <c r="M974" i="1"/>
  <c r="J974" i="1" s="1"/>
  <c r="M975" i="1"/>
  <c r="J975" i="1" s="1"/>
  <c r="M976" i="1"/>
  <c r="J976" i="1" s="1"/>
  <c r="M977" i="1"/>
  <c r="J977" i="1" s="1"/>
  <c r="M978" i="1"/>
  <c r="J978" i="1" s="1"/>
  <c r="M979" i="1"/>
  <c r="J979" i="1" s="1"/>
  <c r="M980" i="1"/>
  <c r="J980" i="1" s="1"/>
  <c r="M981" i="1"/>
  <c r="J981" i="1" s="1"/>
  <c r="M982" i="1"/>
  <c r="J982" i="1" s="1"/>
  <c r="M983" i="1"/>
  <c r="J983" i="1" s="1"/>
  <c r="M984" i="1"/>
  <c r="J984" i="1" s="1"/>
  <c r="M985" i="1"/>
  <c r="J985" i="1" s="1"/>
  <c r="M986" i="1"/>
  <c r="J986" i="1" s="1"/>
  <c r="M987" i="1"/>
  <c r="J987" i="1" s="1"/>
  <c r="M988" i="1"/>
  <c r="J988" i="1" s="1"/>
  <c r="M989" i="1"/>
  <c r="J989" i="1" s="1"/>
  <c r="M990" i="1"/>
  <c r="J990" i="1" s="1"/>
  <c r="M991" i="1"/>
  <c r="J991" i="1" s="1"/>
  <c r="M992" i="1"/>
  <c r="J992" i="1" s="1"/>
  <c r="M993" i="1"/>
  <c r="J993" i="1" s="1"/>
  <c r="M994" i="1"/>
  <c r="J994" i="1" s="1"/>
  <c r="M995" i="1"/>
  <c r="J995" i="1" s="1"/>
  <c r="M996" i="1"/>
  <c r="J996" i="1" s="1"/>
  <c r="M997" i="1"/>
  <c r="J997" i="1" s="1"/>
  <c r="M998" i="1"/>
  <c r="J998" i="1" s="1"/>
  <c r="M999" i="1"/>
  <c r="J999" i="1" s="1"/>
  <c r="M1000" i="1"/>
  <c r="J1000" i="1" s="1"/>
  <c r="J124" i="1"/>
  <c r="K8" i="3"/>
  <c r="L10" i="6" l="1"/>
  <c r="L9" i="6"/>
  <c r="K8" i="5"/>
  <c r="L9" i="7"/>
  <c r="L10" i="7"/>
  <c r="L11" i="7"/>
  <c r="L12" i="7"/>
  <c r="L13" i="7"/>
  <c r="L14" i="7"/>
  <c r="L15" i="7"/>
  <c r="L16" i="7"/>
  <c r="L17" i="7"/>
  <c r="L18" i="7"/>
  <c r="L19" i="7"/>
  <c r="L20" i="7"/>
  <c r="L21" i="7"/>
  <c r="L22" i="7"/>
  <c r="L23" i="7"/>
  <c r="L24" i="7"/>
  <c r="L25" i="7"/>
  <c r="L26" i="7"/>
  <c r="L27" i="7"/>
  <c r="L28" i="7"/>
  <c r="L29"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L72" i="7"/>
  <c r="L73" i="7"/>
  <c r="L74" i="7"/>
  <c r="L75" i="7"/>
  <c r="L76" i="7"/>
  <c r="L77" i="7"/>
  <c r="L78" i="7"/>
  <c r="L79" i="7"/>
  <c r="L80" i="7"/>
  <c r="L81" i="7"/>
  <c r="L82" i="7"/>
  <c r="L83" i="7"/>
  <c r="L84" i="7"/>
  <c r="L85" i="7"/>
  <c r="L86" i="7"/>
  <c r="L87" i="7"/>
  <c r="L88" i="7"/>
  <c r="L89" i="7"/>
  <c r="L90" i="7"/>
  <c r="L91" i="7"/>
  <c r="L92" i="7"/>
  <c r="L93" i="7"/>
  <c r="L94" i="7"/>
  <c r="L95" i="7"/>
  <c r="L96" i="7"/>
  <c r="L97" i="7"/>
  <c r="L98" i="7"/>
  <c r="L99" i="7"/>
  <c r="L100" i="7"/>
  <c r="L101" i="7"/>
  <c r="L102" i="7"/>
  <c r="L103" i="7"/>
  <c r="L104" i="7"/>
  <c r="L105" i="7"/>
  <c r="L106" i="7"/>
  <c r="L107" i="7"/>
  <c r="L108" i="7"/>
  <c r="L109" i="7"/>
  <c r="L110" i="7"/>
  <c r="L111" i="7"/>
  <c r="L112" i="7"/>
  <c r="L113" i="7"/>
  <c r="L114" i="7"/>
  <c r="L115" i="7"/>
  <c r="L116" i="7"/>
  <c r="L117" i="7"/>
  <c r="L118" i="7"/>
  <c r="L119" i="7"/>
  <c r="L120" i="7"/>
  <c r="L121" i="7"/>
  <c r="L122" i="7"/>
  <c r="L123" i="7"/>
  <c r="L124" i="7"/>
  <c r="L125" i="7"/>
  <c r="L126" i="7"/>
  <c r="L127" i="7"/>
  <c r="L128" i="7"/>
  <c r="L129" i="7"/>
  <c r="L130" i="7"/>
  <c r="L131" i="7"/>
  <c r="L132" i="7"/>
  <c r="L133" i="7"/>
  <c r="L134" i="7"/>
  <c r="L135" i="7"/>
  <c r="L136" i="7"/>
  <c r="L137" i="7"/>
  <c r="L138" i="7"/>
  <c r="L139" i="7"/>
  <c r="L140" i="7"/>
  <c r="L141" i="7"/>
  <c r="L142" i="7"/>
  <c r="L143" i="7"/>
  <c r="L144" i="7"/>
  <c r="L145" i="7"/>
  <c r="L146" i="7"/>
  <c r="L147" i="7"/>
  <c r="L148" i="7"/>
  <c r="L149" i="7"/>
  <c r="L150" i="7"/>
  <c r="L151" i="7"/>
  <c r="L152" i="7"/>
  <c r="L153" i="7"/>
  <c r="L154" i="7"/>
  <c r="L155" i="7"/>
  <c r="L156" i="7"/>
  <c r="L157" i="7"/>
  <c r="L158" i="7"/>
  <c r="L159" i="7"/>
  <c r="L160" i="7"/>
  <c r="L161" i="7"/>
  <c r="L162" i="7"/>
  <c r="L163" i="7"/>
  <c r="L164" i="7"/>
  <c r="L165" i="7"/>
  <c r="L166" i="7"/>
  <c r="L167" i="7"/>
  <c r="L168" i="7"/>
  <c r="L169" i="7"/>
  <c r="L170" i="7"/>
  <c r="L171" i="7"/>
  <c r="L172" i="7"/>
  <c r="L173" i="7"/>
  <c r="L174" i="7"/>
  <c r="L175" i="7"/>
  <c r="L176" i="7"/>
  <c r="L177" i="7"/>
  <c r="L178" i="7"/>
  <c r="L179" i="7"/>
  <c r="L180" i="7"/>
  <c r="L181" i="7"/>
  <c r="L182" i="7"/>
  <c r="L183" i="7"/>
  <c r="L184" i="7"/>
  <c r="L185" i="7"/>
  <c r="L186" i="7"/>
  <c r="L187" i="7"/>
  <c r="L188" i="7"/>
  <c r="L189" i="7"/>
  <c r="L190" i="7"/>
  <c r="L191" i="7"/>
  <c r="L192" i="7"/>
  <c r="L193" i="7"/>
  <c r="L194" i="7"/>
  <c r="L195" i="7"/>
  <c r="L196" i="7"/>
  <c r="L197" i="7"/>
  <c r="L198" i="7"/>
  <c r="L199" i="7"/>
  <c r="L200" i="7"/>
  <c r="L201" i="7"/>
  <c r="L202" i="7"/>
  <c r="L203" i="7"/>
  <c r="L204" i="7"/>
  <c r="L205" i="7"/>
  <c r="L206" i="7"/>
  <c r="L207" i="7"/>
  <c r="L208" i="7"/>
  <c r="L209" i="7"/>
  <c r="L210" i="7"/>
  <c r="L211" i="7"/>
  <c r="L212" i="7"/>
  <c r="L213" i="7"/>
  <c r="L214" i="7"/>
  <c r="L215" i="7"/>
  <c r="L216" i="7"/>
  <c r="L217" i="7"/>
  <c r="L218" i="7"/>
  <c r="L219" i="7"/>
  <c r="L220" i="7"/>
  <c r="L221" i="7"/>
  <c r="L222" i="7"/>
  <c r="L223" i="7"/>
  <c r="L224" i="7"/>
  <c r="L225" i="7"/>
  <c r="L226" i="7"/>
  <c r="L227" i="7"/>
  <c r="L228" i="7"/>
  <c r="L229" i="7"/>
  <c r="L230" i="7"/>
  <c r="L231" i="7"/>
  <c r="L232" i="7"/>
  <c r="L233" i="7"/>
  <c r="L234" i="7"/>
  <c r="L235" i="7"/>
  <c r="L236" i="7"/>
  <c r="L237" i="7"/>
  <c r="L238" i="7"/>
  <c r="L239" i="7"/>
  <c r="L240" i="7"/>
  <c r="L241" i="7"/>
  <c r="L242" i="7"/>
  <c r="L243" i="7"/>
  <c r="L244" i="7"/>
  <c r="L245" i="7"/>
  <c r="L246" i="7"/>
  <c r="L247" i="7"/>
  <c r="L248" i="7"/>
  <c r="L249" i="7"/>
  <c r="L250" i="7"/>
  <c r="L251" i="7"/>
  <c r="L252" i="7"/>
  <c r="L253" i="7"/>
  <c r="L254" i="7"/>
  <c r="L255" i="7"/>
  <c r="L256" i="7"/>
  <c r="L257" i="7"/>
  <c r="L258" i="7"/>
  <c r="L259" i="7"/>
  <c r="L260" i="7"/>
  <c r="L261" i="7"/>
  <c r="L262" i="7"/>
  <c r="L263" i="7"/>
  <c r="L264" i="7"/>
  <c r="L265" i="7"/>
  <c r="L266" i="7"/>
  <c r="L267" i="7"/>
  <c r="L268" i="7"/>
  <c r="L269" i="7"/>
  <c r="L270" i="7"/>
  <c r="L271" i="7"/>
  <c r="L272" i="7"/>
  <c r="L273" i="7"/>
  <c r="L274" i="7"/>
  <c r="L275" i="7"/>
  <c r="L276" i="7"/>
  <c r="L277" i="7"/>
  <c r="L278" i="7"/>
  <c r="L279" i="7"/>
  <c r="L280" i="7"/>
  <c r="L281" i="7"/>
  <c r="L282" i="7"/>
  <c r="L283" i="7"/>
  <c r="L284" i="7"/>
  <c r="L285" i="7"/>
  <c r="L286" i="7"/>
  <c r="L287" i="7"/>
  <c r="L288" i="7"/>
  <c r="L289" i="7"/>
  <c r="L290" i="7"/>
  <c r="L291" i="7"/>
  <c r="L292" i="7"/>
  <c r="L293" i="7"/>
  <c r="L294" i="7"/>
  <c r="L295" i="7"/>
  <c r="L296" i="7"/>
  <c r="L297" i="7"/>
  <c r="L298" i="7"/>
  <c r="L299" i="7"/>
  <c r="L300" i="7"/>
  <c r="L301" i="7"/>
  <c r="L302" i="7"/>
  <c r="L303" i="7"/>
  <c r="L304" i="7"/>
  <c r="L305" i="7"/>
  <c r="L306" i="7"/>
  <c r="L307" i="7"/>
  <c r="L308" i="7"/>
  <c r="L309" i="7"/>
  <c r="L310" i="7"/>
  <c r="L311" i="7"/>
  <c r="L312" i="7"/>
  <c r="L313" i="7"/>
  <c r="L314" i="7"/>
  <c r="L315" i="7"/>
  <c r="L316" i="7"/>
  <c r="L317" i="7"/>
  <c r="L318" i="7"/>
  <c r="L319" i="7"/>
  <c r="L320" i="7"/>
  <c r="L321" i="7"/>
  <c r="L322" i="7"/>
  <c r="L323" i="7"/>
  <c r="L324" i="7"/>
  <c r="L325" i="7"/>
  <c r="L326" i="7"/>
  <c r="L327" i="7"/>
  <c r="L328" i="7"/>
  <c r="L329" i="7"/>
  <c r="L330" i="7"/>
  <c r="L331" i="7"/>
  <c r="L332" i="7"/>
  <c r="L333" i="7"/>
  <c r="L334" i="7"/>
  <c r="L335" i="7"/>
  <c r="L336" i="7"/>
  <c r="L337" i="7"/>
  <c r="L338" i="7"/>
  <c r="L339" i="7"/>
  <c r="L340" i="7"/>
  <c r="L341" i="7"/>
  <c r="L342" i="7"/>
  <c r="L343" i="7"/>
  <c r="L344" i="7"/>
  <c r="L345" i="7"/>
  <c r="L346" i="7"/>
  <c r="L347" i="7"/>
  <c r="L348" i="7"/>
  <c r="L349" i="7"/>
  <c r="L350" i="7"/>
  <c r="L351" i="7"/>
  <c r="L352" i="7"/>
  <c r="L353" i="7"/>
  <c r="L354" i="7"/>
  <c r="L355" i="7"/>
  <c r="L356" i="7"/>
  <c r="L357" i="7"/>
  <c r="L358" i="7"/>
  <c r="L359" i="7"/>
  <c r="L360" i="7"/>
  <c r="L361" i="7"/>
  <c r="L362" i="7"/>
  <c r="L363" i="7"/>
  <c r="L364" i="7"/>
  <c r="L365" i="7"/>
  <c r="L366" i="7"/>
  <c r="L367" i="7"/>
  <c r="L368" i="7"/>
  <c r="L369" i="7"/>
  <c r="L370" i="7"/>
  <c r="L371" i="7"/>
  <c r="L372" i="7"/>
  <c r="L373" i="7"/>
  <c r="L374" i="7"/>
  <c r="L375" i="7"/>
  <c r="L376" i="7"/>
  <c r="L377" i="7"/>
  <c r="L378" i="7"/>
  <c r="L379" i="7"/>
  <c r="L380" i="7"/>
  <c r="L381" i="7"/>
  <c r="L382" i="7"/>
  <c r="L383" i="7"/>
  <c r="L384" i="7"/>
  <c r="L385" i="7"/>
  <c r="L386" i="7"/>
  <c r="L387" i="7"/>
  <c r="L388" i="7"/>
  <c r="L389" i="7"/>
  <c r="L390" i="7"/>
  <c r="L391" i="7"/>
  <c r="L392" i="7"/>
  <c r="L393" i="7"/>
  <c r="L394" i="7"/>
  <c r="L395" i="7"/>
  <c r="L396" i="7"/>
  <c r="L397" i="7"/>
  <c r="L398" i="7"/>
  <c r="L399" i="7"/>
  <c r="L400" i="7"/>
  <c r="L401" i="7"/>
  <c r="L402" i="7"/>
  <c r="L403" i="7"/>
  <c r="L404" i="7"/>
  <c r="L405" i="7"/>
  <c r="L406" i="7"/>
  <c r="L407" i="7"/>
  <c r="L408" i="7"/>
  <c r="L409" i="7"/>
  <c r="L410" i="7"/>
  <c r="L411" i="7"/>
  <c r="L412" i="7"/>
  <c r="L413" i="7"/>
  <c r="L414" i="7"/>
  <c r="L415" i="7"/>
  <c r="L416" i="7"/>
  <c r="L417" i="7"/>
  <c r="L418" i="7"/>
  <c r="L419" i="7"/>
  <c r="L420" i="7"/>
  <c r="L421" i="7"/>
  <c r="L422" i="7"/>
  <c r="L423" i="7"/>
  <c r="L424" i="7"/>
  <c r="L425" i="7"/>
  <c r="L426" i="7"/>
  <c r="L427" i="7"/>
  <c r="L428" i="7"/>
  <c r="L429" i="7"/>
  <c r="L430" i="7"/>
  <c r="L431" i="7"/>
  <c r="L432" i="7"/>
  <c r="L433" i="7"/>
  <c r="L434" i="7"/>
  <c r="L435" i="7"/>
  <c r="L436" i="7"/>
  <c r="L437" i="7"/>
  <c r="L438" i="7"/>
  <c r="L439" i="7"/>
  <c r="L440" i="7"/>
  <c r="L441" i="7"/>
  <c r="L442" i="7"/>
  <c r="L443" i="7"/>
  <c r="L444" i="7"/>
  <c r="L445" i="7"/>
  <c r="L446" i="7"/>
  <c r="L447" i="7"/>
  <c r="L448" i="7"/>
  <c r="L449" i="7"/>
  <c r="L450" i="7"/>
  <c r="L451" i="7"/>
  <c r="L452" i="7"/>
  <c r="L453" i="7"/>
  <c r="L454" i="7"/>
  <c r="L455" i="7"/>
  <c r="L456" i="7"/>
  <c r="L457" i="7"/>
  <c r="L458" i="7"/>
  <c r="L459" i="7"/>
  <c r="L460" i="7"/>
  <c r="L461" i="7"/>
  <c r="L462" i="7"/>
  <c r="L463" i="7"/>
  <c r="L464" i="7"/>
  <c r="L465" i="7"/>
  <c r="L466" i="7"/>
  <c r="L467" i="7"/>
  <c r="L468" i="7"/>
  <c r="L469" i="7"/>
  <c r="L470" i="7"/>
  <c r="L471" i="7"/>
  <c r="L472" i="7"/>
  <c r="L473" i="7"/>
  <c r="L474" i="7"/>
  <c r="L475" i="7"/>
  <c r="L476" i="7"/>
  <c r="L477" i="7"/>
  <c r="L478" i="7"/>
  <c r="L479" i="7"/>
  <c r="L480" i="7"/>
  <c r="L481" i="7"/>
  <c r="L482" i="7"/>
  <c r="L483" i="7"/>
  <c r="L484" i="7"/>
  <c r="L485" i="7"/>
  <c r="L486" i="7"/>
  <c r="L487" i="7"/>
  <c r="L488" i="7"/>
  <c r="L489" i="7"/>
  <c r="L490" i="7"/>
  <c r="L491" i="7"/>
  <c r="L492" i="7"/>
  <c r="L493" i="7"/>
  <c r="L494" i="7"/>
  <c r="L495" i="7"/>
  <c r="L496" i="7"/>
  <c r="L497" i="7"/>
  <c r="L498" i="7"/>
  <c r="L499" i="7"/>
  <c r="L500" i="7"/>
  <c r="L501" i="7"/>
  <c r="L502" i="7"/>
  <c r="L503" i="7"/>
  <c r="L504" i="7"/>
  <c r="L505" i="7"/>
  <c r="L506" i="7"/>
  <c r="L507" i="7"/>
  <c r="L508" i="7"/>
  <c r="L509" i="7"/>
  <c r="L510" i="7"/>
  <c r="L511" i="7"/>
  <c r="L512" i="7"/>
  <c r="L513" i="7"/>
  <c r="L514" i="7"/>
  <c r="L515" i="7"/>
  <c r="L516" i="7"/>
  <c r="L517" i="7"/>
  <c r="L518" i="7"/>
  <c r="L519" i="7"/>
  <c r="L520" i="7"/>
  <c r="L521" i="7"/>
  <c r="L522" i="7"/>
  <c r="L523" i="7"/>
  <c r="L524" i="7"/>
  <c r="L525" i="7"/>
  <c r="L526" i="7"/>
  <c r="L527" i="7"/>
  <c r="L528" i="7"/>
  <c r="L529" i="7"/>
  <c r="L530" i="7"/>
  <c r="L531" i="7"/>
  <c r="L532" i="7"/>
  <c r="L533" i="7"/>
  <c r="L534" i="7"/>
  <c r="L535" i="7"/>
  <c r="L536" i="7"/>
  <c r="L537" i="7"/>
  <c r="L538" i="7"/>
  <c r="L539" i="7"/>
  <c r="L540" i="7"/>
  <c r="L541" i="7"/>
  <c r="L542" i="7"/>
  <c r="L543" i="7"/>
  <c r="L544" i="7"/>
  <c r="L545" i="7"/>
  <c r="L546" i="7"/>
  <c r="L547" i="7"/>
  <c r="L548" i="7"/>
  <c r="L549" i="7"/>
  <c r="L550" i="7"/>
  <c r="L551" i="7"/>
  <c r="L552" i="7"/>
  <c r="L553" i="7"/>
  <c r="L554" i="7"/>
  <c r="L555" i="7"/>
  <c r="L556" i="7"/>
  <c r="L557" i="7"/>
  <c r="L558" i="7"/>
  <c r="L559" i="7"/>
  <c r="L560" i="7"/>
  <c r="L561" i="7"/>
  <c r="L562" i="7"/>
  <c r="L563" i="7"/>
  <c r="L564" i="7"/>
  <c r="L565" i="7"/>
  <c r="L566" i="7"/>
  <c r="L567" i="7"/>
  <c r="L568" i="7"/>
  <c r="L569" i="7"/>
  <c r="L570" i="7"/>
  <c r="L571" i="7"/>
  <c r="L572" i="7"/>
  <c r="L573" i="7"/>
  <c r="L574" i="7"/>
  <c r="L575" i="7"/>
  <c r="L576" i="7"/>
  <c r="L577" i="7"/>
  <c r="L578" i="7"/>
  <c r="L579" i="7"/>
  <c r="L580" i="7"/>
  <c r="L581" i="7"/>
  <c r="L582" i="7"/>
  <c r="L583" i="7"/>
  <c r="L584" i="7"/>
  <c r="L585" i="7"/>
  <c r="L586" i="7"/>
  <c r="L587" i="7"/>
  <c r="L588" i="7"/>
  <c r="L589" i="7"/>
  <c r="L590" i="7"/>
  <c r="L591" i="7"/>
  <c r="L592" i="7"/>
  <c r="L593" i="7"/>
  <c r="L594" i="7"/>
  <c r="L595" i="7"/>
  <c r="L596" i="7"/>
  <c r="L597" i="7"/>
  <c r="L598" i="7"/>
  <c r="L599" i="7"/>
  <c r="L600" i="7"/>
  <c r="L601" i="7"/>
  <c r="L602" i="7"/>
  <c r="L603" i="7"/>
  <c r="L604" i="7"/>
  <c r="L605" i="7"/>
  <c r="L606" i="7"/>
  <c r="L607" i="7"/>
  <c r="L608" i="7"/>
  <c r="L609" i="7"/>
  <c r="L610" i="7"/>
  <c r="L611" i="7"/>
  <c r="L612" i="7"/>
  <c r="L613" i="7"/>
  <c r="L614" i="7"/>
  <c r="L615" i="7"/>
  <c r="L616" i="7"/>
  <c r="L617" i="7"/>
  <c r="L618" i="7"/>
  <c r="L619" i="7"/>
  <c r="L620" i="7"/>
  <c r="L621" i="7"/>
  <c r="L622" i="7"/>
  <c r="L623" i="7"/>
  <c r="L624" i="7"/>
  <c r="L625" i="7"/>
  <c r="L626" i="7"/>
  <c r="L627" i="7"/>
  <c r="L628" i="7"/>
  <c r="L629" i="7"/>
  <c r="L630" i="7"/>
  <c r="L631" i="7"/>
  <c r="L632" i="7"/>
  <c r="L633" i="7"/>
  <c r="L634" i="7"/>
  <c r="L635" i="7"/>
  <c r="L636" i="7"/>
  <c r="L637" i="7"/>
  <c r="L638" i="7"/>
  <c r="L639" i="7"/>
  <c r="L640" i="7"/>
  <c r="L641" i="7"/>
  <c r="L642" i="7"/>
  <c r="L643" i="7"/>
  <c r="L644" i="7"/>
  <c r="L645" i="7"/>
  <c r="L646" i="7"/>
  <c r="L647" i="7"/>
  <c r="L648" i="7"/>
  <c r="L649" i="7"/>
  <c r="L650" i="7"/>
  <c r="L651" i="7"/>
  <c r="L652" i="7"/>
  <c r="L653" i="7"/>
  <c r="L654" i="7"/>
  <c r="L655" i="7"/>
  <c r="L656" i="7"/>
  <c r="L657" i="7"/>
  <c r="L658" i="7"/>
  <c r="L659" i="7"/>
  <c r="L660" i="7"/>
  <c r="L661" i="7"/>
  <c r="L662" i="7"/>
  <c r="L663" i="7"/>
  <c r="L664" i="7"/>
  <c r="L665" i="7"/>
  <c r="L666" i="7"/>
  <c r="L667" i="7"/>
  <c r="L668" i="7"/>
  <c r="L669" i="7"/>
  <c r="L670" i="7"/>
  <c r="L671" i="7"/>
  <c r="L672" i="7"/>
  <c r="L673" i="7"/>
  <c r="L674" i="7"/>
  <c r="L675" i="7"/>
  <c r="L676" i="7"/>
  <c r="L677" i="7"/>
  <c r="L678" i="7"/>
  <c r="L679" i="7"/>
  <c r="L680" i="7"/>
  <c r="L681" i="7"/>
  <c r="L682" i="7"/>
  <c r="L683" i="7"/>
  <c r="L684" i="7"/>
  <c r="L685" i="7"/>
  <c r="L686" i="7"/>
  <c r="L687" i="7"/>
  <c r="L688" i="7"/>
  <c r="L689" i="7"/>
  <c r="L690" i="7"/>
  <c r="L691" i="7"/>
  <c r="L692" i="7"/>
  <c r="L693" i="7"/>
  <c r="L694" i="7"/>
  <c r="L695" i="7"/>
  <c r="L696" i="7"/>
  <c r="L697" i="7"/>
  <c r="L698" i="7"/>
  <c r="L699" i="7"/>
  <c r="L700" i="7"/>
  <c r="L701" i="7"/>
  <c r="L702" i="7"/>
  <c r="L703" i="7"/>
  <c r="L704" i="7"/>
  <c r="L705" i="7"/>
  <c r="L706" i="7"/>
  <c r="L707" i="7"/>
  <c r="L708" i="7"/>
  <c r="L709" i="7"/>
  <c r="L710" i="7"/>
  <c r="L711" i="7"/>
  <c r="L712" i="7"/>
  <c r="L713" i="7"/>
  <c r="L714" i="7"/>
  <c r="L715" i="7"/>
  <c r="L716" i="7"/>
  <c r="L717" i="7"/>
  <c r="L718" i="7"/>
  <c r="L719" i="7"/>
  <c r="L720" i="7"/>
  <c r="L721" i="7"/>
  <c r="L722" i="7"/>
  <c r="L723" i="7"/>
  <c r="L724" i="7"/>
  <c r="L725" i="7"/>
  <c r="L726" i="7"/>
  <c r="L727" i="7"/>
  <c r="L728" i="7"/>
  <c r="L729" i="7"/>
  <c r="L730" i="7"/>
  <c r="L731" i="7"/>
  <c r="L732" i="7"/>
  <c r="L733" i="7"/>
  <c r="L734" i="7"/>
  <c r="L735" i="7"/>
  <c r="L736" i="7"/>
  <c r="L737" i="7"/>
  <c r="L738" i="7"/>
  <c r="L739" i="7"/>
  <c r="L740" i="7"/>
  <c r="L741" i="7"/>
  <c r="L742" i="7"/>
  <c r="L743" i="7"/>
  <c r="L744" i="7"/>
  <c r="L745" i="7"/>
  <c r="L746" i="7"/>
  <c r="L747" i="7"/>
  <c r="L748" i="7"/>
  <c r="L749" i="7"/>
  <c r="L750" i="7"/>
  <c r="L751" i="7"/>
  <c r="L752" i="7"/>
  <c r="L753" i="7"/>
  <c r="L754" i="7"/>
  <c r="L755" i="7"/>
  <c r="L756" i="7"/>
  <c r="L757" i="7"/>
  <c r="L758" i="7"/>
  <c r="L759" i="7"/>
  <c r="L760" i="7"/>
  <c r="L761" i="7"/>
  <c r="L762" i="7"/>
  <c r="L763" i="7"/>
  <c r="L764" i="7"/>
  <c r="L765" i="7"/>
  <c r="L766" i="7"/>
  <c r="L767" i="7"/>
  <c r="L768" i="7"/>
  <c r="L769" i="7"/>
  <c r="L770" i="7"/>
  <c r="L771" i="7"/>
  <c r="L772" i="7"/>
  <c r="L773" i="7"/>
  <c r="L774" i="7"/>
  <c r="L775" i="7"/>
  <c r="L776" i="7"/>
  <c r="L777" i="7"/>
  <c r="L778" i="7"/>
  <c r="L779" i="7"/>
  <c r="L780" i="7"/>
  <c r="L781" i="7"/>
  <c r="L782" i="7"/>
  <c r="L783" i="7"/>
  <c r="L784" i="7"/>
  <c r="L785" i="7"/>
  <c r="L786" i="7"/>
  <c r="L787" i="7"/>
  <c r="L788" i="7"/>
  <c r="L789" i="7"/>
  <c r="L790" i="7"/>
  <c r="L791" i="7"/>
  <c r="L792" i="7"/>
  <c r="L793" i="7"/>
  <c r="L794" i="7"/>
  <c r="L795" i="7"/>
  <c r="L796" i="7"/>
  <c r="L797" i="7"/>
  <c r="L798" i="7"/>
  <c r="L799" i="7"/>
  <c r="L800" i="7"/>
  <c r="L801" i="7"/>
  <c r="L802" i="7"/>
  <c r="L803" i="7"/>
  <c r="L804" i="7"/>
  <c r="L805" i="7"/>
  <c r="L806" i="7"/>
  <c r="L807" i="7"/>
  <c r="L808" i="7"/>
  <c r="L809" i="7"/>
  <c r="L810" i="7"/>
  <c r="L811" i="7"/>
  <c r="L812" i="7"/>
  <c r="L813" i="7"/>
  <c r="L814" i="7"/>
  <c r="L815" i="7"/>
  <c r="L816" i="7"/>
  <c r="L817" i="7"/>
  <c r="L818" i="7"/>
  <c r="L819" i="7"/>
  <c r="L820" i="7"/>
  <c r="L821" i="7"/>
  <c r="L822" i="7"/>
  <c r="L823" i="7"/>
  <c r="L824" i="7"/>
  <c r="L825" i="7"/>
  <c r="L826" i="7"/>
  <c r="L827" i="7"/>
  <c r="L828" i="7"/>
  <c r="L829" i="7"/>
  <c r="L830" i="7"/>
  <c r="L831" i="7"/>
  <c r="L832" i="7"/>
  <c r="L833" i="7"/>
  <c r="L834" i="7"/>
  <c r="L835" i="7"/>
  <c r="L836" i="7"/>
  <c r="L837" i="7"/>
  <c r="L838" i="7"/>
  <c r="L839" i="7"/>
  <c r="L840" i="7"/>
  <c r="L841" i="7"/>
  <c r="L842" i="7"/>
  <c r="L843" i="7"/>
  <c r="L844" i="7"/>
  <c r="L845" i="7"/>
  <c r="L846" i="7"/>
  <c r="L847" i="7"/>
  <c r="L848" i="7"/>
  <c r="L849" i="7"/>
  <c r="L850" i="7"/>
  <c r="L851" i="7"/>
  <c r="L852" i="7"/>
  <c r="L853" i="7"/>
  <c r="L854" i="7"/>
  <c r="L855" i="7"/>
  <c r="L856" i="7"/>
  <c r="L857" i="7"/>
  <c r="L858" i="7"/>
  <c r="L859" i="7"/>
  <c r="L860" i="7"/>
  <c r="L861" i="7"/>
  <c r="L862" i="7"/>
  <c r="L863" i="7"/>
  <c r="L864" i="7"/>
  <c r="L865" i="7"/>
  <c r="L866" i="7"/>
  <c r="L867" i="7"/>
  <c r="L868" i="7"/>
  <c r="L869" i="7"/>
  <c r="L870" i="7"/>
  <c r="L871" i="7"/>
  <c r="L872" i="7"/>
  <c r="L873" i="7"/>
  <c r="L874" i="7"/>
  <c r="L875" i="7"/>
  <c r="L876" i="7"/>
  <c r="L877" i="7"/>
  <c r="L878" i="7"/>
  <c r="L879" i="7"/>
  <c r="L880" i="7"/>
  <c r="L881" i="7"/>
  <c r="L882" i="7"/>
  <c r="L883" i="7"/>
  <c r="L884" i="7"/>
  <c r="L885" i="7"/>
  <c r="L886" i="7"/>
  <c r="L887" i="7"/>
  <c r="L888" i="7"/>
  <c r="L889" i="7"/>
  <c r="L890" i="7"/>
  <c r="L891" i="7"/>
  <c r="L892" i="7"/>
  <c r="L893" i="7"/>
  <c r="L894" i="7"/>
  <c r="L895" i="7"/>
  <c r="L896" i="7"/>
  <c r="L897" i="7"/>
  <c r="L898" i="7"/>
  <c r="L899" i="7"/>
  <c r="L900" i="7"/>
  <c r="L901" i="7"/>
  <c r="L902" i="7"/>
  <c r="L903" i="7"/>
  <c r="L904" i="7"/>
  <c r="L905" i="7"/>
  <c r="L906" i="7"/>
  <c r="L907" i="7"/>
  <c r="L908" i="7"/>
  <c r="L909" i="7"/>
  <c r="L910" i="7"/>
  <c r="L911" i="7"/>
  <c r="L912" i="7"/>
  <c r="L913" i="7"/>
  <c r="L914" i="7"/>
  <c r="L915" i="7"/>
  <c r="L916" i="7"/>
  <c r="L917" i="7"/>
  <c r="L918" i="7"/>
  <c r="L919" i="7"/>
  <c r="L920" i="7"/>
  <c r="L921" i="7"/>
  <c r="L922" i="7"/>
  <c r="L923" i="7"/>
  <c r="L924" i="7"/>
  <c r="L925" i="7"/>
  <c r="L926" i="7"/>
  <c r="L927" i="7"/>
  <c r="L928" i="7"/>
  <c r="L929" i="7"/>
  <c r="L930" i="7"/>
  <c r="L931" i="7"/>
  <c r="L932" i="7"/>
  <c r="L933" i="7"/>
  <c r="L934" i="7"/>
  <c r="L935" i="7"/>
  <c r="L936" i="7"/>
  <c r="L937" i="7"/>
  <c r="L938" i="7"/>
  <c r="L939" i="7"/>
  <c r="L940" i="7"/>
  <c r="L941" i="7"/>
  <c r="L942" i="7"/>
  <c r="L943" i="7"/>
  <c r="L944" i="7"/>
  <c r="L945" i="7"/>
  <c r="L946" i="7"/>
  <c r="L947" i="7"/>
  <c r="L948" i="7"/>
  <c r="L949" i="7"/>
  <c r="L950" i="7"/>
  <c r="L951" i="7"/>
  <c r="L952" i="7"/>
  <c r="L953" i="7"/>
  <c r="L954" i="7"/>
  <c r="L955" i="7"/>
  <c r="L956" i="7"/>
  <c r="L957" i="7"/>
  <c r="L958" i="7"/>
  <c r="L959" i="7"/>
  <c r="L960" i="7"/>
  <c r="L961" i="7"/>
  <c r="L962" i="7"/>
  <c r="L963" i="7"/>
  <c r="L964" i="7"/>
  <c r="L965" i="7"/>
  <c r="L966" i="7"/>
  <c r="L967" i="7"/>
  <c r="L968" i="7"/>
  <c r="L969" i="7"/>
  <c r="L970" i="7"/>
  <c r="L971" i="7"/>
  <c r="L972" i="7"/>
  <c r="L973" i="7"/>
  <c r="L974" i="7"/>
  <c r="L975" i="7"/>
  <c r="L976" i="7"/>
  <c r="L977" i="7"/>
  <c r="L978" i="7"/>
  <c r="L979" i="7"/>
  <c r="L980" i="7"/>
  <c r="L981" i="7"/>
  <c r="L982" i="7"/>
  <c r="L983" i="7"/>
  <c r="L984" i="7"/>
  <c r="L985" i="7"/>
  <c r="L986" i="7"/>
  <c r="L987" i="7"/>
  <c r="L988" i="7"/>
  <c r="L989" i="7"/>
  <c r="L990" i="7"/>
  <c r="L991" i="7"/>
  <c r="L992" i="7"/>
  <c r="L993" i="7"/>
  <c r="L994" i="7"/>
  <c r="L995" i="7"/>
  <c r="L996" i="7"/>
  <c r="L997" i="7"/>
  <c r="L998" i="7"/>
  <c r="L999" i="7"/>
  <c r="L1000" i="7"/>
  <c r="L8" i="7"/>
  <c r="L8" i="1"/>
  <c r="K8" i="6"/>
  <c r="L8" i="5" l="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B2" i="1"/>
  <c r="A14" i="1" s="1"/>
  <c r="A50" i="1" l="1"/>
  <c r="A42" i="1"/>
  <c r="A34" i="1"/>
  <c r="A26" i="1"/>
  <c r="A57" i="1"/>
  <c r="A49" i="1"/>
  <c r="A41" i="1"/>
  <c r="A33" i="1"/>
  <c r="A25" i="1"/>
  <c r="A56" i="1"/>
  <c r="A48" i="1"/>
  <c r="A40" i="1"/>
  <c r="A32" i="1"/>
  <c r="A24" i="1"/>
  <c r="A55" i="1"/>
  <c r="A47" i="1"/>
  <c r="A39" i="1"/>
  <c r="A31" i="1"/>
  <c r="A23" i="1"/>
  <c r="A54" i="1"/>
  <c r="A46" i="1"/>
  <c r="A38" i="1"/>
  <c r="A30" i="1"/>
  <c r="A22" i="1"/>
  <c r="A53" i="1"/>
  <c r="A45" i="1"/>
  <c r="A37" i="1"/>
  <c r="A29" i="1"/>
  <c r="A21" i="1"/>
  <c r="A52" i="1"/>
  <c r="A44" i="1"/>
  <c r="A36" i="1"/>
  <c r="A28" i="1"/>
  <c r="A51" i="1"/>
  <c r="A43" i="1"/>
  <c r="A35" i="1"/>
  <c r="A27" i="1"/>
  <c r="A13" i="1"/>
  <c r="A20" i="1"/>
  <c r="A12" i="1"/>
  <c r="A19" i="1"/>
  <c r="A11" i="1"/>
  <c r="A8" i="1"/>
  <c r="A17" i="1"/>
  <c r="A9" i="1"/>
  <c r="A18" i="1"/>
  <c r="A10" i="1"/>
  <c r="A16" i="1"/>
  <c r="A15" i="1"/>
  <c r="M41" i="1" l="1"/>
  <c r="J41" i="1" s="1"/>
  <c r="M25" i="1"/>
  <c r="J25" i="1" s="1"/>
  <c r="M52" i="1"/>
  <c r="J52" i="1" s="1"/>
  <c r="M11" i="1"/>
  <c r="J11" i="1" s="1"/>
  <c r="M46" i="1"/>
  <c r="J46" i="1" s="1"/>
  <c r="M49" i="1"/>
  <c r="J49" i="1" s="1"/>
  <c r="M13" i="1"/>
  <c r="J13" i="1" s="1"/>
  <c r="M55" i="1"/>
  <c r="J55" i="1" s="1"/>
  <c r="M16" i="1"/>
  <c r="J16" i="1" s="1"/>
  <c r="M48" i="1"/>
  <c r="J48" i="1" s="1"/>
  <c r="M38" i="1"/>
  <c r="J38" i="1" s="1"/>
  <c r="M34" i="1"/>
  <c r="J34" i="1" s="1"/>
  <c r="M24" i="1"/>
  <c r="J24" i="1" s="1"/>
  <c r="M44" i="1"/>
  <c r="J44" i="1" s="1"/>
  <c r="M57" i="1"/>
  <c r="J57" i="1" s="1"/>
  <c r="M51" i="1"/>
  <c r="J51" i="1" s="1"/>
  <c r="M30" i="1"/>
  <c r="J30" i="1" s="1"/>
  <c r="M19" i="1"/>
  <c r="J19" i="1" s="1"/>
  <c r="M23" i="1"/>
  <c r="J23" i="1" s="1"/>
  <c r="M28" i="1"/>
  <c r="J28" i="1" s="1"/>
  <c r="M42" i="1"/>
  <c r="J42" i="1" s="1"/>
  <c r="M56" i="1"/>
  <c r="J56" i="1" s="1"/>
  <c r="M31" i="1"/>
  <c r="J31" i="1" s="1"/>
  <c r="M22" i="1"/>
  <c r="J22" i="1" s="1"/>
  <c r="M53" i="1"/>
  <c r="J53" i="1" s="1"/>
  <c r="M39" i="1"/>
  <c r="J39" i="1" s="1"/>
  <c r="M17" i="1"/>
  <c r="J17" i="1" s="1"/>
  <c r="M26" i="1"/>
  <c r="J26" i="1" s="1"/>
  <c r="M15" i="1"/>
  <c r="J15" i="1" s="1"/>
  <c r="M50" i="1"/>
  <c r="J50" i="1" s="1"/>
  <c r="M14" i="1"/>
  <c r="J14" i="1" s="1"/>
  <c r="M45" i="1"/>
  <c r="J45" i="1" s="1"/>
  <c r="M47" i="1"/>
  <c r="J47" i="1" s="1"/>
  <c r="M40" i="1"/>
  <c r="J40" i="1" s="1"/>
  <c r="M12" i="1"/>
  <c r="J12" i="1" s="1"/>
  <c r="M35" i="1"/>
  <c r="J35" i="1" s="1"/>
  <c r="M32" i="1"/>
  <c r="J32" i="1" s="1"/>
  <c r="M37" i="1"/>
  <c r="J37" i="1" s="1"/>
  <c r="M33" i="1"/>
  <c r="J33" i="1" s="1"/>
  <c r="M43" i="1"/>
  <c r="J43" i="1" s="1"/>
  <c r="M21" i="1"/>
  <c r="J21" i="1" s="1"/>
  <c r="M20" i="1"/>
  <c r="J20" i="1" s="1"/>
  <c r="M36" i="1"/>
  <c r="J36" i="1" s="1"/>
  <c r="M29" i="1"/>
  <c r="J29" i="1" s="1"/>
  <c r="M18" i="1"/>
  <c r="J18" i="1" s="1"/>
  <c r="M27" i="1"/>
  <c r="J27" i="1" s="1"/>
  <c r="M54" i="1"/>
  <c r="J54" i="1" s="1"/>
  <c r="M8" i="1"/>
  <c r="J8" i="1" s="1"/>
  <c r="M9" i="1"/>
  <c r="J9" i="1" s="1"/>
  <c r="M10" i="1"/>
  <c r="J10" i="1" s="1"/>
  <c r="B1" i="3"/>
  <c r="B1" i="1" s="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8" i="1"/>
  <c r="E997" i="3" l="1"/>
  <c r="B997" i="3"/>
  <c r="A997" i="3"/>
  <c r="C999" i="5"/>
  <c r="I999" i="5" s="1"/>
  <c r="A999" i="5"/>
  <c r="F997" i="6"/>
  <c r="J997" i="6" s="1"/>
  <c r="C997" i="6"/>
  <c r="A997" i="6"/>
  <c r="C998" i="1"/>
  <c r="D998" i="7"/>
  <c r="A998" i="7"/>
  <c r="I997" i="3" l="1"/>
  <c r="C9" i="6" l="1"/>
  <c r="C10" i="6"/>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94" i="6"/>
  <c r="C95" i="6"/>
  <c r="C96" i="6"/>
  <c r="C97" i="6"/>
  <c r="C98" i="6"/>
  <c r="C99" i="6"/>
  <c r="C100" i="6"/>
  <c r="C101" i="6"/>
  <c r="C102" i="6"/>
  <c r="C103" i="6"/>
  <c r="C104" i="6"/>
  <c r="C105" i="6"/>
  <c r="C106" i="6"/>
  <c r="C107" i="6"/>
  <c r="C108" i="6"/>
  <c r="C109" i="6"/>
  <c r="C110" i="6"/>
  <c r="C111" i="6"/>
  <c r="C112" i="6"/>
  <c r="C113" i="6"/>
  <c r="C114" i="6"/>
  <c r="C115" i="6"/>
  <c r="C116" i="6"/>
  <c r="C117" i="6"/>
  <c r="C118" i="6"/>
  <c r="C119" i="6"/>
  <c r="C120" i="6"/>
  <c r="C121" i="6"/>
  <c r="C122" i="6"/>
  <c r="C123" i="6"/>
  <c r="C124" i="6"/>
  <c r="C125" i="6"/>
  <c r="C126" i="6"/>
  <c r="C127" i="6"/>
  <c r="C128" i="6"/>
  <c r="C129" i="6"/>
  <c r="C130" i="6"/>
  <c r="C131" i="6"/>
  <c r="C132" i="6"/>
  <c r="C133" i="6"/>
  <c r="C134" i="6"/>
  <c r="C135" i="6"/>
  <c r="C136" i="6"/>
  <c r="C137" i="6"/>
  <c r="C138" i="6"/>
  <c r="C139" i="6"/>
  <c r="C140" i="6"/>
  <c r="C141" i="6"/>
  <c r="C142" i="6"/>
  <c r="C143" i="6"/>
  <c r="C144" i="6"/>
  <c r="C145" i="6"/>
  <c r="C146" i="6"/>
  <c r="C147" i="6"/>
  <c r="C148" i="6"/>
  <c r="C149" i="6"/>
  <c r="C150" i="6"/>
  <c r="C151" i="6"/>
  <c r="C152" i="6"/>
  <c r="C153" i="6"/>
  <c r="C154" i="6"/>
  <c r="C155" i="6"/>
  <c r="C156" i="6"/>
  <c r="C157" i="6"/>
  <c r="C158" i="6"/>
  <c r="C159" i="6"/>
  <c r="C160" i="6"/>
  <c r="C161" i="6"/>
  <c r="C162" i="6"/>
  <c r="C163" i="6"/>
  <c r="C164" i="6"/>
  <c r="C165" i="6"/>
  <c r="C166" i="6"/>
  <c r="C167" i="6"/>
  <c r="C168" i="6"/>
  <c r="C169" i="6"/>
  <c r="C170" i="6"/>
  <c r="C171" i="6"/>
  <c r="C172" i="6"/>
  <c r="C173" i="6"/>
  <c r="C174" i="6"/>
  <c r="C175" i="6"/>
  <c r="C176" i="6"/>
  <c r="C177" i="6"/>
  <c r="C178" i="6"/>
  <c r="C179" i="6"/>
  <c r="C180" i="6"/>
  <c r="C181" i="6"/>
  <c r="C182" i="6"/>
  <c r="C183" i="6"/>
  <c r="C184" i="6"/>
  <c r="C185" i="6"/>
  <c r="C186" i="6"/>
  <c r="C187" i="6"/>
  <c r="C188" i="6"/>
  <c r="C189" i="6"/>
  <c r="C190" i="6"/>
  <c r="C191" i="6"/>
  <c r="C192" i="6"/>
  <c r="C193" i="6"/>
  <c r="C194" i="6"/>
  <c r="C195" i="6"/>
  <c r="C196" i="6"/>
  <c r="C197" i="6"/>
  <c r="C198" i="6"/>
  <c r="C199" i="6"/>
  <c r="C200" i="6"/>
  <c r="C201" i="6"/>
  <c r="C202" i="6"/>
  <c r="C203" i="6"/>
  <c r="C204" i="6"/>
  <c r="C205" i="6"/>
  <c r="C206" i="6"/>
  <c r="C207" i="6"/>
  <c r="C208" i="6"/>
  <c r="C209" i="6"/>
  <c r="C210" i="6"/>
  <c r="C211" i="6"/>
  <c r="C212" i="6"/>
  <c r="C213" i="6"/>
  <c r="C214" i="6"/>
  <c r="C215" i="6"/>
  <c r="C216" i="6"/>
  <c r="C217" i="6"/>
  <c r="C218" i="6"/>
  <c r="C219" i="6"/>
  <c r="C220" i="6"/>
  <c r="C221" i="6"/>
  <c r="C222" i="6"/>
  <c r="C223" i="6"/>
  <c r="C224" i="6"/>
  <c r="C225" i="6"/>
  <c r="C226" i="6"/>
  <c r="C227" i="6"/>
  <c r="C228" i="6"/>
  <c r="C229" i="6"/>
  <c r="C230" i="6"/>
  <c r="C231" i="6"/>
  <c r="C232" i="6"/>
  <c r="C233" i="6"/>
  <c r="C234" i="6"/>
  <c r="C235" i="6"/>
  <c r="C236" i="6"/>
  <c r="C237" i="6"/>
  <c r="C238" i="6"/>
  <c r="C239" i="6"/>
  <c r="C240" i="6"/>
  <c r="C241" i="6"/>
  <c r="C242" i="6"/>
  <c r="C243" i="6"/>
  <c r="C244" i="6"/>
  <c r="C245" i="6"/>
  <c r="C246" i="6"/>
  <c r="C247" i="6"/>
  <c r="C248" i="6"/>
  <c r="C249" i="6"/>
  <c r="C250" i="6"/>
  <c r="C251" i="6"/>
  <c r="C252" i="6"/>
  <c r="C253" i="6"/>
  <c r="C254" i="6"/>
  <c r="C255" i="6"/>
  <c r="C256" i="6"/>
  <c r="C257" i="6"/>
  <c r="C258" i="6"/>
  <c r="C259" i="6"/>
  <c r="C260" i="6"/>
  <c r="C261" i="6"/>
  <c r="C262" i="6"/>
  <c r="C263" i="6"/>
  <c r="C264" i="6"/>
  <c r="C265" i="6"/>
  <c r="C266" i="6"/>
  <c r="C267" i="6"/>
  <c r="C268" i="6"/>
  <c r="C269" i="6"/>
  <c r="C270" i="6"/>
  <c r="C271" i="6"/>
  <c r="C272" i="6"/>
  <c r="C273" i="6"/>
  <c r="C274" i="6"/>
  <c r="C275" i="6"/>
  <c r="C276" i="6"/>
  <c r="C277" i="6"/>
  <c r="C278" i="6"/>
  <c r="C279" i="6"/>
  <c r="C280" i="6"/>
  <c r="C281" i="6"/>
  <c r="C282" i="6"/>
  <c r="C283" i="6"/>
  <c r="C284" i="6"/>
  <c r="C285" i="6"/>
  <c r="C286" i="6"/>
  <c r="C287" i="6"/>
  <c r="C288" i="6"/>
  <c r="C289" i="6"/>
  <c r="C290" i="6"/>
  <c r="C291" i="6"/>
  <c r="C292" i="6"/>
  <c r="C293" i="6"/>
  <c r="C294" i="6"/>
  <c r="C295" i="6"/>
  <c r="C296" i="6"/>
  <c r="C297" i="6"/>
  <c r="C298" i="6"/>
  <c r="C299" i="6"/>
  <c r="C300" i="6"/>
  <c r="C301" i="6"/>
  <c r="C302" i="6"/>
  <c r="C303" i="6"/>
  <c r="C304" i="6"/>
  <c r="C305" i="6"/>
  <c r="C306" i="6"/>
  <c r="C307" i="6"/>
  <c r="C308" i="6"/>
  <c r="C309" i="6"/>
  <c r="C310" i="6"/>
  <c r="C311" i="6"/>
  <c r="C312" i="6"/>
  <c r="C313" i="6"/>
  <c r="C314" i="6"/>
  <c r="C315" i="6"/>
  <c r="C316" i="6"/>
  <c r="C317" i="6"/>
  <c r="C318" i="6"/>
  <c r="C319" i="6"/>
  <c r="C320" i="6"/>
  <c r="C321" i="6"/>
  <c r="C322" i="6"/>
  <c r="C323" i="6"/>
  <c r="C324" i="6"/>
  <c r="C325" i="6"/>
  <c r="C326" i="6"/>
  <c r="C327" i="6"/>
  <c r="C328" i="6"/>
  <c r="C329" i="6"/>
  <c r="C330" i="6"/>
  <c r="C331" i="6"/>
  <c r="C332" i="6"/>
  <c r="C333" i="6"/>
  <c r="C334" i="6"/>
  <c r="C335" i="6"/>
  <c r="C336" i="6"/>
  <c r="C337" i="6"/>
  <c r="C338" i="6"/>
  <c r="C339" i="6"/>
  <c r="C340" i="6"/>
  <c r="C341" i="6"/>
  <c r="C342" i="6"/>
  <c r="C343" i="6"/>
  <c r="C344" i="6"/>
  <c r="C345" i="6"/>
  <c r="C346" i="6"/>
  <c r="C347" i="6"/>
  <c r="C348" i="6"/>
  <c r="C349" i="6"/>
  <c r="C350" i="6"/>
  <c r="C351" i="6"/>
  <c r="C352" i="6"/>
  <c r="C353" i="6"/>
  <c r="C354" i="6"/>
  <c r="C355" i="6"/>
  <c r="C356" i="6"/>
  <c r="C357" i="6"/>
  <c r="C358" i="6"/>
  <c r="C359" i="6"/>
  <c r="C360" i="6"/>
  <c r="C361" i="6"/>
  <c r="C362" i="6"/>
  <c r="C363" i="6"/>
  <c r="C364" i="6"/>
  <c r="C365" i="6"/>
  <c r="C366" i="6"/>
  <c r="C367" i="6"/>
  <c r="C368" i="6"/>
  <c r="C369" i="6"/>
  <c r="C370" i="6"/>
  <c r="C371" i="6"/>
  <c r="C372" i="6"/>
  <c r="C373" i="6"/>
  <c r="C374" i="6"/>
  <c r="C375" i="6"/>
  <c r="C376" i="6"/>
  <c r="C377" i="6"/>
  <c r="C378" i="6"/>
  <c r="C379" i="6"/>
  <c r="C380" i="6"/>
  <c r="C381" i="6"/>
  <c r="C382" i="6"/>
  <c r="C383" i="6"/>
  <c r="C384" i="6"/>
  <c r="C385" i="6"/>
  <c r="C386" i="6"/>
  <c r="C387" i="6"/>
  <c r="C388" i="6"/>
  <c r="C389" i="6"/>
  <c r="C390" i="6"/>
  <c r="C391" i="6"/>
  <c r="C392" i="6"/>
  <c r="C393" i="6"/>
  <c r="C394" i="6"/>
  <c r="C395" i="6"/>
  <c r="C396" i="6"/>
  <c r="C397" i="6"/>
  <c r="C398" i="6"/>
  <c r="C399" i="6"/>
  <c r="C400" i="6"/>
  <c r="C401" i="6"/>
  <c r="C402" i="6"/>
  <c r="C403" i="6"/>
  <c r="C404" i="6"/>
  <c r="C405" i="6"/>
  <c r="C406" i="6"/>
  <c r="C407" i="6"/>
  <c r="C408" i="6"/>
  <c r="C409" i="6"/>
  <c r="C410" i="6"/>
  <c r="C411" i="6"/>
  <c r="C412" i="6"/>
  <c r="C413" i="6"/>
  <c r="C414" i="6"/>
  <c r="C415" i="6"/>
  <c r="C416" i="6"/>
  <c r="C417" i="6"/>
  <c r="C418" i="6"/>
  <c r="C419" i="6"/>
  <c r="C420" i="6"/>
  <c r="C421" i="6"/>
  <c r="C422" i="6"/>
  <c r="C423" i="6"/>
  <c r="C424" i="6"/>
  <c r="C425" i="6"/>
  <c r="C426" i="6"/>
  <c r="C427" i="6"/>
  <c r="C428" i="6"/>
  <c r="C429" i="6"/>
  <c r="C430" i="6"/>
  <c r="C431" i="6"/>
  <c r="C432" i="6"/>
  <c r="C433" i="6"/>
  <c r="C434" i="6"/>
  <c r="C435" i="6"/>
  <c r="C436" i="6"/>
  <c r="C437" i="6"/>
  <c r="C438" i="6"/>
  <c r="C439" i="6"/>
  <c r="C440" i="6"/>
  <c r="C441" i="6"/>
  <c r="C442" i="6"/>
  <c r="C443" i="6"/>
  <c r="C444" i="6"/>
  <c r="C445" i="6"/>
  <c r="C446" i="6"/>
  <c r="C447" i="6"/>
  <c r="C448" i="6"/>
  <c r="C449" i="6"/>
  <c r="C450" i="6"/>
  <c r="C451" i="6"/>
  <c r="C452" i="6"/>
  <c r="C453" i="6"/>
  <c r="C454" i="6"/>
  <c r="C455" i="6"/>
  <c r="C456" i="6"/>
  <c r="C457" i="6"/>
  <c r="C458" i="6"/>
  <c r="C459" i="6"/>
  <c r="C460" i="6"/>
  <c r="C461" i="6"/>
  <c r="C462" i="6"/>
  <c r="C463" i="6"/>
  <c r="C464" i="6"/>
  <c r="C465" i="6"/>
  <c r="C466" i="6"/>
  <c r="C467" i="6"/>
  <c r="C468" i="6"/>
  <c r="C469" i="6"/>
  <c r="C470" i="6"/>
  <c r="C471" i="6"/>
  <c r="C472" i="6"/>
  <c r="C473" i="6"/>
  <c r="C474" i="6"/>
  <c r="C475" i="6"/>
  <c r="C476" i="6"/>
  <c r="C477" i="6"/>
  <c r="C478" i="6"/>
  <c r="C479" i="6"/>
  <c r="C480" i="6"/>
  <c r="C481" i="6"/>
  <c r="C482" i="6"/>
  <c r="C483" i="6"/>
  <c r="C484" i="6"/>
  <c r="C485" i="6"/>
  <c r="C486" i="6"/>
  <c r="C487" i="6"/>
  <c r="C488" i="6"/>
  <c r="C489" i="6"/>
  <c r="C490" i="6"/>
  <c r="C491" i="6"/>
  <c r="C492" i="6"/>
  <c r="C493" i="6"/>
  <c r="C494" i="6"/>
  <c r="C495" i="6"/>
  <c r="C496" i="6"/>
  <c r="C497" i="6"/>
  <c r="C498" i="6"/>
  <c r="C499" i="6"/>
  <c r="C500" i="6"/>
  <c r="C501" i="6"/>
  <c r="C502" i="6"/>
  <c r="C503" i="6"/>
  <c r="C504" i="6"/>
  <c r="C505" i="6"/>
  <c r="C506" i="6"/>
  <c r="C507" i="6"/>
  <c r="C508" i="6"/>
  <c r="C509" i="6"/>
  <c r="C510" i="6"/>
  <c r="C511" i="6"/>
  <c r="C512" i="6"/>
  <c r="C513" i="6"/>
  <c r="C514" i="6"/>
  <c r="C515" i="6"/>
  <c r="C516" i="6"/>
  <c r="C517" i="6"/>
  <c r="C518" i="6"/>
  <c r="C519" i="6"/>
  <c r="C520" i="6"/>
  <c r="C521" i="6"/>
  <c r="C522" i="6"/>
  <c r="C523" i="6"/>
  <c r="C524" i="6"/>
  <c r="C525" i="6"/>
  <c r="C526" i="6"/>
  <c r="C527" i="6"/>
  <c r="C528" i="6"/>
  <c r="C529" i="6"/>
  <c r="C530" i="6"/>
  <c r="C531" i="6"/>
  <c r="C532" i="6"/>
  <c r="C533" i="6"/>
  <c r="C534" i="6"/>
  <c r="C535" i="6"/>
  <c r="C536" i="6"/>
  <c r="C537" i="6"/>
  <c r="C538" i="6"/>
  <c r="C539" i="6"/>
  <c r="C540" i="6"/>
  <c r="C541" i="6"/>
  <c r="C542" i="6"/>
  <c r="C543" i="6"/>
  <c r="C544" i="6"/>
  <c r="C545" i="6"/>
  <c r="C546" i="6"/>
  <c r="C547" i="6"/>
  <c r="C548" i="6"/>
  <c r="C549" i="6"/>
  <c r="C550" i="6"/>
  <c r="C551" i="6"/>
  <c r="C552" i="6"/>
  <c r="C553" i="6"/>
  <c r="C554" i="6"/>
  <c r="C555" i="6"/>
  <c r="C556" i="6"/>
  <c r="C557" i="6"/>
  <c r="C558" i="6"/>
  <c r="C559" i="6"/>
  <c r="C560" i="6"/>
  <c r="C561" i="6"/>
  <c r="C562" i="6"/>
  <c r="C563" i="6"/>
  <c r="C564" i="6"/>
  <c r="C565" i="6"/>
  <c r="C566" i="6"/>
  <c r="C567" i="6"/>
  <c r="C568" i="6"/>
  <c r="C569" i="6"/>
  <c r="C570" i="6"/>
  <c r="C571" i="6"/>
  <c r="C572" i="6"/>
  <c r="C573" i="6"/>
  <c r="C574" i="6"/>
  <c r="C575" i="6"/>
  <c r="C576" i="6"/>
  <c r="C577" i="6"/>
  <c r="C578" i="6"/>
  <c r="C579" i="6"/>
  <c r="C580" i="6"/>
  <c r="C581" i="6"/>
  <c r="C582" i="6"/>
  <c r="C583" i="6"/>
  <c r="C584" i="6"/>
  <c r="C585" i="6"/>
  <c r="C586" i="6"/>
  <c r="C587" i="6"/>
  <c r="C588" i="6"/>
  <c r="C589" i="6"/>
  <c r="C590" i="6"/>
  <c r="C591" i="6"/>
  <c r="C592" i="6"/>
  <c r="C593" i="6"/>
  <c r="C594" i="6"/>
  <c r="C595" i="6"/>
  <c r="C596" i="6"/>
  <c r="C597" i="6"/>
  <c r="C598" i="6"/>
  <c r="C599" i="6"/>
  <c r="C600" i="6"/>
  <c r="C601" i="6"/>
  <c r="C602" i="6"/>
  <c r="C603" i="6"/>
  <c r="C604" i="6"/>
  <c r="C605" i="6"/>
  <c r="C606" i="6"/>
  <c r="C607" i="6"/>
  <c r="C608" i="6"/>
  <c r="C609" i="6"/>
  <c r="C610" i="6"/>
  <c r="C611" i="6"/>
  <c r="C612" i="6"/>
  <c r="C613" i="6"/>
  <c r="C614" i="6"/>
  <c r="C615" i="6"/>
  <c r="C616" i="6"/>
  <c r="C617" i="6"/>
  <c r="C618" i="6"/>
  <c r="C619" i="6"/>
  <c r="C620" i="6"/>
  <c r="C621" i="6"/>
  <c r="C622" i="6"/>
  <c r="C623" i="6"/>
  <c r="C624" i="6"/>
  <c r="C625" i="6"/>
  <c r="C626" i="6"/>
  <c r="C627" i="6"/>
  <c r="C628" i="6"/>
  <c r="C629" i="6"/>
  <c r="C630" i="6"/>
  <c r="C631" i="6"/>
  <c r="C632" i="6"/>
  <c r="C633" i="6"/>
  <c r="C634" i="6"/>
  <c r="C635" i="6"/>
  <c r="C636" i="6"/>
  <c r="C637" i="6"/>
  <c r="C638" i="6"/>
  <c r="C639" i="6"/>
  <c r="C640" i="6"/>
  <c r="C641" i="6"/>
  <c r="C642" i="6"/>
  <c r="C643" i="6"/>
  <c r="C644" i="6"/>
  <c r="C645" i="6"/>
  <c r="C646" i="6"/>
  <c r="C647" i="6"/>
  <c r="C648" i="6"/>
  <c r="C649" i="6"/>
  <c r="C650" i="6"/>
  <c r="C651" i="6"/>
  <c r="C652" i="6"/>
  <c r="C653" i="6"/>
  <c r="C654" i="6"/>
  <c r="C655" i="6"/>
  <c r="C656" i="6"/>
  <c r="C657" i="6"/>
  <c r="C658" i="6"/>
  <c r="C659" i="6"/>
  <c r="C660" i="6"/>
  <c r="C661" i="6"/>
  <c r="C662" i="6"/>
  <c r="C663" i="6"/>
  <c r="C664" i="6"/>
  <c r="C665" i="6"/>
  <c r="C666" i="6"/>
  <c r="C667" i="6"/>
  <c r="C668" i="6"/>
  <c r="C669" i="6"/>
  <c r="C670" i="6"/>
  <c r="C671" i="6"/>
  <c r="C672" i="6"/>
  <c r="C673" i="6"/>
  <c r="C674" i="6"/>
  <c r="C675" i="6"/>
  <c r="C676" i="6"/>
  <c r="C677" i="6"/>
  <c r="C678" i="6"/>
  <c r="C679" i="6"/>
  <c r="C680" i="6"/>
  <c r="C681" i="6"/>
  <c r="C682" i="6"/>
  <c r="C683" i="6"/>
  <c r="C684" i="6"/>
  <c r="C685" i="6"/>
  <c r="C686" i="6"/>
  <c r="C687" i="6"/>
  <c r="C688" i="6"/>
  <c r="C689" i="6"/>
  <c r="C690" i="6"/>
  <c r="C691" i="6"/>
  <c r="C692" i="6"/>
  <c r="C693" i="6"/>
  <c r="C694" i="6"/>
  <c r="C695" i="6"/>
  <c r="C696" i="6"/>
  <c r="C697" i="6"/>
  <c r="C698" i="6"/>
  <c r="C699" i="6"/>
  <c r="C700" i="6"/>
  <c r="C701" i="6"/>
  <c r="C702" i="6"/>
  <c r="C703" i="6"/>
  <c r="C704" i="6"/>
  <c r="C705" i="6"/>
  <c r="C706" i="6"/>
  <c r="C707" i="6"/>
  <c r="C708" i="6"/>
  <c r="C709" i="6"/>
  <c r="C710" i="6"/>
  <c r="C711" i="6"/>
  <c r="C712" i="6"/>
  <c r="C713" i="6"/>
  <c r="C714" i="6"/>
  <c r="C715" i="6"/>
  <c r="C716" i="6"/>
  <c r="C717" i="6"/>
  <c r="C718" i="6"/>
  <c r="C719" i="6"/>
  <c r="C720" i="6"/>
  <c r="C721" i="6"/>
  <c r="C722" i="6"/>
  <c r="C723" i="6"/>
  <c r="C724" i="6"/>
  <c r="C725" i="6"/>
  <c r="C726" i="6"/>
  <c r="C727" i="6"/>
  <c r="C728" i="6"/>
  <c r="C729" i="6"/>
  <c r="C730" i="6"/>
  <c r="C731" i="6"/>
  <c r="C732" i="6"/>
  <c r="C733" i="6"/>
  <c r="C734" i="6"/>
  <c r="C735" i="6"/>
  <c r="C736" i="6"/>
  <c r="C737" i="6"/>
  <c r="C738" i="6"/>
  <c r="C739" i="6"/>
  <c r="C740" i="6"/>
  <c r="C741" i="6"/>
  <c r="C742" i="6"/>
  <c r="C743" i="6"/>
  <c r="C744" i="6"/>
  <c r="C745" i="6"/>
  <c r="C746" i="6"/>
  <c r="C747" i="6"/>
  <c r="C748" i="6"/>
  <c r="C749" i="6"/>
  <c r="C750" i="6"/>
  <c r="C751" i="6"/>
  <c r="C752" i="6"/>
  <c r="C753" i="6"/>
  <c r="C754" i="6"/>
  <c r="C755" i="6"/>
  <c r="C756" i="6"/>
  <c r="C757" i="6"/>
  <c r="C758" i="6"/>
  <c r="C759" i="6"/>
  <c r="C760" i="6"/>
  <c r="C761" i="6"/>
  <c r="C762" i="6"/>
  <c r="C763" i="6"/>
  <c r="C764" i="6"/>
  <c r="C765" i="6"/>
  <c r="C766" i="6"/>
  <c r="C767" i="6"/>
  <c r="C768" i="6"/>
  <c r="C769" i="6"/>
  <c r="C770" i="6"/>
  <c r="C771" i="6"/>
  <c r="C772" i="6"/>
  <c r="C773" i="6"/>
  <c r="C774" i="6"/>
  <c r="C775" i="6"/>
  <c r="C776" i="6"/>
  <c r="C777" i="6"/>
  <c r="C778" i="6"/>
  <c r="C779" i="6"/>
  <c r="C780" i="6"/>
  <c r="C781" i="6"/>
  <c r="C782" i="6"/>
  <c r="C783" i="6"/>
  <c r="C784" i="6"/>
  <c r="C785" i="6"/>
  <c r="C786" i="6"/>
  <c r="C787" i="6"/>
  <c r="C788" i="6"/>
  <c r="C789" i="6"/>
  <c r="C790" i="6"/>
  <c r="C791" i="6"/>
  <c r="C792" i="6"/>
  <c r="C793" i="6"/>
  <c r="C794" i="6"/>
  <c r="C795" i="6"/>
  <c r="C796" i="6"/>
  <c r="C797" i="6"/>
  <c r="C798" i="6"/>
  <c r="C799" i="6"/>
  <c r="C800" i="6"/>
  <c r="C801" i="6"/>
  <c r="C802" i="6"/>
  <c r="C803" i="6"/>
  <c r="C804" i="6"/>
  <c r="C805" i="6"/>
  <c r="C806" i="6"/>
  <c r="C807" i="6"/>
  <c r="C808" i="6"/>
  <c r="C809" i="6"/>
  <c r="C810" i="6"/>
  <c r="C811" i="6"/>
  <c r="C812" i="6"/>
  <c r="C813" i="6"/>
  <c r="C814" i="6"/>
  <c r="C815" i="6"/>
  <c r="C816" i="6"/>
  <c r="C817" i="6"/>
  <c r="C818" i="6"/>
  <c r="C819" i="6"/>
  <c r="C820" i="6"/>
  <c r="C821" i="6"/>
  <c r="C822" i="6"/>
  <c r="C823" i="6"/>
  <c r="C824" i="6"/>
  <c r="C825" i="6"/>
  <c r="C826" i="6"/>
  <c r="C827" i="6"/>
  <c r="C828" i="6"/>
  <c r="C829" i="6"/>
  <c r="C830" i="6"/>
  <c r="C831" i="6"/>
  <c r="C832" i="6"/>
  <c r="C833" i="6"/>
  <c r="C834" i="6"/>
  <c r="C835" i="6"/>
  <c r="C836" i="6"/>
  <c r="C837" i="6"/>
  <c r="C838" i="6"/>
  <c r="C839" i="6"/>
  <c r="C840" i="6"/>
  <c r="C841" i="6"/>
  <c r="C842" i="6"/>
  <c r="C843" i="6"/>
  <c r="C844" i="6"/>
  <c r="C845" i="6"/>
  <c r="C846" i="6"/>
  <c r="C847" i="6"/>
  <c r="C848" i="6"/>
  <c r="C849" i="6"/>
  <c r="C850" i="6"/>
  <c r="C851" i="6"/>
  <c r="C852" i="6"/>
  <c r="C853" i="6"/>
  <c r="C854" i="6"/>
  <c r="C855" i="6"/>
  <c r="C856" i="6"/>
  <c r="C857" i="6"/>
  <c r="C858" i="6"/>
  <c r="C859" i="6"/>
  <c r="C860" i="6"/>
  <c r="C861" i="6"/>
  <c r="C862" i="6"/>
  <c r="C863" i="6"/>
  <c r="C864" i="6"/>
  <c r="C865" i="6"/>
  <c r="C866" i="6"/>
  <c r="C867" i="6"/>
  <c r="C868" i="6"/>
  <c r="C869" i="6"/>
  <c r="C870" i="6"/>
  <c r="C871" i="6"/>
  <c r="C872" i="6"/>
  <c r="C873" i="6"/>
  <c r="C874" i="6"/>
  <c r="C875" i="6"/>
  <c r="C876" i="6"/>
  <c r="C877" i="6"/>
  <c r="C878" i="6"/>
  <c r="C879" i="6"/>
  <c r="C880" i="6"/>
  <c r="C881" i="6"/>
  <c r="C882" i="6"/>
  <c r="C883" i="6"/>
  <c r="C884" i="6"/>
  <c r="C885" i="6"/>
  <c r="C886" i="6"/>
  <c r="C887" i="6"/>
  <c r="C888" i="6"/>
  <c r="C889" i="6"/>
  <c r="C890" i="6"/>
  <c r="C891" i="6"/>
  <c r="C892" i="6"/>
  <c r="C893" i="6"/>
  <c r="C894" i="6"/>
  <c r="C895" i="6"/>
  <c r="C896" i="6"/>
  <c r="C897" i="6"/>
  <c r="C898" i="6"/>
  <c r="C899" i="6"/>
  <c r="C900" i="6"/>
  <c r="C901" i="6"/>
  <c r="C902" i="6"/>
  <c r="C903" i="6"/>
  <c r="C904" i="6"/>
  <c r="C905" i="6"/>
  <c r="C906" i="6"/>
  <c r="C907" i="6"/>
  <c r="C908" i="6"/>
  <c r="C909" i="6"/>
  <c r="C910" i="6"/>
  <c r="C911" i="6"/>
  <c r="C912" i="6"/>
  <c r="C913" i="6"/>
  <c r="C914" i="6"/>
  <c r="C915" i="6"/>
  <c r="C916" i="6"/>
  <c r="C917" i="6"/>
  <c r="C918" i="6"/>
  <c r="C919" i="6"/>
  <c r="C920" i="6"/>
  <c r="C921" i="6"/>
  <c r="C922" i="6"/>
  <c r="C923" i="6"/>
  <c r="C924" i="6"/>
  <c r="C925" i="6"/>
  <c r="C926" i="6"/>
  <c r="C927" i="6"/>
  <c r="C928" i="6"/>
  <c r="C929" i="6"/>
  <c r="C930" i="6"/>
  <c r="C931" i="6"/>
  <c r="C932" i="6"/>
  <c r="C933" i="6"/>
  <c r="C934" i="6"/>
  <c r="C935" i="6"/>
  <c r="C936" i="6"/>
  <c r="C937" i="6"/>
  <c r="C938" i="6"/>
  <c r="C939" i="6"/>
  <c r="C940" i="6"/>
  <c r="C941" i="6"/>
  <c r="C942" i="6"/>
  <c r="C943" i="6"/>
  <c r="C944" i="6"/>
  <c r="C945" i="6"/>
  <c r="C946" i="6"/>
  <c r="C947" i="6"/>
  <c r="C948" i="6"/>
  <c r="C949" i="6"/>
  <c r="C950" i="6"/>
  <c r="C951" i="6"/>
  <c r="C952" i="6"/>
  <c r="C953" i="6"/>
  <c r="C954" i="6"/>
  <c r="C955" i="6"/>
  <c r="C956" i="6"/>
  <c r="C957" i="6"/>
  <c r="C958" i="6"/>
  <c r="C959" i="6"/>
  <c r="C960" i="6"/>
  <c r="C961" i="6"/>
  <c r="C962" i="6"/>
  <c r="C963" i="6"/>
  <c r="C964" i="6"/>
  <c r="C965" i="6"/>
  <c r="C966" i="6"/>
  <c r="C967" i="6"/>
  <c r="C968" i="6"/>
  <c r="C969" i="6"/>
  <c r="C970" i="6"/>
  <c r="C971" i="6"/>
  <c r="C972" i="6"/>
  <c r="C973" i="6"/>
  <c r="C974" i="6"/>
  <c r="C975" i="6"/>
  <c r="C976" i="6"/>
  <c r="C977" i="6"/>
  <c r="C978" i="6"/>
  <c r="C979" i="6"/>
  <c r="C980" i="6"/>
  <c r="C981" i="6"/>
  <c r="C982" i="6"/>
  <c r="C983" i="6"/>
  <c r="C984" i="6"/>
  <c r="C985" i="6"/>
  <c r="C986" i="6"/>
  <c r="C987" i="6"/>
  <c r="C988" i="6"/>
  <c r="C989" i="6"/>
  <c r="C990" i="6"/>
  <c r="C991" i="6"/>
  <c r="C992" i="6"/>
  <c r="C993" i="6"/>
  <c r="C994" i="6"/>
  <c r="C995" i="6"/>
  <c r="C996" i="6"/>
  <c r="C998" i="6"/>
  <c r="C999" i="6"/>
  <c r="C1000" i="6"/>
  <c r="C8" i="6"/>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3" i="1"/>
  <c r="C974" i="1"/>
  <c r="C975" i="1"/>
  <c r="C976" i="1"/>
  <c r="C977" i="1"/>
  <c r="C978" i="1"/>
  <c r="C979" i="1"/>
  <c r="C980" i="1"/>
  <c r="C981" i="1"/>
  <c r="C982" i="1"/>
  <c r="C983" i="1"/>
  <c r="C984" i="1"/>
  <c r="C985" i="1"/>
  <c r="C986" i="1"/>
  <c r="C987" i="1"/>
  <c r="C988" i="1"/>
  <c r="C989" i="1"/>
  <c r="C990" i="1"/>
  <c r="C991" i="1"/>
  <c r="C992" i="1"/>
  <c r="C993" i="1"/>
  <c r="C994" i="1"/>
  <c r="C995" i="1"/>
  <c r="C996" i="1"/>
  <c r="C997" i="1"/>
  <c r="C999" i="1"/>
  <c r="C1000" i="1"/>
  <c r="C8" i="1"/>
  <c r="A233" i="7" l="1"/>
  <c r="A234" i="7"/>
  <c r="A235" i="7"/>
  <c r="A236" i="7"/>
  <c r="A237" i="7"/>
  <c r="A238" i="7"/>
  <c r="A239" i="7"/>
  <c r="A240" i="7"/>
  <c r="A241" i="7"/>
  <c r="A242" i="7"/>
  <c r="A243" i="7"/>
  <c r="A244" i="7"/>
  <c r="A245" i="7"/>
  <c r="A246" i="7"/>
  <c r="A247" i="7"/>
  <c r="A248" i="7"/>
  <c r="A249" i="7"/>
  <c r="A250" i="7"/>
  <c r="A251" i="7"/>
  <c r="A252" i="7"/>
  <c r="A253" i="7"/>
  <c r="A254" i="7"/>
  <c r="A255" i="7"/>
  <c r="A256" i="7"/>
  <c r="A257" i="7"/>
  <c r="A258" i="7"/>
  <c r="A259" i="7"/>
  <c r="A260" i="7"/>
  <c r="A261" i="7"/>
  <c r="A262" i="7"/>
  <c r="A263" i="7"/>
  <c r="A264" i="7"/>
  <c r="A265" i="7"/>
  <c r="A266" i="7"/>
  <c r="A267" i="7"/>
  <c r="A268" i="7"/>
  <c r="A269" i="7"/>
  <c r="A270" i="7"/>
  <c r="A271" i="7"/>
  <c r="A272" i="7"/>
  <c r="A273" i="7"/>
  <c r="A274" i="7"/>
  <c r="A275" i="7"/>
  <c r="A276" i="7"/>
  <c r="A277" i="7"/>
  <c r="A278" i="7"/>
  <c r="A279" i="7"/>
  <c r="A280" i="7"/>
  <c r="A281" i="7"/>
  <c r="A282" i="7"/>
  <c r="A283" i="7"/>
  <c r="A284" i="7"/>
  <c r="A285" i="7"/>
  <c r="A286" i="7"/>
  <c r="A287" i="7"/>
  <c r="A288" i="7"/>
  <c r="A289" i="7"/>
  <c r="A290" i="7"/>
  <c r="A291" i="7"/>
  <c r="A292" i="7"/>
  <c r="A293" i="7"/>
  <c r="A294" i="7"/>
  <c r="A295" i="7"/>
  <c r="A296" i="7"/>
  <c r="A297" i="7"/>
  <c r="A298" i="7"/>
  <c r="A299" i="7"/>
  <c r="A300" i="7"/>
  <c r="A301" i="7"/>
  <c r="A302" i="7"/>
  <c r="A303" i="7"/>
  <c r="A304" i="7"/>
  <c r="A305" i="7"/>
  <c r="A306" i="7"/>
  <c r="A307" i="7"/>
  <c r="A308" i="7"/>
  <c r="A309" i="7"/>
  <c r="A310" i="7"/>
  <c r="A311" i="7"/>
  <c r="A312" i="7"/>
  <c r="A313" i="7"/>
  <c r="A314" i="7"/>
  <c r="A315" i="7"/>
  <c r="A316" i="7"/>
  <c r="A317" i="7"/>
  <c r="A318" i="7"/>
  <c r="A319" i="7"/>
  <c r="A320" i="7"/>
  <c r="A321" i="7"/>
  <c r="A322" i="7"/>
  <c r="A323" i="7"/>
  <c r="A324" i="7"/>
  <c r="A325" i="7"/>
  <c r="A326" i="7"/>
  <c r="A327" i="7"/>
  <c r="A328" i="7"/>
  <c r="A329" i="7"/>
  <c r="A330" i="7"/>
  <c r="A331" i="7"/>
  <c r="A332" i="7"/>
  <c r="A333" i="7"/>
  <c r="A334" i="7"/>
  <c r="A335" i="7"/>
  <c r="A336" i="7"/>
  <c r="A337" i="7"/>
  <c r="A338" i="7"/>
  <c r="A339" i="7"/>
  <c r="A340" i="7"/>
  <c r="A341" i="7"/>
  <c r="A342" i="7"/>
  <c r="A343" i="7"/>
  <c r="A344" i="7"/>
  <c r="A345" i="7"/>
  <c r="A346" i="7"/>
  <c r="A347" i="7"/>
  <c r="A348" i="7"/>
  <c r="A349" i="7"/>
  <c r="A350" i="7"/>
  <c r="A351" i="7"/>
  <c r="A352" i="7"/>
  <c r="A353" i="7"/>
  <c r="A354" i="7"/>
  <c r="A355" i="7"/>
  <c r="A356" i="7"/>
  <c r="A357" i="7"/>
  <c r="A358" i="7"/>
  <c r="A359" i="7"/>
  <c r="A360" i="7"/>
  <c r="A361" i="7"/>
  <c r="A362" i="7"/>
  <c r="A363" i="7"/>
  <c r="A364" i="7"/>
  <c r="A365" i="7"/>
  <c r="A366" i="7"/>
  <c r="A367" i="7"/>
  <c r="A368" i="7"/>
  <c r="A369" i="7"/>
  <c r="A370" i="7"/>
  <c r="A371" i="7"/>
  <c r="A372" i="7"/>
  <c r="A373" i="7"/>
  <c r="A374" i="7"/>
  <c r="A375" i="7"/>
  <c r="A376" i="7"/>
  <c r="A377" i="7"/>
  <c r="A378" i="7"/>
  <c r="A379" i="7"/>
  <c r="A380" i="7"/>
  <c r="A381" i="7"/>
  <c r="A382" i="7"/>
  <c r="A383" i="7"/>
  <c r="A384" i="7"/>
  <c r="A385" i="7"/>
  <c r="A386" i="7"/>
  <c r="A387" i="7"/>
  <c r="A388" i="7"/>
  <c r="A389" i="7"/>
  <c r="A390" i="7"/>
  <c r="A391" i="7"/>
  <c r="A392" i="7"/>
  <c r="A393" i="7"/>
  <c r="A394" i="7"/>
  <c r="A395" i="7"/>
  <c r="A396" i="7"/>
  <c r="A397" i="7"/>
  <c r="A398" i="7"/>
  <c r="A399" i="7"/>
  <c r="A400" i="7"/>
  <c r="A401" i="7"/>
  <c r="A402" i="7"/>
  <c r="A403" i="7"/>
  <c r="A404" i="7"/>
  <c r="A405" i="7"/>
  <c r="A406" i="7"/>
  <c r="A407" i="7"/>
  <c r="A408" i="7"/>
  <c r="A409" i="7"/>
  <c r="A410" i="7"/>
  <c r="A411" i="7"/>
  <c r="A412" i="7"/>
  <c r="A413" i="7"/>
  <c r="A414" i="7"/>
  <c r="A415" i="7"/>
  <c r="A416" i="7"/>
  <c r="A417" i="7"/>
  <c r="A418" i="7"/>
  <c r="A419" i="7"/>
  <c r="A420" i="7"/>
  <c r="A421" i="7"/>
  <c r="A422" i="7"/>
  <c r="A423" i="7"/>
  <c r="A424" i="7"/>
  <c r="A425" i="7"/>
  <c r="A426" i="7"/>
  <c r="A427" i="7"/>
  <c r="A428" i="7"/>
  <c r="A429" i="7"/>
  <c r="A430" i="7"/>
  <c r="A431" i="7"/>
  <c r="A432" i="7"/>
  <c r="A433" i="7"/>
  <c r="A434" i="7"/>
  <c r="A435" i="7"/>
  <c r="A436" i="7"/>
  <c r="A437" i="7"/>
  <c r="A438" i="7"/>
  <c r="A439" i="7"/>
  <c r="A440" i="7"/>
  <c r="A441" i="7"/>
  <c r="A442" i="7"/>
  <c r="A443" i="7"/>
  <c r="A444" i="7"/>
  <c r="A445" i="7"/>
  <c r="A446" i="7"/>
  <c r="A447" i="7"/>
  <c r="A448" i="7"/>
  <c r="A449" i="7"/>
  <c r="A450" i="7"/>
  <c r="A451" i="7"/>
  <c r="A452" i="7"/>
  <c r="A453" i="7"/>
  <c r="A454" i="7"/>
  <c r="A455" i="7"/>
  <c r="A456" i="7"/>
  <c r="A457" i="7"/>
  <c r="A458" i="7"/>
  <c r="A459" i="7"/>
  <c r="A460" i="7"/>
  <c r="A461" i="7"/>
  <c r="A462" i="7"/>
  <c r="A463" i="7"/>
  <c r="A464" i="7"/>
  <c r="A465" i="7"/>
  <c r="A466" i="7"/>
  <c r="A467" i="7"/>
  <c r="A468" i="7"/>
  <c r="A469" i="7"/>
  <c r="A470" i="7"/>
  <c r="A471" i="7"/>
  <c r="A472" i="7"/>
  <c r="A473" i="7"/>
  <c r="A474" i="7"/>
  <c r="A475" i="7"/>
  <c r="A476" i="7"/>
  <c r="A477" i="7"/>
  <c r="A478" i="7"/>
  <c r="A479" i="7"/>
  <c r="A480" i="7"/>
  <c r="A481" i="7"/>
  <c r="A482" i="7"/>
  <c r="A483" i="7"/>
  <c r="A484" i="7"/>
  <c r="A485" i="7"/>
  <c r="A486" i="7"/>
  <c r="A487" i="7"/>
  <c r="A488" i="7"/>
  <c r="A489" i="7"/>
  <c r="A490" i="7"/>
  <c r="A491" i="7"/>
  <c r="A492" i="7"/>
  <c r="A493" i="7"/>
  <c r="A494" i="7"/>
  <c r="A495" i="7"/>
  <c r="A496" i="7"/>
  <c r="A497" i="7"/>
  <c r="A498" i="7"/>
  <c r="A499" i="7"/>
  <c r="A500" i="7"/>
  <c r="A501" i="7"/>
  <c r="A502" i="7"/>
  <c r="A503" i="7"/>
  <c r="A504" i="7"/>
  <c r="A505" i="7"/>
  <c r="A506" i="7"/>
  <c r="A507" i="7"/>
  <c r="A508" i="7"/>
  <c r="A509" i="7"/>
  <c r="A510" i="7"/>
  <c r="A511" i="7"/>
  <c r="A512" i="7"/>
  <c r="A513" i="7"/>
  <c r="A514" i="7"/>
  <c r="A515" i="7"/>
  <c r="A516" i="7"/>
  <c r="A517" i="7"/>
  <c r="A518" i="7"/>
  <c r="A519" i="7"/>
  <c r="A520" i="7"/>
  <c r="A521" i="7"/>
  <c r="A522" i="7"/>
  <c r="A523" i="7"/>
  <c r="A524" i="7"/>
  <c r="A525" i="7"/>
  <c r="A526" i="7"/>
  <c r="A527" i="7"/>
  <c r="A528" i="7"/>
  <c r="A529" i="7"/>
  <c r="A530" i="7"/>
  <c r="A531" i="7"/>
  <c r="A532" i="7"/>
  <c r="A533" i="7"/>
  <c r="A534" i="7"/>
  <c r="A535" i="7"/>
  <c r="A536" i="7"/>
  <c r="A537" i="7"/>
  <c r="A538" i="7"/>
  <c r="A539" i="7"/>
  <c r="A540" i="7"/>
  <c r="A541" i="7"/>
  <c r="A542" i="7"/>
  <c r="A543" i="7"/>
  <c r="A544" i="7"/>
  <c r="A545" i="7"/>
  <c r="A546" i="7"/>
  <c r="A547" i="7"/>
  <c r="A548" i="7"/>
  <c r="A549" i="7"/>
  <c r="A550" i="7"/>
  <c r="A551" i="7"/>
  <c r="A552" i="7"/>
  <c r="A553" i="7"/>
  <c r="A554" i="7"/>
  <c r="A555" i="7"/>
  <c r="A556" i="7"/>
  <c r="A557" i="7"/>
  <c r="A558" i="7"/>
  <c r="A559" i="7"/>
  <c r="A560" i="7"/>
  <c r="A561" i="7"/>
  <c r="A562" i="7"/>
  <c r="A563" i="7"/>
  <c r="A564" i="7"/>
  <c r="A565" i="7"/>
  <c r="A566" i="7"/>
  <c r="A567" i="7"/>
  <c r="A568" i="7"/>
  <c r="A569" i="7"/>
  <c r="A570" i="7"/>
  <c r="A571" i="7"/>
  <c r="A572" i="7"/>
  <c r="A573" i="7"/>
  <c r="A574" i="7"/>
  <c r="A575" i="7"/>
  <c r="A576" i="7"/>
  <c r="A577" i="7"/>
  <c r="A578" i="7"/>
  <c r="A579" i="7"/>
  <c r="A580" i="7"/>
  <c r="A581" i="7"/>
  <c r="A582" i="7"/>
  <c r="A583" i="7"/>
  <c r="A584" i="7"/>
  <c r="A585" i="7"/>
  <c r="A586" i="7"/>
  <c r="A587" i="7"/>
  <c r="A588" i="7"/>
  <c r="A589" i="7"/>
  <c r="A590" i="7"/>
  <c r="A591" i="7"/>
  <c r="A592" i="7"/>
  <c r="A593" i="7"/>
  <c r="A594" i="7"/>
  <c r="A595" i="7"/>
  <c r="A596" i="7"/>
  <c r="A597" i="7"/>
  <c r="A598" i="7"/>
  <c r="A599" i="7"/>
  <c r="A600" i="7"/>
  <c r="A601" i="7"/>
  <c r="A602" i="7"/>
  <c r="A603" i="7"/>
  <c r="A604" i="7"/>
  <c r="A605" i="7"/>
  <c r="A606" i="7"/>
  <c r="A607" i="7"/>
  <c r="A608" i="7"/>
  <c r="A609" i="7"/>
  <c r="A610" i="7"/>
  <c r="A611" i="7"/>
  <c r="A612" i="7"/>
  <c r="A613" i="7"/>
  <c r="A614" i="7"/>
  <c r="A615" i="7"/>
  <c r="A616" i="7"/>
  <c r="A617" i="7"/>
  <c r="A618" i="7"/>
  <c r="A619" i="7"/>
  <c r="A620" i="7"/>
  <c r="A621" i="7"/>
  <c r="A622" i="7"/>
  <c r="A623" i="7"/>
  <c r="A624" i="7"/>
  <c r="A625" i="7"/>
  <c r="A626" i="7"/>
  <c r="A627" i="7"/>
  <c r="A628" i="7"/>
  <c r="A629" i="7"/>
  <c r="A630" i="7"/>
  <c r="A631" i="7"/>
  <c r="A632" i="7"/>
  <c r="A633" i="7"/>
  <c r="A634" i="7"/>
  <c r="A635" i="7"/>
  <c r="A636" i="7"/>
  <c r="A637" i="7"/>
  <c r="A638" i="7"/>
  <c r="A639" i="7"/>
  <c r="A640" i="7"/>
  <c r="A641" i="7"/>
  <c r="A642" i="7"/>
  <c r="A643" i="7"/>
  <c r="A644" i="7"/>
  <c r="A645" i="7"/>
  <c r="A646" i="7"/>
  <c r="A647" i="7"/>
  <c r="A648" i="7"/>
  <c r="A649" i="7"/>
  <c r="A650" i="7"/>
  <c r="A651" i="7"/>
  <c r="A652" i="7"/>
  <c r="A653" i="7"/>
  <c r="A654" i="7"/>
  <c r="A655" i="7"/>
  <c r="A656" i="7"/>
  <c r="A657" i="7"/>
  <c r="A658" i="7"/>
  <c r="A659" i="7"/>
  <c r="A660" i="7"/>
  <c r="A661" i="7"/>
  <c r="A662" i="7"/>
  <c r="A663" i="7"/>
  <c r="A664" i="7"/>
  <c r="A665" i="7"/>
  <c r="A666" i="7"/>
  <c r="A667" i="7"/>
  <c r="A668" i="7"/>
  <c r="A669" i="7"/>
  <c r="A670" i="7"/>
  <c r="A671" i="7"/>
  <c r="A672" i="7"/>
  <c r="A673" i="7"/>
  <c r="A674" i="7"/>
  <c r="A675" i="7"/>
  <c r="A676" i="7"/>
  <c r="A677" i="7"/>
  <c r="A678" i="7"/>
  <c r="A679" i="7"/>
  <c r="A680" i="7"/>
  <c r="A681" i="7"/>
  <c r="A682" i="7"/>
  <c r="A683" i="7"/>
  <c r="A684" i="7"/>
  <c r="A685" i="7"/>
  <c r="A686" i="7"/>
  <c r="A687" i="7"/>
  <c r="A688" i="7"/>
  <c r="A689" i="7"/>
  <c r="A690" i="7"/>
  <c r="A691" i="7"/>
  <c r="A692" i="7"/>
  <c r="A693" i="7"/>
  <c r="A694" i="7"/>
  <c r="A695" i="7"/>
  <c r="A696" i="7"/>
  <c r="A697" i="7"/>
  <c r="A698" i="7"/>
  <c r="A699" i="7"/>
  <c r="A700" i="7"/>
  <c r="A701" i="7"/>
  <c r="A702" i="7"/>
  <c r="A703" i="7"/>
  <c r="A704" i="7"/>
  <c r="A705" i="7"/>
  <c r="A706" i="7"/>
  <c r="A707" i="7"/>
  <c r="A708" i="7"/>
  <c r="A709" i="7"/>
  <c r="A710" i="7"/>
  <c r="A711" i="7"/>
  <c r="A712" i="7"/>
  <c r="A713" i="7"/>
  <c r="A714" i="7"/>
  <c r="A715" i="7"/>
  <c r="A716" i="7"/>
  <c r="A717" i="7"/>
  <c r="A718" i="7"/>
  <c r="A719" i="7"/>
  <c r="A720" i="7"/>
  <c r="A721" i="7"/>
  <c r="A722" i="7"/>
  <c r="A723" i="7"/>
  <c r="A724" i="7"/>
  <c r="A725" i="7"/>
  <c r="A726" i="7"/>
  <c r="A727" i="7"/>
  <c r="A728" i="7"/>
  <c r="A729" i="7"/>
  <c r="A730" i="7"/>
  <c r="A731" i="7"/>
  <c r="A732" i="7"/>
  <c r="A733" i="7"/>
  <c r="A734" i="7"/>
  <c r="A735" i="7"/>
  <c r="A736" i="7"/>
  <c r="A737" i="7"/>
  <c r="A738" i="7"/>
  <c r="A739" i="7"/>
  <c r="A740" i="7"/>
  <c r="A741" i="7"/>
  <c r="A742" i="7"/>
  <c r="A743" i="7"/>
  <c r="A744" i="7"/>
  <c r="A745" i="7"/>
  <c r="A746" i="7"/>
  <c r="A747" i="7"/>
  <c r="A748" i="7"/>
  <c r="A749" i="7"/>
  <c r="A750" i="7"/>
  <c r="A751" i="7"/>
  <c r="A752" i="7"/>
  <c r="A753" i="7"/>
  <c r="A754" i="7"/>
  <c r="A755" i="7"/>
  <c r="A756" i="7"/>
  <c r="A757" i="7"/>
  <c r="A758" i="7"/>
  <c r="A759" i="7"/>
  <c r="A760" i="7"/>
  <c r="A761" i="7"/>
  <c r="A762" i="7"/>
  <c r="A763" i="7"/>
  <c r="A764" i="7"/>
  <c r="A765" i="7"/>
  <c r="A766" i="7"/>
  <c r="A767" i="7"/>
  <c r="A768" i="7"/>
  <c r="A769" i="7"/>
  <c r="A770" i="7"/>
  <c r="A771" i="7"/>
  <c r="A772" i="7"/>
  <c r="A773" i="7"/>
  <c r="A774" i="7"/>
  <c r="A775" i="7"/>
  <c r="A776" i="7"/>
  <c r="A777" i="7"/>
  <c r="A778" i="7"/>
  <c r="A779" i="7"/>
  <c r="A780" i="7"/>
  <c r="A781" i="7"/>
  <c r="A782" i="7"/>
  <c r="A783" i="7"/>
  <c r="A784" i="7"/>
  <c r="A785" i="7"/>
  <c r="A786" i="7"/>
  <c r="A787" i="7"/>
  <c r="A788" i="7"/>
  <c r="A789" i="7"/>
  <c r="A790" i="7"/>
  <c r="A791" i="7"/>
  <c r="A792" i="7"/>
  <c r="A793" i="7"/>
  <c r="A794" i="7"/>
  <c r="A795" i="7"/>
  <c r="A796" i="7"/>
  <c r="A797" i="7"/>
  <c r="A798" i="7"/>
  <c r="A799" i="7"/>
  <c r="A800" i="7"/>
  <c r="A801" i="7"/>
  <c r="A802" i="7"/>
  <c r="A803" i="7"/>
  <c r="A804" i="7"/>
  <c r="A805" i="7"/>
  <c r="A806" i="7"/>
  <c r="A807" i="7"/>
  <c r="A808" i="7"/>
  <c r="A809" i="7"/>
  <c r="A810" i="7"/>
  <c r="A811" i="7"/>
  <c r="A812" i="7"/>
  <c r="A813" i="7"/>
  <c r="A814" i="7"/>
  <c r="A815" i="7"/>
  <c r="A816" i="7"/>
  <c r="A817" i="7"/>
  <c r="A818" i="7"/>
  <c r="A819" i="7"/>
  <c r="A820" i="7"/>
  <c r="A821" i="7"/>
  <c r="A822" i="7"/>
  <c r="A823" i="7"/>
  <c r="A824" i="7"/>
  <c r="A825" i="7"/>
  <c r="A826" i="7"/>
  <c r="A827" i="7"/>
  <c r="A828" i="7"/>
  <c r="A829" i="7"/>
  <c r="A830" i="7"/>
  <c r="A831" i="7"/>
  <c r="A832" i="7"/>
  <c r="A833" i="7"/>
  <c r="A834" i="7"/>
  <c r="A835" i="7"/>
  <c r="A836" i="7"/>
  <c r="A837" i="7"/>
  <c r="A838" i="7"/>
  <c r="A839" i="7"/>
  <c r="A840" i="7"/>
  <c r="A841" i="7"/>
  <c r="A842" i="7"/>
  <c r="A843" i="7"/>
  <c r="A844" i="7"/>
  <c r="A845" i="7"/>
  <c r="A846" i="7"/>
  <c r="A847" i="7"/>
  <c r="A848" i="7"/>
  <c r="A849" i="7"/>
  <c r="A850" i="7"/>
  <c r="A851" i="7"/>
  <c r="A852" i="7"/>
  <c r="A853" i="7"/>
  <c r="A854" i="7"/>
  <c r="A855" i="7"/>
  <c r="A856" i="7"/>
  <c r="A857" i="7"/>
  <c r="A858" i="7"/>
  <c r="A859" i="7"/>
  <c r="A860" i="7"/>
  <c r="A861" i="7"/>
  <c r="A862" i="7"/>
  <c r="A863" i="7"/>
  <c r="A864" i="7"/>
  <c r="A865" i="7"/>
  <c r="A866" i="7"/>
  <c r="A867" i="7"/>
  <c r="A868" i="7"/>
  <c r="A869" i="7"/>
  <c r="A870" i="7"/>
  <c r="A871" i="7"/>
  <c r="A872" i="7"/>
  <c r="A873" i="7"/>
  <c r="A874" i="7"/>
  <c r="A875" i="7"/>
  <c r="A876" i="7"/>
  <c r="A877" i="7"/>
  <c r="A878" i="7"/>
  <c r="A879" i="7"/>
  <c r="A880" i="7"/>
  <c r="A881" i="7"/>
  <c r="A882" i="7"/>
  <c r="A883" i="7"/>
  <c r="A884" i="7"/>
  <c r="A885" i="7"/>
  <c r="A886" i="7"/>
  <c r="A887" i="7"/>
  <c r="A888" i="7"/>
  <c r="A889" i="7"/>
  <c r="A890" i="7"/>
  <c r="A891" i="7"/>
  <c r="A892" i="7"/>
  <c r="A893" i="7"/>
  <c r="A894" i="7"/>
  <c r="A895" i="7"/>
  <c r="A896" i="7"/>
  <c r="A897" i="7"/>
  <c r="A898" i="7"/>
  <c r="A899" i="7"/>
  <c r="A900" i="7"/>
  <c r="A901" i="7"/>
  <c r="A902" i="7"/>
  <c r="A903" i="7"/>
  <c r="A904" i="7"/>
  <c r="A905" i="7"/>
  <c r="A906" i="7"/>
  <c r="A907" i="7"/>
  <c r="A908" i="7"/>
  <c r="A909" i="7"/>
  <c r="A910" i="7"/>
  <c r="A911" i="7"/>
  <c r="A912" i="7"/>
  <c r="A913" i="7"/>
  <c r="A914" i="7"/>
  <c r="A915" i="7"/>
  <c r="A916" i="7"/>
  <c r="A917" i="7"/>
  <c r="A918" i="7"/>
  <c r="A919" i="7"/>
  <c r="A920" i="7"/>
  <c r="A921" i="7"/>
  <c r="A922" i="7"/>
  <c r="A923" i="7"/>
  <c r="A924" i="7"/>
  <c r="A925" i="7"/>
  <c r="A926" i="7"/>
  <c r="A927" i="7"/>
  <c r="A928" i="7"/>
  <c r="A929" i="7"/>
  <c r="A930" i="7"/>
  <c r="A931" i="7"/>
  <c r="A932" i="7"/>
  <c r="A933" i="7"/>
  <c r="A934" i="7"/>
  <c r="A935" i="7"/>
  <c r="A936" i="7"/>
  <c r="A937" i="7"/>
  <c r="A938" i="7"/>
  <c r="A939" i="7"/>
  <c r="A940" i="7"/>
  <c r="A941" i="7"/>
  <c r="A942" i="7"/>
  <c r="A943" i="7"/>
  <c r="A944" i="7"/>
  <c r="A945" i="7"/>
  <c r="A946" i="7"/>
  <c r="A947" i="7"/>
  <c r="A948" i="7"/>
  <c r="A949" i="7"/>
  <c r="A950" i="7"/>
  <c r="A951" i="7"/>
  <c r="A952" i="7"/>
  <c r="A953" i="7"/>
  <c r="A954" i="7"/>
  <c r="A955" i="7"/>
  <c r="A956" i="7"/>
  <c r="A957" i="7"/>
  <c r="A958" i="7"/>
  <c r="A959" i="7"/>
  <c r="A960" i="7"/>
  <c r="A961" i="7"/>
  <c r="A962" i="7"/>
  <c r="A963" i="7"/>
  <c r="A964" i="7"/>
  <c r="A965" i="7"/>
  <c r="A966" i="7"/>
  <c r="A967" i="7"/>
  <c r="A968" i="7"/>
  <c r="A969" i="7"/>
  <c r="A970" i="7"/>
  <c r="A971" i="7"/>
  <c r="A972" i="7"/>
  <c r="A973" i="7"/>
  <c r="A974" i="7"/>
  <c r="A975" i="7"/>
  <c r="A976" i="7"/>
  <c r="A977" i="7"/>
  <c r="A978" i="7"/>
  <c r="A979" i="7"/>
  <c r="A980" i="7"/>
  <c r="A981" i="7"/>
  <c r="A982" i="7"/>
  <c r="A983" i="7"/>
  <c r="A984" i="7"/>
  <c r="A985" i="7"/>
  <c r="A986" i="7"/>
  <c r="A987" i="7"/>
  <c r="A988" i="7"/>
  <c r="A989" i="7"/>
  <c r="A990" i="7"/>
  <c r="A991" i="7"/>
  <c r="A992" i="7"/>
  <c r="A993" i="7"/>
  <c r="A994" i="7"/>
  <c r="A995" i="7"/>
  <c r="A996" i="7"/>
  <c r="A997" i="7"/>
  <c r="A999" i="7"/>
  <c r="A1000" i="7"/>
  <c r="D5" i="5" l="1"/>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A349" i="5"/>
  <c r="A350" i="5"/>
  <c r="A351" i="5"/>
  <c r="A352" i="5"/>
  <c r="A353" i="5"/>
  <c r="A354" i="5"/>
  <c r="A355" i="5"/>
  <c r="A356" i="5"/>
  <c r="A357" i="5"/>
  <c r="A358" i="5"/>
  <c r="A359" i="5"/>
  <c r="A360" i="5"/>
  <c r="A361" i="5"/>
  <c r="A362" i="5"/>
  <c r="A363" i="5"/>
  <c r="A364" i="5"/>
  <c r="A365" i="5"/>
  <c r="A366" i="5"/>
  <c r="A367" i="5"/>
  <c r="A368" i="5"/>
  <c r="A369" i="5"/>
  <c r="A370" i="5"/>
  <c r="A371" i="5"/>
  <c r="A372" i="5"/>
  <c r="A373" i="5"/>
  <c r="A374" i="5"/>
  <c r="A375" i="5"/>
  <c r="A376" i="5"/>
  <c r="A377" i="5"/>
  <c r="A378" i="5"/>
  <c r="A379" i="5"/>
  <c r="A380" i="5"/>
  <c r="A381" i="5"/>
  <c r="A382" i="5"/>
  <c r="A383" i="5"/>
  <c r="A384" i="5"/>
  <c r="A385" i="5"/>
  <c r="A386" i="5"/>
  <c r="A387" i="5"/>
  <c r="A388" i="5"/>
  <c r="A389" i="5"/>
  <c r="A390" i="5"/>
  <c r="A391" i="5"/>
  <c r="A392" i="5"/>
  <c r="A393" i="5"/>
  <c r="A394" i="5"/>
  <c r="A395" i="5"/>
  <c r="A396" i="5"/>
  <c r="A397" i="5"/>
  <c r="A398" i="5"/>
  <c r="A399" i="5"/>
  <c r="A400" i="5"/>
  <c r="A401" i="5"/>
  <c r="A402" i="5"/>
  <c r="A403" i="5"/>
  <c r="A404" i="5"/>
  <c r="A405" i="5"/>
  <c r="A406" i="5"/>
  <c r="A407" i="5"/>
  <c r="A408" i="5"/>
  <c r="A409" i="5"/>
  <c r="A410" i="5"/>
  <c r="A411" i="5"/>
  <c r="A412" i="5"/>
  <c r="A413" i="5"/>
  <c r="A414" i="5"/>
  <c r="A415" i="5"/>
  <c r="A416" i="5"/>
  <c r="A417" i="5"/>
  <c r="A418" i="5"/>
  <c r="A419" i="5"/>
  <c r="A420" i="5"/>
  <c r="A421" i="5"/>
  <c r="A422" i="5"/>
  <c r="A423" i="5"/>
  <c r="A424" i="5"/>
  <c r="A425" i="5"/>
  <c r="A426" i="5"/>
  <c r="A427" i="5"/>
  <c r="A428" i="5"/>
  <c r="A429" i="5"/>
  <c r="A430" i="5"/>
  <c r="A431" i="5"/>
  <c r="A432" i="5"/>
  <c r="A433" i="5"/>
  <c r="A434" i="5"/>
  <c r="A435" i="5"/>
  <c r="A436" i="5"/>
  <c r="A437" i="5"/>
  <c r="A438" i="5"/>
  <c r="A439" i="5"/>
  <c r="A440" i="5"/>
  <c r="A441" i="5"/>
  <c r="A442" i="5"/>
  <c r="A443" i="5"/>
  <c r="A444" i="5"/>
  <c r="A445" i="5"/>
  <c r="A446" i="5"/>
  <c r="A447" i="5"/>
  <c r="A448" i="5"/>
  <c r="A449" i="5"/>
  <c r="A450" i="5"/>
  <c r="A451" i="5"/>
  <c r="A452" i="5"/>
  <c r="A453" i="5"/>
  <c r="A454" i="5"/>
  <c r="A455" i="5"/>
  <c r="A456" i="5"/>
  <c r="A457" i="5"/>
  <c r="A458" i="5"/>
  <c r="A459" i="5"/>
  <c r="A460" i="5"/>
  <c r="A461" i="5"/>
  <c r="A462" i="5"/>
  <c r="A463" i="5"/>
  <c r="A464" i="5"/>
  <c r="A465" i="5"/>
  <c r="A466" i="5"/>
  <c r="A467" i="5"/>
  <c r="A468" i="5"/>
  <c r="A469" i="5"/>
  <c r="A470" i="5"/>
  <c r="A471" i="5"/>
  <c r="A472" i="5"/>
  <c r="A473" i="5"/>
  <c r="A474" i="5"/>
  <c r="A475" i="5"/>
  <c r="A476" i="5"/>
  <c r="A477" i="5"/>
  <c r="A478" i="5"/>
  <c r="A479" i="5"/>
  <c r="A480" i="5"/>
  <c r="A481" i="5"/>
  <c r="A482" i="5"/>
  <c r="A483" i="5"/>
  <c r="A484" i="5"/>
  <c r="A485" i="5"/>
  <c r="A486" i="5"/>
  <c r="A487" i="5"/>
  <c r="A488" i="5"/>
  <c r="A489" i="5"/>
  <c r="A490" i="5"/>
  <c r="A491" i="5"/>
  <c r="A492" i="5"/>
  <c r="A493" i="5"/>
  <c r="A494" i="5"/>
  <c r="A495" i="5"/>
  <c r="A496" i="5"/>
  <c r="A497" i="5"/>
  <c r="A498" i="5"/>
  <c r="A499" i="5"/>
  <c r="A500" i="5"/>
  <c r="A501" i="5"/>
  <c r="A502" i="5"/>
  <c r="A503" i="5"/>
  <c r="A504" i="5"/>
  <c r="A505" i="5"/>
  <c r="A506" i="5"/>
  <c r="A507" i="5"/>
  <c r="A508" i="5"/>
  <c r="A509" i="5"/>
  <c r="A510" i="5"/>
  <c r="A511" i="5"/>
  <c r="A512" i="5"/>
  <c r="A513" i="5"/>
  <c r="A514" i="5"/>
  <c r="A515" i="5"/>
  <c r="A516" i="5"/>
  <c r="A517" i="5"/>
  <c r="A518" i="5"/>
  <c r="A519" i="5"/>
  <c r="A520" i="5"/>
  <c r="A521" i="5"/>
  <c r="A522" i="5"/>
  <c r="A523" i="5"/>
  <c r="A524" i="5"/>
  <c r="A525" i="5"/>
  <c r="A526" i="5"/>
  <c r="A527" i="5"/>
  <c r="A528" i="5"/>
  <c r="A529" i="5"/>
  <c r="A530" i="5"/>
  <c r="A531" i="5"/>
  <c r="A532" i="5"/>
  <c r="A533" i="5"/>
  <c r="A534" i="5"/>
  <c r="A535" i="5"/>
  <c r="A536" i="5"/>
  <c r="A537" i="5"/>
  <c r="A538" i="5"/>
  <c r="A539" i="5"/>
  <c r="A540" i="5"/>
  <c r="A541" i="5"/>
  <c r="A542" i="5"/>
  <c r="A543" i="5"/>
  <c r="A544" i="5"/>
  <c r="A545" i="5"/>
  <c r="A546" i="5"/>
  <c r="A547" i="5"/>
  <c r="A548" i="5"/>
  <c r="A549" i="5"/>
  <c r="A550" i="5"/>
  <c r="A551" i="5"/>
  <c r="A552" i="5"/>
  <c r="A553" i="5"/>
  <c r="A554" i="5"/>
  <c r="A555" i="5"/>
  <c r="A556" i="5"/>
  <c r="A557" i="5"/>
  <c r="A558" i="5"/>
  <c r="A559" i="5"/>
  <c r="A560" i="5"/>
  <c r="A561" i="5"/>
  <c r="A562" i="5"/>
  <c r="A563" i="5"/>
  <c r="A564" i="5"/>
  <c r="A565" i="5"/>
  <c r="A566" i="5"/>
  <c r="A567" i="5"/>
  <c r="A568" i="5"/>
  <c r="A569" i="5"/>
  <c r="A570" i="5"/>
  <c r="A571" i="5"/>
  <c r="A572" i="5"/>
  <c r="A573" i="5"/>
  <c r="A574" i="5"/>
  <c r="A575" i="5"/>
  <c r="A576" i="5"/>
  <c r="A577" i="5"/>
  <c r="A578" i="5"/>
  <c r="A579" i="5"/>
  <c r="A580" i="5"/>
  <c r="A581" i="5"/>
  <c r="A582" i="5"/>
  <c r="A583" i="5"/>
  <c r="A584" i="5"/>
  <c r="A585" i="5"/>
  <c r="A586" i="5"/>
  <c r="A587" i="5"/>
  <c r="A588" i="5"/>
  <c r="A589" i="5"/>
  <c r="A590" i="5"/>
  <c r="A591" i="5"/>
  <c r="A592" i="5"/>
  <c r="A593" i="5"/>
  <c r="A594" i="5"/>
  <c r="A595" i="5"/>
  <c r="A596" i="5"/>
  <c r="A597" i="5"/>
  <c r="A598" i="5"/>
  <c r="A599" i="5"/>
  <c r="A600" i="5"/>
  <c r="A601" i="5"/>
  <c r="A602" i="5"/>
  <c r="A603" i="5"/>
  <c r="A604" i="5"/>
  <c r="A605" i="5"/>
  <c r="A606" i="5"/>
  <c r="A607" i="5"/>
  <c r="A608" i="5"/>
  <c r="A609" i="5"/>
  <c r="A610" i="5"/>
  <c r="A611" i="5"/>
  <c r="A612" i="5"/>
  <c r="A613" i="5"/>
  <c r="A614" i="5"/>
  <c r="A615" i="5"/>
  <c r="A616" i="5"/>
  <c r="A617" i="5"/>
  <c r="A618" i="5"/>
  <c r="A619" i="5"/>
  <c r="A620" i="5"/>
  <c r="A621" i="5"/>
  <c r="A622" i="5"/>
  <c r="A623" i="5"/>
  <c r="A624" i="5"/>
  <c r="A625" i="5"/>
  <c r="A626" i="5"/>
  <c r="A627" i="5"/>
  <c r="A628" i="5"/>
  <c r="A629" i="5"/>
  <c r="A630" i="5"/>
  <c r="A631" i="5"/>
  <c r="A632" i="5"/>
  <c r="A633" i="5"/>
  <c r="A634" i="5"/>
  <c r="A635" i="5"/>
  <c r="A636" i="5"/>
  <c r="A637" i="5"/>
  <c r="A638" i="5"/>
  <c r="A639" i="5"/>
  <c r="A640" i="5"/>
  <c r="A641" i="5"/>
  <c r="A642" i="5"/>
  <c r="A643" i="5"/>
  <c r="A644" i="5"/>
  <c r="A645" i="5"/>
  <c r="A646" i="5"/>
  <c r="A647" i="5"/>
  <c r="A648" i="5"/>
  <c r="A649" i="5"/>
  <c r="A650" i="5"/>
  <c r="A651" i="5"/>
  <c r="A652" i="5"/>
  <c r="A653" i="5"/>
  <c r="A654" i="5"/>
  <c r="A655" i="5"/>
  <c r="A656" i="5"/>
  <c r="A657" i="5"/>
  <c r="A658" i="5"/>
  <c r="A659" i="5"/>
  <c r="A660" i="5"/>
  <c r="A661" i="5"/>
  <c r="A662" i="5"/>
  <c r="A663" i="5"/>
  <c r="A664" i="5"/>
  <c r="A665" i="5"/>
  <c r="A666" i="5"/>
  <c r="A667" i="5"/>
  <c r="A668" i="5"/>
  <c r="A669" i="5"/>
  <c r="A670" i="5"/>
  <c r="A671" i="5"/>
  <c r="A672" i="5"/>
  <c r="A673" i="5"/>
  <c r="A674" i="5"/>
  <c r="A675" i="5"/>
  <c r="A676" i="5"/>
  <c r="A677" i="5"/>
  <c r="A678" i="5"/>
  <c r="A679" i="5"/>
  <c r="A680" i="5"/>
  <c r="A681" i="5"/>
  <c r="A682" i="5"/>
  <c r="A683" i="5"/>
  <c r="A684" i="5"/>
  <c r="A685" i="5"/>
  <c r="A686" i="5"/>
  <c r="A687" i="5"/>
  <c r="A688" i="5"/>
  <c r="A689" i="5"/>
  <c r="A690" i="5"/>
  <c r="A691" i="5"/>
  <c r="A692" i="5"/>
  <c r="A693" i="5"/>
  <c r="A694" i="5"/>
  <c r="A695" i="5"/>
  <c r="A696" i="5"/>
  <c r="A697" i="5"/>
  <c r="A698" i="5"/>
  <c r="A699" i="5"/>
  <c r="A700" i="5"/>
  <c r="A701" i="5"/>
  <c r="A702" i="5"/>
  <c r="A703" i="5"/>
  <c r="A704" i="5"/>
  <c r="A705" i="5"/>
  <c r="A706" i="5"/>
  <c r="A707" i="5"/>
  <c r="A708" i="5"/>
  <c r="A709" i="5"/>
  <c r="A710" i="5"/>
  <c r="A711" i="5"/>
  <c r="A712" i="5"/>
  <c r="A713" i="5"/>
  <c r="A714" i="5"/>
  <c r="A715" i="5"/>
  <c r="A716" i="5"/>
  <c r="A717" i="5"/>
  <c r="A718" i="5"/>
  <c r="A719" i="5"/>
  <c r="A720" i="5"/>
  <c r="A721" i="5"/>
  <c r="A722" i="5"/>
  <c r="A723" i="5"/>
  <c r="A724" i="5"/>
  <c r="A725" i="5"/>
  <c r="A726" i="5"/>
  <c r="A727" i="5"/>
  <c r="A728" i="5"/>
  <c r="A729" i="5"/>
  <c r="A730" i="5"/>
  <c r="A731" i="5"/>
  <c r="A732" i="5"/>
  <c r="A733" i="5"/>
  <c r="A734" i="5"/>
  <c r="A735" i="5"/>
  <c r="A736" i="5"/>
  <c r="A737" i="5"/>
  <c r="A738" i="5"/>
  <c r="A739" i="5"/>
  <c r="A740" i="5"/>
  <c r="A741" i="5"/>
  <c r="A742" i="5"/>
  <c r="A743" i="5"/>
  <c r="A744" i="5"/>
  <c r="A745" i="5"/>
  <c r="A746" i="5"/>
  <c r="A747" i="5"/>
  <c r="A748" i="5"/>
  <c r="A749" i="5"/>
  <c r="A750" i="5"/>
  <c r="A751" i="5"/>
  <c r="A752" i="5"/>
  <c r="A753" i="5"/>
  <c r="A754" i="5"/>
  <c r="A755" i="5"/>
  <c r="A756" i="5"/>
  <c r="A757" i="5"/>
  <c r="A758" i="5"/>
  <c r="A759" i="5"/>
  <c r="A760" i="5"/>
  <c r="A761" i="5"/>
  <c r="A762" i="5"/>
  <c r="A763" i="5"/>
  <c r="A764" i="5"/>
  <c r="A765" i="5"/>
  <c r="A766" i="5"/>
  <c r="A767" i="5"/>
  <c r="A768" i="5"/>
  <c r="A769" i="5"/>
  <c r="A770" i="5"/>
  <c r="A771" i="5"/>
  <c r="A772" i="5"/>
  <c r="A773" i="5"/>
  <c r="A774" i="5"/>
  <c r="A775" i="5"/>
  <c r="A776" i="5"/>
  <c r="A777" i="5"/>
  <c r="A778" i="5"/>
  <c r="A779" i="5"/>
  <c r="A780" i="5"/>
  <c r="A781" i="5"/>
  <c r="A782" i="5"/>
  <c r="A783" i="5"/>
  <c r="A784" i="5"/>
  <c r="A785" i="5"/>
  <c r="A786" i="5"/>
  <c r="A787" i="5"/>
  <c r="A788" i="5"/>
  <c r="A789" i="5"/>
  <c r="A790" i="5"/>
  <c r="A791" i="5"/>
  <c r="A792" i="5"/>
  <c r="A793" i="5"/>
  <c r="A794" i="5"/>
  <c r="A795" i="5"/>
  <c r="A796" i="5"/>
  <c r="A797" i="5"/>
  <c r="A798" i="5"/>
  <c r="A799" i="5"/>
  <c r="A800" i="5"/>
  <c r="A801" i="5"/>
  <c r="A802" i="5"/>
  <c r="A803" i="5"/>
  <c r="A804" i="5"/>
  <c r="A805" i="5"/>
  <c r="A806" i="5"/>
  <c r="A807" i="5"/>
  <c r="A808" i="5"/>
  <c r="A809" i="5"/>
  <c r="A810" i="5"/>
  <c r="A811" i="5"/>
  <c r="A812" i="5"/>
  <c r="A813" i="5"/>
  <c r="A814" i="5"/>
  <c r="A815" i="5"/>
  <c r="A816" i="5"/>
  <c r="A817" i="5"/>
  <c r="A818" i="5"/>
  <c r="A819" i="5"/>
  <c r="A820" i="5"/>
  <c r="A821" i="5"/>
  <c r="A822" i="5"/>
  <c r="A823" i="5"/>
  <c r="A824" i="5"/>
  <c r="A825" i="5"/>
  <c r="A826" i="5"/>
  <c r="A827" i="5"/>
  <c r="A828" i="5"/>
  <c r="A829" i="5"/>
  <c r="A830" i="5"/>
  <c r="A831" i="5"/>
  <c r="A832" i="5"/>
  <c r="A833" i="5"/>
  <c r="A834" i="5"/>
  <c r="A835" i="5"/>
  <c r="A836" i="5"/>
  <c r="A837" i="5"/>
  <c r="A838" i="5"/>
  <c r="A839" i="5"/>
  <c r="A840" i="5"/>
  <c r="A841" i="5"/>
  <c r="A842" i="5"/>
  <c r="A843" i="5"/>
  <c r="A844" i="5"/>
  <c r="A845" i="5"/>
  <c r="A846" i="5"/>
  <c r="A847" i="5"/>
  <c r="A848" i="5"/>
  <c r="A849" i="5"/>
  <c r="A850" i="5"/>
  <c r="A851" i="5"/>
  <c r="A852" i="5"/>
  <c r="A853" i="5"/>
  <c r="A854" i="5"/>
  <c r="A855" i="5"/>
  <c r="A856" i="5"/>
  <c r="A857" i="5"/>
  <c r="A858" i="5"/>
  <c r="A859" i="5"/>
  <c r="A860" i="5"/>
  <c r="A861" i="5"/>
  <c r="A862" i="5"/>
  <c r="A863" i="5"/>
  <c r="A864" i="5"/>
  <c r="A865" i="5"/>
  <c r="A866" i="5"/>
  <c r="A867" i="5"/>
  <c r="A868" i="5"/>
  <c r="A869" i="5"/>
  <c r="A870" i="5"/>
  <c r="A871" i="5"/>
  <c r="A872" i="5"/>
  <c r="A873" i="5"/>
  <c r="A874" i="5"/>
  <c r="A875" i="5"/>
  <c r="A876" i="5"/>
  <c r="A877" i="5"/>
  <c r="A878" i="5"/>
  <c r="A879" i="5"/>
  <c r="A880" i="5"/>
  <c r="A881" i="5"/>
  <c r="A882" i="5"/>
  <c r="A883" i="5"/>
  <c r="A884" i="5"/>
  <c r="A885" i="5"/>
  <c r="A886" i="5"/>
  <c r="A887" i="5"/>
  <c r="A888" i="5"/>
  <c r="A889" i="5"/>
  <c r="A890" i="5"/>
  <c r="A891" i="5"/>
  <c r="A892" i="5"/>
  <c r="A893" i="5"/>
  <c r="A894" i="5"/>
  <c r="A895" i="5"/>
  <c r="A896" i="5"/>
  <c r="A897" i="5"/>
  <c r="A898" i="5"/>
  <c r="A899" i="5"/>
  <c r="A900" i="5"/>
  <c r="A901" i="5"/>
  <c r="A902" i="5"/>
  <c r="A903" i="5"/>
  <c r="A904" i="5"/>
  <c r="A905" i="5"/>
  <c r="A906" i="5"/>
  <c r="A907" i="5"/>
  <c r="A908" i="5"/>
  <c r="A909" i="5"/>
  <c r="A910" i="5"/>
  <c r="A911" i="5"/>
  <c r="A912" i="5"/>
  <c r="A913" i="5"/>
  <c r="A914" i="5"/>
  <c r="A915" i="5"/>
  <c r="A916" i="5"/>
  <c r="A917" i="5"/>
  <c r="A918" i="5"/>
  <c r="A919" i="5"/>
  <c r="A920" i="5"/>
  <c r="A921" i="5"/>
  <c r="A922" i="5"/>
  <c r="A923" i="5"/>
  <c r="A924" i="5"/>
  <c r="A925" i="5"/>
  <c r="A926" i="5"/>
  <c r="A927" i="5"/>
  <c r="A928" i="5"/>
  <c r="A929" i="5"/>
  <c r="A930" i="5"/>
  <c r="A931" i="5"/>
  <c r="A932" i="5"/>
  <c r="A933" i="5"/>
  <c r="A934" i="5"/>
  <c r="A935" i="5"/>
  <c r="A936" i="5"/>
  <c r="A937" i="5"/>
  <c r="A938" i="5"/>
  <c r="A939" i="5"/>
  <c r="A940" i="5"/>
  <c r="A941" i="5"/>
  <c r="A942" i="5"/>
  <c r="A943" i="5"/>
  <c r="A944" i="5"/>
  <c r="A945" i="5"/>
  <c r="A946" i="5"/>
  <c r="A947" i="5"/>
  <c r="A948" i="5"/>
  <c r="A949" i="5"/>
  <c r="A950" i="5"/>
  <c r="A951" i="5"/>
  <c r="A952" i="5"/>
  <c r="A953" i="5"/>
  <c r="A954" i="5"/>
  <c r="A955" i="5"/>
  <c r="A956" i="5"/>
  <c r="A957" i="5"/>
  <c r="A958" i="5"/>
  <c r="A959" i="5"/>
  <c r="A960" i="5"/>
  <c r="A961" i="5"/>
  <c r="A962" i="5"/>
  <c r="A963" i="5"/>
  <c r="A964" i="5"/>
  <c r="A965" i="5"/>
  <c r="A966" i="5"/>
  <c r="A967" i="5"/>
  <c r="A968" i="5"/>
  <c r="A969" i="5"/>
  <c r="A970" i="5"/>
  <c r="A971" i="5"/>
  <c r="A972" i="5"/>
  <c r="A973" i="5"/>
  <c r="A974" i="5"/>
  <c r="A975" i="5"/>
  <c r="A976" i="5"/>
  <c r="A977" i="5"/>
  <c r="A978" i="5"/>
  <c r="A979" i="5"/>
  <c r="A980" i="5"/>
  <c r="A981" i="5"/>
  <c r="A982" i="5"/>
  <c r="A983" i="5"/>
  <c r="A984" i="5"/>
  <c r="A985" i="5"/>
  <c r="A986" i="5"/>
  <c r="A987" i="5"/>
  <c r="A988" i="5"/>
  <c r="A989" i="5"/>
  <c r="A990" i="5"/>
  <c r="A991" i="5"/>
  <c r="A992" i="5"/>
  <c r="A993" i="5"/>
  <c r="A994" i="5"/>
  <c r="A995" i="5"/>
  <c r="A996" i="5"/>
  <c r="A997" i="5"/>
  <c r="A998" i="5"/>
  <c r="A1000" i="5"/>
  <c r="C9" i="5"/>
  <c r="I9" i="5" s="1"/>
  <c r="C10" i="5"/>
  <c r="I10" i="5" s="1"/>
  <c r="C11" i="5"/>
  <c r="I11" i="5" s="1"/>
  <c r="C12" i="5"/>
  <c r="I12" i="5" s="1"/>
  <c r="C13" i="5"/>
  <c r="I13" i="5" s="1"/>
  <c r="C14" i="5"/>
  <c r="I14" i="5" s="1"/>
  <c r="C15" i="5"/>
  <c r="I15" i="5" s="1"/>
  <c r="C16" i="5"/>
  <c r="I16" i="5" s="1"/>
  <c r="C17" i="5"/>
  <c r="I17" i="5" s="1"/>
  <c r="C18" i="5"/>
  <c r="I18" i="5" s="1"/>
  <c r="C19" i="5"/>
  <c r="I19" i="5" s="1"/>
  <c r="C20" i="5"/>
  <c r="I20" i="5" s="1"/>
  <c r="C21" i="5"/>
  <c r="I21" i="5" s="1"/>
  <c r="C22" i="5"/>
  <c r="I22" i="5" s="1"/>
  <c r="C23" i="5"/>
  <c r="I23" i="5" s="1"/>
  <c r="C24" i="5"/>
  <c r="I24" i="5" s="1"/>
  <c r="C25" i="5"/>
  <c r="I25" i="5" s="1"/>
  <c r="C26" i="5"/>
  <c r="I26" i="5" s="1"/>
  <c r="C27" i="5"/>
  <c r="I27" i="5" s="1"/>
  <c r="C28" i="5"/>
  <c r="I28" i="5" s="1"/>
  <c r="C29" i="5"/>
  <c r="I29" i="5" s="1"/>
  <c r="C30" i="5"/>
  <c r="I30" i="5" s="1"/>
  <c r="C31" i="5"/>
  <c r="I31" i="5" s="1"/>
  <c r="C32" i="5"/>
  <c r="I32" i="5" s="1"/>
  <c r="C33" i="5"/>
  <c r="I33" i="5" s="1"/>
  <c r="C34" i="5"/>
  <c r="I34" i="5" s="1"/>
  <c r="C35" i="5"/>
  <c r="I35" i="5" s="1"/>
  <c r="C36" i="5"/>
  <c r="I36" i="5" s="1"/>
  <c r="C37" i="5"/>
  <c r="I37" i="5" s="1"/>
  <c r="C38" i="5"/>
  <c r="I38" i="5" s="1"/>
  <c r="C39" i="5"/>
  <c r="I39" i="5" s="1"/>
  <c r="C40" i="5"/>
  <c r="I40" i="5" s="1"/>
  <c r="C41" i="5"/>
  <c r="I41" i="5" s="1"/>
  <c r="C42" i="5"/>
  <c r="I42" i="5" s="1"/>
  <c r="C43" i="5"/>
  <c r="I43" i="5" s="1"/>
  <c r="C44" i="5"/>
  <c r="I44" i="5" s="1"/>
  <c r="C45" i="5"/>
  <c r="I45" i="5" s="1"/>
  <c r="C46" i="5"/>
  <c r="I46" i="5" s="1"/>
  <c r="C47" i="5"/>
  <c r="I47" i="5" s="1"/>
  <c r="C48" i="5"/>
  <c r="I48" i="5" s="1"/>
  <c r="C49" i="5"/>
  <c r="I49" i="5" s="1"/>
  <c r="C50" i="5"/>
  <c r="I50" i="5" s="1"/>
  <c r="C51" i="5"/>
  <c r="I51" i="5" s="1"/>
  <c r="C52" i="5"/>
  <c r="I52" i="5" s="1"/>
  <c r="C53" i="5"/>
  <c r="I53" i="5" s="1"/>
  <c r="C54" i="5"/>
  <c r="I54" i="5" s="1"/>
  <c r="C55" i="5"/>
  <c r="I55" i="5" s="1"/>
  <c r="C56" i="5"/>
  <c r="I56" i="5" s="1"/>
  <c r="C57" i="5"/>
  <c r="I57" i="5" s="1"/>
  <c r="C58" i="5"/>
  <c r="I58" i="5" s="1"/>
  <c r="C59" i="5"/>
  <c r="I59" i="5" s="1"/>
  <c r="C60" i="5"/>
  <c r="I60" i="5" s="1"/>
  <c r="C61" i="5"/>
  <c r="I61" i="5" s="1"/>
  <c r="C62" i="5"/>
  <c r="I62" i="5" s="1"/>
  <c r="C63" i="5"/>
  <c r="I63" i="5" s="1"/>
  <c r="C64" i="5"/>
  <c r="I64" i="5" s="1"/>
  <c r="C65" i="5"/>
  <c r="I65" i="5" s="1"/>
  <c r="C66" i="5"/>
  <c r="I66" i="5" s="1"/>
  <c r="C67" i="5"/>
  <c r="I67" i="5" s="1"/>
  <c r="C68" i="5"/>
  <c r="I68" i="5" s="1"/>
  <c r="C69" i="5"/>
  <c r="I69" i="5" s="1"/>
  <c r="C70" i="5"/>
  <c r="I70" i="5" s="1"/>
  <c r="C71" i="5"/>
  <c r="I71" i="5" s="1"/>
  <c r="C72" i="5"/>
  <c r="I72" i="5" s="1"/>
  <c r="C73" i="5"/>
  <c r="I73" i="5" s="1"/>
  <c r="C74" i="5"/>
  <c r="I74" i="5" s="1"/>
  <c r="C75" i="5"/>
  <c r="I75" i="5" s="1"/>
  <c r="C76" i="5"/>
  <c r="I76" i="5" s="1"/>
  <c r="C77" i="5"/>
  <c r="I77" i="5" s="1"/>
  <c r="C78" i="5"/>
  <c r="I78" i="5" s="1"/>
  <c r="C79" i="5"/>
  <c r="I79" i="5" s="1"/>
  <c r="C80" i="5"/>
  <c r="I80" i="5" s="1"/>
  <c r="C81" i="5"/>
  <c r="I81" i="5" s="1"/>
  <c r="C82" i="5"/>
  <c r="I82" i="5" s="1"/>
  <c r="C83" i="5"/>
  <c r="I83" i="5" s="1"/>
  <c r="C84" i="5"/>
  <c r="I84" i="5" s="1"/>
  <c r="C85" i="5"/>
  <c r="I85" i="5" s="1"/>
  <c r="C86" i="5"/>
  <c r="I86" i="5" s="1"/>
  <c r="C87" i="5"/>
  <c r="I87" i="5" s="1"/>
  <c r="C88" i="5"/>
  <c r="I88" i="5" s="1"/>
  <c r="C89" i="5"/>
  <c r="I89" i="5" s="1"/>
  <c r="C90" i="5"/>
  <c r="I90" i="5" s="1"/>
  <c r="C91" i="5"/>
  <c r="I91" i="5" s="1"/>
  <c r="C92" i="5"/>
  <c r="I92" i="5" s="1"/>
  <c r="C93" i="5"/>
  <c r="I93" i="5" s="1"/>
  <c r="C94" i="5"/>
  <c r="I94" i="5" s="1"/>
  <c r="C95" i="5"/>
  <c r="I95" i="5" s="1"/>
  <c r="C96" i="5"/>
  <c r="I96" i="5" s="1"/>
  <c r="C97" i="5"/>
  <c r="I97" i="5" s="1"/>
  <c r="C98" i="5"/>
  <c r="I98" i="5" s="1"/>
  <c r="C99" i="5"/>
  <c r="I99" i="5" s="1"/>
  <c r="C100" i="5"/>
  <c r="I100" i="5" s="1"/>
  <c r="C101" i="5"/>
  <c r="I101" i="5" s="1"/>
  <c r="C102" i="5"/>
  <c r="I102" i="5" s="1"/>
  <c r="C103" i="5"/>
  <c r="I103" i="5" s="1"/>
  <c r="C104" i="5"/>
  <c r="I104" i="5" s="1"/>
  <c r="C105" i="5"/>
  <c r="I105" i="5" s="1"/>
  <c r="C106" i="5"/>
  <c r="I106" i="5" s="1"/>
  <c r="C107" i="5"/>
  <c r="I107" i="5" s="1"/>
  <c r="C108" i="5"/>
  <c r="I108" i="5" s="1"/>
  <c r="C109" i="5"/>
  <c r="I109" i="5" s="1"/>
  <c r="C110" i="5"/>
  <c r="I110" i="5" s="1"/>
  <c r="C111" i="5"/>
  <c r="I111" i="5" s="1"/>
  <c r="C112" i="5"/>
  <c r="I112" i="5" s="1"/>
  <c r="C113" i="5"/>
  <c r="I113" i="5" s="1"/>
  <c r="C114" i="5"/>
  <c r="I114" i="5" s="1"/>
  <c r="C115" i="5"/>
  <c r="I115" i="5" s="1"/>
  <c r="C116" i="5"/>
  <c r="I116" i="5" s="1"/>
  <c r="C117" i="5"/>
  <c r="I117" i="5" s="1"/>
  <c r="C118" i="5"/>
  <c r="I118" i="5" s="1"/>
  <c r="C119" i="5"/>
  <c r="I119" i="5" s="1"/>
  <c r="C120" i="5"/>
  <c r="I120" i="5" s="1"/>
  <c r="C121" i="5"/>
  <c r="I121" i="5" s="1"/>
  <c r="C122" i="5"/>
  <c r="I122" i="5" s="1"/>
  <c r="C123" i="5"/>
  <c r="I123" i="5" s="1"/>
  <c r="C124" i="5"/>
  <c r="I124" i="5" s="1"/>
  <c r="C125" i="5"/>
  <c r="I125" i="5" s="1"/>
  <c r="C126" i="5"/>
  <c r="I126" i="5" s="1"/>
  <c r="C127" i="5"/>
  <c r="I127" i="5" s="1"/>
  <c r="C128" i="5"/>
  <c r="I128" i="5" s="1"/>
  <c r="C129" i="5"/>
  <c r="I129" i="5" s="1"/>
  <c r="C130" i="5"/>
  <c r="I130" i="5" s="1"/>
  <c r="C131" i="5"/>
  <c r="I131" i="5" s="1"/>
  <c r="C132" i="5"/>
  <c r="I132" i="5" s="1"/>
  <c r="C133" i="5"/>
  <c r="I133" i="5" s="1"/>
  <c r="C134" i="5"/>
  <c r="I134" i="5" s="1"/>
  <c r="C135" i="5"/>
  <c r="I135" i="5" s="1"/>
  <c r="C136" i="5"/>
  <c r="I136" i="5" s="1"/>
  <c r="C137" i="5"/>
  <c r="I137" i="5" s="1"/>
  <c r="C138" i="5"/>
  <c r="I138" i="5" s="1"/>
  <c r="C139" i="5"/>
  <c r="I139" i="5" s="1"/>
  <c r="C140" i="5"/>
  <c r="I140" i="5" s="1"/>
  <c r="C141" i="5"/>
  <c r="I141" i="5" s="1"/>
  <c r="C142" i="5"/>
  <c r="I142" i="5" s="1"/>
  <c r="C143" i="5"/>
  <c r="I143" i="5" s="1"/>
  <c r="C144" i="5"/>
  <c r="I144" i="5" s="1"/>
  <c r="C145" i="5"/>
  <c r="I145" i="5" s="1"/>
  <c r="C146" i="5"/>
  <c r="I146" i="5" s="1"/>
  <c r="C147" i="5"/>
  <c r="I147" i="5" s="1"/>
  <c r="C148" i="5"/>
  <c r="I148" i="5" s="1"/>
  <c r="C149" i="5"/>
  <c r="I149" i="5" s="1"/>
  <c r="C150" i="5"/>
  <c r="I150" i="5" s="1"/>
  <c r="C151" i="5"/>
  <c r="I151" i="5" s="1"/>
  <c r="C152" i="5"/>
  <c r="I152" i="5" s="1"/>
  <c r="C153" i="5"/>
  <c r="I153" i="5" s="1"/>
  <c r="C154" i="5"/>
  <c r="I154" i="5" s="1"/>
  <c r="C155" i="5"/>
  <c r="I155" i="5" s="1"/>
  <c r="C156" i="5"/>
  <c r="I156" i="5" s="1"/>
  <c r="C157" i="5"/>
  <c r="I157" i="5" s="1"/>
  <c r="C158" i="5"/>
  <c r="I158" i="5" s="1"/>
  <c r="C159" i="5"/>
  <c r="I159" i="5" s="1"/>
  <c r="C160" i="5"/>
  <c r="I160" i="5" s="1"/>
  <c r="C161" i="5"/>
  <c r="I161" i="5" s="1"/>
  <c r="C162" i="5"/>
  <c r="I162" i="5" s="1"/>
  <c r="C163" i="5"/>
  <c r="I163" i="5" s="1"/>
  <c r="C164" i="5"/>
  <c r="I164" i="5" s="1"/>
  <c r="C165" i="5"/>
  <c r="I165" i="5" s="1"/>
  <c r="C166" i="5"/>
  <c r="I166" i="5" s="1"/>
  <c r="C167" i="5"/>
  <c r="I167" i="5" s="1"/>
  <c r="C168" i="5"/>
  <c r="I168" i="5" s="1"/>
  <c r="C169" i="5"/>
  <c r="I169" i="5" s="1"/>
  <c r="C170" i="5"/>
  <c r="I170" i="5" s="1"/>
  <c r="C171" i="5"/>
  <c r="I171" i="5" s="1"/>
  <c r="C172" i="5"/>
  <c r="I172" i="5" s="1"/>
  <c r="C173" i="5"/>
  <c r="I173" i="5" s="1"/>
  <c r="C174" i="5"/>
  <c r="I174" i="5" s="1"/>
  <c r="C175" i="5"/>
  <c r="I175" i="5" s="1"/>
  <c r="C176" i="5"/>
  <c r="I176" i="5" s="1"/>
  <c r="C177" i="5"/>
  <c r="I177" i="5" s="1"/>
  <c r="C178" i="5"/>
  <c r="I178" i="5" s="1"/>
  <c r="C179" i="5"/>
  <c r="I179" i="5" s="1"/>
  <c r="C180" i="5"/>
  <c r="I180" i="5" s="1"/>
  <c r="C181" i="5"/>
  <c r="I181" i="5" s="1"/>
  <c r="C182" i="5"/>
  <c r="I182" i="5" s="1"/>
  <c r="C183" i="5"/>
  <c r="I183" i="5" s="1"/>
  <c r="C184" i="5"/>
  <c r="I184" i="5" s="1"/>
  <c r="C185" i="5"/>
  <c r="I185" i="5" s="1"/>
  <c r="C186" i="5"/>
  <c r="I186" i="5" s="1"/>
  <c r="C187" i="5"/>
  <c r="I187" i="5" s="1"/>
  <c r="C188" i="5"/>
  <c r="I188" i="5" s="1"/>
  <c r="C189" i="5"/>
  <c r="I189" i="5" s="1"/>
  <c r="C190" i="5"/>
  <c r="I190" i="5" s="1"/>
  <c r="C191" i="5"/>
  <c r="I191" i="5" s="1"/>
  <c r="C192" i="5"/>
  <c r="I192" i="5" s="1"/>
  <c r="C193" i="5"/>
  <c r="I193" i="5" s="1"/>
  <c r="C194" i="5"/>
  <c r="I194" i="5" s="1"/>
  <c r="C195" i="5"/>
  <c r="I195" i="5" s="1"/>
  <c r="C196" i="5"/>
  <c r="I196" i="5" s="1"/>
  <c r="C197" i="5"/>
  <c r="I197" i="5" s="1"/>
  <c r="C198" i="5"/>
  <c r="I198" i="5" s="1"/>
  <c r="C199" i="5"/>
  <c r="I199" i="5" s="1"/>
  <c r="C200" i="5"/>
  <c r="I200" i="5" s="1"/>
  <c r="C201" i="5"/>
  <c r="I201" i="5" s="1"/>
  <c r="C202" i="5"/>
  <c r="I202" i="5" s="1"/>
  <c r="C203" i="5"/>
  <c r="I203" i="5" s="1"/>
  <c r="C204" i="5"/>
  <c r="I204" i="5" s="1"/>
  <c r="C205" i="5"/>
  <c r="I205" i="5" s="1"/>
  <c r="C206" i="5"/>
  <c r="I206" i="5" s="1"/>
  <c r="C207" i="5"/>
  <c r="I207" i="5" s="1"/>
  <c r="C208" i="5"/>
  <c r="I208" i="5" s="1"/>
  <c r="C209" i="5"/>
  <c r="I209" i="5" s="1"/>
  <c r="C210" i="5"/>
  <c r="I210" i="5" s="1"/>
  <c r="C211" i="5"/>
  <c r="I211" i="5" s="1"/>
  <c r="C212" i="5"/>
  <c r="I212" i="5" s="1"/>
  <c r="C213" i="5"/>
  <c r="I213" i="5" s="1"/>
  <c r="C214" i="5"/>
  <c r="I214" i="5" s="1"/>
  <c r="C215" i="5"/>
  <c r="I215" i="5" s="1"/>
  <c r="C216" i="5"/>
  <c r="I216" i="5" s="1"/>
  <c r="C217" i="5"/>
  <c r="I217" i="5" s="1"/>
  <c r="C218" i="5"/>
  <c r="I218" i="5" s="1"/>
  <c r="C219" i="5"/>
  <c r="I219" i="5" s="1"/>
  <c r="C220" i="5"/>
  <c r="I220" i="5" s="1"/>
  <c r="C221" i="5"/>
  <c r="I221" i="5" s="1"/>
  <c r="C222" i="5"/>
  <c r="I222" i="5" s="1"/>
  <c r="C223" i="5"/>
  <c r="I223" i="5" s="1"/>
  <c r="C224" i="5"/>
  <c r="I224" i="5" s="1"/>
  <c r="C225" i="5"/>
  <c r="I225" i="5" s="1"/>
  <c r="C226" i="5"/>
  <c r="I226" i="5" s="1"/>
  <c r="C227" i="5"/>
  <c r="I227" i="5" s="1"/>
  <c r="C228" i="5"/>
  <c r="I228" i="5" s="1"/>
  <c r="C229" i="5"/>
  <c r="I229" i="5" s="1"/>
  <c r="C230" i="5"/>
  <c r="I230" i="5" s="1"/>
  <c r="C231" i="5"/>
  <c r="I231" i="5" s="1"/>
  <c r="C232" i="5"/>
  <c r="I232" i="5" s="1"/>
  <c r="C233" i="5"/>
  <c r="I233" i="5" s="1"/>
  <c r="C234" i="5"/>
  <c r="I234" i="5" s="1"/>
  <c r="C235" i="5"/>
  <c r="I235" i="5" s="1"/>
  <c r="C236" i="5"/>
  <c r="I236" i="5" s="1"/>
  <c r="C237" i="5"/>
  <c r="I237" i="5" s="1"/>
  <c r="C238" i="5"/>
  <c r="I238" i="5" s="1"/>
  <c r="C239" i="5"/>
  <c r="I239" i="5" s="1"/>
  <c r="C240" i="5"/>
  <c r="I240" i="5" s="1"/>
  <c r="C241" i="5"/>
  <c r="I241" i="5" s="1"/>
  <c r="C242" i="5"/>
  <c r="I242" i="5" s="1"/>
  <c r="C243" i="5"/>
  <c r="I243" i="5" s="1"/>
  <c r="C244" i="5"/>
  <c r="I244" i="5" s="1"/>
  <c r="C245" i="5"/>
  <c r="I245" i="5" s="1"/>
  <c r="C246" i="5"/>
  <c r="I246" i="5" s="1"/>
  <c r="C247" i="5"/>
  <c r="I247" i="5" s="1"/>
  <c r="C248" i="5"/>
  <c r="I248" i="5" s="1"/>
  <c r="C249" i="5"/>
  <c r="I249" i="5" s="1"/>
  <c r="C250" i="5"/>
  <c r="I250" i="5" s="1"/>
  <c r="C251" i="5"/>
  <c r="I251" i="5" s="1"/>
  <c r="C252" i="5"/>
  <c r="I252" i="5" s="1"/>
  <c r="C253" i="5"/>
  <c r="I253" i="5" s="1"/>
  <c r="C254" i="5"/>
  <c r="I254" i="5" s="1"/>
  <c r="C255" i="5"/>
  <c r="I255" i="5" s="1"/>
  <c r="C256" i="5"/>
  <c r="I256" i="5" s="1"/>
  <c r="C257" i="5"/>
  <c r="I257" i="5" s="1"/>
  <c r="C258" i="5"/>
  <c r="I258" i="5" s="1"/>
  <c r="C259" i="5"/>
  <c r="I259" i="5" s="1"/>
  <c r="C260" i="5"/>
  <c r="I260" i="5" s="1"/>
  <c r="C261" i="5"/>
  <c r="I261" i="5" s="1"/>
  <c r="C262" i="5"/>
  <c r="I262" i="5" s="1"/>
  <c r="C263" i="5"/>
  <c r="I263" i="5" s="1"/>
  <c r="C264" i="5"/>
  <c r="I264" i="5" s="1"/>
  <c r="C265" i="5"/>
  <c r="I265" i="5" s="1"/>
  <c r="C266" i="5"/>
  <c r="I266" i="5" s="1"/>
  <c r="C267" i="5"/>
  <c r="I267" i="5" s="1"/>
  <c r="C268" i="5"/>
  <c r="I268" i="5" s="1"/>
  <c r="C269" i="5"/>
  <c r="I269" i="5" s="1"/>
  <c r="C270" i="5"/>
  <c r="I270" i="5" s="1"/>
  <c r="C271" i="5"/>
  <c r="I271" i="5" s="1"/>
  <c r="C272" i="5"/>
  <c r="I272" i="5" s="1"/>
  <c r="C273" i="5"/>
  <c r="I273" i="5" s="1"/>
  <c r="C274" i="5"/>
  <c r="I274" i="5" s="1"/>
  <c r="C275" i="5"/>
  <c r="I275" i="5" s="1"/>
  <c r="C276" i="5"/>
  <c r="I276" i="5" s="1"/>
  <c r="C277" i="5"/>
  <c r="I277" i="5" s="1"/>
  <c r="C278" i="5"/>
  <c r="I278" i="5" s="1"/>
  <c r="C279" i="5"/>
  <c r="I279" i="5" s="1"/>
  <c r="C280" i="5"/>
  <c r="I280" i="5" s="1"/>
  <c r="C281" i="5"/>
  <c r="I281" i="5" s="1"/>
  <c r="C282" i="5"/>
  <c r="I282" i="5" s="1"/>
  <c r="C283" i="5"/>
  <c r="I283" i="5" s="1"/>
  <c r="C284" i="5"/>
  <c r="I284" i="5" s="1"/>
  <c r="C285" i="5"/>
  <c r="I285" i="5" s="1"/>
  <c r="C286" i="5"/>
  <c r="I286" i="5" s="1"/>
  <c r="C287" i="5"/>
  <c r="I287" i="5" s="1"/>
  <c r="C288" i="5"/>
  <c r="I288" i="5" s="1"/>
  <c r="C289" i="5"/>
  <c r="I289" i="5" s="1"/>
  <c r="C290" i="5"/>
  <c r="I290" i="5" s="1"/>
  <c r="C291" i="5"/>
  <c r="I291" i="5" s="1"/>
  <c r="C292" i="5"/>
  <c r="I292" i="5" s="1"/>
  <c r="C293" i="5"/>
  <c r="I293" i="5" s="1"/>
  <c r="C294" i="5"/>
  <c r="I294" i="5" s="1"/>
  <c r="C295" i="5"/>
  <c r="I295" i="5" s="1"/>
  <c r="C296" i="5"/>
  <c r="I296" i="5" s="1"/>
  <c r="C297" i="5"/>
  <c r="I297" i="5" s="1"/>
  <c r="C298" i="5"/>
  <c r="I298" i="5" s="1"/>
  <c r="C299" i="5"/>
  <c r="I299" i="5" s="1"/>
  <c r="C300" i="5"/>
  <c r="I300" i="5" s="1"/>
  <c r="C301" i="5"/>
  <c r="I301" i="5" s="1"/>
  <c r="C302" i="5"/>
  <c r="I302" i="5" s="1"/>
  <c r="C303" i="5"/>
  <c r="I303" i="5" s="1"/>
  <c r="C304" i="5"/>
  <c r="I304" i="5" s="1"/>
  <c r="C305" i="5"/>
  <c r="I305" i="5" s="1"/>
  <c r="C306" i="5"/>
  <c r="I306" i="5" s="1"/>
  <c r="C307" i="5"/>
  <c r="I307" i="5" s="1"/>
  <c r="C308" i="5"/>
  <c r="I308" i="5" s="1"/>
  <c r="C309" i="5"/>
  <c r="I309" i="5" s="1"/>
  <c r="C310" i="5"/>
  <c r="I310" i="5" s="1"/>
  <c r="C311" i="5"/>
  <c r="I311" i="5" s="1"/>
  <c r="C312" i="5"/>
  <c r="I312" i="5" s="1"/>
  <c r="C313" i="5"/>
  <c r="I313" i="5" s="1"/>
  <c r="C314" i="5"/>
  <c r="I314" i="5" s="1"/>
  <c r="C315" i="5"/>
  <c r="I315" i="5" s="1"/>
  <c r="C316" i="5"/>
  <c r="I316" i="5" s="1"/>
  <c r="C317" i="5"/>
  <c r="I317" i="5" s="1"/>
  <c r="C318" i="5"/>
  <c r="I318" i="5" s="1"/>
  <c r="C319" i="5"/>
  <c r="I319" i="5" s="1"/>
  <c r="C320" i="5"/>
  <c r="I320" i="5" s="1"/>
  <c r="C321" i="5"/>
  <c r="I321" i="5" s="1"/>
  <c r="C322" i="5"/>
  <c r="I322" i="5" s="1"/>
  <c r="C323" i="5"/>
  <c r="I323" i="5" s="1"/>
  <c r="C324" i="5"/>
  <c r="I324" i="5" s="1"/>
  <c r="C325" i="5"/>
  <c r="I325" i="5" s="1"/>
  <c r="C326" i="5"/>
  <c r="I326" i="5" s="1"/>
  <c r="C327" i="5"/>
  <c r="I327" i="5" s="1"/>
  <c r="C328" i="5"/>
  <c r="I328" i="5" s="1"/>
  <c r="C329" i="5"/>
  <c r="I329" i="5" s="1"/>
  <c r="C330" i="5"/>
  <c r="I330" i="5" s="1"/>
  <c r="C331" i="5"/>
  <c r="I331" i="5" s="1"/>
  <c r="C332" i="5"/>
  <c r="I332" i="5" s="1"/>
  <c r="C333" i="5"/>
  <c r="I333" i="5" s="1"/>
  <c r="C334" i="5"/>
  <c r="I334" i="5" s="1"/>
  <c r="C335" i="5"/>
  <c r="I335" i="5" s="1"/>
  <c r="C336" i="5"/>
  <c r="I336" i="5" s="1"/>
  <c r="C337" i="5"/>
  <c r="I337" i="5" s="1"/>
  <c r="C338" i="5"/>
  <c r="I338" i="5" s="1"/>
  <c r="C339" i="5"/>
  <c r="I339" i="5" s="1"/>
  <c r="C340" i="5"/>
  <c r="I340" i="5" s="1"/>
  <c r="C341" i="5"/>
  <c r="I341" i="5" s="1"/>
  <c r="C342" i="5"/>
  <c r="I342" i="5" s="1"/>
  <c r="C343" i="5"/>
  <c r="I343" i="5" s="1"/>
  <c r="C344" i="5"/>
  <c r="I344" i="5" s="1"/>
  <c r="C345" i="5"/>
  <c r="I345" i="5" s="1"/>
  <c r="C346" i="5"/>
  <c r="I346" i="5" s="1"/>
  <c r="C347" i="5"/>
  <c r="I347" i="5" s="1"/>
  <c r="C348" i="5"/>
  <c r="I348" i="5" s="1"/>
  <c r="C349" i="5"/>
  <c r="I349" i="5" s="1"/>
  <c r="C350" i="5"/>
  <c r="I350" i="5" s="1"/>
  <c r="C351" i="5"/>
  <c r="I351" i="5" s="1"/>
  <c r="C352" i="5"/>
  <c r="I352" i="5" s="1"/>
  <c r="C353" i="5"/>
  <c r="I353" i="5" s="1"/>
  <c r="C354" i="5"/>
  <c r="I354" i="5" s="1"/>
  <c r="C355" i="5"/>
  <c r="I355" i="5" s="1"/>
  <c r="C356" i="5"/>
  <c r="I356" i="5" s="1"/>
  <c r="C357" i="5"/>
  <c r="I357" i="5" s="1"/>
  <c r="C358" i="5"/>
  <c r="I358" i="5" s="1"/>
  <c r="C359" i="5"/>
  <c r="I359" i="5" s="1"/>
  <c r="C360" i="5"/>
  <c r="I360" i="5" s="1"/>
  <c r="C361" i="5"/>
  <c r="I361" i="5" s="1"/>
  <c r="C362" i="5"/>
  <c r="I362" i="5" s="1"/>
  <c r="C363" i="5"/>
  <c r="I363" i="5" s="1"/>
  <c r="C364" i="5"/>
  <c r="I364" i="5" s="1"/>
  <c r="C365" i="5"/>
  <c r="I365" i="5" s="1"/>
  <c r="C366" i="5"/>
  <c r="I366" i="5" s="1"/>
  <c r="C367" i="5"/>
  <c r="I367" i="5" s="1"/>
  <c r="C368" i="5"/>
  <c r="I368" i="5" s="1"/>
  <c r="C369" i="5"/>
  <c r="I369" i="5" s="1"/>
  <c r="C370" i="5"/>
  <c r="I370" i="5" s="1"/>
  <c r="C371" i="5"/>
  <c r="I371" i="5" s="1"/>
  <c r="C372" i="5"/>
  <c r="I372" i="5" s="1"/>
  <c r="C373" i="5"/>
  <c r="I373" i="5" s="1"/>
  <c r="C374" i="5"/>
  <c r="I374" i="5" s="1"/>
  <c r="C375" i="5"/>
  <c r="I375" i="5" s="1"/>
  <c r="C376" i="5"/>
  <c r="I376" i="5" s="1"/>
  <c r="C377" i="5"/>
  <c r="I377" i="5" s="1"/>
  <c r="C378" i="5"/>
  <c r="I378" i="5" s="1"/>
  <c r="C379" i="5"/>
  <c r="I379" i="5" s="1"/>
  <c r="C380" i="5"/>
  <c r="I380" i="5" s="1"/>
  <c r="C381" i="5"/>
  <c r="I381" i="5" s="1"/>
  <c r="C382" i="5"/>
  <c r="I382" i="5" s="1"/>
  <c r="C383" i="5"/>
  <c r="I383" i="5" s="1"/>
  <c r="C384" i="5"/>
  <c r="I384" i="5" s="1"/>
  <c r="C385" i="5"/>
  <c r="I385" i="5" s="1"/>
  <c r="C386" i="5"/>
  <c r="I386" i="5" s="1"/>
  <c r="C387" i="5"/>
  <c r="I387" i="5" s="1"/>
  <c r="C388" i="5"/>
  <c r="I388" i="5" s="1"/>
  <c r="C389" i="5"/>
  <c r="I389" i="5" s="1"/>
  <c r="C390" i="5"/>
  <c r="I390" i="5" s="1"/>
  <c r="C391" i="5"/>
  <c r="I391" i="5" s="1"/>
  <c r="C392" i="5"/>
  <c r="I392" i="5" s="1"/>
  <c r="C393" i="5"/>
  <c r="I393" i="5" s="1"/>
  <c r="C394" i="5"/>
  <c r="I394" i="5" s="1"/>
  <c r="C395" i="5"/>
  <c r="I395" i="5" s="1"/>
  <c r="C396" i="5"/>
  <c r="I396" i="5" s="1"/>
  <c r="C397" i="5"/>
  <c r="I397" i="5" s="1"/>
  <c r="C398" i="5"/>
  <c r="I398" i="5" s="1"/>
  <c r="C399" i="5"/>
  <c r="I399" i="5" s="1"/>
  <c r="C400" i="5"/>
  <c r="I400" i="5" s="1"/>
  <c r="C401" i="5"/>
  <c r="I401" i="5" s="1"/>
  <c r="C402" i="5"/>
  <c r="I402" i="5" s="1"/>
  <c r="C403" i="5"/>
  <c r="I403" i="5" s="1"/>
  <c r="C404" i="5"/>
  <c r="I404" i="5" s="1"/>
  <c r="C405" i="5"/>
  <c r="I405" i="5" s="1"/>
  <c r="C406" i="5"/>
  <c r="I406" i="5" s="1"/>
  <c r="C407" i="5"/>
  <c r="I407" i="5" s="1"/>
  <c r="C408" i="5"/>
  <c r="I408" i="5" s="1"/>
  <c r="C409" i="5"/>
  <c r="I409" i="5" s="1"/>
  <c r="C410" i="5"/>
  <c r="I410" i="5" s="1"/>
  <c r="C411" i="5"/>
  <c r="I411" i="5" s="1"/>
  <c r="C412" i="5"/>
  <c r="I412" i="5" s="1"/>
  <c r="C413" i="5"/>
  <c r="I413" i="5" s="1"/>
  <c r="C414" i="5"/>
  <c r="I414" i="5" s="1"/>
  <c r="C415" i="5"/>
  <c r="I415" i="5" s="1"/>
  <c r="C416" i="5"/>
  <c r="I416" i="5" s="1"/>
  <c r="C417" i="5"/>
  <c r="I417" i="5" s="1"/>
  <c r="C418" i="5"/>
  <c r="I418" i="5" s="1"/>
  <c r="C419" i="5"/>
  <c r="I419" i="5" s="1"/>
  <c r="C420" i="5"/>
  <c r="I420" i="5" s="1"/>
  <c r="C421" i="5"/>
  <c r="I421" i="5" s="1"/>
  <c r="C422" i="5"/>
  <c r="I422" i="5" s="1"/>
  <c r="C423" i="5"/>
  <c r="I423" i="5" s="1"/>
  <c r="C424" i="5"/>
  <c r="I424" i="5" s="1"/>
  <c r="C425" i="5"/>
  <c r="I425" i="5" s="1"/>
  <c r="C426" i="5"/>
  <c r="I426" i="5" s="1"/>
  <c r="C427" i="5"/>
  <c r="I427" i="5" s="1"/>
  <c r="C428" i="5"/>
  <c r="I428" i="5" s="1"/>
  <c r="C429" i="5"/>
  <c r="I429" i="5" s="1"/>
  <c r="C430" i="5"/>
  <c r="I430" i="5" s="1"/>
  <c r="C431" i="5"/>
  <c r="I431" i="5" s="1"/>
  <c r="C432" i="5"/>
  <c r="I432" i="5" s="1"/>
  <c r="C433" i="5"/>
  <c r="I433" i="5" s="1"/>
  <c r="C434" i="5"/>
  <c r="I434" i="5" s="1"/>
  <c r="C435" i="5"/>
  <c r="I435" i="5" s="1"/>
  <c r="C436" i="5"/>
  <c r="I436" i="5" s="1"/>
  <c r="C437" i="5"/>
  <c r="I437" i="5" s="1"/>
  <c r="C438" i="5"/>
  <c r="I438" i="5" s="1"/>
  <c r="C439" i="5"/>
  <c r="I439" i="5" s="1"/>
  <c r="C440" i="5"/>
  <c r="I440" i="5" s="1"/>
  <c r="C441" i="5"/>
  <c r="I441" i="5" s="1"/>
  <c r="C442" i="5"/>
  <c r="I442" i="5" s="1"/>
  <c r="C443" i="5"/>
  <c r="I443" i="5" s="1"/>
  <c r="C444" i="5"/>
  <c r="I444" i="5" s="1"/>
  <c r="C445" i="5"/>
  <c r="I445" i="5" s="1"/>
  <c r="C446" i="5"/>
  <c r="I446" i="5" s="1"/>
  <c r="C447" i="5"/>
  <c r="I447" i="5" s="1"/>
  <c r="C448" i="5"/>
  <c r="I448" i="5" s="1"/>
  <c r="C449" i="5"/>
  <c r="I449" i="5" s="1"/>
  <c r="C450" i="5"/>
  <c r="I450" i="5" s="1"/>
  <c r="C451" i="5"/>
  <c r="I451" i="5" s="1"/>
  <c r="C452" i="5"/>
  <c r="I452" i="5" s="1"/>
  <c r="C453" i="5"/>
  <c r="I453" i="5" s="1"/>
  <c r="C454" i="5"/>
  <c r="I454" i="5" s="1"/>
  <c r="C455" i="5"/>
  <c r="I455" i="5" s="1"/>
  <c r="C456" i="5"/>
  <c r="I456" i="5" s="1"/>
  <c r="C457" i="5"/>
  <c r="I457" i="5" s="1"/>
  <c r="C458" i="5"/>
  <c r="I458" i="5" s="1"/>
  <c r="C459" i="5"/>
  <c r="I459" i="5" s="1"/>
  <c r="C460" i="5"/>
  <c r="I460" i="5" s="1"/>
  <c r="C461" i="5"/>
  <c r="I461" i="5" s="1"/>
  <c r="C462" i="5"/>
  <c r="I462" i="5" s="1"/>
  <c r="C463" i="5"/>
  <c r="I463" i="5" s="1"/>
  <c r="C464" i="5"/>
  <c r="I464" i="5" s="1"/>
  <c r="C465" i="5"/>
  <c r="I465" i="5" s="1"/>
  <c r="C466" i="5"/>
  <c r="I466" i="5" s="1"/>
  <c r="C467" i="5"/>
  <c r="I467" i="5" s="1"/>
  <c r="C468" i="5"/>
  <c r="I468" i="5" s="1"/>
  <c r="C469" i="5"/>
  <c r="I469" i="5" s="1"/>
  <c r="C470" i="5"/>
  <c r="I470" i="5" s="1"/>
  <c r="C471" i="5"/>
  <c r="I471" i="5" s="1"/>
  <c r="C472" i="5"/>
  <c r="I472" i="5" s="1"/>
  <c r="C473" i="5"/>
  <c r="I473" i="5" s="1"/>
  <c r="C474" i="5"/>
  <c r="I474" i="5" s="1"/>
  <c r="C475" i="5"/>
  <c r="I475" i="5" s="1"/>
  <c r="C476" i="5"/>
  <c r="I476" i="5" s="1"/>
  <c r="C477" i="5"/>
  <c r="I477" i="5" s="1"/>
  <c r="C478" i="5"/>
  <c r="I478" i="5" s="1"/>
  <c r="C479" i="5"/>
  <c r="I479" i="5" s="1"/>
  <c r="C480" i="5"/>
  <c r="I480" i="5" s="1"/>
  <c r="C481" i="5"/>
  <c r="I481" i="5" s="1"/>
  <c r="C482" i="5"/>
  <c r="I482" i="5" s="1"/>
  <c r="C483" i="5"/>
  <c r="I483" i="5" s="1"/>
  <c r="C484" i="5"/>
  <c r="I484" i="5" s="1"/>
  <c r="C485" i="5"/>
  <c r="I485" i="5" s="1"/>
  <c r="C486" i="5"/>
  <c r="I486" i="5" s="1"/>
  <c r="C487" i="5"/>
  <c r="I487" i="5" s="1"/>
  <c r="C488" i="5"/>
  <c r="I488" i="5" s="1"/>
  <c r="C489" i="5"/>
  <c r="I489" i="5" s="1"/>
  <c r="C490" i="5"/>
  <c r="I490" i="5" s="1"/>
  <c r="C491" i="5"/>
  <c r="I491" i="5" s="1"/>
  <c r="C492" i="5"/>
  <c r="I492" i="5" s="1"/>
  <c r="C493" i="5"/>
  <c r="I493" i="5" s="1"/>
  <c r="C494" i="5"/>
  <c r="I494" i="5" s="1"/>
  <c r="C495" i="5"/>
  <c r="I495" i="5" s="1"/>
  <c r="C496" i="5"/>
  <c r="I496" i="5" s="1"/>
  <c r="C497" i="5"/>
  <c r="I497" i="5" s="1"/>
  <c r="C498" i="5"/>
  <c r="I498" i="5" s="1"/>
  <c r="C499" i="5"/>
  <c r="I499" i="5" s="1"/>
  <c r="C500" i="5"/>
  <c r="I500" i="5" s="1"/>
  <c r="C501" i="5"/>
  <c r="I501" i="5" s="1"/>
  <c r="C502" i="5"/>
  <c r="I502" i="5" s="1"/>
  <c r="C503" i="5"/>
  <c r="I503" i="5" s="1"/>
  <c r="C504" i="5"/>
  <c r="I504" i="5" s="1"/>
  <c r="C505" i="5"/>
  <c r="I505" i="5" s="1"/>
  <c r="C506" i="5"/>
  <c r="I506" i="5" s="1"/>
  <c r="C507" i="5"/>
  <c r="I507" i="5" s="1"/>
  <c r="C508" i="5"/>
  <c r="I508" i="5" s="1"/>
  <c r="C509" i="5"/>
  <c r="I509" i="5" s="1"/>
  <c r="C510" i="5"/>
  <c r="I510" i="5" s="1"/>
  <c r="C511" i="5"/>
  <c r="I511" i="5" s="1"/>
  <c r="C512" i="5"/>
  <c r="I512" i="5" s="1"/>
  <c r="C513" i="5"/>
  <c r="I513" i="5" s="1"/>
  <c r="C514" i="5"/>
  <c r="I514" i="5" s="1"/>
  <c r="C515" i="5"/>
  <c r="I515" i="5" s="1"/>
  <c r="C516" i="5"/>
  <c r="I516" i="5" s="1"/>
  <c r="C517" i="5"/>
  <c r="I517" i="5" s="1"/>
  <c r="C518" i="5"/>
  <c r="I518" i="5" s="1"/>
  <c r="C519" i="5"/>
  <c r="I519" i="5" s="1"/>
  <c r="C520" i="5"/>
  <c r="I520" i="5" s="1"/>
  <c r="C521" i="5"/>
  <c r="I521" i="5" s="1"/>
  <c r="C522" i="5"/>
  <c r="I522" i="5" s="1"/>
  <c r="C523" i="5"/>
  <c r="I523" i="5" s="1"/>
  <c r="C524" i="5"/>
  <c r="I524" i="5" s="1"/>
  <c r="C525" i="5"/>
  <c r="I525" i="5" s="1"/>
  <c r="C526" i="5"/>
  <c r="I526" i="5" s="1"/>
  <c r="C527" i="5"/>
  <c r="I527" i="5" s="1"/>
  <c r="C528" i="5"/>
  <c r="I528" i="5" s="1"/>
  <c r="C529" i="5"/>
  <c r="I529" i="5" s="1"/>
  <c r="C530" i="5"/>
  <c r="I530" i="5" s="1"/>
  <c r="C531" i="5"/>
  <c r="I531" i="5" s="1"/>
  <c r="C532" i="5"/>
  <c r="I532" i="5" s="1"/>
  <c r="C533" i="5"/>
  <c r="I533" i="5" s="1"/>
  <c r="C534" i="5"/>
  <c r="I534" i="5" s="1"/>
  <c r="C535" i="5"/>
  <c r="I535" i="5" s="1"/>
  <c r="C536" i="5"/>
  <c r="I536" i="5" s="1"/>
  <c r="C537" i="5"/>
  <c r="I537" i="5" s="1"/>
  <c r="C538" i="5"/>
  <c r="I538" i="5" s="1"/>
  <c r="C539" i="5"/>
  <c r="I539" i="5" s="1"/>
  <c r="C540" i="5"/>
  <c r="I540" i="5" s="1"/>
  <c r="C541" i="5"/>
  <c r="I541" i="5" s="1"/>
  <c r="C542" i="5"/>
  <c r="I542" i="5" s="1"/>
  <c r="C543" i="5"/>
  <c r="I543" i="5" s="1"/>
  <c r="C544" i="5"/>
  <c r="I544" i="5" s="1"/>
  <c r="C545" i="5"/>
  <c r="I545" i="5" s="1"/>
  <c r="C546" i="5"/>
  <c r="I546" i="5" s="1"/>
  <c r="C547" i="5"/>
  <c r="I547" i="5" s="1"/>
  <c r="C548" i="5"/>
  <c r="I548" i="5" s="1"/>
  <c r="C549" i="5"/>
  <c r="I549" i="5" s="1"/>
  <c r="C550" i="5"/>
  <c r="I550" i="5" s="1"/>
  <c r="C551" i="5"/>
  <c r="I551" i="5" s="1"/>
  <c r="C552" i="5"/>
  <c r="I552" i="5" s="1"/>
  <c r="C553" i="5"/>
  <c r="I553" i="5" s="1"/>
  <c r="C554" i="5"/>
  <c r="I554" i="5" s="1"/>
  <c r="C555" i="5"/>
  <c r="I555" i="5" s="1"/>
  <c r="C556" i="5"/>
  <c r="I556" i="5" s="1"/>
  <c r="C557" i="5"/>
  <c r="I557" i="5" s="1"/>
  <c r="C558" i="5"/>
  <c r="I558" i="5" s="1"/>
  <c r="C559" i="5"/>
  <c r="I559" i="5" s="1"/>
  <c r="C560" i="5"/>
  <c r="I560" i="5" s="1"/>
  <c r="C561" i="5"/>
  <c r="I561" i="5" s="1"/>
  <c r="C562" i="5"/>
  <c r="I562" i="5" s="1"/>
  <c r="C563" i="5"/>
  <c r="I563" i="5" s="1"/>
  <c r="C564" i="5"/>
  <c r="I564" i="5" s="1"/>
  <c r="C565" i="5"/>
  <c r="I565" i="5" s="1"/>
  <c r="C566" i="5"/>
  <c r="I566" i="5" s="1"/>
  <c r="C567" i="5"/>
  <c r="I567" i="5" s="1"/>
  <c r="C568" i="5"/>
  <c r="I568" i="5" s="1"/>
  <c r="C569" i="5"/>
  <c r="I569" i="5" s="1"/>
  <c r="C570" i="5"/>
  <c r="I570" i="5" s="1"/>
  <c r="C571" i="5"/>
  <c r="I571" i="5" s="1"/>
  <c r="C572" i="5"/>
  <c r="I572" i="5" s="1"/>
  <c r="C573" i="5"/>
  <c r="I573" i="5" s="1"/>
  <c r="C574" i="5"/>
  <c r="I574" i="5" s="1"/>
  <c r="C575" i="5"/>
  <c r="I575" i="5" s="1"/>
  <c r="C576" i="5"/>
  <c r="I576" i="5" s="1"/>
  <c r="C577" i="5"/>
  <c r="I577" i="5" s="1"/>
  <c r="C578" i="5"/>
  <c r="I578" i="5" s="1"/>
  <c r="C579" i="5"/>
  <c r="I579" i="5" s="1"/>
  <c r="C580" i="5"/>
  <c r="I580" i="5" s="1"/>
  <c r="C581" i="5"/>
  <c r="I581" i="5" s="1"/>
  <c r="C582" i="5"/>
  <c r="I582" i="5" s="1"/>
  <c r="C583" i="5"/>
  <c r="I583" i="5" s="1"/>
  <c r="C584" i="5"/>
  <c r="I584" i="5" s="1"/>
  <c r="C585" i="5"/>
  <c r="I585" i="5" s="1"/>
  <c r="C586" i="5"/>
  <c r="I586" i="5" s="1"/>
  <c r="C587" i="5"/>
  <c r="I587" i="5" s="1"/>
  <c r="C588" i="5"/>
  <c r="I588" i="5" s="1"/>
  <c r="C589" i="5"/>
  <c r="I589" i="5" s="1"/>
  <c r="C590" i="5"/>
  <c r="I590" i="5" s="1"/>
  <c r="C591" i="5"/>
  <c r="I591" i="5" s="1"/>
  <c r="C592" i="5"/>
  <c r="I592" i="5" s="1"/>
  <c r="C593" i="5"/>
  <c r="I593" i="5" s="1"/>
  <c r="C594" i="5"/>
  <c r="I594" i="5" s="1"/>
  <c r="C595" i="5"/>
  <c r="I595" i="5" s="1"/>
  <c r="C596" i="5"/>
  <c r="I596" i="5" s="1"/>
  <c r="C597" i="5"/>
  <c r="I597" i="5" s="1"/>
  <c r="C598" i="5"/>
  <c r="I598" i="5" s="1"/>
  <c r="C599" i="5"/>
  <c r="I599" i="5" s="1"/>
  <c r="C600" i="5"/>
  <c r="I600" i="5" s="1"/>
  <c r="C601" i="5"/>
  <c r="I601" i="5" s="1"/>
  <c r="C602" i="5"/>
  <c r="I602" i="5" s="1"/>
  <c r="C603" i="5"/>
  <c r="I603" i="5" s="1"/>
  <c r="C604" i="5"/>
  <c r="I604" i="5" s="1"/>
  <c r="C605" i="5"/>
  <c r="I605" i="5" s="1"/>
  <c r="C606" i="5"/>
  <c r="I606" i="5" s="1"/>
  <c r="C607" i="5"/>
  <c r="I607" i="5" s="1"/>
  <c r="C608" i="5"/>
  <c r="I608" i="5" s="1"/>
  <c r="C609" i="5"/>
  <c r="I609" i="5" s="1"/>
  <c r="C610" i="5"/>
  <c r="I610" i="5" s="1"/>
  <c r="C611" i="5"/>
  <c r="I611" i="5" s="1"/>
  <c r="C612" i="5"/>
  <c r="I612" i="5" s="1"/>
  <c r="C613" i="5"/>
  <c r="I613" i="5" s="1"/>
  <c r="C614" i="5"/>
  <c r="I614" i="5" s="1"/>
  <c r="C615" i="5"/>
  <c r="I615" i="5" s="1"/>
  <c r="C616" i="5"/>
  <c r="I616" i="5" s="1"/>
  <c r="C617" i="5"/>
  <c r="I617" i="5" s="1"/>
  <c r="C618" i="5"/>
  <c r="I618" i="5" s="1"/>
  <c r="C619" i="5"/>
  <c r="I619" i="5" s="1"/>
  <c r="C620" i="5"/>
  <c r="I620" i="5" s="1"/>
  <c r="C621" i="5"/>
  <c r="I621" i="5" s="1"/>
  <c r="C622" i="5"/>
  <c r="I622" i="5" s="1"/>
  <c r="C623" i="5"/>
  <c r="I623" i="5" s="1"/>
  <c r="C624" i="5"/>
  <c r="I624" i="5" s="1"/>
  <c r="C625" i="5"/>
  <c r="I625" i="5" s="1"/>
  <c r="C626" i="5"/>
  <c r="I626" i="5" s="1"/>
  <c r="C627" i="5"/>
  <c r="I627" i="5" s="1"/>
  <c r="C628" i="5"/>
  <c r="I628" i="5" s="1"/>
  <c r="C629" i="5"/>
  <c r="I629" i="5" s="1"/>
  <c r="C630" i="5"/>
  <c r="I630" i="5" s="1"/>
  <c r="C631" i="5"/>
  <c r="I631" i="5" s="1"/>
  <c r="C632" i="5"/>
  <c r="I632" i="5" s="1"/>
  <c r="C633" i="5"/>
  <c r="I633" i="5" s="1"/>
  <c r="C634" i="5"/>
  <c r="I634" i="5" s="1"/>
  <c r="C635" i="5"/>
  <c r="I635" i="5" s="1"/>
  <c r="C636" i="5"/>
  <c r="I636" i="5" s="1"/>
  <c r="C637" i="5"/>
  <c r="I637" i="5" s="1"/>
  <c r="C638" i="5"/>
  <c r="I638" i="5" s="1"/>
  <c r="C639" i="5"/>
  <c r="I639" i="5" s="1"/>
  <c r="C640" i="5"/>
  <c r="I640" i="5" s="1"/>
  <c r="C641" i="5"/>
  <c r="I641" i="5" s="1"/>
  <c r="C642" i="5"/>
  <c r="I642" i="5" s="1"/>
  <c r="C643" i="5"/>
  <c r="I643" i="5" s="1"/>
  <c r="C644" i="5"/>
  <c r="I644" i="5" s="1"/>
  <c r="C645" i="5"/>
  <c r="I645" i="5" s="1"/>
  <c r="C646" i="5"/>
  <c r="I646" i="5" s="1"/>
  <c r="C647" i="5"/>
  <c r="I647" i="5" s="1"/>
  <c r="C648" i="5"/>
  <c r="I648" i="5" s="1"/>
  <c r="C649" i="5"/>
  <c r="I649" i="5" s="1"/>
  <c r="C650" i="5"/>
  <c r="I650" i="5" s="1"/>
  <c r="C651" i="5"/>
  <c r="I651" i="5" s="1"/>
  <c r="C652" i="5"/>
  <c r="I652" i="5" s="1"/>
  <c r="C653" i="5"/>
  <c r="I653" i="5" s="1"/>
  <c r="C654" i="5"/>
  <c r="I654" i="5" s="1"/>
  <c r="C655" i="5"/>
  <c r="I655" i="5" s="1"/>
  <c r="C656" i="5"/>
  <c r="I656" i="5" s="1"/>
  <c r="C657" i="5"/>
  <c r="I657" i="5" s="1"/>
  <c r="C658" i="5"/>
  <c r="I658" i="5" s="1"/>
  <c r="C659" i="5"/>
  <c r="I659" i="5" s="1"/>
  <c r="C660" i="5"/>
  <c r="I660" i="5" s="1"/>
  <c r="C661" i="5"/>
  <c r="I661" i="5" s="1"/>
  <c r="C662" i="5"/>
  <c r="I662" i="5" s="1"/>
  <c r="C663" i="5"/>
  <c r="I663" i="5" s="1"/>
  <c r="C664" i="5"/>
  <c r="I664" i="5" s="1"/>
  <c r="C665" i="5"/>
  <c r="I665" i="5" s="1"/>
  <c r="C666" i="5"/>
  <c r="I666" i="5" s="1"/>
  <c r="C667" i="5"/>
  <c r="I667" i="5" s="1"/>
  <c r="C668" i="5"/>
  <c r="I668" i="5" s="1"/>
  <c r="C669" i="5"/>
  <c r="I669" i="5" s="1"/>
  <c r="C670" i="5"/>
  <c r="I670" i="5" s="1"/>
  <c r="C671" i="5"/>
  <c r="I671" i="5" s="1"/>
  <c r="C672" i="5"/>
  <c r="I672" i="5" s="1"/>
  <c r="C673" i="5"/>
  <c r="I673" i="5" s="1"/>
  <c r="C674" i="5"/>
  <c r="I674" i="5" s="1"/>
  <c r="C675" i="5"/>
  <c r="I675" i="5" s="1"/>
  <c r="C676" i="5"/>
  <c r="I676" i="5" s="1"/>
  <c r="C677" i="5"/>
  <c r="I677" i="5" s="1"/>
  <c r="C678" i="5"/>
  <c r="I678" i="5" s="1"/>
  <c r="C679" i="5"/>
  <c r="I679" i="5" s="1"/>
  <c r="C680" i="5"/>
  <c r="I680" i="5" s="1"/>
  <c r="C681" i="5"/>
  <c r="I681" i="5" s="1"/>
  <c r="C682" i="5"/>
  <c r="I682" i="5" s="1"/>
  <c r="C683" i="5"/>
  <c r="I683" i="5" s="1"/>
  <c r="C684" i="5"/>
  <c r="I684" i="5" s="1"/>
  <c r="C685" i="5"/>
  <c r="I685" i="5" s="1"/>
  <c r="C686" i="5"/>
  <c r="I686" i="5" s="1"/>
  <c r="C687" i="5"/>
  <c r="I687" i="5" s="1"/>
  <c r="C688" i="5"/>
  <c r="I688" i="5" s="1"/>
  <c r="C689" i="5"/>
  <c r="I689" i="5" s="1"/>
  <c r="C690" i="5"/>
  <c r="I690" i="5" s="1"/>
  <c r="C691" i="5"/>
  <c r="I691" i="5" s="1"/>
  <c r="C692" i="5"/>
  <c r="I692" i="5" s="1"/>
  <c r="C693" i="5"/>
  <c r="I693" i="5" s="1"/>
  <c r="C694" i="5"/>
  <c r="I694" i="5" s="1"/>
  <c r="C695" i="5"/>
  <c r="I695" i="5" s="1"/>
  <c r="C696" i="5"/>
  <c r="I696" i="5" s="1"/>
  <c r="C697" i="5"/>
  <c r="I697" i="5" s="1"/>
  <c r="C698" i="5"/>
  <c r="I698" i="5" s="1"/>
  <c r="C699" i="5"/>
  <c r="I699" i="5" s="1"/>
  <c r="C700" i="5"/>
  <c r="I700" i="5" s="1"/>
  <c r="C701" i="5"/>
  <c r="I701" i="5" s="1"/>
  <c r="C702" i="5"/>
  <c r="I702" i="5" s="1"/>
  <c r="C703" i="5"/>
  <c r="I703" i="5" s="1"/>
  <c r="C704" i="5"/>
  <c r="I704" i="5" s="1"/>
  <c r="C705" i="5"/>
  <c r="I705" i="5" s="1"/>
  <c r="C706" i="5"/>
  <c r="I706" i="5" s="1"/>
  <c r="C707" i="5"/>
  <c r="I707" i="5" s="1"/>
  <c r="C708" i="5"/>
  <c r="I708" i="5" s="1"/>
  <c r="C709" i="5"/>
  <c r="I709" i="5" s="1"/>
  <c r="C710" i="5"/>
  <c r="I710" i="5" s="1"/>
  <c r="C711" i="5"/>
  <c r="I711" i="5" s="1"/>
  <c r="C712" i="5"/>
  <c r="I712" i="5" s="1"/>
  <c r="C713" i="5"/>
  <c r="I713" i="5" s="1"/>
  <c r="C714" i="5"/>
  <c r="I714" i="5" s="1"/>
  <c r="C715" i="5"/>
  <c r="I715" i="5" s="1"/>
  <c r="C716" i="5"/>
  <c r="I716" i="5" s="1"/>
  <c r="C717" i="5"/>
  <c r="I717" i="5" s="1"/>
  <c r="C718" i="5"/>
  <c r="I718" i="5" s="1"/>
  <c r="C719" i="5"/>
  <c r="I719" i="5" s="1"/>
  <c r="C720" i="5"/>
  <c r="I720" i="5" s="1"/>
  <c r="C721" i="5"/>
  <c r="I721" i="5" s="1"/>
  <c r="C722" i="5"/>
  <c r="I722" i="5" s="1"/>
  <c r="C723" i="5"/>
  <c r="I723" i="5" s="1"/>
  <c r="C724" i="5"/>
  <c r="I724" i="5" s="1"/>
  <c r="C725" i="5"/>
  <c r="I725" i="5" s="1"/>
  <c r="C726" i="5"/>
  <c r="I726" i="5" s="1"/>
  <c r="C727" i="5"/>
  <c r="I727" i="5" s="1"/>
  <c r="C728" i="5"/>
  <c r="I728" i="5" s="1"/>
  <c r="C729" i="5"/>
  <c r="I729" i="5" s="1"/>
  <c r="C730" i="5"/>
  <c r="I730" i="5" s="1"/>
  <c r="C731" i="5"/>
  <c r="I731" i="5" s="1"/>
  <c r="C732" i="5"/>
  <c r="I732" i="5" s="1"/>
  <c r="C733" i="5"/>
  <c r="I733" i="5" s="1"/>
  <c r="C734" i="5"/>
  <c r="I734" i="5" s="1"/>
  <c r="C735" i="5"/>
  <c r="I735" i="5" s="1"/>
  <c r="C736" i="5"/>
  <c r="I736" i="5" s="1"/>
  <c r="C737" i="5"/>
  <c r="I737" i="5" s="1"/>
  <c r="C738" i="5"/>
  <c r="I738" i="5" s="1"/>
  <c r="C739" i="5"/>
  <c r="I739" i="5" s="1"/>
  <c r="C740" i="5"/>
  <c r="I740" i="5" s="1"/>
  <c r="C741" i="5"/>
  <c r="I741" i="5" s="1"/>
  <c r="C742" i="5"/>
  <c r="I742" i="5" s="1"/>
  <c r="C743" i="5"/>
  <c r="I743" i="5" s="1"/>
  <c r="C744" i="5"/>
  <c r="I744" i="5" s="1"/>
  <c r="C745" i="5"/>
  <c r="I745" i="5" s="1"/>
  <c r="C746" i="5"/>
  <c r="I746" i="5" s="1"/>
  <c r="C747" i="5"/>
  <c r="I747" i="5" s="1"/>
  <c r="C748" i="5"/>
  <c r="I748" i="5" s="1"/>
  <c r="C749" i="5"/>
  <c r="I749" i="5" s="1"/>
  <c r="C750" i="5"/>
  <c r="I750" i="5" s="1"/>
  <c r="C751" i="5"/>
  <c r="I751" i="5" s="1"/>
  <c r="C752" i="5"/>
  <c r="I752" i="5" s="1"/>
  <c r="C753" i="5"/>
  <c r="I753" i="5" s="1"/>
  <c r="C754" i="5"/>
  <c r="I754" i="5" s="1"/>
  <c r="C755" i="5"/>
  <c r="I755" i="5" s="1"/>
  <c r="C756" i="5"/>
  <c r="I756" i="5" s="1"/>
  <c r="C757" i="5"/>
  <c r="I757" i="5" s="1"/>
  <c r="C758" i="5"/>
  <c r="I758" i="5" s="1"/>
  <c r="C759" i="5"/>
  <c r="I759" i="5" s="1"/>
  <c r="C760" i="5"/>
  <c r="I760" i="5" s="1"/>
  <c r="C761" i="5"/>
  <c r="I761" i="5" s="1"/>
  <c r="C762" i="5"/>
  <c r="I762" i="5" s="1"/>
  <c r="C763" i="5"/>
  <c r="I763" i="5" s="1"/>
  <c r="C764" i="5"/>
  <c r="I764" i="5" s="1"/>
  <c r="C765" i="5"/>
  <c r="I765" i="5" s="1"/>
  <c r="C766" i="5"/>
  <c r="I766" i="5" s="1"/>
  <c r="C767" i="5"/>
  <c r="I767" i="5" s="1"/>
  <c r="C768" i="5"/>
  <c r="I768" i="5" s="1"/>
  <c r="C769" i="5"/>
  <c r="I769" i="5" s="1"/>
  <c r="C770" i="5"/>
  <c r="I770" i="5" s="1"/>
  <c r="C771" i="5"/>
  <c r="I771" i="5" s="1"/>
  <c r="C772" i="5"/>
  <c r="I772" i="5" s="1"/>
  <c r="C773" i="5"/>
  <c r="I773" i="5" s="1"/>
  <c r="C774" i="5"/>
  <c r="I774" i="5" s="1"/>
  <c r="C775" i="5"/>
  <c r="I775" i="5" s="1"/>
  <c r="C776" i="5"/>
  <c r="I776" i="5" s="1"/>
  <c r="C777" i="5"/>
  <c r="I777" i="5" s="1"/>
  <c r="C778" i="5"/>
  <c r="I778" i="5" s="1"/>
  <c r="C779" i="5"/>
  <c r="I779" i="5" s="1"/>
  <c r="C780" i="5"/>
  <c r="I780" i="5" s="1"/>
  <c r="C781" i="5"/>
  <c r="I781" i="5" s="1"/>
  <c r="C782" i="5"/>
  <c r="I782" i="5" s="1"/>
  <c r="C783" i="5"/>
  <c r="I783" i="5" s="1"/>
  <c r="C784" i="5"/>
  <c r="I784" i="5" s="1"/>
  <c r="C785" i="5"/>
  <c r="I785" i="5" s="1"/>
  <c r="C786" i="5"/>
  <c r="I786" i="5" s="1"/>
  <c r="C787" i="5"/>
  <c r="I787" i="5" s="1"/>
  <c r="C788" i="5"/>
  <c r="I788" i="5" s="1"/>
  <c r="C789" i="5"/>
  <c r="I789" i="5" s="1"/>
  <c r="C790" i="5"/>
  <c r="I790" i="5" s="1"/>
  <c r="C791" i="5"/>
  <c r="I791" i="5" s="1"/>
  <c r="C792" i="5"/>
  <c r="I792" i="5" s="1"/>
  <c r="C793" i="5"/>
  <c r="I793" i="5" s="1"/>
  <c r="C794" i="5"/>
  <c r="I794" i="5" s="1"/>
  <c r="C795" i="5"/>
  <c r="I795" i="5" s="1"/>
  <c r="C796" i="5"/>
  <c r="I796" i="5" s="1"/>
  <c r="C797" i="5"/>
  <c r="I797" i="5" s="1"/>
  <c r="C798" i="5"/>
  <c r="I798" i="5" s="1"/>
  <c r="C799" i="5"/>
  <c r="I799" i="5" s="1"/>
  <c r="C800" i="5"/>
  <c r="I800" i="5" s="1"/>
  <c r="C801" i="5"/>
  <c r="I801" i="5" s="1"/>
  <c r="C802" i="5"/>
  <c r="I802" i="5" s="1"/>
  <c r="C803" i="5"/>
  <c r="I803" i="5" s="1"/>
  <c r="C804" i="5"/>
  <c r="I804" i="5" s="1"/>
  <c r="C805" i="5"/>
  <c r="I805" i="5" s="1"/>
  <c r="C806" i="5"/>
  <c r="I806" i="5" s="1"/>
  <c r="C807" i="5"/>
  <c r="I807" i="5" s="1"/>
  <c r="C808" i="5"/>
  <c r="I808" i="5" s="1"/>
  <c r="C809" i="5"/>
  <c r="I809" i="5" s="1"/>
  <c r="C810" i="5"/>
  <c r="I810" i="5" s="1"/>
  <c r="C811" i="5"/>
  <c r="I811" i="5" s="1"/>
  <c r="C812" i="5"/>
  <c r="I812" i="5" s="1"/>
  <c r="C813" i="5"/>
  <c r="I813" i="5" s="1"/>
  <c r="C814" i="5"/>
  <c r="I814" i="5" s="1"/>
  <c r="C815" i="5"/>
  <c r="I815" i="5" s="1"/>
  <c r="C816" i="5"/>
  <c r="I816" i="5" s="1"/>
  <c r="C817" i="5"/>
  <c r="I817" i="5" s="1"/>
  <c r="C818" i="5"/>
  <c r="I818" i="5" s="1"/>
  <c r="C819" i="5"/>
  <c r="I819" i="5" s="1"/>
  <c r="C820" i="5"/>
  <c r="I820" i="5" s="1"/>
  <c r="C821" i="5"/>
  <c r="I821" i="5" s="1"/>
  <c r="C822" i="5"/>
  <c r="I822" i="5" s="1"/>
  <c r="C823" i="5"/>
  <c r="I823" i="5" s="1"/>
  <c r="C824" i="5"/>
  <c r="I824" i="5" s="1"/>
  <c r="C825" i="5"/>
  <c r="I825" i="5" s="1"/>
  <c r="C826" i="5"/>
  <c r="I826" i="5" s="1"/>
  <c r="C827" i="5"/>
  <c r="I827" i="5" s="1"/>
  <c r="C828" i="5"/>
  <c r="I828" i="5" s="1"/>
  <c r="C829" i="5"/>
  <c r="I829" i="5" s="1"/>
  <c r="C830" i="5"/>
  <c r="I830" i="5" s="1"/>
  <c r="C831" i="5"/>
  <c r="I831" i="5" s="1"/>
  <c r="C832" i="5"/>
  <c r="I832" i="5" s="1"/>
  <c r="C833" i="5"/>
  <c r="I833" i="5" s="1"/>
  <c r="C834" i="5"/>
  <c r="I834" i="5" s="1"/>
  <c r="C835" i="5"/>
  <c r="I835" i="5" s="1"/>
  <c r="C836" i="5"/>
  <c r="I836" i="5" s="1"/>
  <c r="C837" i="5"/>
  <c r="I837" i="5" s="1"/>
  <c r="C838" i="5"/>
  <c r="I838" i="5" s="1"/>
  <c r="C839" i="5"/>
  <c r="I839" i="5" s="1"/>
  <c r="C840" i="5"/>
  <c r="I840" i="5" s="1"/>
  <c r="C841" i="5"/>
  <c r="I841" i="5" s="1"/>
  <c r="C842" i="5"/>
  <c r="I842" i="5" s="1"/>
  <c r="C843" i="5"/>
  <c r="I843" i="5" s="1"/>
  <c r="C844" i="5"/>
  <c r="I844" i="5" s="1"/>
  <c r="C845" i="5"/>
  <c r="I845" i="5" s="1"/>
  <c r="C846" i="5"/>
  <c r="I846" i="5" s="1"/>
  <c r="C847" i="5"/>
  <c r="I847" i="5" s="1"/>
  <c r="C848" i="5"/>
  <c r="I848" i="5" s="1"/>
  <c r="C849" i="5"/>
  <c r="I849" i="5" s="1"/>
  <c r="C850" i="5"/>
  <c r="I850" i="5" s="1"/>
  <c r="C851" i="5"/>
  <c r="I851" i="5" s="1"/>
  <c r="C852" i="5"/>
  <c r="I852" i="5" s="1"/>
  <c r="C853" i="5"/>
  <c r="I853" i="5" s="1"/>
  <c r="C854" i="5"/>
  <c r="I854" i="5" s="1"/>
  <c r="C855" i="5"/>
  <c r="I855" i="5" s="1"/>
  <c r="C856" i="5"/>
  <c r="I856" i="5" s="1"/>
  <c r="C857" i="5"/>
  <c r="I857" i="5" s="1"/>
  <c r="C858" i="5"/>
  <c r="I858" i="5" s="1"/>
  <c r="C859" i="5"/>
  <c r="I859" i="5" s="1"/>
  <c r="C860" i="5"/>
  <c r="I860" i="5" s="1"/>
  <c r="C861" i="5"/>
  <c r="I861" i="5" s="1"/>
  <c r="C862" i="5"/>
  <c r="I862" i="5" s="1"/>
  <c r="C863" i="5"/>
  <c r="I863" i="5" s="1"/>
  <c r="C864" i="5"/>
  <c r="I864" i="5" s="1"/>
  <c r="C865" i="5"/>
  <c r="I865" i="5" s="1"/>
  <c r="C866" i="5"/>
  <c r="I866" i="5" s="1"/>
  <c r="C867" i="5"/>
  <c r="I867" i="5" s="1"/>
  <c r="C868" i="5"/>
  <c r="I868" i="5" s="1"/>
  <c r="C869" i="5"/>
  <c r="I869" i="5" s="1"/>
  <c r="C870" i="5"/>
  <c r="I870" i="5" s="1"/>
  <c r="C871" i="5"/>
  <c r="I871" i="5" s="1"/>
  <c r="C872" i="5"/>
  <c r="I872" i="5" s="1"/>
  <c r="C873" i="5"/>
  <c r="I873" i="5" s="1"/>
  <c r="C874" i="5"/>
  <c r="I874" i="5" s="1"/>
  <c r="C875" i="5"/>
  <c r="I875" i="5" s="1"/>
  <c r="C876" i="5"/>
  <c r="I876" i="5" s="1"/>
  <c r="C877" i="5"/>
  <c r="I877" i="5" s="1"/>
  <c r="C878" i="5"/>
  <c r="I878" i="5" s="1"/>
  <c r="C879" i="5"/>
  <c r="I879" i="5" s="1"/>
  <c r="C880" i="5"/>
  <c r="I880" i="5" s="1"/>
  <c r="C881" i="5"/>
  <c r="I881" i="5" s="1"/>
  <c r="C882" i="5"/>
  <c r="I882" i="5" s="1"/>
  <c r="C883" i="5"/>
  <c r="I883" i="5" s="1"/>
  <c r="C884" i="5"/>
  <c r="I884" i="5" s="1"/>
  <c r="C885" i="5"/>
  <c r="I885" i="5" s="1"/>
  <c r="C886" i="5"/>
  <c r="I886" i="5" s="1"/>
  <c r="C887" i="5"/>
  <c r="I887" i="5" s="1"/>
  <c r="C888" i="5"/>
  <c r="I888" i="5" s="1"/>
  <c r="C889" i="5"/>
  <c r="I889" i="5" s="1"/>
  <c r="C890" i="5"/>
  <c r="I890" i="5" s="1"/>
  <c r="C891" i="5"/>
  <c r="I891" i="5" s="1"/>
  <c r="C892" i="5"/>
  <c r="I892" i="5" s="1"/>
  <c r="C893" i="5"/>
  <c r="I893" i="5" s="1"/>
  <c r="C894" i="5"/>
  <c r="I894" i="5" s="1"/>
  <c r="C895" i="5"/>
  <c r="I895" i="5" s="1"/>
  <c r="C896" i="5"/>
  <c r="I896" i="5" s="1"/>
  <c r="C897" i="5"/>
  <c r="I897" i="5" s="1"/>
  <c r="C898" i="5"/>
  <c r="I898" i="5" s="1"/>
  <c r="C899" i="5"/>
  <c r="I899" i="5" s="1"/>
  <c r="C900" i="5"/>
  <c r="I900" i="5" s="1"/>
  <c r="C901" i="5"/>
  <c r="I901" i="5" s="1"/>
  <c r="C902" i="5"/>
  <c r="I902" i="5" s="1"/>
  <c r="C903" i="5"/>
  <c r="I903" i="5" s="1"/>
  <c r="C904" i="5"/>
  <c r="I904" i="5" s="1"/>
  <c r="C905" i="5"/>
  <c r="I905" i="5" s="1"/>
  <c r="C906" i="5"/>
  <c r="I906" i="5" s="1"/>
  <c r="C907" i="5"/>
  <c r="I907" i="5" s="1"/>
  <c r="C908" i="5"/>
  <c r="I908" i="5" s="1"/>
  <c r="C909" i="5"/>
  <c r="I909" i="5" s="1"/>
  <c r="C910" i="5"/>
  <c r="I910" i="5" s="1"/>
  <c r="C911" i="5"/>
  <c r="I911" i="5" s="1"/>
  <c r="C912" i="5"/>
  <c r="I912" i="5" s="1"/>
  <c r="C913" i="5"/>
  <c r="I913" i="5" s="1"/>
  <c r="C914" i="5"/>
  <c r="I914" i="5" s="1"/>
  <c r="C915" i="5"/>
  <c r="I915" i="5" s="1"/>
  <c r="C916" i="5"/>
  <c r="I916" i="5" s="1"/>
  <c r="C917" i="5"/>
  <c r="I917" i="5" s="1"/>
  <c r="C918" i="5"/>
  <c r="I918" i="5" s="1"/>
  <c r="C919" i="5"/>
  <c r="I919" i="5" s="1"/>
  <c r="C920" i="5"/>
  <c r="I920" i="5" s="1"/>
  <c r="C921" i="5"/>
  <c r="I921" i="5" s="1"/>
  <c r="C922" i="5"/>
  <c r="I922" i="5" s="1"/>
  <c r="C923" i="5"/>
  <c r="I923" i="5" s="1"/>
  <c r="C924" i="5"/>
  <c r="I924" i="5" s="1"/>
  <c r="C925" i="5"/>
  <c r="I925" i="5" s="1"/>
  <c r="C926" i="5"/>
  <c r="I926" i="5" s="1"/>
  <c r="C927" i="5"/>
  <c r="I927" i="5" s="1"/>
  <c r="C928" i="5"/>
  <c r="I928" i="5" s="1"/>
  <c r="C929" i="5"/>
  <c r="I929" i="5" s="1"/>
  <c r="C930" i="5"/>
  <c r="I930" i="5" s="1"/>
  <c r="C931" i="5"/>
  <c r="I931" i="5" s="1"/>
  <c r="C932" i="5"/>
  <c r="I932" i="5" s="1"/>
  <c r="C933" i="5"/>
  <c r="I933" i="5" s="1"/>
  <c r="C934" i="5"/>
  <c r="I934" i="5" s="1"/>
  <c r="C935" i="5"/>
  <c r="I935" i="5" s="1"/>
  <c r="C936" i="5"/>
  <c r="I936" i="5" s="1"/>
  <c r="C937" i="5"/>
  <c r="I937" i="5" s="1"/>
  <c r="C938" i="5"/>
  <c r="I938" i="5" s="1"/>
  <c r="C939" i="5"/>
  <c r="I939" i="5" s="1"/>
  <c r="C940" i="5"/>
  <c r="I940" i="5" s="1"/>
  <c r="C941" i="5"/>
  <c r="I941" i="5" s="1"/>
  <c r="C942" i="5"/>
  <c r="I942" i="5" s="1"/>
  <c r="C943" i="5"/>
  <c r="I943" i="5" s="1"/>
  <c r="C944" i="5"/>
  <c r="I944" i="5" s="1"/>
  <c r="C945" i="5"/>
  <c r="I945" i="5" s="1"/>
  <c r="C946" i="5"/>
  <c r="I946" i="5" s="1"/>
  <c r="C947" i="5"/>
  <c r="I947" i="5" s="1"/>
  <c r="C948" i="5"/>
  <c r="I948" i="5" s="1"/>
  <c r="C949" i="5"/>
  <c r="I949" i="5" s="1"/>
  <c r="C950" i="5"/>
  <c r="I950" i="5" s="1"/>
  <c r="C951" i="5"/>
  <c r="I951" i="5" s="1"/>
  <c r="C952" i="5"/>
  <c r="I952" i="5" s="1"/>
  <c r="C953" i="5"/>
  <c r="I953" i="5" s="1"/>
  <c r="C954" i="5"/>
  <c r="I954" i="5" s="1"/>
  <c r="C955" i="5"/>
  <c r="I955" i="5" s="1"/>
  <c r="C956" i="5"/>
  <c r="I956" i="5" s="1"/>
  <c r="C957" i="5"/>
  <c r="I957" i="5" s="1"/>
  <c r="C958" i="5"/>
  <c r="I958" i="5" s="1"/>
  <c r="C959" i="5"/>
  <c r="I959" i="5" s="1"/>
  <c r="C960" i="5"/>
  <c r="I960" i="5" s="1"/>
  <c r="C961" i="5"/>
  <c r="I961" i="5" s="1"/>
  <c r="C962" i="5"/>
  <c r="I962" i="5" s="1"/>
  <c r="C963" i="5"/>
  <c r="I963" i="5" s="1"/>
  <c r="C964" i="5"/>
  <c r="I964" i="5" s="1"/>
  <c r="C965" i="5"/>
  <c r="I965" i="5" s="1"/>
  <c r="C966" i="5"/>
  <c r="I966" i="5" s="1"/>
  <c r="C967" i="5"/>
  <c r="I967" i="5" s="1"/>
  <c r="C968" i="5"/>
  <c r="I968" i="5" s="1"/>
  <c r="C969" i="5"/>
  <c r="I969" i="5" s="1"/>
  <c r="C970" i="5"/>
  <c r="I970" i="5" s="1"/>
  <c r="C971" i="5"/>
  <c r="I971" i="5" s="1"/>
  <c r="C972" i="5"/>
  <c r="I972" i="5" s="1"/>
  <c r="C973" i="5"/>
  <c r="I973" i="5" s="1"/>
  <c r="C974" i="5"/>
  <c r="I974" i="5" s="1"/>
  <c r="C975" i="5"/>
  <c r="I975" i="5" s="1"/>
  <c r="C976" i="5"/>
  <c r="I976" i="5" s="1"/>
  <c r="C977" i="5"/>
  <c r="I977" i="5" s="1"/>
  <c r="C978" i="5"/>
  <c r="I978" i="5" s="1"/>
  <c r="C979" i="5"/>
  <c r="I979" i="5" s="1"/>
  <c r="C980" i="5"/>
  <c r="I980" i="5" s="1"/>
  <c r="C981" i="5"/>
  <c r="I981" i="5" s="1"/>
  <c r="C982" i="5"/>
  <c r="I982" i="5" s="1"/>
  <c r="C983" i="5"/>
  <c r="I983" i="5" s="1"/>
  <c r="C984" i="5"/>
  <c r="I984" i="5" s="1"/>
  <c r="C985" i="5"/>
  <c r="I985" i="5" s="1"/>
  <c r="C986" i="5"/>
  <c r="I986" i="5" s="1"/>
  <c r="C987" i="5"/>
  <c r="I987" i="5" s="1"/>
  <c r="C988" i="5"/>
  <c r="I988" i="5" s="1"/>
  <c r="C989" i="5"/>
  <c r="I989" i="5" s="1"/>
  <c r="C990" i="5"/>
  <c r="I990" i="5" s="1"/>
  <c r="C991" i="5"/>
  <c r="I991" i="5" s="1"/>
  <c r="C992" i="5"/>
  <c r="I992" i="5" s="1"/>
  <c r="C993" i="5"/>
  <c r="I993" i="5" s="1"/>
  <c r="C994" i="5"/>
  <c r="I994" i="5" s="1"/>
  <c r="C995" i="5"/>
  <c r="I995" i="5" s="1"/>
  <c r="C996" i="5"/>
  <c r="I996" i="5" s="1"/>
  <c r="C997" i="5"/>
  <c r="I997" i="5" s="1"/>
  <c r="C998" i="5"/>
  <c r="I998" i="5" s="1"/>
  <c r="C1000" i="5"/>
  <c r="I1000" i="5" s="1"/>
  <c r="F5" i="3"/>
  <c r="D6" i="11" s="1"/>
  <c r="E9" i="3"/>
  <c r="E10" i="3"/>
  <c r="E11" i="3"/>
  <c r="E12" i="3"/>
  <c r="E13" i="3"/>
  <c r="E14" i="3"/>
  <c r="E15" i="3"/>
  <c r="E16" i="3"/>
  <c r="E17" i="3"/>
  <c r="E18" i="3"/>
  <c r="E19" i="3"/>
  <c r="E20" i="3"/>
  <c r="E21" i="3"/>
  <c r="E22" i="3"/>
  <c r="E23" i="3"/>
  <c r="E24" i="3"/>
  <c r="E25" i="3"/>
  <c r="E26" i="3"/>
  <c r="E27" i="3"/>
  <c r="E28" i="3"/>
  <c r="E29" i="3"/>
  <c r="E30" i="3"/>
  <c r="I30" i="3" s="1"/>
  <c r="E31" i="3"/>
  <c r="I31" i="3" s="1"/>
  <c r="E32" i="3"/>
  <c r="I32" i="3" s="1"/>
  <c r="E33" i="3"/>
  <c r="I33" i="3" s="1"/>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E364" i="3"/>
  <c r="E365" i="3"/>
  <c r="E366" i="3"/>
  <c r="E367" i="3"/>
  <c r="E368" i="3"/>
  <c r="E369" i="3"/>
  <c r="E370" i="3"/>
  <c r="E371" i="3"/>
  <c r="E372" i="3"/>
  <c r="E373" i="3"/>
  <c r="E374" i="3"/>
  <c r="E375" i="3"/>
  <c r="E376" i="3"/>
  <c r="E377" i="3"/>
  <c r="E378" i="3"/>
  <c r="E379" i="3"/>
  <c r="E380" i="3"/>
  <c r="E381" i="3"/>
  <c r="E382" i="3"/>
  <c r="E383" i="3"/>
  <c r="E384" i="3"/>
  <c r="E385" i="3"/>
  <c r="E386" i="3"/>
  <c r="E387" i="3"/>
  <c r="E388" i="3"/>
  <c r="E389" i="3"/>
  <c r="E390" i="3"/>
  <c r="E391" i="3"/>
  <c r="E392" i="3"/>
  <c r="E393" i="3"/>
  <c r="E394" i="3"/>
  <c r="E395" i="3"/>
  <c r="E396" i="3"/>
  <c r="E397" i="3"/>
  <c r="E398" i="3"/>
  <c r="E399" i="3"/>
  <c r="E400" i="3"/>
  <c r="E401" i="3"/>
  <c r="E402" i="3"/>
  <c r="E403" i="3"/>
  <c r="E404" i="3"/>
  <c r="E405" i="3"/>
  <c r="E406" i="3"/>
  <c r="E407" i="3"/>
  <c r="E408" i="3"/>
  <c r="E409" i="3"/>
  <c r="E410" i="3"/>
  <c r="E411" i="3"/>
  <c r="E412" i="3"/>
  <c r="E413" i="3"/>
  <c r="E414" i="3"/>
  <c r="E415" i="3"/>
  <c r="E416" i="3"/>
  <c r="E417" i="3"/>
  <c r="E418" i="3"/>
  <c r="E419" i="3"/>
  <c r="E420" i="3"/>
  <c r="E421" i="3"/>
  <c r="E422" i="3"/>
  <c r="E423" i="3"/>
  <c r="E424" i="3"/>
  <c r="E425" i="3"/>
  <c r="E426" i="3"/>
  <c r="E427" i="3"/>
  <c r="E428" i="3"/>
  <c r="E429" i="3"/>
  <c r="E430" i="3"/>
  <c r="E431" i="3"/>
  <c r="E432" i="3"/>
  <c r="E433" i="3"/>
  <c r="E434" i="3"/>
  <c r="E435" i="3"/>
  <c r="E436" i="3"/>
  <c r="E437" i="3"/>
  <c r="E438" i="3"/>
  <c r="E439" i="3"/>
  <c r="E440" i="3"/>
  <c r="E441" i="3"/>
  <c r="E442" i="3"/>
  <c r="E443" i="3"/>
  <c r="E444" i="3"/>
  <c r="E445" i="3"/>
  <c r="E446" i="3"/>
  <c r="E447" i="3"/>
  <c r="E448" i="3"/>
  <c r="E449" i="3"/>
  <c r="E450" i="3"/>
  <c r="E451" i="3"/>
  <c r="E452" i="3"/>
  <c r="E453" i="3"/>
  <c r="E454" i="3"/>
  <c r="E455" i="3"/>
  <c r="E456" i="3"/>
  <c r="E457" i="3"/>
  <c r="E458" i="3"/>
  <c r="E459" i="3"/>
  <c r="E460" i="3"/>
  <c r="E461" i="3"/>
  <c r="E462" i="3"/>
  <c r="E463" i="3"/>
  <c r="E464" i="3"/>
  <c r="E465" i="3"/>
  <c r="E466" i="3"/>
  <c r="E467" i="3"/>
  <c r="E468" i="3"/>
  <c r="E469" i="3"/>
  <c r="E470" i="3"/>
  <c r="E471" i="3"/>
  <c r="E472" i="3"/>
  <c r="E473" i="3"/>
  <c r="E474" i="3"/>
  <c r="E475" i="3"/>
  <c r="E476" i="3"/>
  <c r="E477" i="3"/>
  <c r="E478" i="3"/>
  <c r="E479" i="3"/>
  <c r="E480" i="3"/>
  <c r="E481" i="3"/>
  <c r="E482" i="3"/>
  <c r="E483" i="3"/>
  <c r="E484" i="3"/>
  <c r="E485" i="3"/>
  <c r="E486" i="3"/>
  <c r="E487" i="3"/>
  <c r="E488" i="3"/>
  <c r="E489" i="3"/>
  <c r="E490" i="3"/>
  <c r="E491" i="3"/>
  <c r="E492" i="3"/>
  <c r="E493" i="3"/>
  <c r="E494" i="3"/>
  <c r="E495" i="3"/>
  <c r="E496" i="3"/>
  <c r="E497" i="3"/>
  <c r="E498" i="3"/>
  <c r="E499" i="3"/>
  <c r="E500" i="3"/>
  <c r="E501" i="3"/>
  <c r="E502" i="3"/>
  <c r="E503" i="3"/>
  <c r="E504" i="3"/>
  <c r="E505" i="3"/>
  <c r="E506" i="3"/>
  <c r="E507" i="3"/>
  <c r="E508" i="3"/>
  <c r="E509" i="3"/>
  <c r="E510" i="3"/>
  <c r="E511" i="3"/>
  <c r="E512" i="3"/>
  <c r="E513" i="3"/>
  <c r="E514" i="3"/>
  <c r="E515" i="3"/>
  <c r="E516" i="3"/>
  <c r="E517" i="3"/>
  <c r="E518" i="3"/>
  <c r="E519" i="3"/>
  <c r="E520" i="3"/>
  <c r="E521" i="3"/>
  <c r="E522" i="3"/>
  <c r="E523" i="3"/>
  <c r="E524" i="3"/>
  <c r="E525" i="3"/>
  <c r="E526" i="3"/>
  <c r="E527" i="3"/>
  <c r="E528" i="3"/>
  <c r="E529" i="3"/>
  <c r="E530" i="3"/>
  <c r="E531" i="3"/>
  <c r="E532" i="3"/>
  <c r="E533" i="3"/>
  <c r="E534" i="3"/>
  <c r="E535" i="3"/>
  <c r="E536" i="3"/>
  <c r="E537" i="3"/>
  <c r="E538" i="3"/>
  <c r="E539" i="3"/>
  <c r="E540" i="3"/>
  <c r="E541" i="3"/>
  <c r="E542" i="3"/>
  <c r="E543" i="3"/>
  <c r="E544" i="3"/>
  <c r="E545" i="3"/>
  <c r="E546" i="3"/>
  <c r="E547" i="3"/>
  <c r="E548" i="3"/>
  <c r="E549" i="3"/>
  <c r="E550" i="3"/>
  <c r="E551" i="3"/>
  <c r="E552" i="3"/>
  <c r="E553" i="3"/>
  <c r="E554" i="3"/>
  <c r="E555" i="3"/>
  <c r="E556" i="3"/>
  <c r="E557" i="3"/>
  <c r="E558" i="3"/>
  <c r="E559" i="3"/>
  <c r="E560" i="3"/>
  <c r="E561" i="3"/>
  <c r="E562" i="3"/>
  <c r="E563" i="3"/>
  <c r="E564" i="3"/>
  <c r="E565" i="3"/>
  <c r="E566" i="3"/>
  <c r="E567" i="3"/>
  <c r="E568" i="3"/>
  <c r="E569" i="3"/>
  <c r="E570" i="3"/>
  <c r="E571" i="3"/>
  <c r="E572" i="3"/>
  <c r="E573" i="3"/>
  <c r="E574" i="3"/>
  <c r="E575" i="3"/>
  <c r="E576" i="3"/>
  <c r="E577" i="3"/>
  <c r="E578" i="3"/>
  <c r="E579" i="3"/>
  <c r="E580" i="3"/>
  <c r="E581" i="3"/>
  <c r="E582" i="3"/>
  <c r="E583" i="3"/>
  <c r="E584" i="3"/>
  <c r="E585" i="3"/>
  <c r="E586" i="3"/>
  <c r="E587" i="3"/>
  <c r="E588" i="3"/>
  <c r="E589" i="3"/>
  <c r="E590" i="3"/>
  <c r="E591" i="3"/>
  <c r="E592" i="3"/>
  <c r="E593" i="3"/>
  <c r="E594" i="3"/>
  <c r="E595" i="3"/>
  <c r="E596" i="3"/>
  <c r="E597" i="3"/>
  <c r="E598" i="3"/>
  <c r="E599" i="3"/>
  <c r="E600" i="3"/>
  <c r="E601" i="3"/>
  <c r="E602" i="3"/>
  <c r="E603" i="3"/>
  <c r="E604" i="3"/>
  <c r="E605" i="3"/>
  <c r="E606" i="3"/>
  <c r="E607" i="3"/>
  <c r="E608" i="3"/>
  <c r="E609" i="3"/>
  <c r="E610" i="3"/>
  <c r="E611" i="3"/>
  <c r="E612" i="3"/>
  <c r="E613" i="3"/>
  <c r="E614" i="3"/>
  <c r="E615" i="3"/>
  <c r="E616" i="3"/>
  <c r="E617" i="3"/>
  <c r="E618" i="3"/>
  <c r="E619" i="3"/>
  <c r="E620" i="3"/>
  <c r="E621" i="3"/>
  <c r="E622" i="3"/>
  <c r="E623" i="3"/>
  <c r="E624" i="3"/>
  <c r="E625" i="3"/>
  <c r="E626" i="3"/>
  <c r="E627" i="3"/>
  <c r="E628" i="3"/>
  <c r="E629" i="3"/>
  <c r="E630" i="3"/>
  <c r="E631" i="3"/>
  <c r="E632" i="3"/>
  <c r="E633" i="3"/>
  <c r="E634" i="3"/>
  <c r="E635" i="3"/>
  <c r="E636" i="3"/>
  <c r="E637" i="3"/>
  <c r="E638" i="3"/>
  <c r="E639" i="3"/>
  <c r="E640" i="3"/>
  <c r="E641" i="3"/>
  <c r="E642" i="3"/>
  <c r="E643" i="3"/>
  <c r="E644" i="3"/>
  <c r="E645" i="3"/>
  <c r="E646" i="3"/>
  <c r="E647" i="3"/>
  <c r="E648" i="3"/>
  <c r="E649" i="3"/>
  <c r="E650" i="3"/>
  <c r="E651" i="3"/>
  <c r="E652" i="3"/>
  <c r="E653" i="3"/>
  <c r="E654" i="3"/>
  <c r="E655" i="3"/>
  <c r="E656" i="3"/>
  <c r="E657" i="3"/>
  <c r="E658" i="3"/>
  <c r="E659" i="3"/>
  <c r="E660" i="3"/>
  <c r="E661" i="3"/>
  <c r="E662" i="3"/>
  <c r="E663" i="3"/>
  <c r="E664" i="3"/>
  <c r="E665" i="3"/>
  <c r="E666" i="3"/>
  <c r="E667" i="3"/>
  <c r="E668" i="3"/>
  <c r="E669" i="3"/>
  <c r="E670" i="3"/>
  <c r="E671" i="3"/>
  <c r="E672" i="3"/>
  <c r="E673" i="3"/>
  <c r="E674" i="3"/>
  <c r="E675" i="3"/>
  <c r="E676" i="3"/>
  <c r="E677" i="3"/>
  <c r="E678" i="3"/>
  <c r="E679" i="3"/>
  <c r="E680" i="3"/>
  <c r="E681" i="3"/>
  <c r="E682" i="3"/>
  <c r="E683" i="3"/>
  <c r="E684" i="3"/>
  <c r="E685" i="3"/>
  <c r="E686" i="3"/>
  <c r="E687" i="3"/>
  <c r="E688" i="3"/>
  <c r="E689" i="3"/>
  <c r="E690" i="3"/>
  <c r="E691" i="3"/>
  <c r="E692" i="3"/>
  <c r="E693" i="3"/>
  <c r="E694" i="3"/>
  <c r="E695" i="3"/>
  <c r="E696" i="3"/>
  <c r="E697" i="3"/>
  <c r="E698" i="3"/>
  <c r="E699" i="3"/>
  <c r="E700" i="3"/>
  <c r="E701" i="3"/>
  <c r="E702" i="3"/>
  <c r="E703" i="3"/>
  <c r="E704" i="3"/>
  <c r="E705" i="3"/>
  <c r="E706" i="3"/>
  <c r="E707" i="3"/>
  <c r="E708" i="3"/>
  <c r="E709" i="3"/>
  <c r="E710" i="3"/>
  <c r="E711" i="3"/>
  <c r="E712" i="3"/>
  <c r="E713" i="3"/>
  <c r="E714" i="3"/>
  <c r="E715" i="3"/>
  <c r="E716" i="3"/>
  <c r="E717" i="3"/>
  <c r="E718" i="3"/>
  <c r="E719" i="3"/>
  <c r="E720" i="3"/>
  <c r="E721" i="3"/>
  <c r="E722" i="3"/>
  <c r="E723" i="3"/>
  <c r="E724" i="3"/>
  <c r="E725" i="3"/>
  <c r="E726" i="3"/>
  <c r="E727" i="3"/>
  <c r="E728" i="3"/>
  <c r="E729" i="3"/>
  <c r="E730" i="3"/>
  <c r="E731" i="3"/>
  <c r="E732" i="3"/>
  <c r="E733" i="3"/>
  <c r="E734" i="3"/>
  <c r="E735" i="3"/>
  <c r="E736" i="3"/>
  <c r="E737" i="3"/>
  <c r="E738" i="3"/>
  <c r="E739" i="3"/>
  <c r="E740" i="3"/>
  <c r="E741" i="3"/>
  <c r="E742" i="3"/>
  <c r="E743" i="3"/>
  <c r="E744" i="3"/>
  <c r="E745" i="3"/>
  <c r="E746" i="3"/>
  <c r="E747" i="3"/>
  <c r="E748" i="3"/>
  <c r="E749" i="3"/>
  <c r="E750" i="3"/>
  <c r="E751" i="3"/>
  <c r="E752" i="3"/>
  <c r="E753" i="3"/>
  <c r="E754" i="3"/>
  <c r="E755" i="3"/>
  <c r="E756" i="3"/>
  <c r="E757" i="3"/>
  <c r="E758" i="3"/>
  <c r="E759" i="3"/>
  <c r="E760" i="3"/>
  <c r="E761" i="3"/>
  <c r="E762" i="3"/>
  <c r="E763" i="3"/>
  <c r="E764" i="3"/>
  <c r="E765" i="3"/>
  <c r="E766" i="3"/>
  <c r="E767" i="3"/>
  <c r="E768" i="3"/>
  <c r="E769" i="3"/>
  <c r="E770" i="3"/>
  <c r="E771" i="3"/>
  <c r="E772" i="3"/>
  <c r="E773" i="3"/>
  <c r="E774" i="3"/>
  <c r="E775" i="3"/>
  <c r="E776" i="3"/>
  <c r="E777" i="3"/>
  <c r="E778" i="3"/>
  <c r="E779" i="3"/>
  <c r="E780" i="3"/>
  <c r="E781" i="3"/>
  <c r="E782" i="3"/>
  <c r="E783" i="3"/>
  <c r="E784" i="3"/>
  <c r="E785" i="3"/>
  <c r="E786" i="3"/>
  <c r="E787" i="3"/>
  <c r="E788" i="3"/>
  <c r="E789" i="3"/>
  <c r="E790" i="3"/>
  <c r="E791" i="3"/>
  <c r="E792" i="3"/>
  <c r="E793" i="3"/>
  <c r="E794" i="3"/>
  <c r="E795" i="3"/>
  <c r="E796" i="3"/>
  <c r="E797" i="3"/>
  <c r="E798" i="3"/>
  <c r="E799" i="3"/>
  <c r="E800" i="3"/>
  <c r="E801" i="3"/>
  <c r="E802" i="3"/>
  <c r="E803" i="3"/>
  <c r="E804" i="3"/>
  <c r="E805" i="3"/>
  <c r="E806" i="3"/>
  <c r="E807" i="3"/>
  <c r="E808" i="3"/>
  <c r="E809" i="3"/>
  <c r="E810" i="3"/>
  <c r="E811" i="3"/>
  <c r="E812" i="3"/>
  <c r="E813" i="3"/>
  <c r="E814" i="3"/>
  <c r="E815" i="3"/>
  <c r="E816" i="3"/>
  <c r="E817" i="3"/>
  <c r="E818" i="3"/>
  <c r="E819" i="3"/>
  <c r="E820" i="3"/>
  <c r="E821" i="3"/>
  <c r="E822" i="3"/>
  <c r="E823" i="3"/>
  <c r="E824" i="3"/>
  <c r="E825" i="3"/>
  <c r="E826" i="3"/>
  <c r="E827" i="3"/>
  <c r="E828" i="3"/>
  <c r="E829" i="3"/>
  <c r="E830" i="3"/>
  <c r="E831" i="3"/>
  <c r="E832" i="3"/>
  <c r="E833" i="3"/>
  <c r="E834" i="3"/>
  <c r="E835" i="3"/>
  <c r="E836" i="3"/>
  <c r="E837" i="3"/>
  <c r="E838" i="3"/>
  <c r="E839" i="3"/>
  <c r="E840" i="3"/>
  <c r="E841" i="3"/>
  <c r="E842" i="3"/>
  <c r="E843" i="3"/>
  <c r="E844" i="3"/>
  <c r="E845" i="3"/>
  <c r="E846" i="3"/>
  <c r="E847" i="3"/>
  <c r="E848" i="3"/>
  <c r="E849" i="3"/>
  <c r="E850" i="3"/>
  <c r="E851" i="3"/>
  <c r="E852" i="3"/>
  <c r="E853" i="3"/>
  <c r="E854" i="3"/>
  <c r="E855" i="3"/>
  <c r="E856" i="3"/>
  <c r="E857" i="3"/>
  <c r="E858" i="3"/>
  <c r="E859" i="3"/>
  <c r="E860" i="3"/>
  <c r="E861" i="3"/>
  <c r="E862" i="3"/>
  <c r="E863" i="3"/>
  <c r="E864" i="3"/>
  <c r="E865" i="3"/>
  <c r="E866" i="3"/>
  <c r="E867" i="3"/>
  <c r="E868" i="3"/>
  <c r="E869" i="3"/>
  <c r="E870" i="3"/>
  <c r="E871" i="3"/>
  <c r="E872" i="3"/>
  <c r="E873" i="3"/>
  <c r="E874" i="3"/>
  <c r="E875" i="3"/>
  <c r="E876" i="3"/>
  <c r="E877" i="3"/>
  <c r="E878" i="3"/>
  <c r="E879" i="3"/>
  <c r="E880" i="3"/>
  <c r="E881" i="3"/>
  <c r="E882" i="3"/>
  <c r="E883" i="3"/>
  <c r="E884" i="3"/>
  <c r="E885" i="3"/>
  <c r="E886" i="3"/>
  <c r="E887" i="3"/>
  <c r="E888" i="3"/>
  <c r="E889" i="3"/>
  <c r="E890" i="3"/>
  <c r="E891" i="3"/>
  <c r="E892" i="3"/>
  <c r="E893" i="3"/>
  <c r="E894" i="3"/>
  <c r="E895" i="3"/>
  <c r="E896" i="3"/>
  <c r="E897" i="3"/>
  <c r="E898" i="3"/>
  <c r="E899" i="3"/>
  <c r="E900" i="3"/>
  <c r="E901" i="3"/>
  <c r="E902" i="3"/>
  <c r="E903" i="3"/>
  <c r="E904" i="3"/>
  <c r="E905" i="3"/>
  <c r="E906" i="3"/>
  <c r="E907" i="3"/>
  <c r="E908" i="3"/>
  <c r="E909" i="3"/>
  <c r="E910" i="3"/>
  <c r="E911" i="3"/>
  <c r="E912" i="3"/>
  <c r="E913" i="3"/>
  <c r="E914" i="3"/>
  <c r="E915" i="3"/>
  <c r="E916" i="3"/>
  <c r="E917" i="3"/>
  <c r="E918" i="3"/>
  <c r="E919" i="3"/>
  <c r="E920" i="3"/>
  <c r="E921" i="3"/>
  <c r="E922" i="3"/>
  <c r="E923" i="3"/>
  <c r="E924" i="3"/>
  <c r="E925" i="3"/>
  <c r="E926" i="3"/>
  <c r="E927" i="3"/>
  <c r="E928" i="3"/>
  <c r="E929" i="3"/>
  <c r="E930" i="3"/>
  <c r="E931" i="3"/>
  <c r="E932" i="3"/>
  <c r="E933" i="3"/>
  <c r="E934" i="3"/>
  <c r="E935" i="3"/>
  <c r="E936" i="3"/>
  <c r="E937" i="3"/>
  <c r="E938" i="3"/>
  <c r="E939" i="3"/>
  <c r="E940" i="3"/>
  <c r="E941" i="3"/>
  <c r="E942" i="3"/>
  <c r="E943" i="3"/>
  <c r="E944" i="3"/>
  <c r="E945" i="3"/>
  <c r="E946" i="3"/>
  <c r="E947" i="3"/>
  <c r="E948" i="3"/>
  <c r="E949" i="3"/>
  <c r="E950" i="3"/>
  <c r="E951" i="3"/>
  <c r="E952" i="3"/>
  <c r="E953" i="3"/>
  <c r="E954" i="3"/>
  <c r="E955" i="3"/>
  <c r="E956" i="3"/>
  <c r="E957" i="3"/>
  <c r="E958" i="3"/>
  <c r="E959" i="3"/>
  <c r="E960" i="3"/>
  <c r="E961" i="3"/>
  <c r="E962" i="3"/>
  <c r="E963" i="3"/>
  <c r="E964" i="3"/>
  <c r="E965" i="3"/>
  <c r="E966" i="3"/>
  <c r="E967" i="3"/>
  <c r="E968" i="3"/>
  <c r="E969" i="3"/>
  <c r="E970" i="3"/>
  <c r="E971" i="3"/>
  <c r="E972" i="3"/>
  <c r="E973" i="3"/>
  <c r="E974" i="3"/>
  <c r="E975" i="3"/>
  <c r="E976" i="3"/>
  <c r="E977" i="3"/>
  <c r="E978" i="3"/>
  <c r="E979" i="3"/>
  <c r="E980" i="3"/>
  <c r="E981" i="3"/>
  <c r="E982" i="3"/>
  <c r="E983" i="3"/>
  <c r="E984" i="3"/>
  <c r="E985" i="3"/>
  <c r="E986" i="3"/>
  <c r="E987" i="3"/>
  <c r="E988" i="3"/>
  <c r="E989" i="3"/>
  <c r="E990" i="3"/>
  <c r="E991" i="3"/>
  <c r="E992" i="3"/>
  <c r="E993" i="3"/>
  <c r="E994" i="3"/>
  <c r="E995" i="3"/>
  <c r="E996" i="3"/>
  <c r="E998" i="3"/>
  <c r="E999" i="3"/>
  <c r="E1000" i="3"/>
  <c r="E8" i="3"/>
  <c r="I8" i="3" s="1"/>
  <c r="I947" i="3" l="1"/>
  <c r="I907" i="3"/>
  <c r="I859" i="3"/>
  <c r="I827" i="3"/>
  <c r="I787" i="3"/>
  <c r="I755" i="3"/>
  <c r="I715" i="3"/>
  <c r="I683" i="3"/>
  <c r="I651" i="3"/>
  <c r="I619" i="3"/>
  <c r="I579" i="3"/>
  <c r="I547" i="3"/>
  <c r="I515" i="3"/>
  <c r="I483" i="3"/>
  <c r="I451" i="3"/>
  <c r="I355" i="3"/>
  <c r="I978" i="3"/>
  <c r="I930" i="3"/>
  <c r="I898" i="3"/>
  <c r="I882" i="3"/>
  <c r="I866" i="3"/>
  <c r="I850" i="3"/>
  <c r="I826" i="3"/>
  <c r="I810" i="3"/>
  <c r="I794" i="3"/>
  <c r="I778" i="3"/>
  <c r="I762" i="3"/>
  <c r="I746" i="3"/>
  <c r="I730" i="3"/>
  <c r="I714" i="3"/>
  <c r="I698" i="3"/>
  <c r="I682" i="3"/>
  <c r="I666" i="3"/>
  <c r="I650" i="3"/>
  <c r="I634" i="3"/>
  <c r="I618" i="3"/>
  <c r="I602" i="3"/>
  <c r="I586" i="3"/>
  <c r="I570" i="3"/>
  <c r="I554" i="3"/>
  <c r="I538" i="3"/>
  <c r="I522" i="3"/>
  <c r="I506" i="3"/>
  <c r="I498" i="3"/>
  <c r="I482" i="3"/>
  <c r="I466" i="3"/>
  <c r="I450" i="3"/>
  <c r="I434" i="3"/>
  <c r="I418" i="3"/>
  <c r="I402" i="3"/>
  <c r="I378" i="3"/>
  <c r="I362" i="3"/>
  <c r="I346" i="3"/>
  <c r="I330" i="3"/>
  <c r="I314" i="3"/>
  <c r="I298" i="3"/>
  <c r="I282" i="3"/>
  <c r="I266" i="3"/>
  <c r="I258" i="3"/>
  <c r="I971" i="3"/>
  <c r="I923" i="3"/>
  <c r="I875" i="3"/>
  <c r="I835" i="3"/>
  <c r="I779" i="3"/>
  <c r="I739" i="3"/>
  <c r="I699" i="3"/>
  <c r="I659" i="3"/>
  <c r="I603" i="3"/>
  <c r="I571" i="3"/>
  <c r="I531" i="3"/>
  <c r="I491" i="3"/>
  <c r="I443" i="3"/>
  <c r="I323" i="3"/>
  <c r="I970" i="3"/>
  <c r="I938" i="3"/>
  <c r="I906" i="3"/>
  <c r="I890" i="3"/>
  <c r="I874" i="3"/>
  <c r="I858" i="3"/>
  <c r="I842" i="3"/>
  <c r="I834" i="3"/>
  <c r="I818" i="3"/>
  <c r="I802" i="3"/>
  <c r="I786" i="3"/>
  <c r="I770" i="3"/>
  <c r="I754" i="3"/>
  <c r="I738" i="3"/>
  <c r="I722" i="3"/>
  <c r="I706" i="3"/>
  <c r="I690" i="3"/>
  <c r="I674" i="3"/>
  <c r="I658" i="3"/>
  <c r="I642" i="3"/>
  <c r="I626" i="3"/>
  <c r="I610" i="3"/>
  <c r="I594" i="3"/>
  <c r="I578" i="3"/>
  <c r="I562" i="3"/>
  <c r="I546" i="3"/>
  <c r="I530" i="3"/>
  <c r="I514" i="3"/>
  <c r="I490" i="3"/>
  <c r="I474" i="3"/>
  <c r="I458" i="3"/>
  <c r="I442" i="3"/>
  <c r="I426" i="3"/>
  <c r="I410" i="3"/>
  <c r="I394" i="3"/>
  <c r="I386" i="3"/>
  <c r="I370" i="3"/>
  <c r="I354" i="3"/>
  <c r="I338" i="3"/>
  <c r="I322" i="3"/>
  <c r="I306" i="3"/>
  <c r="I290" i="3"/>
  <c r="I274" i="3"/>
  <c r="I250" i="3"/>
  <c r="I167" i="3"/>
  <c r="I159" i="3"/>
  <c r="I151" i="3"/>
  <c r="I143" i="3"/>
  <c r="I987" i="3"/>
  <c r="I955" i="3"/>
  <c r="I915" i="3"/>
  <c r="I867" i="3"/>
  <c r="I811" i="3"/>
  <c r="I731" i="3"/>
  <c r="I691" i="3"/>
  <c r="I643" i="3"/>
  <c r="I595" i="3"/>
  <c r="I563" i="3"/>
  <c r="I523" i="3"/>
  <c r="I475" i="3"/>
  <c r="I427" i="3"/>
  <c r="I347" i="3"/>
  <c r="I994" i="3"/>
  <c r="I954" i="3"/>
  <c r="I914" i="3"/>
  <c r="I991" i="3"/>
  <c r="I967" i="3"/>
  <c r="I943" i="3"/>
  <c r="I911" i="3"/>
  <c r="I887" i="3"/>
  <c r="I863" i="3"/>
  <c r="I839" i="3"/>
  <c r="I807" i="3"/>
  <c r="I783" i="3"/>
  <c r="I759" i="3"/>
  <c r="I743" i="3"/>
  <c r="I719" i="3"/>
  <c r="I695" i="3"/>
  <c r="I671" i="3"/>
  <c r="I647" i="3"/>
  <c r="I639" i="3"/>
  <c r="I615" i="3"/>
  <c r="I591" i="3"/>
  <c r="I575" i="3"/>
  <c r="I559" i="3"/>
  <c r="I535" i="3"/>
  <c r="I511" i="3"/>
  <c r="I495" i="3"/>
  <c r="I479" i="3"/>
  <c r="I463" i="3"/>
  <c r="I455" i="3"/>
  <c r="I447" i="3"/>
  <c r="I439" i="3"/>
  <c r="I431" i="3"/>
  <c r="I423" i="3"/>
  <c r="I415" i="3"/>
  <c r="I407" i="3"/>
  <c r="I399" i="3"/>
  <c r="I383" i="3"/>
  <c r="I367" i="3"/>
  <c r="I359" i="3"/>
  <c r="I351" i="3"/>
  <c r="I343" i="3"/>
  <c r="I335" i="3"/>
  <c r="I327" i="3"/>
  <c r="I319" i="3"/>
  <c r="I311" i="3"/>
  <c r="I303" i="3"/>
  <c r="I295" i="3"/>
  <c r="I287" i="3"/>
  <c r="I279" i="3"/>
  <c r="I271" i="3"/>
  <c r="I263" i="3"/>
  <c r="I255" i="3"/>
  <c r="I247" i="3"/>
  <c r="I239" i="3"/>
  <c r="I231" i="3"/>
  <c r="I223" i="3"/>
  <c r="I215" i="3"/>
  <c r="I207" i="3"/>
  <c r="I199" i="3"/>
  <c r="I191" i="3"/>
  <c r="I183" i="3"/>
  <c r="I175" i="3"/>
  <c r="I999" i="3"/>
  <c r="I990" i="3"/>
  <c r="I982" i="3"/>
  <c r="I974" i="3"/>
  <c r="I966" i="3"/>
  <c r="I958" i="3"/>
  <c r="I950" i="3"/>
  <c r="I942" i="3"/>
  <c r="I934" i="3"/>
  <c r="I926" i="3"/>
  <c r="I918" i="3"/>
  <c r="I910" i="3"/>
  <c r="I902" i="3"/>
  <c r="I894" i="3"/>
  <c r="I886" i="3"/>
  <c r="I878" i="3"/>
  <c r="I870" i="3"/>
  <c r="I862" i="3"/>
  <c r="I854" i="3"/>
  <c r="I846" i="3"/>
  <c r="I838" i="3"/>
  <c r="I830" i="3"/>
  <c r="I822" i="3"/>
  <c r="I814" i="3"/>
  <c r="I806" i="3"/>
  <c r="I798" i="3"/>
  <c r="I790" i="3"/>
  <c r="I782" i="3"/>
  <c r="I774" i="3"/>
  <c r="I766" i="3"/>
  <c r="I758" i="3"/>
  <c r="I750" i="3"/>
  <c r="I742" i="3"/>
  <c r="I734" i="3"/>
  <c r="I726" i="3"/>
  <c r="I718" i="3"/>
  <c r="I710" i="3"/>
  <c r="I702" i="3"/>
  <c r="I694" i="3"/>
  <c r="I686" i="3"/>
  <c r="I678" i="3"/>
  <c r="I670" i="3"/>
  <c r="I662" i="3"/>
  <c r="I654" i="3"/>
  <c r="I646" i="3"/>
  <c r="I638" i="3"/>
  <c r="I630" i="3"/>
  <c r="I622" i="3"/>
  <c r="I614" i="3"/>
  <c r="I606" i="3"/>
  <c r="I598" i="3"/>
  <c r="I590" i="3"/>
  <c r="I582" i="3"/>
  <c r="I574" i="3"/>
  <c r="I566" i="3"/>
  <c r="I558" i="3"/>
  <c r="I550" i="3"/>
  <c r="I542" i="3"/>
  <c r="I534" i="3"/>
  <c r="I526" i="3"/>
  <c r="I518" i="3"/>
  <c r="I510" i="3"/>
  <c r="I502" i="3"/>
  <c r="I494" i="3"/>
  <c r="I486" i="3"/>
  <c r="I478" i="3"/>
  <c r="I470" i="3"/>
  <c r="I462" i="3"/>
  <c r="I454" i="3"/>
  <c r="I446" i="3"/>
  <c r="I438" i="3"/>
  <c r="I430" i="3"/>
  <c r="I422" i="3"/>
  <c r="I414" i="3"/>
  <c r="I406" i="3"/>
  <c r="I398" i="3"/>
  <c r="I390" i="3"/>
  <c r="I382" i="3"/>
  <c r="I374" i="3"/>
  <c r="I366" i="3"/>
  <c r="I358" i="3"/>
  <c r="I350" i="3"/>
  <c r="I342" i="3"/>
  <c r="I334" i="3"/>
  <c r="I326" i="3"/>
  <c r="I318" i="3"/>
  <c r="I310" i="3"/>
  <c r="I302" i="3"/>
  <c r="I294" i="3"/>
  <c r="I286" i="3"/>
  <c r="I278" i="3"/>
  <c r="I270" i="3"/>
  <c r="I262" i="3"/>
  <c r="I254" i="3"/>
  <c r="I246" i="3"/>
  <c r="I238" i="3"/>
  <c r="I230" i="3"/>
  <c r="I222" i="3"/>
  <c r="I214" i="3"/>
  <c r="I206" i="3"/>
  <c r="I198" i="3"/>
  <c r="I190" i="3"/>
  <c r="I182" i="3"/>
  <c r="I174" i="3"/>
  <c r="I963" i="3"/>
  <c r="I891" i="3"/>
  <c r="I819" i="3"/>
  <c r="I747" i="3"/>
  <c r="I627" i="3"/>
  <c r="I379" i="3"/>
  <c r="I986" i="3"/>
  <c r="I946" i="3"/>
  <c r="I1000" i="3"/>
  <c r="I975" i="3"/>
  <c r="I951" i="3"/>
  <c r="I927" i="3"/>
  <c r="I903" i="3"/>
  <c r="I879" i="3"/>
  <c r="I847" i="3"/>
  <c r="I823" i="3"/>
  <c r="I799" i="3"/>
  <c r="I775" i="3"/>
  <c r="I751" i="3"/>
  <c r="I727" i="3"/>
  <c r="I703" i="3"/>
  <c r="I687" i="3"/>
  <c r="I663" i="3"/>
  <c r="I631" i="3"/>
  <c r="I599" i="3"/>
  <c r="I567" i="3"/>
  <c r="I543" i="3"/>
  <c r="I519" i="3"/>
  <c r="I487" i="3"/>
  <c r="I391" i="3"/>
  <c r="I998" i="3"/>
  <c r="I981" i="3"/>
  <c r="I965" i="3"/>
  <c r="I941" i="3"/>
  <c r="I925" i="3"/>
  <c r="I901" i="3"/>
  <c r="I885" i="3"/>
  <c r="I869" i="3"/>
  <c r="I853" i="3"/>
  <c r="I845" i="3"/>
  <c r="I837" i="3"/>
  <c r="I829" i="3"/>
  <c r="I821" i="3"/>
  <c r="I813" i="3"/>
  <c r="I805" i="3"/>
  <c r="I797" i="3"/>
  <c r="I789" i="3"/>
  <c r="I781" i="3"/>
  <c r="I773" i="3"/>
  <c r="I765" i="3"/>
  <c r="I757" i="3"/>
  <c r="I749" i="3"/>
  <c r="I741" i="3"/>
  <c r="I733" i="3"/>
  <c r="I725" i="3"/>
  <c r="I717" i="3"/>
  <c r="I709" i="3"/>
  <c r="I701" i="3"/>
  <c r="I693" i="3"/>
  <c r="I685" i="3"/>
  <c r="I677" i="3"/>
  <c r="I669" i="3"/>
  <c r="I661" i="3"/>
  <c r="I653" i="3"/>
  <c r="I645" i="3"/>
  <c r="I637" i="3"/>
  <c r="I629" i="3"/>
  <c r="I621" i="3"/>
  <c r="I613" i="3"/>
  <c r="I605" i="3"/>
  <c r="I597" i="3"/>
  <c r="I589" i="3"/>
  <c r="I581" i="3"/>
  <c r="I573" i="3"/>
  <c r="I565" i="3"/>
  <c r="I557" i="3"/>
  <c r="I549" i="3"/>
  <c r="I541" i="3"/>
  <c r="I533" i="3"/>
  <c r="I525" i="3"/>
  <c r="I517" i="3"/>
  <c r="I509" i="3"/>
  <c r="I501" i="3"/>
  <c r="I493" i="3"/>
  <c r="I485" i="3"/>
  <c r="I477" i="3"/>
  <c r="I469" i="3"/>
  <c r="I461" i="3"/>
  <c r="I453" i="3"/>
  <c r="I445" i="3"/>
  <c r="I437" i="3"/>
  <c r="I429" i="3"/>
  <c r="I421" i="3"/>
  <c r="I413" i="3"/>
  <c r="I405" i="3"/>
  <c r="I397" i="3"/>
  <c r="I389" i="3"/>
  <c r="I381" i="3"/>
  <c r="I373" i="3"/>
  <c r="I365" i="3"/>
  <c r="I357" i="3"/>
  <c r="I349" i="3"/>
  <c r="I341" i="3"/>
  <c r="I333" i="3"/>
  <c r="I325" i="3"/>
  <c r="I317" i="3"/>
  <c r="I309" i="3"/>
  <c r="I301" i="3"/>
  <c r="I293" i="3"/>
  <c r="I285" i="3"/>
  <c r="I277" i="3"/>
  <c r="I269" i="3"/>
  <c r="I261" i="3"/>
  <c r="I253" i="3"/>
  <c r="I245" i="3"/>
  <c r="I237" i="3"/>
  <c r="I229" i="3"/>
  <c r="I221" i="3"/>
  <c r="I213" i="3"/>
  <c r="I205" i="3"/>
  <c r="I197" i="3"/>
  <c r="I189" i="3"/>
  <c r="I181" i="3"/>
  <c r="I173" i="3"/>
  <c r="I165" i="3"/>
  <c r="I157" i="3"/>
  <c r="I149" i="3"/>
  <c r="I141" i="3"/>
  <c r="I979" i="3"/>
  <c r="I931" i="3"/>
  <c r="I899" i="3"/>
  <c r="I851" i="3"/>
  <c r="I803" i="3"/>
  <c r="I763" i="3"/>
  <c r="I707" i="3"/>
  <c r="I667" i="3"/>
  <c r="I611" i="3"/>
  <c r="I555" i="3"/>
  <c r="I507" i="3"/>
  <c r="I459" i="3"/>
  <c r="I331" i="3"/>
  <c r="I962" i="3"/>
  <c r="I922" i="3"/>
  <c r="I983" i="3"/>
  <c r="I959" i="3"/>
  <c r="I935" i="3"/>
  <c r="I919" i="3"/>
  <c r="I895" i="3"/>
  <c r="I871" i="3"/>
  <c r="I855" i="3"/>
  <c r="I831" i="3"/>
  <c r="I815" i="3"/>
  <c r="I791" i="3"/>
  <c r="I767" i="3"/>
  <c r="I735" i="3"/>
  <c r="I711" i="3"/>
  <c r="I679" i="3"/>
  <c r="I655" i="3"/>
  <c r="I623" i="3"/>
  <c r="I607" i="3"/>
  <c r="I583" i="3"/>
  <c r="I551" i="3"/>
  <c r="I527" i="3"/>
  <c r="I503" i="3"/>
  <c r="I471" i="3"/>
  <c r="I375" i="3"/>
  <c r="I989" i="3"/>
  <c r="I973" i="3"/>
  <c r="I957" i="3"/>
  <c r="I949" i="3"/>
  <c r="I933" i="3"/>
  <c r="I917" i="3"/>
  <c r="I909" i="3"/>
  <c r="I893" i="3"/>
  <c r="I877" i="3"/>
  <c r="I861" i="3"/>
  <c r="I996" i="3"/>
  <c r="I988" i="3"/>
  <c r="I980" i="3"/>
  <c r="I972" i="3"/>
  <c r="I964" i="3"/>
  <c r="I956" i="3"/>
  <c r="I948" i="3"/>
  <c r="I940" i="3"/>
  <c r="I932" i="3"/>
  <c r="I924" i="3"/>
  <c r="I916" i="3"/>
  <c r="I908" i="3"/>
  <c r="I900" i="3"/>
  <c r="I892" i="3"/>
  <c r="I884" i="3"/>
  <c r="I876" i="3"/>
  <c r="I868" i="3"/>
  <c r="I860" i="3"/>
  <c r="I852" i="3"/>
  <c r="I844" i="3"/>
  <c r="I836" i="3"/>
  <c r="I828" i="3"/>
  <c r="I820" i="3"/>
  <c r="I812" i="3"/>
  <c r="I804" i="3"/>
  <c r="I796" i="3"/>
  <c r="I788" i="3"/>
  <c r="I780" i="3"/>
  <c r="I772" i="3"/>
  <c r="I764" i="3"/>
  <c r="I756" i="3"/>
  <c r="I748" i="3"/>
  <c r="I740" i="3"/>
  <c r="I732" i="3"/>
  <c r="I724" i="3"/>
  <c r="I716" i="3"/>
  <c r="I708" i="3"/>
  <c r="I700" i="3"/>
  <c r="I692" i="3"/>
  <c r="I684" i="3"/>
  <c r="I676" i="3"/>
  <c r="I668" i="3"/>
  <c r="I660" i="3"/>
  <c r="I652" i="3"/>
  <c r="I644" i="3"/>
  <c r="I636" i="3"/>
  <c r="I628" i="3"/>
  <c r="I620" i="3"/>
  <c r="I612" i="3"/>
  <c r="I604" i="3"/>
  <c r="I596" i="3"/>
  <c r="I588" i="3"/>
  <c r="I580" i="3"/>
  <c r="I572" i="3"/>
  <c r="I564" i="3"/>
  <c r="I556" i="3"/>
  <c r="I548" i="3"/>
  <c r="I540" i="3"/>
  <c r="I532" i="3"/>
  <c r="I524" i="3"/>
  <c r="I516" i="3"/>
  <c r="I508" i="3"/>
  <c r="I500" i="3"/>
  <c r="I492" i="3"/>
  <c r="I484" i="3"/>
  <c r="I476" i="3"/>
  <c r="I468" i="3"/>
  <c r="I460" i="3"/>
  <c r="I452" i="3"/>
  <c r="I444" i="3"/>
  <c r="I436" i="3"/>
  <c r="I428" i="3"/>
  <c r="I420" i="3"/>
  <c r="I412" i="3"/>
  <c r="I404" i="3"/>
  <c r="I396" i="3"/>
  <c r="I388" i="3"/>
  <c r="I380" i="3"/>
  <c r="I372" i="3"/>
  <c r="I364" i="3"/>
  <c r="I356" i="3"/>
  <c r="I348" i="3"/>
  <c r="I340" i="3"/>
  <c r="I332" i="3"/>
  <c r="I324" i="3"/>
  <c r="I316" i="3"/>
  <c r="I308" i="3"/>
  <c r="I300" i="3"/>
  <c r="I292" i="3"/>
  <c r="I284" i="3"/>
  <c r="I276" i="3"/>
  <c r="I268" i="3"/>
  <c r="I260" i="3"/>
  <c r="I252" i="3"/>
  <c r="I244" i="3"/>
  <c r="I236" i="3"/>
  <c r="I228" i="3"/>
  <c r="I220" i="3"/>
  <c r="I212" i="3"/>
  <c r="I204" i="3"/>
  <c r="I196" i="3"/>
  <c r="I188" i="3"/>
  <c r="I180" i="3"/>
  <c r="I172" i="3"/>
  <c r="I164" i="3"/>
  <c r="I995" i="3"/>
  <c r="I939" i="3"/>
  <c r="I883" i="3"/>
  <c r="I843" i="3"/>
  <c r="I795" i="3"/>
  <c r="I771" i="3"/>
  <c r="I723" i="3"/>
  <c r="I675" i="3"/>
  <c r="I635" i="3"/>
  <c r="I587" i="3"/>
  <c r="I539" i="3"/>
  <c r="I499" i="3"/>
  <c r="I467" i="3"/>
  <c r="I435" i="3"/>
  <c r="I419" i="3"/>
  <c r="I411" i="3"/>
  <c r="I403" i="3"/>
  <c r="I395" i="3"/>
  <c r="I387" i="3"/>
  <c r="I371" i="3"/>
  <c r="I363" i="3"/>
  <c r="I339" i="3"/>
  <c r="I315" i="3"/>
  <c r="I307" i="3"/>
  <c r="I299" i="3"/>
  <c r="I291" i="3"/>
  <c r="I283" i="3"/>
  <c r="I275" i="3"/>
  <c r="I267" i="3"/>
  <c r="I259" i="3"/>
  <c r="I251" i="3"/>
  <c r="I243" i="3"/>
  <c r="I235" i="3"/>
  <c r="I227" i="3"/>
  <c r="I219" i="3"/>
  <c r="I211" i="3"/>
  <c r="I203" i="3"/>
  <c r="I195" i="3"/>
  <c r="I187" i="3"/>
  <c r="I179" i="3"/>
  <c r="I171" i="3"/>
  <c r="I163" i="3"/>
  <c r="I155" i="3"/>
  <c r="I147" i="3"/>
  <c r="I139" i="3"/>
  <c r="I131" i="3"/>
  <c r="I123" i="3"/>
  <c r="I115" i="3"/>
  <c r="I107" i="3"/>
  <c r="I99" i="3"/>
  <c r="I91" i="3"/>
  <c r="I83" i="3"/>
  <c r="I75" i="3"/>
  <c r="I67" i="3"/>
  <c r="I59" i="3"/>
  <c r="I51" i="3"/>
  <c r="I43" i="3"/>
  <c r="I35" i="3"/>
  <c r="I27" i="3"/>
  <c r="I19" i="3"/>
  <c r="I11" i="3"/>
  <c r="I130" i="3"/>
  <c r="I122" i="3"/>
  <c r="I114" i="3"/>
  <c r="I106" i="3"/>
  <c r="I98" i="3"/>
  <c r="I90" i="3"/>
  <c r="I82" i="3"/>
  <c r="I74" i="3"/>
  <c r="I66" i="3"/>
  <c r="I58" i="3"/>
  <c r="I50" i="3"/>
  <c r="I42" i="3"/>
  <c r="I34" i="3"/>
  <c r="I26" i="3"/>
  <c r="I18" i="3"/>
  <c r="I10" i="3"/>
  <c r="I145" i="3"/>
  <c r="I137" i="3"/>
  <c r="I129" i="3"/>
  <c r="I121" i="3"/>
  <c r="I113" i="3"/>
  <c r="I105" i="3"/>
  <c r="I97" i="3"/>
  <c r="I89" i="3"/>
  <c r="I81" i="3"/>
  <c r="I73" i="3"/>
  <c r="I65" i="3"/>
  <c r="I57" i="3"/>
  <c r="I49" i="3"/>
  <c r="I41" i="3"/>
  <c r="I25" i="3"/>
  <c r="I17" i="3"/>
  <c r="I9" i="3"/>
  <c r="I242" i="3"/>
  <c r="I234" i="3"/>
  <c r="I226" i="3"/>
  <c r="I218" i="3"/>
  <c r="I210" i="3"/>
  <c r="I202" i="3"/>
  <c r="I194" i="3"/>
  <c r="I186" i="3"/>
  <c r="I178" i="3"/>
  <c r="I170" i="3"/>
  <c r="I162" i="3"/>
  <c r="I154" i="3"/>
  <c r="I146" i="3"/>
  <c r="I138" i="3"/>
  <c r="I993" i="3"/>
  <c r="I985" i="3"/>
  <c r="I977" i="3"/>
  <c r="I969" i="3"/>
  <c r="I961" i="3"/>
  <c r="I953" i="3"/>
  <c r="I945" i="3"/>
  <c r="I937" i="3"/>
  <c r="I929" i="3"/>
  <c r="I921" i="3"/>
  <c r="I913" i="3"/>
  <c r="I905" i="3"/>
  <c r="I897" i="3"/>
  <c r="I889" i="3"/>
  <c r="I881" i="3"/>
  <c r="I873" i="3"/>
  <c r="I865" i="3"/>
  <c r="I857" i="3"/>
  <c r="I849" i="3"/>
  <c r="I841" i="3"/>
  <c r="I833" i="3"/>
  <c r="I825" i="3"/>
  <c r="I817" i="3"/>
  <c r="I809" i="3"/>
  <c r="I801" i="3"/>
  <c r="I793" i="3"/>
  <c r="I785" i="3"/>
  <c r="I777" i="3"/>
  <c r="I769" i="3"/>
  <c r="I761" i="3"/>
  <c r="I753" i="3"/>
  <c r="I745" i="3"/>
  <c r="I737" i="3"/>
  <c r="I729" i="3"/>
  <c r="I721" i="3"/>
  <c r="I713" i="3"/>
  <c r="I705" i="3"/>
  <c r="I697" i="3"/>
  <c r="I689" i="3"/>
  <c r="I681" i="3"/>
  <c r="I673" i="3"/>
  <c r="I665" i="3"/>
  <c r="I657" i="3"/>
  <c r="I649" i="3"/>
  <c r="I641" i="3"/>
  <c r="I633" i="3"/>
  <c r="I625" i="3"/>
  <c r="I617" i="3"/>
  <c r="I609" i="3"/>
  <c r="I601" i="3"/>
  <c r="I593" i="3"/>
  <c r="I585" i="3"/>
  <c r="I577" i="3"/>
  <c r="I569" i="3"/>
  <c r="I561" i="3"/>
  <c r="I553" i="3"/>
  <c r="I545" i="3"/>
  <c r="I537" i="3"/>
  <c r="I529" i="3"/>
  <c r="I521" i="3"/>
  <c r="I513" i="3"/>
  <c r="I505" i="3"/>
  <c r="I497" i="3"/>
  <c r="I489" i="3"/>
  <c r="I481" i="3"/>
  <c r="I473" i="3"/>
  <c r="I465" i="3"/>
  <c r="I457" i="3"/>
  <c r="I449" i="3"/>
  <c r="I441" i="3"/>
  <c r="I433" i="3"/>
  <c r="I425" i="3"/>
  <c r="I417" i="3"/>
  <c r="I409" i="3"/>
  <c r="I401" i="3"/>
  <c r="I393" i="3"/>
  <c r="I385" i="3"/>
  <c r="I377" i="3"/>
  <c r="I369" i="3"/>
  <c r="I361" i="3"/>
  <c r="I353" i="3"/>
  <c r="I345" i="3"/>
  <c r="I337" i="3"/>
  <c r="I329" i="3"/>
  <c r="I321" i="3"/>
  <c r="I313" i="3"/>
  <c r="I305" i="3"/>
  <c r="I297" i="3"/>
  <c r="I289" i="3"/>
  <c r="I281" i="3"/>
  <c r="I273" i="3"/>
  <c r="I265" i="3"/>
  <c r="I257" i="3"/>
  <c r="I249" i="3"/>
  <c r="I241" i="3"/>
  <c r="I233" i="3"/>
  <c r="I225" i="3"/>
  <c r="I217" i="3"/>
  <c r="I209" i="3"/>
  <c r="I201" i="3"/>
  <c r="I193" i="3"/>
  <c r="I185" i="3"/>
  <c r="I177" i="3"/>
  <c r="I169" i="3"/>
  <c r="I161" i="3"/>
  <c r="I153" i="3"/>
  <c r="I992" i="3"/>
  <c r="I984" i="3"/>
  <c r="I976" i="3"/>
  <c r="I968" i="3"/>
  <c r="I960" i="3"/>
  <c r="I952" i="3"/>
  <c r="I944" i="3"/>
  <c r="I936" i="3"/>
  <c r="I928" i="3"/>
  <c r="I920" i="3"/>
  <c r="I912" i="3"/>
  <c r="I904" i="3"/>
  <c r="I896" i="3"/>
  <c r="I888" i="3"/>
  <c r="I880" i="3"/>
  <c r="I872" i="3"/>
  <c r="I864" i="3"/>
  <c r="I856" i="3"/>
  <c r="I848" i="3"/>
  <c r="I840" i="3"/>
  <c r="I832" i="3"/>
  <c r="I824" i="3"/>
  <c r="I816" i="3"/>
  <c r="I808" i="3"/>
  <c r="I800" i="3"/>
  <c r="I792" i="3"/>
  <c r="I784" i="3"/>
  <c r="I776" i="3"/>
  <c r="I768" i="3"/>
  <c r="I760" i="3"/>
  <c r="I752" i="3"/>
  <c r="I744" i="3"/>
  <c r="I736" i="3"/>
  <c r="I728" i="3"/>
  <c r="I720" i="3"/>
  <c r="I712" i="3"/>
  <c r="I704" i="3"/>
  <c r="I696" i="3"/>
  <c r="I688" i="3"/>
  <c r="I680" i="3"/>
  <c r="I672" i="3"/>
  <c r="I664" i="3"/>
  <c r="I656" i="3"/>
  <c r="I648" i="3"/>
  <c r="I640" i="3"/>
  <c r="I632" i="3"/>
  <c r="I624" i="3"/>
  <c r="I616" i="3"/>
  <c r="I608" i="3"/>
  <c r="I600" i="3"/>
  <c r="I592" i="3"/>
  <c r="I584" i="3"/>
  <c r="I576" i="3"/>
  <c r="I568" i="3"/>
  <c r="I560" i="3"/>
  <c r="I552" i="3"/>
  <c r="I544" i="3"/>
  <c r="I536" i="3"/>
  <c r="I528" i="3"/>
  <c r="I520" i="3"/>
  <c r="I512" i="3"/>
  <c r="I504" i="3"/>
  <c r="I496" i="3"/>
  <c r="I488" i="3"/>
  <c r="I480" i="3"/>
  <c r="I472" i="3"/>
  <c r="I464" i="3"/>
  <c r="I456" i="3"/>
  <c r="I448" i="3"/>
  <c r="I440" i="3"/>
  <c r="I432" i="3"/>
  <c r="I424" i="3"/>
  <c r="I416" i="3"/>
  <c r="I408" i="3"/>
  <c r="I400" i="3"/>
  <c r="I392" i="3"/>
  <c r="I384" i="3"/>
  <c r="I376" i="3"/>
  <c r="I368" i="3"/>
  <c r="I360" i="3"/>
  <c r="I352" i="3"/>
  <c r="I344" i="3"/>
  <c r="I336" i="3"/>
  <c r="I328" i="3"/>
  <c r="I320" i="3"/>
  <c r="I312" i="3"/>
  <c r="I304" i="3"/>
  <c r="I296" i="3"/>
  <c r="I288" i="3"/>
  <c r="I280" i="3"/>
  <c r="I272" i="3"/>
  <c r="I264" i="3"/>
  <c r="I256" i="3"/>
  <c r="I248" i="3"/>
  <c r="I240" i="3"/>
  <c r="I232" i="3"/>
  <c r="I224" i="3"/>
  <c r="I216" i="3"/>
  <c r="I208" i="3"/>
  <c r="I200" i="3"/>
  <c r="I192" i="3"/>
  <c r="I184" i="3"/>
  <c r="I176" i="3"/>
  <c r="I168" i="3"/>
  <c r="I160" i="3"/>
  <c r="I152" i="3"/>
  <c r="I144" i="3"/>
  <c r="I136" i="3"/>
  <c r="I128" i="3"/>
  <c r="I120" i="3"/>
  <c r="I112" i="3"/>
  <c r="I104" i="3"/>
  <c r="I96" i="3"/>
  <c r="I88" i="3"/>
  <c r="I80" i="3"/>
  <c r="I72" i="3"/>
  <c r="I64" i="3"/>
  <c r="I56" i="3"/>
  <c r="I48" i="3"/>
  <c r="I40" i="3"/>
  <c r="I24" i="3"/>
  <c r="I16" i="3"/>
  <c r="I135" i="3"/>
  <c r="I127" i="3"/>
  <c r="I119" i="3"/>
  <c r="I111" i="3"/>
  <c r="I103" i="3"/>
  <c r="I95" i="3"/>
  <c r="I87" i="3"/>
  <c r="I79" i="3"/>
  <c r="I71" i="3"/>
  <c r="I63" i="3"/>
  <c r="I55" i="3"/>
  <c r="I47" i="3"/>
  <c r="I39" i="3"/>
  <c r="I23" i="3"/>
  <c r="I15" i="3"/>
  <c r="I166" i="3"/>
  <c r="I158" i="3"/>
  <c r="I150" i="3"/>
  <c r="I142" i="3"/>
  <c r="I134" i="3"/>
  <c r="I126" i="3"/>
  <c r="I118" i="3"/>
  <c r="I110" i="3"/>
  <c r="I102" i="3"/>
  <c r="I94" i="3"/>
  <c r="I86" i="3"/>
  <c r="I78" i="3"/>
  <c r="I70" i="3"/>
  <c r="I62" i="3"/>
  <c r="I54" i="3"/>
  <c r="I46" i="3"/>
  <c r="I38" i="3"/>
  <c r="I22" i="3"/>
  <c r="I14" i="3"/>
  <c r="I133" i="3"/>
  <c r="I125" i="3"/>
  <c r="I117" i="3"/>
  <c r="I109" i="3"/>
  <c r="I101" i="3"/>
  <c r="I93" i="3"/>
  <c r="I85" i="3"/>
  <c r="I77" i="3"/>
  <c r="I69" i="3"/>
  <c r="I61" i="3"/>
  <c r="I53" i="3"/>
  <c r="I45" i="3"/>
  <c r="I37" i="3"/>
  <c r="I29" i="3"/>
  <c r="I21" i="3"/>
  <c r="I13" i="3"/>
  <c r="I156" i="3"/>
  <c r="I148" i="3"/>
  <c r="I140" i="3"/>
  <c r="I132" i="3"/>
  <c r="I124" i="3"/>
  <c r="I116" i="3"/>
  <c r="I108" i="3"/>
  <c r="I100" i="3"/>
  <c r="I92" i="3"/>
  <c r="I84" i="3"/>
  <c r="I76" i="3"/>
  <c r="I68" i="3"/>
  <c r="I60" i="3"/>
  <c r="I52" i="3"/>
  <c r="I44" i="3"/>
  <c r="I36" i="3"/>
  <c r="I28" i="3"/>
  <c r="I20" i="3"/>
  <c r="I12" i="3"/>
  <c r="D2" i="11"/>
  <c r="A9" i="3"/>
  <c r="A10" i="3"/>
  <c r="A11" i="3"/>
  <c r="A12" i="3"/>
  <c r="A13" i="3"/>
  <c r="A14" i="3"/>
  <c r="B14" i="3"/>
  <c r="A15" i="3"/>
  <c r="B15" i="3"/>
  <c r="A16" i="3"/>
  <c r="B16" i="3"/>
  <c r="A17" i="3"/>
  <c r="B17" i="3"/>
  <c r="A18" i="3"/>
  <c r="B18" i="3"/>
  <c r="A19" i="3"/>
  <c r="B19" i="3"/>
  <c r="A20" i="3"/>
  <c r="B20" i="3"/>
  <c r="A21" i="3"/>
  <c r="B21" i="3"/>
  <c r="A22" i="3"/>
  <c r="B22" i="3"/>
  <c r="A23" i="3"/>
  <c r="B23" i="3"/>
  <c r="A24" i="3"/>
  <c r="B24" i="3"/>
  <c r="A25" i="3"/>
  <c r="B25" i="3"/>
  <c r="A26" i="3"/>
  <c r="B26" i="3"/>
  <c r="A27" i="3"/>
  <c r="B27" i="3"/>
  <c r="A28" i="3"/>
  <c r="B28" i="3"/>
  <c r="A29" i="3"/>
  <c r="B29" i="3"/>
  <c r="A30" i="3"/>
  <c r="B30" i="3"/>
  <c r="A31" i="3"/>
  <c r="B31" i="3"/>
  <c r="A32" i="3"/>
  <c r="B32" i="3"/>
  <c r="A33" i="3"/>
  <c r="B33" i="3"/>
  <c r="A34" i="3"/>
  <c r="B34" i="3"/>
  <c r="A35" i="3"/>
  <c r="B35" i="3"/>
  <c r="A36" i="3"/>
  <c r="B36" i="3"/>
  <c r="A37" i="3"/>
  <c r="B37" i="3"/>
  <c r="A38" i="3"/>
  <c r="B38" i="3"/>
  <c r="A39" i="3"/>
  <c r="B39" i="3"/>
  <c r="A40" i="3"/>
  <c r="B40" i="3"/>
  <c r="A41" i="3"/>
  <c r="B41" i="3"/>
  <c r="A42" i="3"/>
  <c r="B42" i="3"/>
  <c r="A43" i="3"/>
  <c r="B43" i="3"/>
  <c r="A44" i="3"/>
  <c r="B44" i="3"/>
  <c r="A45" i="3"/>
  <c r="B45" i="3"/>
  <c r="A46" i="3"/>
  <c r="B46" i="3"/>
  <c r="A47" i="3"/>
  <c r="B47" i="3"/>
  <c r="A48" i="3"/>
  <c r="B48" i="3"/>
  <c r="A49" i="3"/>
  <c r="B49" i="3"/>
  <c r="A50" i="3"/>
  <c r="B50" i="3"/>
  <c r="A51" i="3"/>
  <c r="B51" i="3"/>
  <c r="A52" i="3"/>
  <c r="B52" i="3"/>
  <c r="A53" i="3"/>
  <c r="B53" i="3"/>
  <c r="A54" i="3"/>
  <c r="B54" i="3"/>
  <c r="A55" i="3"/>
  <c r="B55" i="3"/>
  <c r="A56" i="3"/>
  <c r="B56" i="3"/>
  <c r="A57" i="3"/>
  <c r="B57" i="3"/>
  <c r="A58" i="3"/>
  <c r="B58" i="3"/>
  <c r="A59" i="3"/>
  <c r="B59" i="3"/>
  <c r="A60" i="3"/>
  <c r="B60" i="3"/>
  <c r="A61" i="3"/>
  <c r="B61" i="3"/>
  <c r="A62" i="3"/>
  <c r="B62" i="3"/>
  <c r="A63" i="3"/>
  <c r="B63" i="3"/>
  <c r="A64" i="3"/>
  <c r="B64" i="3"/>
  <c r="A65" i="3"/>
  <c r="B65" i="3"/>
  <c r="A66" i="3"/>
  <c r="B66" i="3"/>
  <c r="A67" i="3"/>
  <c r="B67" i="3"/>
  <c r="A68" i="3"/>
  <c r="B68" i="3"/>
  <c r="A69" i="3"/>
  <c r="B69" i="3"/>
  <c r="A70" i="3"/>
  <c r="B70" i="3"/>
  <c r="A71" i="3"/>
  <c r="B71" i="3"/>
  <c r="A72" i="3"/>
  <c r="B72" i="3"/>
  <c r="A73" i="3"/>
  <c r="B73" i="3"/>
  <c r="A74" i="3"/>
  <c r="B74" i="3"/>
  <c r="A75" i="3"/>
  <c r="B75" i="3"/>
  <c r="A76" i="3"/>
  <c r="B76" i="3"/>
  <c r="A77" i="3"/>
  <c r="B77" i="3"/>
  <c r="A78" i="3"/>
  <c r="B78" i="3"/>
  <c r="A79" i="3"/>
  <c r="B79" i="3"/>
  <c r="A80" i="3"/>
  <c r="B80" i="3"/>
  <c r="A81" i="3"/>
  <c r="B81" i="3"/>
  <c r="A82" i="3"/>
  <c r="B82" i="3"/>
  <c r="A83" i="3"/>
  <c r="B83" i="3"/>
  <c r="A84" i="3"/>
  <c r="B84" i="3"/>
  <c r="A85" i="3"/>
  <c r="B85" i="3"/>
  <c r="A86" i="3"/>
  <c r="B86" i="3"/>
  <c r="A87" i="3"/>
  <c r="B87" i="3"/>
  <c r="A88" i="3"/>
  <c r="B88" i="3"/>
  <c r="A89" i="3"/>
  <c r="B89" i="3"/>
  <c r="A90" i="3"/>
  <c r="B90" i="3"/>
  <c r="A91" i="3"/>
  <c r="B91" i="3"/>
  <c r="A92" i="3"/>
  <c r="B92" i="3"/>
  <c r="A93" i="3"/>
  <c r="B93" i="3"/>
  <c r="A94" i="3"/>
  <c r="B94" i="3"/>
  <c r="A95" i="3"/>
  <c r="B95" i="3"/>
  <c r="A96" i="3"/>
  <c r="B96" i="3"/>
  <c r="A97" i="3"/>
  <c r="B97" i="3"/>
  <c r="A98" i="3"/>
  <c r="B98" i="3"/>
  <c r="A99" i="3"/>
  <c r="B99" i="3"/>
  <c r="A100" i="3"/>
  <c r="B100" i="3"/>
  <c r="A101" i="3"/>
  <c r="B101" i="3"/>
  <c r="A102" i="3"/>
  <c r="B102" i="3"/>
  <c r="A103" i="3"/>
  <c r="B103" i="3"/>
  <c r="A104" i="3"/>
  <c r="B104" i="3"/>
  <c r="A105" i="3"/>
  <c r="B105" i="3"/>
  <c r="A106" i="3"/>
  <c r="B106" i="3"/>
  <c r="A107" i="3"/>
  <c r="B107" i="3"/>
  <c r="A108" i="3"/>
  <c r="B108" i="3"/>
  <c r="A109" i="3"/>
  <c r="B109" i="3"/>
  <c r="A110" i="3"/>
  <c r="B110" i="3"/>
  <c r="A111" i="3"/>
  <c r="B111" i="3"/>
  <c r="A112" i="3"/>
  <c r="B112" i="3"/>
  <c r="A113" i="3"/>
  <c r="B113" i="3"/>
  <c r="A114" i="3"/>
  <c r="B114" i="3"/>
  <c r="A115" i="3"/>
  <c r="B115" i="3"/>
  <c r="A116" i="3"/>
  <c r="B116" i="3"/>
  <c r="A117" i="3"/>
  <c r="B117" i="3"/>
  <c r="A118" i="3"/>
  <c r="B118" i="3"/>
  <c r="A119" i="3"/>
  <c r="B119" i="3"/>
  <c r="A120" i="3"/>
  <c r="B120" i="3"/>
  <c r="A121" i="3"/>
  <c r="B121" i="3"/>
  <c r="A122" i="3"/>
  <c r="B122" i="3"/>
  <c r="A123" i="3"/>
  <c r="B123" i="3"/>
  <c r="A124" i="3"/>
  <c r="B124" i="3"/>
  <c r="A125" i="3"/>
  <c r="B125" i="3"/>
  <c r="A126" i="3"/>
  <c r="B126" i="3"/>
  <c r="A127" i="3"/>
  <c r="B127" i="3"/>
  <c r="A128" i="3"/>
  <c r="B128" i="3"/>
  <c r="A129" i="3"/>
  <c r="B129" i="3"/>
  <c r="A130" i="3"/>
  <c r="B130" i="3"/>
  <c r="A131" i="3"/>
  <c r="B131" i="3"/>
  <c r="A132" i="3"/>
  <c r="B132" i="3"/>
  <c r="A133" i="3"/>
  <c r="B133" i="3"/>
  <c r="A134" i="3"/>
  <c r="B134" i="3"/>
  <c r="A135" i="3"/>
  <c r="B135" i="3"/>
  <c r="A136" i="3"/>
  <c r="B136" i="3"/>
  <c r="A137" i="3"/>
  <c r="B137" i="3"/>
  <c r="A138" i="3"/>
  <c r="B138" i="3"/>
  <c r="A139" i="3"/>
  <c r="B139" i="3"/>
  <c r="A140" i="3"/>
  <c r="B140" i="3"/>
  <c r="A141" i="3"/>
  <c r="B141" i="3"/>
  <c r="A142" i="3"/>
  <c r="B142" i="3"/>
  <c r="A143" i="3"/>
  <c r="B143" i="3"/>
  <c r="A144" i="3"/>
  <c r="B144" i="3"/>
  <c r="A145" i="3"/>
  <c r="B145" i="3"/>
  <c r="A146" i="3"/>
  <c r="B146" i="3"/>
  <c r="A147" i="3"/>
  <c r="B147" i="3"/>
  <c r="A148" i="3"/>
  <c r="B148" i="3"/>
  <c r="A149" i="3"/>
  <c r="B149" i="3"/>
  <c r="A150" i="3"/>
  <c r="B150" i="3"/>
  <c r="A151" i="3"/>
  <c r="B151" i="3"/>
  <c r="A152" i="3"/>
  <c r="B152" i="3"/>
  <c r="A153" i="3"/>
  <c r="B153" i="3"/>
  <c r="A154" i="3"/>
  <c r="B154" i="3"/>
  <c r="A155" i="3"/>
  <c r="B155" i="3"/>
  <c r="A156" i="3"/>
  <c r="B156" i="3"/>
  <c r="A157" i="3"/>
  <c r="B157" i="3"/>
  <c r="A158" i="3"/>
  <c r="B158" i="3"/>
  <c r="A159" i="3"/>
  <c r="B159" i="3"/>
  <c r="A160" i="3"/>
  <c r="B160" i="3"/>
  <c r="A161" i="3"/>
  <c r="B161" i="3"/>
  <c r="A162" i="3"/>
  <c r="B162" i="3"/>
  <c r="A163" i="3"/>
  <c r="B163" i="3"/>
  <c r="A164" i="3"/>
  <c r="B164" i="3"/>
  <c r="A165" i="3"/>
  <c r="B165" i="3"/>
  <c r="A166" i="3"/>
  <c r="B166" i="3"/>
  <c r="A167" i="3"/>
  <c r="B167" i="3"/>
  <c r="A168" i="3"/>
  <c r="B168" i="3"/>
  <c r="A169" i="3"/>
  <c r="B169" i="3"/>
  <c r="A170" i="3"/>
  <c r="B170" i="3"/>
  <c r="A171" i="3"/>
  <c r="B171" i="3"/>
  <c r="A172" i="3"/>
  <c r="B172" i="3"/>
  <c r="A173" i="3"/>
  <c r="B173" i="3"/>
  <c r="A174" i="3"/>
  <c r="B174" i="3"/>
  <c r="A175" i="3"/>
  <c r="B175" i="3"/>
  <c r="A176" i="3"/>
  <c r="B176" i="3"/>
  <c r="A177" i="3"/>
  <c r="B177" i="3"/>
  <c r="A178" i="3"/>
  <c r="B178" i="3"/>
  <c r="A179" i="3"/>
  <c r="B179" i="3"/>
  <c r="A180" i="3"/>
  <c r="B180" i="3"/>
  <c r="A181" i="3"/>
  <c r="B181" i="3"/>
  <c r="A182" i="3"/>
  <c r="B182" i="3"/>
  <c r="A183" i="3"/>
  <c r="B183" i="3"/>
  <c r="A184" i="3"/>
  <c r="B184" i="3"/>
  <c r="A185" i="3"/>
  <c r="B185" i="3"/>
  <c r="A186" i="3"/>
  <c r="B186" i="3"/>
  <c r="A187" i="3"/>
  <c r="B187" i="3"/>
  <c r="A188" i="3"/>
  <c r="B188" i="3"/>
  <c r="A189" i="3"/>
  <c r="B189" i="3"/>
  <c r="A190" i="3"/>
  <c r="B190" i="3"/>
  <c r="A191" i="3"/>
  <c r="B191" i="3"/>
  <c r="A192" i="3"/>
  <c r="B192" i="3"/>
  <c r="A193" i="3"/>
  <c r="B193" i="3"/>
  <c r="A194" i="3"/>
  <c r="B194" i="3"/>
  <c r="A195" i="3"/>
  <c r="B195" i="3"/>
  <c r="A196" i="3"/>
  <c r="B196" i="3"/>
  <c r="A197" i="3"/>
  <c r="B197" i="3"/>
  <c r="A198" i="3"/>
  <c r="B198" i="3"/>
  <c r="A199" i="3"/>
  <c r="B199" i="3"/>
  <c r="A200" i="3"/>
  <c r="B200" i="3"/>
  <c r="A201" i="3"/>
  <c r="B201" i="3"/>
  <c r="A202" i="3"/>
  <c r="B202" i="3"/>
  <c r="A203" i="3"/>
  <c r="B203" i="3"/>
  <c r="A204" i="3"/>
  <c r="B204" i="3"/>
  <c r="A205" i="3"/>
  <c r="B205" i="3"/>
  <c r="A206" i="3"/>
  <c r="B206" i="3"/>
  <c r="A207" i="3"/>
  <c r="B207" i="3"/>
  <c r="A208" i="3"/>
  <c r="B208" i="3"/>
  <c r="A209" i="3"/>
  <c r="B209" i="3"/>
  <c r="A210" i="3"/>
  <c r="B210" i="3"/>
  <c r="A211" i="3"/>
  <c r="B211" i="3"/>
  <c r="A212" i="3"/>
  <c r="B212" i="3"/>
  <c r="A213" i="3"/>
  <c r="B213" i="3"/>
  <c r="A214" i="3"/>
  <c r="B214" i="3"/>
  <c r="A215" i="3"/>
  <c r="B215" i="3"/>
  <c r="A216" i="3"/>
  <c r="B216" i="3"/>
  <c r="A217" i="3"/>
  <c r="B217" i="3"/>
  <c r="A218" i="3"/>
  <c r="B218" i="3"/>
  <c r="A219" i="3"/>
  <c r="B219" i="3"/>
  <c r="A220" i="3"/>
  <c r="B220" i="3"/>
  <c r="A221" i="3"/>
  <c r="B221" i="3"/>
  <c r="A222" i="3"/>
  <c r="B222" i="3"/>
  <c r="A223" i="3"/>
  <c r="B223" i="3"/>
  <c r="A224" i="3"/>
  <c r="B224" i="3"/>
  <c r="A225" i="3"/>
  <c r="B225" i="3"/>
  <c r="A226" i="3"/>
  <c r="B226" i="3"/>
  <c r="A227" i="3"/>
  <c r="B227" i="3"/>
  <c r="A228" i="3"/>
  <c r="B228" i="3"/>
  <c r="A229" i="3"/>
  <c r="B229" i="3"/>
  <c r="A230" i="3"/>
  <c r="B230" i="3"/>
  <c r="A231" i="3"/>
  <c r="B231" i="3"/>
  <c r="A232" i="3"/>
  <c r="B232" i="3"/>
  <c r="A233" i="3"/>
  <c r="B233" i="3"/>
  <c r="A234" i="3"/>
  <c r="B234" i="3"/>
  <c r="A235" i="3"/>
  <c r="B235" i="3"/>
  <c r="A236" i="3"/>
  <c r="B236" i="3"/>
  <c r="A237" i="3"/>
  <c r="B237" i="3"/>
  <c r="A238" i="3"/>
  <c r="B238" i="3"/>
  <c r="A239" i="3"/>
  <c r="B239" i="3"/>
  <c r="A240" i="3"/>
  <c r="B240" i="3"/>
  <c r="A241" i="3"/>
  <c r="B241" i="3"/>
  <c r="A242" i="3"/>
  <c r="B242" i="3"/>
  <c r="A243" i="3"/>
  <c r="B243" i="3"/>
  <c r="A244" i="3"/>
  <c r="B244" i="3"/>
  <c r="A245" i="3"/>
  <c r="B245" i="3"/>
  <c r="A246" i="3"/>
  <c r="B246" i="3"/>
  <c r="A247" i="3"/>
  <c r="B247" i="3"/>
  <c r="A248" i="3"/>
  <c r="B248" i="3"/>
  <c r="A249" i="3"/>
  <c r="B249" i="3"/>
  <c r="A250" i="3"/>
  <c r="B250" i="3"/>
  <c r="A251" i="3"/>
  <c r="B251" i="3"/>
  <c r="A252" i="3"/>
  <c r="B252" i="3"/>
  <c r="A253" i="3"/>
  <c r="B253" i="3"/>
  <c r="A254" i="3"/>
  <c r="B254" i="3"/>
  <c r="A255" i="3"/>
  <c r="B255" i="3"/>
  <c r="A256" i="3"/>
  <c r="B256" i="3"/>
  <c r="A257" i="3"/>
  <c r="B257" i="3"/>
  <c r="A258" i="3"/>
  <c r="B258" i="3"/>
  <c r="A259" i="3"/>
  <c r="B259" i="3"/>
  <c r="A260" i="3"/>
  <c r="B260" i="3"/>
  <c r="A261" i="3"/>
  <c r="B261" i="3"/>
  <c r="A262" i="3"/>
  <c r="B262" i="3"/>
  <c r="A263" i="3"/>
  <c r="B263" i="3"/>
  <c r="A264" i="3"/>
  <c r="B264" i="3"/>
  <c r="A265" i="3"/>
  <c r="B265" i="3"/>
  <c r="A266" i="3"/>
  <c r="B266" i="3"/>
  <c r="A267" i="3"/>
  <c r="B267" i="3"/>
  <c r="A268" i="3"/>
  <c r="B268" i="3"/>
  <c r="A269" i="3"/>
  <c r="B269" i="3"/>
  <c r="A270" i="3"/>
  <c r="B270" i="3"/>
  <c r="A271" i="3"/>
  <c r="B271" i="3"/>
  <c r="A272" i="3"/>
  <c r="B272" i="3"/>
  <c r="A273" i="3"/>
  <c r="B273" i="3"/>
  <c r="A274" i="3"/>
  <c r="B274" i="3"/>
  <c r="A275" i="3"/>
  <c r="B275" i="3"/>
  <c r="A276" i="3"/>
  <c r="B276" i="3"/>
  <c r="A277" i="3"/>
  <c r="B277" i="3"/>
  <c r="A278" i="3"/>
  <c r="B278" i="3"/>
  <c r="A279" i="3"/>
  <c r="B279" i="3"/>
  <c r="A280" i="3"/>
  <c r="B280" i="3"/>
  <c r="A281" i="3"/>
  <c r="B281" i="3"/>
  <c r="A282" i="3"/>
  <c r="B282" i="3"/>
  <c r="A283" i="3"/>
  <c r="B283" i="3"/>
  <c r="A284" i="3"/>
  <c r="B284" i="3"/>
  <c r="A285" i="3"/>
  <c r="B285" i="3"/>
  <c r="A286" i="3"/>
  <c r="B286" i="3"/>
  <c r="A287" i="3"/>
  <c r="B287" i="3"/>
  <c r="A288" i="3"/>
  <c r="B288" i="3"/>
  <c r="A289" i="3"/>
  <c r="B289" i="3"/>
  <c r="A290" i="3"/>
  <c r="B290" i="3"/>
  <c r="A291" i="3"/>
  <c r="B291" i="3"/>
  <c r="A292" i="3"/>
  <c r="B292" i="3"/>
  <c r="A293" i="3"/>
  <c r="B293" i="3"/>
  <c r="A294" i="3"/>
  <c r="B294" i="3"/>
  <c r="A295" i="3"/>
  <c r="B295" i="3"/>
  <c r="A296" i="3"/>
  <c r="B296" i="3"/>
  <c r="A297" i="3"/>
  <c r="B297" i="3"/>
  <c r="A298" i="3"/>
  <c r="B298" i="3"/>
  <c r="A299" i="3"/>
  <c r="B299" i="3"/>
  <c r="A300" i="3"/>
  <c r="B300" i="3"/>
  <c r="A301" i="3"/>
  <c r="B301" i="3"/>
  <c r="A302" i="3"/>
  <c r="B302" i="3"/>
  <c r="A303" i="3"/>
  <c r="B303" i="3"/>
  <c r="A304" i="3"/>
  <c r="B304" i="3"/>
  <c r="A305" i="3"/>
  <c r="B305" i="3"/>
  <c r="A306" i="3"/>
  <c r="B306" i="3"/>
  <c r="A307" i="3"/>
  <c r="B307" i="3"/>
  <c r="A308" i="3"/>
  <c r="B308" i="3"/>
  <c r="A309" i="3"/>
  <c r="B309" i="3"/>
  <c r="A310" i="3"/>
  <c r="B310" i="3"/>
  <c r="A311" i="3"/>
  <c r="B311" i="3"/>
  <c r="A312" i="3"/>
  <c r="B312" i="3"/>
  <c r="A313" i="3"/>
  <c r="B313" i="3"/>
  <c r="A314" i="3"/>
  <c r="B314" i="3"/>
  <c r="A315" i="3"/>
  <c r="B315" i="3"/>
  <c r="A316" i="3"/>
  <c r="B316" i="3"/>
  <c r="A317" i="3"/>
  <c r="B317" i="3"/>
  <c r="A318" i="3"/>
  <c r="B318" i="3"/>
  <c r="A319" i="3"/>
  <c r="B319" i="3"/>
  <c r="A320" i="3"/>
  <c r="B320" i="3"/>
  <c r="A321" i="3"/>
  <c r="B321" i="3"/>
  <c r="A322" i="3"/>
  <c r="B322" i="3"/>
  <c r="A323" i="3"/>
  <c r="B323" i="3"/>
  <c r="A324" i="3"/>
  <c r="B324" i="3"/>
  <c r="A325" i="3"/>
  <c r="B325" i="3"/>
  <c r="A326" i="3"/>
  <c r="B326" i="3"/>
  <c r="A327" i="3"/>
  <c r="B327" i="3"/>
  <c r="A328" i="3"/>
  <c r="B328" i="3"/>
  <c r="A329" i="3"/>
  <c r="B329" i="3"/>
  <c r="A330" i="3"/>
  <c r="B330" i="3"/>
  <c r="A331" i="3"/>
  <c r="B331" i="3"/>
  <c r="A332" i="3"/>
  <c r="B332" i="3"/>
  <c r="A333" i="3"/>
  <c r="B333" i="3"/>
  <c r="A334" i="3"/>
  <c r="B334" i="3"/>
  <c r="A335" i="3"/>
  <c r="B335" i="3"/>
  <c r="A336" i="3"/>
  <c r="B336" i="3"/>
  <c r="A337" i="3"/>
  <c r="B337" i="3"/>
  <c r="A338" i="3"/>
  <c r="B338" i="3"/>
  <c r="A339" i="3"/>
  <c r="B339" i="3"/>
  <c r="A340" i="3"/>
  <c r="B340" i="3"/>
  <c r="A341" i="3"/>
  <c r="B341" i="3"/>
  <c r="A342" i="3"/>
  <c r="B342" i="3"/>
  <c r="A343" i="3"/>
  <c r="B343" i="3"/>
  <c r="A344" i="3"/>
  <c r="B344" i="3"/>
  <c r="A345" i="3"/>
  <c r="B345" i="3"/>
  <c r="A346" i="3"/>
  <c r="B346" i="3"/>
  <c r="A347" i="3"/>
  <c r="B347" i="3"/>
  <c r="A348" i="3"/>
  <c r="B348" i="3"/>
  <c r="A349" i="3"/>
  <c r="B349" i="3"/>
  <c r="A350" i="3"/>
  <c r="B350" i="3"/>
  <c r="A351" i="3"/>
  <c r="B351" i="3"/>
  <c r="A352" i="3"/>
  <c r="B352" i="3"/>
  <c r="A353" i="3"/>
  <c r="B353" i="3"/>
  <c r="A354" i="3"/>
  <c r="B354" i="3"/>
  <c r="A355" i="3"/>
  <c r="B355" i="3"/>
  <c r="A356" i="3"/>
  <c r="B356" i="3"/>
  <c r="A357" i="3"/>
  <c r="B357" i="3"/>
  <c r="A358" i="3"/>
  <c r="B358" i="3"/>
  <c r="A359" i="3"/>
  <c r="B359" i="3"/>
  <c r="A360" i="3"/>
  <c r="B360" i="3"/>
  <c r="A361" i="3"/>
  <c r="B361" i="3"/>
  <c r="A362" i="3"/>
  <c r="B362" i="3"/>
  <c r="A363" i="3"/>
  <c r="B363" i="3"/>
  <c r="A364" i="3"/>
  <c r="B364" i="3"/>
  <c r="A365" i="3"/>
  <c r="B365" i="3"/>
  <c r="A366" i="3"/>
  <c r="B366" i="3"/>
  <c r="A367" i="3"/>
  <c r="B367" i="3"/>
  <c r="A368" i="3"/>
  <c r="B368" i="3"/>
  <c r="A369" i="3"/>
  <c r="B369" i="3"/>
  <c r="A370" i="3"/>
  <c r="B370" i="3"/>
  <c r="A371" i="3"/>
  <c r="B371" i="3"/>
  <c r="A372" i="3"/>
  <c r="B372" i="3"/>
  <c r="A373" i="3"/>
  <c r="B373" i="3"/>
  <c r="A374" i="3"/>
  <c r="B374" i="3"/>
  <c r="A375" i="3"/>
  <c r="B375" i="3"/>
  <c r="A376" i="3"/>
  <c r="B376" i="3"/>
  <c r="A377" i="3"/>
  <c r="B377" i="3"/>
  <c r="A378" i="3"/>
  <c r="B378" i="3"/>
  <c r="A379" i="3"/>
  <c r="B379" i="3"/>
  <c r="A380" i="3"/>
  <c r="B380" i="3"/>
  <c r="A381" i="3"/>
  <c r="B381" i="3"/>
  <c r="A382" i="3"/>
  <c r="B382" i="3"/>
  <c r="A383" i="3"/>
  <c r="B383" i="3"/>
  <c r="A384" i="3"/>
  <c r="B384" i="3"/>
  <c r="A385" i="3"/>
  <c r="B385" i="3"/>
  <c r="A386" i="3"/>
  <c r="B386" i="3"/>
  <c r="A387" i="3"/>
  <c r="B387" i="3"/>
  <c r="A388" i="3"/>
  <c r="B388" i="3"/>
  <c r="A389" i="3"/>
  <c r="B389" i="3"/>
  <c r="A390" i="3"/>
  <c r="B390" i="3"/>
  <c r="A391" i="3"/>
  <c r="B391" i="3"/>
  <c r="A392" i="3"/>
  <c r="B392" i="3"/>
  <c r="A393" i="3"/>
  <c r="B393" i="3"/>
  <c r="A394" i="3"/>
  <c r="B394" i="3"/>
  <c r="A395" i="3"/>
  <c r="B395" i="3"/>
  <c r="A396" i="3"/>
  <c r="B396" i="3"/>
  <c r="A397" i="3"/>
  <c r="B397" i="3"/>
  <c r="A398" i="3"/>
  <c r="B398" i="3"/>
  <c r="A399" i="3"/>
  <c r="B399" i="3"/>
  <c r="A400" i="3"/>
  <c r="B400" i="3"/>
  <c r="A401" i="3"/>
  <c r="B401" i="3"/>
  <c r="A402" i="3"/>
  <c r="B402" i="3"/>
  <c r="A403" i="3"/>
  <c r="B403" i="3"/>
  <c r="A404" i="3"/>
  <c r="B404" i="3"/>
  <c r="A405" i="3"/>
  <c r="B405" i="3"/>
  <c r="A406" i="3"/>
  <c r="B406" i="3"/>
  <c r="A407" i="3"/>
  <c r="B407" i="3"/>
  <c r="A408" i="3"/>
  <c r="B408" i="3"/>
  <c r="A409" i="3"/>
  <c r="B409" i="3"/>
  <c r="A410" i="3"/>
  <c r="B410" i="3"/>
  <c r="A411" i="3"/>
  <c r="B411" i="3"/>
  <c r="A412" i="3"/>
  <c r="B412" i="3"/>
  <c r="A413" i="3"/>
  <c r="B413" i="3"/>
  <c r="A414" i="3"/>
  <c r="B414" i="3"/>
  <c r="A415" i="3"/>
  <c r="B415" i="3"/>
  <c r="A416" i="3"/>
  <c r="B416" i="3"/>
  <c r="A417" i="3"/>
  <c r="B417" i="3"/>
  <c r="A418" i="3"/>
  <c r="B418" i="3"/>
  <c r="A419" i="3"/>
  <c r="B419" i="3"/>
  <c r="A420" i="3"/>
  <c r="B420" i="3"/>
  <c r="A421" i="3"/>
  <c r="B421" i="3"/>
  <c r="A422" i="3"/>
  <c r="B422" i="3"/>
  <c r="A423" i="3"/>
  <c r="B423" i="3"/>
  <c r="A424" i="3"/>
  <c r="B424" i="3"/>
  <c r="A425" i="3"/>
  <c r="B425" i="3"/>
  <c r="A426" i="3"/>
  <c r="B426" i="3"/>
  <c r="A427" i="3"/>
  <c r="B427" i="3"/>
  <c r="A428" i="3"/>
  <c r="B428" i="3"/>
  <c r="A429" i="3"/>
  <c r="B429" i="3"/>
  <c r="A430" i="3"/>
  <c r="B430" i="3"/>
  <c r="A431" i="3"/>
  <c r="B431" i="3"/>
  <c r="A432" i="3"/>
  <c r="B432" i="3"/>
  <c r="A433" i="3"/>
  <c r="B433" i="3"/>
  <c r="A434" i="3"/>
  <c r="B434" i="3"/>
  <c r="A435" i="3"/>
  <c r="B435" i="3"/>
  <c r="A436" i="3"/>
  <c r="B436" i="3"/>
  <c r="A437" i="3"/>
  <c r="B437" i="3"/>
  <c r="A438" i="3"/>
  <c r="B438" i="3"/>
  <c r="A439" i="3"/>
  <c r="B439" i="3"/>
  <c r="A440" i="3"/>
  <c r="B440" i="3"/>
  <c r="A441" i="3"/>
  <c r="B441" i="3"/>
  <c r="A442" i="3"/>
  <c r="B442" i="3"/>
  <c r="A443" i="3"/>
  <c r="B443" i="3"/>
  <c r="A444" i="3"/>
  <c r="B444" i="3"/>
  <c r="A445" i="3"/>
  <c r="B445" i="3"/>
  <c r="A446" i="3"/>
  <c r="B446" i="3"/>
  <c r="A447" i="3"/>
  <c r="B447" i="3"/>
  <c r="A448" i="3"/>
  <c r="B448" i="3"/>
  <c r="A449" i="3"/>
  <c r="B449" i="3"/>
  <c r="A450" i="3"/>
  <c r="B450" i="3"/>
  <c r="A451" i="3"/>
  <c r="B451" i="3"/>
  <c r="A452" i="3"/>
  <c r="B452" i="3"/>
  <c r="A453" i="3"/>
  <c r="B453" i="3"/>
  <c r="A454" i="3"/>
  <c r="B454" i="3"/>
  <c r="A455" i="3"/>
  <c r="B455" i="3"/>
  <c r="A456" i="3"/>
  <c r="B456" i="3"/>
  <c r="A457" i="3"/>
  <c r="B457" i="3"/>
  <c r="A458" i="3"/>
  <c r="B458" i="3"/>
  <c r="A459" i="3"/>
  <c r="B459" i="3"/>
  <c r="A460" i="3"/>
  <c r="B460" i="3"/>
  <c r="A461" i="3"/>
  <c r="B461" i="3"/>
  <c r="A462" i="3"/>
  <c r="B462" i="3"/>
  <c r="A463" i="3"/>
  <c r="B463" i="3"/>
  <c r="A464" i="3"/>
  <c r="B464" i="3"/>
  <c r="A465" i="3"/>
  <c r="B465" i="3"/>
  <c r="A466" i="3"/>
  <c r="B466" i="3"/>
  <c r="A467" i="3"/>
  <c r="B467" i="3"/>
  <c r="A468" i="3"/>
  <c r="B468" i="3"/>
  <c r="A469" i="3"/>
  <c r="B469" i="3"/>
  <c r="A470" i="3"/>
  <c r="B470" i="3"/>
  <c r="A471" i="3"/>
  <c r="B471" i="3"/>
  <c r="A472" i="3"/>
  <c r="B472" i="3"/>
  <c r="A473" i="3"/>
  <c r="B473" i="3"/>
  <c r="A474" i="3"/>
  <c r="B474" i="3"/>
  <c r="A475" i="3"/>
  <c r="B475" i="3"/>
  <c r="A476" i="3"/>
  <c r="B476" i="3"/>
  <c r="A477" i="3"/>
  <c r="B477" i="3"/>
  <c r="A478" i="3"/>
  <c r="B478" i="3"/>
  <c r="A479" i="3"/>
  <c r="B479" i="3"/>
  <c r="A480" i="3"/>
  <c r="B480" i="3"/>
  <c r="A481" i="3"/>
  <c r="B481" i="3"/>
  <c r="A482" i="3"/>
  <c r="B482" i="3"/>
  <c r="A483" i="3"/>
  <c r="B483" i="3"/>
  <c r="A484" i="3"/>
  <c r="B484" i="3"/>
  <c r="A485" i="3"/>
  <c r="B485" i="3"/>
  <c r="A486" i="3"/>
  <c r="B486" i="3"/>
  <c r="A487" i="3"/>
  <c r="B487" i="3"/>
  <c r="A488" i="3"/>
  <c r="B488" i="3"/>
  <c r="A489" i="3"/>
  <c r="B489" i="3"/>
  <c r="A490" i="3"/>
  <c r="B490" i="3"/>
  <c r="A491" i="3"/>
  <c r="B491" i="3"/>
  <c r="A492" i="3"/>
  <c r="B492" i="3"/>
  <c r="A493" i="3"/>
  <c r="B493" i="3"/>
  <c r="A494" i="3"/>
  <c r="B494" i="3"/>
  <c r="A495" i="3"/>
  <c r="B495" i="3"/>
  <c r="A496" i="3"/>
  <c r="B496" i="3"/>
  <c r="A497" i="3"/>
  <c r="B497" i="3"/>
  <c r="A498" i="3"/>
  <c r="B498" i="3"/>
  <c r="A499" i="3"/>
  <c r="B499" i="3"/>
  <c r="A500" i="3"/>
  <c r="B500" i="3"/>
  <c r="A501" i="3"/>
  <c r="B501" i="3"/>
  <c r="A502" i="3"/>
  <c r="B502" i="3"/>
  <c r="A503" i="3"/>
  <c r="B503" i="3"/>
  <c r="A504" i="3"/>
  <c r="B504" i="3"/>
  <c r="A505" i="3"/>
  <c r="B505" i="3"/>
  <c r="A506" i="3"/>
  <c r="B506" i="3"/>
  <c r="A507" i="3"/>
  <c r="B507" i="3"/>
  <c r="A508" i="3"/>
  <c r="B508" i="3"/>
  <c r="A509" i="3"/>
  <c r="B509" i="3"/>
  <c r="A510" i="3"/>
  <c r="B510" i="3"/>
  <c r="A511" i="3"/>
  <c r="B511" i="3"/>
  <c r="A512" i="3"/>
  <c r="B512" i="3"/>
  <c r="A513" i="3"/>
  <c r="B513" i="3"/>
  <c r="A514" i="3"/>
  <c r="B514" i="3"/>
  <c r="A515" i="3"/>
  <c r="B515" i="3"/>
  <c r="A516" i="3"/>
  <c r="B516" i="3"/>
  <c r="A517" i="3"/>
  <c r="B517" i="3"/>
  <c r="A518" i="3"/>
  <c r="B518" i="3"/>
  <c r="A519" i="3"/>
  <c r="B519" i="3"/>
  <c r="A520" i="3"/>
  <c r="B520" i="3"/>
  <c r="A521" i="3"/>
  <c r="B521" i="3"/>
  <c r="A522" i="3"/>
  <c r="B522" i="3"/>
  <c r="A523" i="3"/>
  <c r="B523" i="3"/>
  <c r="A524" i="3"/>
  <c r="B524" i="3"/>
  <c r="A525" i="3"/>
  <c r="B525" i="3"/>
  <c r="A526" i="3"/>
  <c r="B526" i="3"/>
  <c r="A527" i="3"/>
  <c r="B527" i="3"/>
  <c r="A528" i="3"/>
  <c r="B528" i="3"/>
  <c r="A529" i="3"/>
  <c r="B529" i="3"/>
  <c r="A530" i="3"/>
  <c r="B530" i="3"/>
  <c r="A531" i="3"/>
  <c r="B531" i="3"/>
  <c r="A532" i="3"/>
  <c r="B532" i="3"/>
  <c r="A533" i="3"/>
  <c r="B533" i="3"/>
  <c r="A534" i="3"/>
  <c r="B534" i="3"/>
  <c r="A535" i="3"/>
  <c r="B535" i="3"/>
  <c r="A536" i="3"/>
  <c r="B536" i="3"/>
  <c r="A537" i="3"/>
  <c r="B537" i="3"/>
  <c r="A538" i="3"/>
  <c r="B538" i="3"/>
  <c r="A539" i="3"/>
  <c r="B539" i="3"/>
  <c r="A540" i="3"/>
  <c r="B540" i="3"/>
  <c r="A541" i="3"/>
  <c r="B541" i="3"/>
  <c r="A542" i="3"/>
  <c r="B542" i="3"/>
  <c r="A543" i="3"/>
  <c r="B543" i="3"/>
  <c r="A544" i="3"/>
  <c r="B544" i="3"/>
  <c r="A545" i="3"/>
  <c r="B545" i="3"/>
  <c r="A546" i="3"/>
  <c r="B546" i="3"/>
  <c r="A547" i="3"/>
  <c r="B547" i="3"/>
  <c r="A548" i="3"/>
  <c r="B548" i="3"/>
  <c r="A549" i="3"/>
  <c r="B549" i="3"/>
  <c r="A550" i="3"/>
  <c r="B550" i="3"/>
  <c r="A551" i="3"/>
  <c r="B551" i="3"/>
  <c r="A552" i="3"/>
  <c r="B552" i="3"/>
  <c r="A553" i="3"/>
  <c r="B553" i="3"/>
  <c r="A554" i="3"/>
  <c r="B554" i="3"/>
  <c r="A555" i="3"/>
  <c r="B555" i="3"/>
  <c r="A556" i="3"/>
  <c r="B556" i="3"/>
  <c r="A557" i="3"/>
  <c r="B557" i="3"/>
  <c r="A558" i="3"/>
  <c r="B558" i="3"/>
  <c r="A559" i="3"/>
  <c r="B559" i="3"/>
  <c r="A560" i="3"/>
  <c r="B560" i="3"/>
  <c r="A561" i="3"/>
  <c r="B561" i="3"/>
  <c r="A562" i="3"/>
  <c r="B562" i="3"/>
  <c r="A563" i="3"/>
  <c r="B563" i="3"/>
  <c r="A564" i="3"/>
  <c r="B564" i="3"/>
  <c r="A565" i="3"/>
  <c r="B565" i="3"/>
  <c r="A566" i="3"/>
  <c r="B566" i="3"/>
  <c r="A567" i="3"/>
  <c r="B567" i="3"/>
  <c r="A568" i="3"/>
  <c r="B568" i="3"/>
  <c r="A569" i="3"/>
  <c r="B569" i="3"/>
  <c r="A570" i="3"/>
  <c r="B570" i="3"/>
  <c r="A571" i="3"/>
  <c r="B571" i="3"/>
  <c r="A572" i="3"/>
  <c r="B572" i="3"/>
  <c r="A573" i="3"/>
  <c r="B573" i="3"/>
  <c r="A574" i="3"/>
  <c r="B574" i="3"/>
  <c r="A575" i="3"/>
  <c r="B575" i="3"/>
  <c r="A576" i="3"/>
  <c r="B576" i="3"/>
  <c r="A577" i="3"/>
  <c r="B577" i="3"/>
  <c r="A578" i="3"/>
  <c r="B578" i="3"/>
  <c r="A579" i="3"/>
  <c r="B579" i="3"/>
  <c r="A580" i="3"/>
  <c r="B580" i="3"/>
  <c r="A581" i="3"/>
  <c r="B581" i="3"/>
  <c r="A582" i="3"/>
  <c r="B582" i="3"/>
  <c r="A583" i="3"/>
  <c r="B583" i="3"/>
  <c r="A584" i="3"/>
  <c r="B584" i="3"/>
  <c r="A585" i="3"/>
  <c r="B585" i="3"/>
  <c r="A586" i="3"/>
  <c r="B586" i="3"/>
  <c r="A587" i="3"/>
  <c r="B587" i="3"/>
  <c r="A588" i="3"/>
  <c r="B588" i="3"/>
  <c r="A589" i="3"/>
  <c r="B589" i="3"/>
  <c r="A590" i="3"/>
  <c r="B590" i="3"/>
  <c r="A591" i="3"/>
  <c r="B591" i="3"/>
  <c r="A592" i="3"/>
  <c r="B592" i="3"/>
  <c r="A593" i="3"/>
  <c r="B593" i="3"/>
  <c r="A594" i="3"/>
  <c r="B594" i="3"/>
  <c r="A595" i="3"/>
  <c r="B595" i="3"/>
  <c r="A596" i="3"/>
  <c r="B596" i="3"/>
  <c r="A597" i="3"/>
  <c r="B597" i="3"/>
  <c r="A598" i="3"/>
  <c r="B598" i="3"/>
  <c r="A599" i="3"/>
  <c r="B599" i="3"/>
  <c r="A600" i="3"/>
  <c r="B600" i="3"/>
  <c r="A601" i="3"/>
  <c r="B601" i="3"/>
  <c r="A602" i="3"/>
  <c r="B602" i="3"/>
  <c r="A603" i="3"/>
  <c r="B603" i="3"/>
  <c r="A604" i="3"/>
  <c r="B604" i="3"/>
  <c r="A605" i="3"/>
  <c r="B605" i="3"/>
  <c r="A606" i="3"/>
  <c r="B606" i="3"/>
  <c r="A607" i="3"/>
  <c r="B607" i="3"/>
  <c r="A608" i="3"/>
  <c r="B608" i="3"/>
  <c r="A609" i="3"/>
  <c r="B609" i="3"/>
  <c r="A610" i="3"/>
  <c r="B610" i="3"/>
  <c r="A611" i="3"/>
  <c r="B611" i="3"/>
  <c r="A612" i="3"/>
  <c r="B612" i="3"/>
  <c r="A613" i="3"/>
  <c r="B613" i="3"/>
  <c r="A614" i="3"/>
  <c r="B614" i="3"/>
  <c r="A615" i="3"/>
  <c r="B615" i="3"/>
  <c r="A616" i="3"/>
  <c r="B616" i="3"/>
  <c r="A617" i="3"/>
  <c r="B617" i="3"/>
  <c r="A618" i="3"/>
  <c r="B618" i="3"/>
  <c r="A619" i="3"/>
  <c r="B619" i="3"/>
  <c r="A620" i="3"/>
  <c r="B620" i="3"/>
  <c r="A621" i="3"/>
  <c r="B621" i="3"/>
  <c r="A622" i="3"/>
  <c r="B622" i="3"/>
  <c r="A623" i="3"/>
  <c r="B623" i="3"/>
  <c r="A624" i="3"/>
  <c r="B624" i="3"/>
  <c r="A625" i="3"/>
  <c r="B625" i="3"/>
  <c r="A626" i="3"/>
  <c r="B626" i="3"/>
  <c r="A627" i="3"/>
  <c r="B627" i="3"/>
  <c r="A628" i="3"/>
  <c r="B628" i="3"/>
  <c r="A629" i="3"/>
  <c r="B629" i="3"/>
  <c r="A630" i="3"/>
  <c r="B630" i="3"/>
  <c r="A631" i="3"/>
  <c r="B631" i="3"/>
  <c r="A632" i="3"/>
  <c r="B632" i="3"/>
  <c r="A633" i="3"/>
  <c r="B633" i="3"/>
  <c r="A634" i="3"/>
  <c r="B634" i="3"/>
  <c r="A635" i="3"/>
  <c r="B635" i="3"/>
  <c r="A636" i="3"/>
  <c r="B636" i="3"/>
  <c r="A637" i="3"/>
  <c r="B637" i="3"/>
  <c r="A638" i="3"/>
  <c r="B638" i="3"/>
  <c r="A639" i="3"/>
  <c r="B639" i="3"/>
  <c r="A640" i="3"/>
  <c r="B640" i="3"/>
  <c r="A641" i="3"/>
  <c r="B641" i="3"/>
  <c r="A642" i="3"/>
  <c r="B642" i="3"/>
  <c r="A643" i="3"/>
  <c r="B643" i="3"/>
  <c r="A644" i="3"/>
  <c r="B644" i="3"/>
  <c r="A645" i="3"/>
  <c r="B645" i="3"/>
  <c r="A646" i="3"/>
  <c r="B646" i="3"/>
  <c r="A647" i="3"/>
  <c r="B647" i="3"/>
  <c r="A648" i="3"/>
  <c r="B648" i="3"/>
  <c r="A649" i="3"/>
  <c r="B649" i="3"/>
  <c r="A650" i="3"/>
  <c r="B650" i="3"/>
  <c r="A651" i="3"/>
  <c r="B651" i="3"/>
  <c r="A652" i="3"/>
  <c r="B652" i="3"/>
  <c r="A653" i="3"/>
  <c r="B653" i="3"/>
  <c r="A654" i="3"/>
  <c r="B654" i="3"/>
  <c r="A655" i="3"/>
  <c r="B655" i="3"/>
  <c r="A656" i="3"/>
  <c r="B656" i="3"/>
  <c r="A657" i="3"/>
  <c r="B657" i="3"/>
  <c r="A658" i="3"/>
  <c r="B658" i="3"/>
  <c r="A659" i="3"/>
  <c r="B659" i="3"/>
  <c r="A660" i="3"/>
  <c r="B660" i="3"/>
  <c r="A661" i="3"/>
  <c r="B661" i="3"/>
  <c r="A662" i="3"/>
  <c r="B662" i="3"/>
  <c r="A663" i="3"/>
  <c r="B663" i="3"/>
  <c r="A664" i="3"/>
  <c r="B664" i="3"/>
  <c r="A665" i="3"/>
  <c r="B665" i="3"/>
  <c r="A666" i="3"/>
  <c r="B666" i="3"/>
  <c r="A667" i="3"/>
  <c r="B667" i="3"/>
  <c r="A668" i="3"/>
  <c r="B668" i="3"/>
  <c r="A669" i="3"/>
  <c r="B669" i="3"/>
  <c r="A670" i="3"/>
  <c r="B670" i="3"/>
  <c r="A671" i="3"/>
  <c r="B671" i="3"/>
  <c r="A672" i="3"/>
  <c r="B672" i="3"/>
  <c r="A673" i="3"/>
  <c r="B673" i="3"/>
  <c r="A674" i="3"/>
  <c r="B674" i="3"/>
  <c r="A675" i="3"/>
  <c r="B675" i="3"/>
  <c r="A676" i="3"/>
  <c r="B676" i="3"/>
  <c r="A677" i="3"/>
  <c r="B677" i="3"/>
  <c r="A678" i="3"/>
  <c r="B678" i="3"/>
  <c r="A679" i="3"/>
  <c r="B679" i="3"/>
  <c r="A680" i="3"/>
  <c r="B680" i="3"/>
  <c r="A681" i="3"/>
  <c r="B681" i="3"/>
  <c r="A682" i="3"/>
  <c r="B682" i="3"/>
  <c r="A683" i="3"/>
  <c r="B683" i="3"/>
  <c r="A684" i="3"/>
  <c r="B684" i="3"/>
  <c r="A685" i="3"/>
  <c r="B685" i="3"/>
  <c r="A686" i="3"/>
  <c r="B686" i="3"/>
  <c r="A687" i="3"/>
  <c r="B687" i="3"/>
  <c r="A688" i="3"/>
  <c r="B688" i="3"/>
  <c r="A689" i="3"/>
  <c r="B689" i="3"/>
  <c r="A690" i="3"/>
  <c r="B690" i="3"/>
  <c r="A691" i="3"/>
  <c r="B691" i="3"/>
  <c r="A692" i="3"/>
  <c r="B692" i="3"/>
  <c r="A693" i="3"/>
  <c r="B693" i="3"/>
  <c r="A694" i="3"/>
  <c r="B694" i="3"/>
  <c r="A695" i="3"/>
  <c r="B695" i="3"/>
  <c r="A696" i="3"/>
  <c r="B696" i="3"/>
  <c r="A697" i="3"/>
  <c r="B697" i="3"/>
  <c r="A698" i="3"/>
  <c r="B698" i="3"/>
  <c r="A699" i="3"/>
  <c r="B699" i="3"/>
  <c r="A700" i="3"/>
  <c r="B700" i="3"/>
  <c r="A701" i="3"/>
  <c r="B701" i="3"/>
  <c r="A702" i="3"/>
  <c r="B702" i="3"/>
  <c r="A703" i="3"/>
  <c r="B703" i="3"/>
  <c r="A704" i="3"/>
  <c r="B704" i="3"/>
  <c r="A705" i="3"/>
  <c r="B705" i="3"/>
  <c r="A706" i="3"/>
  <c r="B706" i="3"/>
  <c r="A707" i="3"/>
  <c r="B707" i="3"/>
  <c r="A708" i="3"/>
  <c r="B708" i="3"/>
  <c r="A709" i="3"/>
  <c r="B709" i="3"/>
  <c r="A710" i="3"/>
  <c r="B710" i="3"/>
  <c r="A711" i="3"/>
  <c r="B711" i="3"/>
  <c r="A712" i="3"/>
  <c r="B712" i="3"/>
  <c r="A713" i="3"/>
  <c r="B713" i="3"/>
  <c r="A714" i="3"/>
  <c r="B714" i="3"/>
  <c r="A715" i="3"/>
  <c r="B715" i="3"/>
  <c r="A716" i="3"/>
  <c r="B716" i="3"/>
  <c r="A717" i="3"/>
  <c r="B717" i="3"/>
  <c r="A718" i="3"/>
  <c r="B718" i="3"/>
  <c r="A719" i="3"/>
  <c r="B719" i="3"/>
  <c r="A720" i="3"/>
  <c r="B720" i="3"/>
  <c r="A721" i="3"/>
  <c r="B721" i="3"/>
  <c r="A722" i="3"/>
  <c r="B722" i="3"/>
  <c r="A723" i="3"/>
  <c r="B723" i="3"/>
  <c r="A724" i="3"/>
  <c r="B724" i="3"/>
  <c r="A725" i="3"/>
  <c r="B725" i="3"/>
  <c r="A726" i="3"/>
  <c r="B726" i="3"/>
  <c r="A727" i="3"/>
  <c r="B727" i="3"/>
  <c r="A728" i="3"/>
  <c r="B728" i="3"/>
  <c r="A729" i="3"/>
  <c r="B729" i="3"/>
  <c r="A730" i="3"/>
  <c r="B730" i="3"/>
  <c r="A731" i="3"/>
  <c r="B731" i="3"/>
  <c r="A732" i="3"/>
  <c r="B732" i="3"/>
  <c r="A733" i="3"/>
  <c r="B733" i="3"/>
  <c r="A734" i="3"/>
  <c r="B734" i="3"/>
  <c r="A735" i="3"/>
  <c r="B735" i="3"/>
  <c r="A736" i="3"/>
  <c r="B736" i="3"/>
  <c r="A737" i="3"/>
  <c r="B737" i="3"/>
  <c r="A738" i="3"/>
  <c r="B738" i="3"/>
  <c r="A739" i="3"/>
  <c r="B739" i="3"/>
  <c r="A740" i="3"/>
  <c r="B740" i="3"/>
  <c r="A741" i="3"/>
  <c r="B741" i="3"/>
  <c r="A742" i="3"/>
  <c r="B742" i="3"/>
  <c r="A743" i="3"/>
  <c r="B743" i="3"/>
  <c r="A744" i="3"/>
  <c r="B744" i="3"/>
  <c r="A745" i="3"/>
  <c r="B745" i="3"/>
  <c r="A746" i="3"/>
  <c r="B746" i="3"/>
  <c r="A747" i="3"/>
  <c r="B747" i="3"/>
  <c r="A748" i="3"/>
  <c r="B748" i="3"/>
  <c r="A749" i="3"/>
  <c r="B749" i="3"/>
  <c r="A750" i="3"/>
  <c r="B750" i="3"/>
  <c r="A751" i="3"/>
  <c r="B751" i="3"/>
  <c r="A752" i="3"/>
  <c r="B752" i="3"/>
  <c r="A753" i="3"/>
  <c r="B753" i="3"/>
  <c r="A754" i="3"/>
  <c r="B754" i="3"/>
  <c r="A755" i="3"/>
  <c r="B755" i="3"/>
  <c r="A756" i="3"/>
  <c r="B756" i="3"/>
  <c r="A757" i="3"/>
  <c r="B757" i="3"/>
  <c r="A758" i="3"/>
  <c r="B758" i="3"/>
  <c r="A759" i="3"/>
  <c r="B759" i="3"/>
  <c r="A760" i="3"/>
  <c r="B760" i="3"/>
  <c r="A761" i="3"/>
  <c r="B761" i="3"/>
  <c r="A762" i="3"/>
  <c r="B762" i="3"/>
  <c r="A763" i="3"/>
  <c r="B763" i="3"/>
  <c r="A764" i="3"/>
  <c r="B764" i="3"/>
  <c r="A765" i="3"/>
  <c r="B765" i="3"/>
  <c r="A766" i="3"/>
  <c r="B766" i="3"/>
  <c r="A767" i="3"/>
  <c r="B767" i="3"/>
  <c r="A768" i="3"/>
  <c r="B768" i="3"/>
  <c r="A769" i="3"/>
  <c r="B769" i="3"/>
  <c r="A770" i="3"/>
  <c r="B770" i="3"/>
  <c r="A771" i="3"/>
  <c r="B771" i="3"/>
  <c r="A772" i="3"/>
  <c r="B772" i="3"/>
  <c r="A773" i="3"/>
  <c r="B773" i="3"/>
  <c r="A774" i="3"/>
  <c r="B774" i="3"/>
  <c r="A775" i="3"/>
  <c r="B775" i="3"/>
  <c r="A776" i="3"/>
  <c r="B776" i="3"/>
  <c r="A777" i="3"/>
  <c r="B777" i="3"/>
  <c r="A778" i="3"/>
  <c r="B778" i="3"/>
  <c r="A779" i="3"/>
  <c r="B779" i="3"/>
  <c r="A780" i="3"/>
  <c r="B780" i="3"/>
  <c r="A781" i="3"/>
  <c r="B781" i="3"/>
  <c r="A782" i="3"/>
  <c r="B782" i="3"/>
  <c r="A783" i="3"/>
  <c r="B783" i="3"/>
  <c r="A784" i="3"/>
  <c r="B784" i="3"/>
  <c r="A785" i="3"/>
  <c r="B785" i="3"/>
  <c r="A786" i="3"/>
  <c r="B786" i="3"/>
  <c r="A787" i="3"/>
  <c r="B787" i="3"/>
  <c r="A788" i="3"/>
  <c r="B788" i="3"/>
  <c r="A789" i="3"/>
  <c r="B789" i="3"/>
  <c r="A790" i="3"/>
  <c r="B790" i="3"/>
  <c r="A791" i="3"/>
  <c r="B791" i="3"/>
  <c r="A792" i="3"/>
  <c r="B792" i="3"/>
  <c r="A793" i="3"/>
  <c r="B793" i="3"/>
  <c r="A794" i="3"/>
  <c r="B794" i="3"/>
  <c r="A795" i="3"/>
  <c r="B795" i="3"/>
  <c r="A796" i="3"/>
  <c r="B796" i="3"/>
  <c r="A797" i="3"/>
  <c r="B797" i="3"/>
  <c r="A798" i="3"/>
  <c r="B798" i="3"/>
  <c r="A799" i="3"/>
  <c r="B799" i="3"/>
  <c r="A800" i="3"/>
  <c r="B800" i="3"/>
  <c r="A801" i="3"/>
  <c r="B801" i="3"/>
  <c r="A802" i="3"/>
  <c r="B802" i="3"/>
  <c r="A803" i="3"/>
  <c r="B803" i="3"/>
  <c r="A804" i="3"/>
  <c r="B804" i="3"/>
  <c r="A805" i="3"/>
  <c r="B805" i="3"/>
  <c r="A806" i="3"/>
  <c r="B806" i="3"/>
  <c r="A807" i="3"/>
  <c r="B807" i="3"/>
  <c r="A808" i="3"/>
  <c r="B808" i="3"/>
  <c r="A809" i="3"/>
  <c r="B809" i="3"/>
  <c r="A810" i="3"/>
  <c r="B810" i="3"/>
  <c r="A811" i="3"/>
  <c r="B811" i="3"/>
  <c r="A812" i="3"/>
  <c r="B812" i="3"/>
  <c r="A813" i="3"/>
  <c r="B813" i="3"/>
  <c r="A814" i="3"/>
  <c r="B814" i="3"/>
  <c r="A815" i="3"/>
  <c r="B815" i="3"/>
  <c r="A816" i="3"/>
  <c r="B816" i="3"/>
  <c r="A817" i="3"/>
  <c r="B817" i="3"/>
  <c r="A818" i="3"/>
  <c r="B818" i="3"/>
  <c r="A819" i="3"/>
  <c r="B819" i="3"/>
  <c r="A820" i="3"/>
  <c r="B820" i="3"/>
  <c r="A821" i="3"/>
  <c r="B821" i="3"/>
  <c r="A822" i="3"/>
  <c r="B822" i="3"/>
  <c r="A823" i="3"/>
  <c r="B823" i="3"/>
  <c r="A824" i="3"/>
  <c r="B824" i="3"/>
  <c r="A825" i="3"/>
  <c r="B825" i="3"/>
  <c r="A826" i="3"/>
  <c r="B826" i="3"/>
  <c r="A827" i="3"/>
  <c r="B827" i="3"/>
  <c r="A828" i="3"/>
  <c r="B828" i="3"/>
  <c r="A829" i="3"/>
  <c r="B829" i="3"/>
  <c r="A830" i="3"/>
  <c r="B830" i="3"/>
  <c r="A831" i="3"/>
  <c r="B831" i="3"/>
  <c r="A832" i="3"/>
  <c r="B832" i="3"/>
  <c r="A833" i="3"/>
  <c r="B833" i="3"/>
  <c r="A834" i="3"/>
  <c r="B834" i="3"/>
  <c r="A835" i="3"/>
  <c r="B835" i="3"/>
  <c r="A836" i="3"/>
  <c r="B836" i="3"/>
  <c r="A837" i="3"/>
  <c r="B837" i="3"/>
  <c r="A838" i="3"/>
  <c r="B838" i="3"/>
  <c r="A839" i="3"/>
  <c r="B839" i="3"/>
  <c r="A840" i="3"/>
  <c r="B840" i="3"/>
  <c r="A841" i="3"/>
  <c r="B841" i="3"/>
  <c r="A842" i="3"/>
  <c r="B842" i="3"/>
  <c r="A843" i="3"/>
  <c r="B843" i="3"/>
  <c r="A844" i="3"/>
  <c r="B844" i="3"/>
  <c r="A845" i="3"/>
  <c r="B845" i="3"/>
  <c r="A846" i="3"/>
  <c r="B846" i="3"/>
  <c r="A847" i="3"/>
  <c r="B847" i="3"/>
  <c r="A848" i="3"/>
  <c r="B848" i="3"/>
  <c r="A849" i="3"/>
  <c r="B849" i="3"/>
  <c r="A850" i="3"/>
  <c r="B850" i="3"/>
  <c r="A851" i="3"/>
  <c r="B851" i="3"/>
  <c r="A852" i="3"/>
  <c r="B852" i="3"/>
  <c r="A853" i="3"/>
  <c r="B853" i="3"/>
  <c r="A854" i="3"/>
  <c r="B854" i="3"/>
  <c r="A855" i="3"/>
  <c r="B855" i="3"/>
  <c r="A856" i="3"/>
  <c r="B856" i="3"/>
  <c r="A857" i="3"/>
  <c r="B857" i="3"/>
  <c r="A858" i="3"/>
  <c r="B858" i="3"/>
  <c r="A859" i="3"/>
  <c r="B859" i="3"/>
  <c r="A860" i="3"/>
  <c r="B860" i="3"/>
  <c r="A861" i="3"/>
  <c r="B861" i="3"/>
  <c r="A862" i="3"/>
  <c r="B862" i="3"/>
  <c r="A863" i="3"/>
  <c r="B863" i="3"/>
  <c r="A864" i="3"/>
  <c r="B864" i="3"/>
  <c r="A865" i="3"/>
  <c r="B865" i="3"/>
  <c r="A866" i="3"/>
  <c r="B866" i="3"/>
  <c r="A867" i="3"/>
  <c r="B867" i="3"/>
  <c r="A868" i="3"/>
  <c r="B868" i="3"/>
  <c r="A869" i="3"/>
  <c r="B869" i="3"/>
  <c r="A870" i="3"/>
  <c r="B870" i="3"/>
  <c r="A871" i="3"/>
  <c r="B871" i="3"/>
  <c r="A872" i="3"/>
  <c r="B872" i="3"/>
  <c r="A873" i="3"/>
  <c r="B873" i="3"/>
  <c r="A874" i="3"/>
  <c r="B874" i="3"/>
  <c r="A875" i="3"/>
  <c r="B875" i="3"/>
  <c r="A876" i="3"/>
  <c r="B876" i="3"/>
  <c r="A877" i="3"/>
  <c r="B877" i="3"/>
  <c r="A878" i="3"/>
  <c r="B878" i="3"/>
  <c r="A879" i="3"/>
  <c r="B879" i="3"/>
  <c r="A880" i="3"/>
  <c r="B880" i="3"/>
  <c r="A881" i="3"/>
  <c r="B881" i="3"/>
  <c r="A882" i="3"/>
  <c r="B882" i="3"/>
  <c r="A883" i="3"/>
  <c r="B883" i="3"/>
  <c r="A884" i="3"/>
  <c r="B884" i="3"/>
  <c r="A885" i="3"/>
  <c r="B885" i="3"/>
  <c r="A886" i="3"/>
  <c r="B886" i="3"/>
  <c r="A887" i="3"/>
  <c r="B887" i="3"/>
  <c r="A888" i="3"/>
  <c r="B888" i="3"/>
  <c r="A889" i="3"/>
  <c r="B889" i="3"/>
  <c r="A890" i="3"/>
  <c r="B890" i="3"/>
  <c r="A891" i="3"/>
  <c r="B891" i="3"/>
  <c r="A892" i="3"/>
  <c r="B892" i="3"/>
  <c r="A893" i="3"/>
  <c r="B893" i="3"/>
  <c r="A894" i="3"/>
  <c r="B894" i="3"/>
  <c r="A895" i="3"/>
  <c r="B895" i="3"/>
  <c r="A896" i="3"/>
  <c r="B896" i="3"/>
  <c r="A897" i="3"/>
  <c r="B897" i="3"/>
  <c r="A898" i="3"/>
  <c r="B898" i="3"/>
  <c r="A899" i="3"/>
  <c r="B899" i="3"/>
  <c r="A900" i="3"/>
  <c r="B900" i="3"/>
  <c r="A901" i="3"/>
  <c r="B901" i="3"/>
  <c r="A902" i="3"/>
  <c r="B902" i="3"/>
  <c r="A903" i="3"/>
  <c r="B903" i="3"/>
  <c r="A904" i="3"/>
  <c r="B904" i="3"/>
  <c r="A905" i="3"/>
  <c r="B905" i="3"/>
  <c r="A906" i="3"/>
  <c r="B906" i="3"/>
  <c r="A907" i="3"/>
  <c r="B907" i="3"/>
  <c r="A908" i="3"/>
  <c r="B908" i="3"/>
  <c r="A909" i="3"/>
  <c r="B909" i="3"/>
  <c r="A910" i="3"/>
  <c r="B910" i="3"/>
  <c r="A911" i="3"/>
  <c r="B911" i="3"/>
  <c r="A912" i="3"/>
  <c r="B912" i="3"/>
  <c r="A913" i="3"/>
  <c r="B913" i="3"/>
  <c r="A914" i="3"/>
  <c r="B914" i="3"/>
  <c r="A915" i="3"/>
  <c r="B915" i="3"/>
  <c r="A916" i="3"/>
  <c r="B916" i="3"/>
  <c r="A917" i="3"/>
  <c r="B917" i="3"/>
  <c r="A918" i="3"/>
  <c r="B918" i="3"/>
  <c r="A919" i="3"/>
  <c r="B919" i="3"/>
  <c r="A920" i="3"/>
  <c r="B920" i="3"/>
  <c r="A921" i="3"/>
  <c r="B921" i="3"/>
  <c r="A922" i="3"/>
  <c r="B922" i="3"/>
  <c r="A923" i="3"/>
  <c r="B923" i="3"/>
  <c r="A924" i="3"/>
  <c r="B924" i="3"/>
  <c r="A925" i="3"/>
  <c r="B925" i="3"/>
  <c r="A926" i="3"/>
  <c r="B926" i="3"/>
  <c r="A927" i="3"/>
  <c r="B927" i="3"/>
  <c r="A928" i="3"/>
  <c r="B928" i="3"/>
  <c r="A929" i="3"/>
  <c r="B929" i="3"/>
  <c r="A930" i="3"/>
  <c r="B930" i="3"/>
  <c r="A931" i="3"/>
  <c r="B931" i="3"/>
  <c r="A932" i="3"/>
  <c r="B932" i="3"/>
  <c r="A933" i="3"/>
  <c r="B933" i="3"/>
  <c r="A934" i="3"/>
  <c r="B934" i="3"/>
  <c r="A935" i="3"/>
  <c r="B935" i="3"/>
  <c r="A936" i="3"/>
  <c r="B936" i="3"/>
  <c r="A937" i="3"/>
  <c r="B937" i="3"/>
  <c r="A938" i="3"/>
  <c r="B938" i="3"/>
  <c r="A939" i="3"/>
  <c r="B939" i="3"/>
  <c r="A940" i="3"/>
  <c r="B940" i="3"/>
  <c r="A941" i="3"/>
  <c r="B941" i="3"/>
  <c r="A942" i="3"/>
  <c r="B942" i="3"/>
  <c r="A943" i="3"/>
  <c r="B943" i="3"/>
  <c r="A944" i="3"/>
  <c r="B944" i="3"/>
  <c r="A945" i="3"/>
  <c r="B945" i="3"/>
  <c r="A946" i="3"/>
  <c r="B946" i="3"/>
  <c r="A947" i="3"/>
  <c r="B947" i="3"/>
  <c r="A948" i="3"/>
  <c r="B948" i="3"/>
  <c r="A949" i="3"/>
  <c r="B949" i="3"/>
  <c r="A950" i="3"/>
  <c r="B950" i="3"/>
  <c r="A951" i="3"/>
  <c r="B951" i="3"/>
  <c r="A952" i="3"/>
  <c r="B952" i="3"/>
  <c r="A953" i="3"/>
  <c r="B953" i="3"/>
  <c r="A954" i="3"/>
  <c r="B954" i="3"/>
  <c r="A955" i="3"/>
  <c r="B955" i="3"/>
  <c r="A956" i="3"/>
  <c r="B956" i="3"/>
  <c r="A957" i="3"/>
  <c r="B957" i="3"/>
  <c r="A958" i="3"/>
  <c r="B958" i="3"/>
  <c r="A959" i="3"/>
  <c r="B959" i="3"/>
  <c r="A960" i="3"/>
  <c r="B960" i="3"/>
  <c r="A961" i="3"/>
  <c r="B961" i="3"/>
  <c r="A962" i="3"/>
  <c r="B962" i="3"/>
  <c r="A963" i="3"/>
  <c r="B963" i="3"/>
  <c r="A964" i="3"/>
  <c r="B964" i="3"/>
  <c r="A965" i="3"/>
  <c r="B965" i="3"/>
  <c r="A966" i="3"/>
  <c r="B966" i="3"/>
  <c r="A967" i="3"/>
  <c r="B967" i="3"/>
  <c r="A968" i="3"/>
  <c r="B968" i="3"/>
  <c r="A969" i="3"/>
  <c r="B969" i="3"/>
  <c r="A970" i="3"/>
  <c r="B970" i="3"/>
  <c r="A971" i="3"/>
  <c r="B971" i="3"/>
  <c r="A972" i="3"/>
  <c r="B972" i="3"/>
  <c r="A973" i="3"/>
  <c r="B973" i="3"/>
  <c r="A974" i="3"/>
  <c r="B974" i="3"/>
  <c r="A975" i="3"/>
  <c r="B975" i="3"/>
  <c r="A976" i="3"/>
  <c r="B976" i="3"/>
  <c r="A977" i="3"/>
  <c r="B977" i="3"/>
  <c r="A978" i="3"/>
  <c r="B978" i="3"/>
  <c r="A979" i="3"/>
  <c r="B979" i="3"/>
  <c r="A980" i="3"/>
  <c r="B980" i="3"/>
  <c r="A981" i="3"/>
  <c r="B981" i="3"/>
  <c r="A982" i="3"/>
  <c r="B982" i="3"/>
  <c r="A983" i="3"/>
  <c r="B983" i="3"/>
  <c r="A984" i="3"/>
  <c r="B984" i="3"/>
  <c r="A985" i="3"/>
  <c r="B985" i="3"/>
  <c r="A986" i="3"/>
  <c r="B986" i="3"/>
  <c r="A987" i="3"/>
  <c r="B987" i="3"/>
  <c r="A988" i="3"/>
  <c r="B988" i="3"/>
  <c r="A989" i="3"/>
  <c r="B989" i="3"/>
  <c r="A990" i="3"/>
  <c r="B990" i="3"/>
  <c r="A991" i="3"/>
  <c r="B991" i="3"/>
  <c r="A992" i="3"/>
  <c r="B992" i="3"/>
  <c r="A993" i="3"/>
  <c r="B993" i="3"/>
  <c r="A994" i="3"/>
  <c r="B994" i="3"/>
  <c r="A995" i="3"/>
  <c r="B995" i="3"/>
  <c r="A996" i="3"/>
  <c r="B996" i="3"/>
  <c r="A998" i="3"/>
  <c r="B998" i="3"/>
  <c r="A999" i="3"/>
  <c r="B999" i="3"/>
  <c r="A1000" i="3"/>
  <c r="B1000" i="3"/>
  <c r="A8" i="3"/>
  <c r="B2" i="5"/>
  <c r="A47" i="5" s="1"/>
  <c r="F9" i="6"/>
  <c r="J9" i="6" s="1"/>
  <c r="F10" i="6"/>
  <c r="J10" i="6" s="1"/>
  <c r="F11" i="6"/>
  <c r="J11" i="6" s="1"/>
  <c r="F12" i="6"/>
  <c r="J12" i="6" s="1"/>
  <c r="F13" i="6"/>
  <c r="J13" i="6" s="1"/>
  <c r="F14" i="6"/>
  <c r="J14" i="6" s="1"/>
  <c r="F15" i="6"/>
  <c r="J15" i="6" s="1"/>
  <c r="F16" i="6"/>
  <c r="J16" i="6" s="1"/>
  <c r="F17" i="6"/>
  <c r="J17" i="6" s="1"/>
  <c r="F18" i="6"/>
  <c r="J18" i="6" s="1"/>
  <c r="F19" i="6"/>
  <c r="J19" i="6" s="1"/>
  <c r="F20" i="6"/>
  <c r="J20" i="6" s="1"/>
  <c r="F21" i="6"/>
  <c r="J21" i="6" s="1"/>
  <c r="F22" i="6"/>
  <c r="J22" i="6" s="1"/>
  <c r="F23" i="6"/>
  <c r="J23" i="6" s="1"/>
  <c r="F24" i="6"/>
  <c r="J24" i="6" s="1"/>
  <c r="F25" i="6"/>
  <c r="J25" i="6" s="1"/>
  <c r="F26" i="6"/>
  <c r="J26" i="6" s="1"/>
  <c r="F27" i="6"/>
  <c r="J27" i="6" s="1"/>
  <c r="F28" i="6"/>
  <c r="J28" i="6" s="1"/>
  <c r="F29" i="6"/>
  <c r="J29" i="6" s="1"/>
  <c r="A30" i="6"/>
  <c r="F30" i="6"/>
  <c r="J30" i="6" s="1"/>
  <c r="A31" i="6"/>
  <c r="F31" i="6"/>
  <c r="J31" i="6" s="1"/>
  <c r="A32" i="6"/>
  <c r="F32" i="6"/>
  <c r="J32" i="6" s="1"/>
  <c r="A33" i="6"/>
  <c r="F33" i="6"/>
  <c r="J33" i="6" s="1"/>
  <c r="A34" i="6"/>
  <c r="F34" i="6"/>
  <c r="J34" i="6" s="1"/>
  <c r="A35" i="6"/>
  <c r="F35" i="6"/>
  <c r="J35" i="6" s="1"/>
  <c r="A36" i="6"/>
  <c r="F36" i="6"/>
  <c r="J36" i="6" s="1"/>
  <c r="A37" i="6"/>
  <c r="F37" i="6"/>
  <c r="J37" i="6" s="1"/>
  <c r="A38" i="6"/>
  <c r="F38" i="6"/>
  <c r="J38" i="6" s="1"/>
  <c r="A39" i="6"/>
  <c r="F39" i="6"/>
  <c r="J39" i="6" s="1"/>
  <c r="A40" i="6"/>
  <c r="F40" i="6"/>
  <c r="J40" i="6" s="1"/>
  <c r="A41" i="6"/>
  <c r="F41" i="6"/>
  <c r="J41" i="6" s="1"/>
  <c r="A42" i="6"/>
  <c r="F42" i="6"/>
  <c r="J42" i="6" s="1"/>
  <c r="A43" i="6"/>
  <c r="F43" i="6"/>
  <c r="J43" i="6" s="1"/>
  <c r="A44" i="6"/>
  <c r="F44" i="6"/>
  <c r="J44" i="6" s="1"/>
  <c r="A45" i="6"/>
  <c r="F45" i="6"/>
  <c r="J45" i="6" s="1"/>
  <c r="A46" i="6"/>
  <c r="F46" i="6"/>
  <c r="J46" i="6" s="1"/>
  <c r="A47" i="6"/>
  <c r="F47" i="6"/>
  <c r="J47" i="6" s="1"/>
  <c r="A48" i="6"/>
  <c r="F48" i="6"/>
  <c r="J48" i="6" s="1"/>
  <c r="A49" i="6"/>
  <c r="F49" i="6"/>
  <c r="J49" i="6" s="1"/>
  <c r="A50" i="6"/>
  <c r="F50" i="6"/>
  <c r="J50" i="6" s="1"/>
  <c r="A51" i="6"/>
  <c r="F51" i="6"/>
  <c r="J51" i="6" s="1"/>
  <c r="A52" i="6"/>
  <c r="F52" i="6"/>
  <c r="J52" i="6" s="1"/>
  <c r="A53" i="6"/>
  <c r="F53" i="6"/>
  <c r="J53" i="6" s="1"/>
  <c r="A54" i="6"/>
  <c r="F54" i="6"/>
  <c r="J54" i="6" s="1"/>
  <c r="A55" i="6"/>
  <c r="F55" i="6"/>
  <c r="J55" i="6" s="1"/>
  <c r="A56" i="6"/>
  <c r="F56" i="6"/>
  <c r="J56" i="6" s="1"/>
  <c r="A57" i="6"/>
  <c r="F57" i="6"/>
  <c r="J57" i="6" s="1"/>
  <c r="A58" i="6"/>
  <c r="F58" i="6"/>
  <c r="J58" i="6" s="1"/>
  <c r="A59" i="6"/>
  <c r="F59" i="6"/>
  <c r="J59" i="6" s="1"/>
  <c r="A60" i="6"/>
  <c r="F60" i="6"/>
  <c r="J60" i="6" s="1"/>
  <c r="A61" i="6"/>
  <c r="F61" i="6"/>
  <c r="J61" i="6" s="1"/>
  <c r="A62" i="6"/>
  <c r="F62" i="6"/>
  <c r="J62" i="6" s="1"/>
  <c r="A63" i="6"/>
  <c r="F63" i="6"/>
  <c r="J63" i="6" s="1"/>
  <c r="A64" i="6"/>
  <c r="F64" i="6"/>
  <c r="J64" i="6" s="1"/>
  <c r="A65" i="6"/>
  <c r="F65" i="6"/>
  <c r="J65" i="6" s="1"/>
  <c r="A66" i="6"/>
  <c r="F66" i="6"/>
  <c r="J66" i="6" s="1"/>
  <c r="A67" i="6"/>
  <c r="F67" i="6"/>
  <c r="J67" i="6" s="1"/>
  <c r="A68" i="6"/>
  <c r="F68" i="6"/>
  <c r="J68" i="6" s="1"/>
  <c r="A69" i="6"/>
  <c r="F69" i="6"/>
  <c r="J69" i="6" s="1"/>
  <c r="A70" i="6"/>
  <c r="F70" i="6"/>
  <c r="J70" i="6" s="1"/>
  <c r="A71" i="6"/>
  <c r="F71" i="6"/>
  <c r="J71" i="6" s="1"/>
  <c r="A72" i="6"/>
  <c r="F72" i="6"/>
  <c r="J72" i="6" s="1"/>
  <c r="A73" i="6"/>
  <c r="F73" i="6"/>
  <c r="J73" i="6" s="1"/>
  <c r="A74" i="6"/>
  <c r="F74" i="6"/>
  <c r="J74" i="6" s="1"/>
  <c r="A75" i="6"/>
  <c r="F75" i="6"/>
  <c r="J75" i="6" s="1"/>
  <c r="A76" i="6"/>
  <c r="F76" i="6"/>
  <c r="J76" i="6" s="1"/>
  <c r="A77" i="6"/>
  <c r="F77" i="6"/>
  <c r="J77" i="6" s="1"/>
  <c r="A78" i="6"/>
  <c r="F78" i="6"/>
  <c r="J78" i="6" s="1"/>
  <c r="A79" i="6"/>
  <c r="F79" i="6"/>
  <c r="J79" i="6" s="1"/>
  <c r="A80" i="6"/>
  <c r="F80" i="6"/>
  <c r="J80" i="6" s="1"/>
  <c r="A81" i="6"/>
  <c r="F81" i="6"/>
  <c r="J81" i="6" s="1"/>
  <c r="A82" i="6"/>
  <c r="F82" i="6"/>
  <c r="J82" i="6" s="1"/>
  <c r="A83" i="6"/>
  <c r="F83" i="6"/>
  <c r="J83" i="6" s="1"/>
  <c r="A84" i="6"/>
  <c r="F84" i="6"/>
  <c r="J84" i="6" s="1"/>
  <c r="A85" i="6"/>
  <c r="F85" i="6"/>
  <c r="J85" i="6" s="1"/>
  <c r="A86" i="6"/>
  <c r="F86" i="6"/>
  <c r="J86" i="6" s="1"/>
  <c r="A87" i="6"/>
  <c r="F87" i="6"/>
  <c r="J87" i="6" s="1"/>
  <c r="A88" i="6"/>
  <c r="F88" i="6"/>
  <c r="J88" i="6" s="1"/>
  <c r="A89" i="6"/>
  <c r="F89" i="6"/>
  <c r="J89" i="6" s="1"/>
  <c r="A90" i="6"/>
  <c r="F90" i="6"/>
  <c r="J90" i="6" s="1"/>
  <c r="A91" i="6"/>
  <c r="F91" i="6"/>
  <c r="J91" i="6" s="1"/>
  <c r="A92" i="6"/>
  <c r="F92" i="6"/>
  <c r="J92" i="6" s="1"/>
  <c r="A93" i="6"/>
  <c r="F93" i="6"/>
  <c r="J93" i="6" s="1"/>
  <c r="A94" i="6"/>
  <c r="F94" i="6"/>
  <c r="J94" i="6" s="1"/>
  <c r="A95" i="6"/>
  <c r="F95" i="6"/>
  <c r="J95" i="6" s="1"/>
  <c r="A96" i="6"/>
  <c r="F96" i="6"/>
  <c r="J96" i="6" s="1"/>
  <c r="A97" i="6"/>
  <c r="F97" i="6"/>
  <c r="J97" i="6" s="1"/>
  <c r="A98" i="6"/>
  <c r="F98" i="6"/>
  <c r="J98" i="6" s="1"/>
  <c r="A99" i="6"/>
  <c r="F99" i="6"/>
  <c r="J99" i="6" s="1"/>
  <c r="A100" i="6"/>
  <c r="F100" i="6"/>
  <c r="J100" i="6" s="1"/>
  <c r="A101" i="6"/>
  <c r="F101" i="6"/>
  <c r="J101" i="6" s="1"/>
  <c r="A102" i="6"/>
  <c r="F102" i="6"/>
  <c r="J102" i="6" s="1"/>
  <c r="A103" i="6"/>
  <c r="F103" i="6"/>
  <c r="J103" i="6" s="1"/>
  <c r="A104" i="6"/>
  <c r="F104" i="6"/>
  <c r="J104" i="6" s="1"/>
  <c r="A105" i="6"/>
  <c r="F105" i="6"/>
  <c r="J105" i="6" s="1"/>
  <c r="A106" i="6"/>
  <c r="F106" i="6"/>
  <c r="J106" i="6" s="1"/>
  <c r="A107" i="6"/>
  <c r="F107" i="6"/>
  <c r="J107" i="6" s="1"/>
  <c r="A108" i="6"/>
  <c r="F108" i="6"/>
  <c r="J108" i="6" s="1"/>
  <c r="A109" i="6"/>
  <c r="F109" i="6"/>
  <c r="J109" i="6" s="1"/>
  <c r="A110" i="6"/>
  <c r="F110" i="6"/>
  <c r="J110" i="6" s="1"/>
  <c r="A111" i="6"/>
  <c r="F111" i="6"/>
  <c r="J111" i="6" s="1"/>
  <c r="A112" i="6"/>
  <c r="F112" i="6"/>
  <c r="J112" i="6" s="1"/>
  <c r="A113" i="6"/>
  <c r="F113" i="6"/>
  <c r="J113" i="6" s="1"/>
  <c r="A114" i="6"/>
  <c r="F114" i="6"/>
  <c r="J114" i="6" s="1"/>
  <c r="A115" i="6"/>
  <c r="F115" i="6"/>
  <c r="J115" i="6" s="1"/>
  <c r="A116" i="6"/>
  <c r="F116" i="6"/>
  <c r="J116" i="6" s="1"/>
  <c r="A117" i="6"/>
  <c r="F117" i="6"/>
  <c r="J117" i="6" s="1"/>
  <c r="A118" i="6"/>
  <c r="F118" i="6"/>
  <c r="J118" i="6" s="1"/>
  <c r="A119" i="6"/>
  <c r="F119" i="6"/>
  <c r="J119" i="6" s="1"/>
  <c r="A120" i="6"/>
  <c r="F120" i="6"/>
  <c r="J120" i="6" s="1"/>
  <c r="A121" i="6"/>
  <c r="F121" i="6"/>
  <c r="J121" i="6" s="1"/>
  <c r="A122" i="6"/>
  <c r="F122" i="6"/>
  <c r="J122" i="6" s="1"/>
  <c r="A123" i="6"/>
  <c r="F123" i="6"/>
  <c r="J123" i="6" s="1"/>
  <c r="A124" i="6"/>
  <c r="F124" i="6"/>
  <c r="J124" i="6" s="1"/>
  <c r="A125" i="6"/>
  <c r="F125" i="6"/>
  <c r="J125" i="6" s="1"/>
  <c r="A126" i="6"/>
  <c r="F126" i="6"/>
  <c r="J126" i="6" s="1"/>
  <c r="A127" i="6"/>
  <c r="F127" i="6"/>
  <c r="J127" i="6" s="1"/>
  <c r="A128" i="6"/>
  <c r="F128" i="6"/>
  <c r="J128" i="6" s="1"/>
  <c r="A129" i="6"/>
  <c r="F129" i="6"/>
  <c r="J129" i="6" s="1"/>
  <c r="A130" i="6"/>
  <c r="F130" i="6"/>
  <c r="J130" i="6" s="1"/>
  <c r="A131" i="6"/>
  <c r="F131" i="6"/>
  <c r="J131" i="6" s="1"/>
  <c r="A132" i="6"/>
  <c r="F132" i="6"/>
  <c r="J132" i="6" s="1"/>
  <c r="A133" i="6"/>
  <c r="F133" i="6"/>
  <c r="J133" i="6" s="1"/>
  <c r="A134" i="6"/>
  <c r="F134" i="6"/>
  <c r="J134" i="6" s="1"/>
  <c r="A135" i="6"/>
  <c r="F135" i="6"/>
  <c r="J135" i="6" s="1"/>
  <c r="A136" i="6"/>
  <c r="F136" i="6"/>
  <c r="J136" i="6" s="1"/>
  <c r="A137" i="6"/>
  <c r="F137" i="6"/>
  <c r="J137" i="6" s="1"/>
  <c r="A138" i="6"/>
  <c r="F138" i="6"/>
  <c r="J138" i="6" s="1"/>
  <c r="A139" i="6"/>
  <c r="F139" i="6"/>
  <c r="J139" i="6" s="1"/>
  <c r="A140" i="6"/>
  <c r="F140" i="6"/>
  <c r="J140" i="6" s="1"/>
  <c r="A141" i="6"/>
  <c r="F141" i="6"/>
  <c r="J141" i="6" s="1"/>
  <c r="A142" i="6"/>
  <c r="F142" i="6"/>
  <c r="J142" i="6" s="1"/>
  <c r="A143" i="6"/>
  <c r="F143" i="6"/>
  <c r="J143" i="6" s="1"/>
  <c r="A144" i="6"/>
  <c r="F144" i="6"/>
  <c r="J144" i="6" s="1"/>
  <c r="A145" i="6"/>
  <c r="F145" i="6"/>
  <c r="J145" i="6" s="1"/>
  <c r="A146" i="6"/>
  <c r="F146" i="6"/>
  <c r="J146" i="6" s="1"/>
  <c r="A147" i="6"/>
  <c r="F147" i="6"/>
  <c r="J147" i="6" s="1"/>
  <c r="A148" i="6"/>
  <c r="F148" i="6"/>
  <c r="J148" i="6" s="1"/>
  <c r="A149" i="6"/>
  <c r="F149" i="6"/>
  <c r="J149" i="6" s="1"/>
  <c r="A150" i="6"/>
  <c r="F150" i="6"/>
  <c r="J150" i="6" s="1"/>
  <c r="A151" i="6"/>
  <c r="F151" i="6"/>
  <c r="J151" i="6" s="1"/>
  <c r="A152" i="6"/>
  <c r="F152" i="6"/>
  <c r="J152" i="6" s="1"/>
  <c r="A153" i="6"/>
  <c r="F153" i="6"/>
  <c r="J153" i="6" s="1"/>
  <c r="A154" i="6"/>
  <c r="F154" i="6"/>
  <c r="J154" i="6" s="1"/>
  <c r="A155" i="6"/>
  <c r="F155" i="6"/>
  <c r="J155" i="6" s="1"/>
  <c r="A156" i="6"/>
  <c r="F156" i="6"/>
  <c r="J156" i="6" s="1"/>
  <c r="A157" i="6"/>
  <c r="F157" i="6"/>
  <c r="J157" i="6" s="1"/>
  <c r="A158" i="6"/>
  <c r="F158" i="6"/>
  <c r="J158" i="6" s="1"/>
  <c r="A159" i="6"/>
  <c r="F159" i="6"/>
  <c r="J159" i="6" s="1"/>
  <c r="A160" i="6"/>
  <c r="F160" i="6"/>
  <c r="J160" i="6" s="1"/>
  <c r="A161" i="6"/>
  <c r="F161" i="6"/>
  <c r="J161" i="6" s="1"/>
  <c r="A162" i="6"/>
  <c r="F162" i="6"/>
  <c r="J162" i="6" s="1"/>
  <c r="A163" i="6"/>
  <c r="F163" i="6"/>
  <c r="J163" i="6" s="1"/>
  <c r="A164" i="6"/>
  <c r="F164" i="6"/>
  <c r="J164" i="6" s="1"/>
  <c r="A165" i="6"/>
  <c r="F165" i="6"/>
  <c r="J165" i="6" s="1"/>
  <c r="A166" i="6"/>
  <c r="F166" i="6"/>
  <c r="J166" i="6" s="1"/>
  <c r="A167" i="6"/>
  <c r="F167" i="6"/>
  <c r="J167" i="6" s="1"/>
  <c r="A168" i="6"/>
  <c r="F168" i="6"/>
  <c r="J168" i="6" s="1"/>
  <c r="A169" i="6"/>
  <c r="F169" i="6"/>
  <c r="J169" i="6" s="1"/>
  <c r="A170" i="6"/>
  <c r="F170" i="6"/>
  <c r="J170" i="6" s="1"/>
  <c r="A171" i="6"/>
  <c r="F171" i="6"/>
  <c r="J171" i="6" s="1"/>
  <c r="A172" i="6"/>
  <c r="F172" i="6"/>
  <c r="J172" i="6" s="1"/>
  <c r="A173" i="6"/>
  <c r="F173" i="6"/>
  <c r="J173" i="6" s="1"/>
  <c r="A174" i="6"/>
  <c r="F174" i="6"/>
  <c r="J174" i="6" s="1"/>
  <c r="A175" i="6"/>
  <c r="F175" i="6"/>
  <c r="J175" i="6" s="1"/>
  <c r="A176" i="6"/>
  <c r="F176" i="6"/>
  <c r="J176" i="6" s="1"/>
  <c r="A177" i="6"/>
  <c r="F177" i="6"/>
  <c r="J177" i="6" s="1"/>
  <c r="A178" i="6"/>
  <c r="F178" i="6"/>
  <c r="J178" i="6" s="1"/>
  <c r="A179" i="6"/>
  <c r="F179" i="6"/>
  <c r="J179" i="6" s="1"/>
  <c r="A180" i="6"/>
  <c r="F180" i="6"/>
  <c r="J180" i="6" s="1"/>
  <c r="A181" i="6"/>
  <c r="F181" i="6"/>
  <c r="J181" i="6" s="1"/>
  <c r="A182" i="6"/>
  <c r="F182" i="6"/>
  <c r="J182" i="6" s="1"/>
  <c r="A183" i="6"/>
  <c r="F183" i="6"/>
  <c r="J183" i="6" s="1"/>
  <c r="A184" i="6"/>
  <c r="F184" i="6"/>
  <c r="J184" i="6" s="1"/>
  <c r="A185" i="6"/>
  <c r="F185" i="6"/>
  <c r="J185" i="6" s="1"/>
  <c r="A186" i="6"/>
  <c r="F186" i="6"/>
  <c r="J186" i="6" s="1"/>
  <c r="A187" i="6"/>
  <c r="F187" i="6"/>
  <c r="J187" i="6" s="1"/>
  <c r="A188" i="6"/>
  <c r="F188" i="6"/>
  <c r="J188" i="6" s="1"/>
  <c r="A189" i="6"/>
  <c r="F189" i="6"/>
  <c r="J189" i="6" s="1"/>
  <c r="A190" i="6"/>
  <c r="F190" i="6"/>
  <c r="J190" i="6" s="1"/>
  <c r="A191" i="6"/>
  <c r="F191" i="6"/>
  <c r="J191" i="6" s="1"/>
  <c r="A192" i="6"/>
  <c r="F192" i="6"/>
  <c r="J192" i="6" s="1"/>
  <c r="A193" i="6"/>
  <c r="F193" i="6"/>
  <c r="J193" i="6" s="1"/>
  <c r="A194" i="6"/>
  <c r="F194" i="6"/>
  <c r="J194" i="6" s="1"/>
  <c r="A195" i="6"/>
  <c r="F195" i="6"/>
  <c r="J195" i="6" s="1"/>
  <c r="A196" i="6"/>
  <c r="F196" i="6"/>
  <c r="J196" i="6" s="1"/>
  <c r="A197" i="6"/>
  <c r="F197" i="6"/>
  <c r="J197" i="6" s="1"/>
  <c r="A198" i="6"/>
  <c r="F198" i="6"/>
  <c r="J198" i="6" s="1"/>
  <c r="A199" i="6"/>
  <c r="F199" i="6"/>
  <c r="J199" i="6" s="1"/>
  <c r="A200" i="6"/>
  <c r="F200" i="6"/>
  <c r="J200" i="6" s="1"/>
  <c r="A201" i="6"/>
  <c r="F201" i="6"/>
  <c r="J201" i="6" s="1"/>
  <c r="A202" i="6"/>
  <c r="F202" i="6"/>
  <c r="J202" i="6" s="1"/>
  <c r="A203" i="6"/>
  <c r="F203" i="6"/>
  <c r="J203" i="6" s="1"/>
  <c r="A204" i="6"/>
  <c r="F204" i="6"/>
  <c r="J204" i="6" s="1"/>
  <c r="A205" i="6"/>
  <c r="F205" i="6"/>
  <c r="J205" i="6" s="1"/>
  <c r="A206" i="6"/>
  <c r="F206" i="6"/>
  <c r="J206" i="6" s="1"/>
  <c r="A207" i="6"/>
  <c r="F207" i="6"/>
  <c r="J207" i="6" s="1"/>
  <c r="A208" i="6"/>
  <c r="F208" i="6"/>
  <c r="J208" i="6" s="1"/>
  <c r="A209" i="6"/>
  <c r="F209" i="6"/>
  <c r="J209" i="6" s="1"/>
  <c r="A210" i="6"/>
  <c r="F210" i="6"/>
  <c r="J210" i="6" s="1"/>
  <c r="A211" i="6"/>
  <c r="F211" i="6"/>
  <c r="J211" i="6" s="1"/>
  <c r="A212" i="6"/>
  <c r="F212" i="6"/>
  <c r="J212" i="6" s="1"/>
  <c r="A213" i="6"/>
  <c r="F213" i="6"/>
  <c r="J213" i="6" s="1"/>
  <c r="A214" i="6"/>
  <c r="F214" i="6"/>
  <c r="J214" i="6" s="1"/>
  <c r="A215" i="6"/>
  <c r="F215" i="6"/>
  <c r="J215" i="6" s="1"/>
  <c r="A216" i="6"/>
  <c r="F216" i="6"/>
  <c r="J216" i="6" s="1"/>
  <c r="A217" i="6"/>
  <c r="F217" i="6"/>
  <c r="J217" i="6" s="1"/>
  <c r="A218" i="6"/>
  <c r="F218" i="6"/>
  <c r="J218" i="6" s="1"/>
  <c r="A219" i="6"/>
  <c r="F219" i="6"/>
  <c r="J219" i="6" s="1"/>
  <c r="A220" i="6"/>
  <c r="F220" i="6"/>
  <c r="J220" i="6" s="1"/>
  <c r="A221" i="6"/>
  <c r="F221" i="6"/>
  <c r="J221" i="6" s="1"/>
  <c r="A222" i="6"/>
  <c r="F222" i="6"/>
  <c r="J222" i="6" s="1"/>
  <c r="A223" i="6"/>
  <c r="F223" i="6"/>
  <c r="J223" i="6" s="1"/>
  <c r="A224" i="6"/>
  <c r="F224" i="6"/>
  <c r="J224" i="6" s="1"/>
  <c r="A225" i="6"/>
  <c r="F225" i="6"/>
  <c r="J225" i="6" s="1"/>
  <c r="A226" i="6"/>
  <c r="F226" i="6"/>
  <c r="J226" i="6" s="1"/>
  <c r="A227" i="6"/>
  <c r="F227" i="6"/>
  <c r="J227" i="6" s="1"/>
  <c r="A228" i="6"/>
  <c r="F228" i="6"/>
  <c r="J228" i="6" s="1"/>
  <c r="A229" i="6"/>
  <c r="F229" i="6"/>
  <c r="J229" i="6" s="1"/>
  <c r="A230" i="6"/>
  <c r="F230" i="6"/>
  <c r="J230" i="6" s="1"/>
  <c r="A231" i="6"/>
  <c r="F231" i="6"/>
  <c r="J231" i="6" s="1"/>
  <c r="A232" i="6"/>
  <c r="F232" i="6"/>
  <c r="J232" i="6" s="1"/>
  <c r="A233" i="6"/>
  <c r="F233" i="6"/>
  <c r="J233" i="6" s="1"/>
  <c r="A234" i="6"/>
  <c r="F234" i="6"/>
  <c r="J234" i="6" s="1"/>
  <c r="A235" i="6"/>
  <c r="F235" i="6"/>
  <c r="J235" i="6" s="1"/>
  <c r="A236" i="6"/>
  <c r="F236" i="6"/>
  <c r="J236" i="6" s="1"/>
  <c r="A237" i="6"/>
  <c r="F237" i="6"/>
  <c r="J237" i="6" s="1"/>
  <c r="A238" i="6"/>
  <c r="F238" i="6"/>
  <c r="J238" i="6" s="1"/>
  <c r="A239" i="6"/>
  <c r="F239" i="6"/>
  <c r="J239" i="6" s="1"/>
  <c r="A240" i="6"/>
  <c r="F240" i="6"/>
  <c r="J240" i="6" s="1"/>
  <c r="A241" i="6"/>
  <c r="F241" i="6"/>
  <c r="J241" i="6" s="1"/>
  <c r="A242" i="6"/>
  <c r="F242" i="6"/>
  <c r="J242" i="6" s="1"/>
  <c r="A243" i="6"/>
  <c r="F243" i="6"/>
  <c r="J243" i="6" s="1"/>
  <c r="A244" i="6"/>
  <c r="F244" i="6"/>
  <c r="J244" i="6" s="1"/>
  <c r="A245" i="6"/>
  <c r="F245" i="6"/>
  <c r="J245" i="6" s="1"/>
  <c r="A246" i="6"/>
  <c r="F246" i="6"/>
  <c r="J246" i="6" s="1"/>
  <c r="A247" i="6"/>
  <c r="F247" i="6"/>
  <c r="J247" i="6" s="1"/>
  <c r="A248" i="6"/>
  <c r="F248" i="6"/>
  <c r="J248" i="6" s="1"/>
  <c r="A249" i="6"/>
  <c r="F249" i="6"/>
  <c r="J249" i="6" s="1"/>
  <c r="A250" i="6"/>
  <c r="F250" i="6"/>
  <c r="J250" i="6" s="1"/>
  <c r="A251" i="6"/>
  <c r="F251" i="6"/>
  <c r="J251" i="6" s="1"/>
  <c r="A252" i="6"/>
  <c r="F252" i="6"/>
  <c r="J252" i="6" s="1"/>
  <c r="A253" i="6"/>
  <c r="F253" i="6"/>
  <c r="J253" i="6" s="1"/>
  <c r="A254" i="6"/>
  <c r="F254" i="6"/>
  <c r="J254" i="6" s="1"/>
  <c r="A255" i="6"/>
  <c r="F255" i="6"/>
  <c r="J255" i="6" s="1"/>
  <c r="A256" i="6"/>
  <c r="F256" i="6"/>
  <c r="J256" i="6" s="1"/>
  <c r="A257" i="6"/>
  <c r="F257" i="6"/>
  <c r="J257" i="6" s="1"/>
  <c r="A258" i="6"/>
  <c r="F258" i="6"/>
  <c r="J258" i="6" s="1"/>
  <c r="A259" i="6"/>
  <c r="F259" i="6"/>
  <c r="J259" i="6" s="1"/>
  <c r="A260" i="6"/>
  <c r="F260" i="6"/>
  <c r="J260" i="6" s="1"/>
  <c r="A261" i="6"/>
  <c r="F261" i="6"/>
  <c r="J261" i="6" s="1"/>
  <c r="A262" i="6"/>
  <c r="F262" i="6"/>
  <c r="J262" i="6" s="1"/>
  <c r="A263" i="6"/>
  <c r="F263" i="6"/>
  <c r="J263" i="6" s="1"/>
  <c r="A264" i="6"/>
  <c r="F264" i="6"/>
  <c r="J264" i="6" s="1"/>
  <c r="A265" i="6"/>
  <c r="F265" i="6"/>
  <c r="J265" i="6" s="1"/>
  <c r="A266" i="6"/>
  <c r="F266" i="6"/>
  <c r="J266" i="6" s="1"/>
  <c r="A267" i="6"/>
  <c r="F267" i="6"/>
  <c r="J267" i="6" s="1"/>
  <c r="A268" i="6"/>
  <c r="F268" i="6"/>
  <c r="J268" i="6" s="1"/>
  <c r="A269" i="6"/>
  <c r="F269" i="6"/>
  <c r="J269" i="6" s="1"/>
  <c r="A270" i="6"/>
  <c r="F270" i="6"/>
  <c r="J270" i="6" s="1"/>
  <c r="A271" i="6"/>
  <c r="F271" i="6"/>
  <c r="J271" i="6" s="1"/>
  <c r="A272" i="6"/>
  <c r="F272" i="6"/>
  <c r="J272" i="6" s="1"/>
  <c r="A273" i="6"/>
  <c r="F273" i="6"/>
  <c r="J273" i="6" s="1"/>
  <c r="A274" i="6"/>
  <c r="F274" i="6"/>
  <c r="J274" i="6" s="1"/>
  <c r="A275" i="6"/>
  <c r="F275" i="6"/>
  <c r="J275" i="6" s="1"/>
  <c r="A276" i="6"/>
  <c r="F276" i="6"/>
  <c r="J276" i="6" s="1"/>
  <c r="A277" i="6"/>
  <c r="F277" i="6"/>
  <c r="J277" i="6" s="1"/>
  <c r="A278" i="6"/>
  <c r="F278" i="6"/>
  <c r="J278" i="6" s="1"/>
  <c r="A279" i="6"/>
  <c r="F279" i="6"/>
  <c r="J279" i="6" s="1"/>
  <c r="A280" i="6"/>
  <c r="F280" i="6"/>
  <c r="J280" i="6" s="1"/>
  <c r="A281" i="6"/>
  <c r="F281" i="6"/>
  <c r="J281" i="6" s="1"/>
  <c r="A282" i="6"/>
  <c r="F282" i="6"/>
  <c r="J282" i="6" s="1"/>
  <c r="A283" i="6"/>
  <c r="F283" i="6"/>
  <c r="J283" i="6" s="1"/>
  <c r="A284" i="6"/>
  <c r="F284" i="6"/>
  <c r="J284" i="6" s="1"/>
  <c r="A285" i="6"/>
  <c r="F285" i="6"/>
  <c r="J285" i="6" s="1"/>
  <c r="A286" i="6"/>
  <c r="F286" i="6"/>
  <c r="J286" i="6" s="1"/>
  <c r="A287" i="6"/>
  <c r="F287" i="6"/>
  <c r="J287" i="6" s="1"/>
  <c r="A288" i="6"/>
  <c r="F288" i="6"/>
  <c r="J288" i="6" s="1"/>
  <c r="A289" i="6"/>
  <c r="F289" i="6"/>
  <c r="J289" i="6" s="1"/>
  <c r="A290" i="6"/>
  <c r="F290" i="6"/>
  <c r="J290" i="6" s="1"/>
  <c r="A291" i="6"/>
  <c r="F291" i="6"/>
  <c r="J291" i="6" s="1"/>
  <c r="A292" i="6"/>
  <c r="F292" i="6"/>
  <c r="J292" i="6" s="1"/>
  <c r="A293" i="6"/>
  <c r="F293" i="6"/>
  <c r="J293" i="6" s="1"/>
  <c r="A294" i="6"/>
  <c r="F294" i="6"/>
  <c r="J294" i="6" s="1"/>
  <c r="A295" i="6"/>
  <c r="F295" i="6"/>
  <c r="J295" i="6" s="1"/>
  <c r="A296" i="6"/>
  <c r="F296" i="6"/>
  <c r="J296" i="6" s="1"/>
  <c r="A297" i="6"/>
  <c r="F297" i="6"/>
  <c r="J297" i="6" s="1"/>
  <c r="A298" i="6"/>
  <c r="F298" i="6"/>
  <c r="J298" i="6" s="1"/>
  <c r="A299" i="6"/>
  <c r="F299" i="6"/>
  <c r="J299" i="6" s="1"/>
  <c r="A300" i="6"/>
  <c r="F300" i="6"/>
  <c r="J300" i="6" s="1"/>
  <c r="A301" i="6"/>
  <c r="F301" i="6"/>
  <c r="J301" i="6" s="1"/>
  <c r="A302" i="6"/>
  <c r="F302" i="6"/>
  <c r="J302" i="6" s="1"/>
  <c r="A303" i="6"/>
  <c r="F303" i="6"/>
  <c r="J303" i="6" s="1"/>
  <c r="A304" i="6"/>
  <c r="F304" i="6"/>
  <c r="J304" i="6" s="1"/>
  <c r="A305" i="6"/>
  <c r="F305" i="6"/>
  <c r="J305" i="6" s="1"/>
  <c r="A306" i="6"/>
  <c r="F306" i="6"/>
  <c r="J306" i="6" s="1"/>
  <c r="A307" i="6"/>
  <c r="F307" i="6"/>
  <c r="J307" i="6" s="1"/>
  <c r="A308" i="6"/>
  <c r="F308" i="6"/>
  <c r="J308" i="6" s="1"/>
  <c r="A309" i="6"/>
  <c r="F309" i="6"/>
  <c r="J309" i="6" s="1"/>
  <c r="A310" i="6"/>
  <c r="F310" i="6"/>
  <c r="J310" i="6" s="1"/>
  <c r="A311" i="6"/>
  <c r="F311" i="6"/>
  <c r="J311" i="6" s="1"/>
  <c r="A312" i="6"/>
  <c r="F312" i="6"/>
  <c r="J312" i="6" s="1"/>
  <c r="A313" i="6"/>
  <c r="F313" i="6"/>
  <c r="J313" i="6" s="1"/>
  <c r="A314" i="6"/>
  <c r="F314" i="6"/>
  <c r="J314" i="6" s="1"/>
  <c r="A315" i="6"/>
  <c r="F315" i="6"/>
  <c r="J315" i="6" s="1"/>
  <c r="A316" i="6"/>
  <c r="F316" i="6"/>
  <c r="J316" i="6" s="1"/>
  <c r="A317" i="6"/>
  <c r="F317" i="6"/>
  <c r="J317" i="6" s="1"/>
  <c r="A318" i="6"/>
  <c r="F318" i="6"/>
  <c r="J318" i="6" s="1"/>
  <c r="A319" i="6"/>
  <c r="F319" i="6"/>
  <c r="J319" i="6" s="1"/>
  <c r="A320" i="6"/>
  <c r="F320" i="6"/>
  <c r="J320" i="6" s="1"/>
  <c r="A321" i="6"/>
  <c r="F321" i="6"/>
  <c r="J321" i="6" s="1"/>
  <c r="A322" i="6"/>
  <c r="F322" i="6"/>
  <c r="J322" i="6" s="1"/>
  <c r="A323" i="6"/>
  <c r="F323" i="6"/>
  <c r="J323" i="6" s="1"/>
  <c r="A324" i="6"/>
  <c r="F324" i="6"/>
  <c r="J324" i="6" s="1"/>
  <c r="A325" i="6"/>
  <c r="F325" i="6"/>
  <c r="J325" i="6" s="1"/>
  <c r="A326" i="6"/>
  <c r="F326" i="6"/>
  <c r="J326" i="6" s="1"/>
  <c r="A327" i="6"/>
  <c r="F327" i="6"/>
  <c r="J327" i="6" s="1"/>
  <c r="A328" i="6"/>
  <c r="F328" i="6"/>
  <c r="J328" i="6" s="1"/>
  <c r="A329" i="6"/>
  <c r="F329" i="6"/>
  <c r="J329" i="6" s="1"/>
  <c r="A330" i="6"/>
  <c r="F330" i="6"/>
  <c r="J330" i="6" s="1"/>
  <c r="A331" i="6"/>
  <c r="F331" i="6"/>
  <c r="J331" i="6" s="1"/>
  <c r="A332" i="6"/>
  <c r="F332" i="6"/>
  <c r="J332" i="6" s="1"/>
  <c r="A333" i="6"/>
  <c r="F333" i="6"/>
  <c r="J333" i="6" s="1"/>
  <c r="A334" i="6"/>
  <c r="F334" i="6"/>
  <c r="J334" i="6" s="1"/>
  <c r="A335" i="6"/>
  <c r="F335" i="6"/>
  <c r="J335" i="6" s="1"/>
  <c r="A336" i="6"/>
  <c r="F336" i="6"/>
  <c r="J336" i="6" s="1"/>
  <c r="A337" i="6"/>
  <c r="F337" i="6"/>
  <c r="J337" i="6" s="1"/>
  <c r="A338" i="6"/>
  <c r="F338" i="6"/>
  <c r="J338" i="6" s="1"/>
  <c r="A339" i="6"/>
  <c r="F339" i="6"/>
  <c r="J339" i="6" s="1"/>
  <c r="A340" i="6"/>
  <c r="F340" i="6"/>
  <c r="J340" i="6" s="1"/>
  <c r="A341" i="6"/>
  <c r="F341" i="6"/>
  <c r="J341" i="6" s="1"/>
  <c r="A342" i="6"/>
  <c r="F342" i="6"/>
  <c r="J342" i="6" s="1"/>
  <c r="A343" i="6"/>
  <c r="F343" i="6"/>
  <c r="J343" i="6" s="1"/>
  <c r="A344" i="6"/>
  <c r="F344" i="6"/>
  <c r="J344" i="6" s="1"/>
  <c r="A345" i="6"/>
  <c r="F345" i="6"/>
  <c r="J345" i="6" s="1"/>
  <c r="A346" i="6"/>
  <c r="F346" i="6"/>
  <c r="J346" i="6" s="1"/>
  <c r="A347" i="6"/>
  <c r="F347" i="6"/>
  <c r="J347" i="6" s="1"/>
  <c r="A348" i="6"/>
  <c r="F348" i="6"/>
  <c r="J348" i="6" s="1"/>
  <c r="A349" i="6"/>
  <c r="F349" i="6"/>
  <c r="J349" i="6" s="1"/>
  <c r="A350" i="6"/>
  <c r="F350" i="6"/>
  <c r="J350" i="6" s="1"/>
  <c r="A351" i="6"/>
  <c r="F351" i="6"/>
  <c r="J351" i="6" s="1"/>
  <c r="A352" i="6"/>
  <c r="F352" i="6"/>
  <c r="J352" i="6" s="1"/>
  <c r="A353" i="6"/>
  <c r="F353" i="6"/>
  <c r="J353" i="6" s="1"/>
  <c r="A354" i="6"/>
  <c r="F354" i="6"/>
  <c r="J354" i="6" s="1"/>
  <c r="A355" i="6"/>
  <c r="F355" i="6"/>
  <c r="J355" i="6" s="1"/>
  <c r="A356" i="6"/>
  <c r="F356" i="6"/>
  <c r="J356" i="6" s="1"/>
  <c r="A357" i="6"/>
  <c r="F357" i="6"/>
  <c r="J357" i="6" s="1"/>
  <c r="A358" i="6"/>
  <c r="F358" i="6"/>
  <c r="J358" i="6" s="1"/>
  <c r="A359" i="6"/>
  <c r="F359" i="6"/>
  <c r="J359" i="6" s="1"/>
  <c r="A360" i="6"/>
  <c r="F360" i="6"/>
  <c r="J360" i="6" s="1"/>
  <c r="A361" i="6"/>
  <c r="F361" i="6"/>
  <c r="J361" i="6" s="1"/>
  <c r="A362" i="6"/>
  <c r="F362" i="6"/>
  <c r="J362" i="6" s="1"/>
  <c r="A363" i="6"/>
  <c r="F363" i="6"/>
  <c r="J363" i="6" s="1"/>
  <c r="A364" i="6"/>
  <c r="F364" i="6"/>
  <c r="J364" i="6" s="1"/>
  <c r="A365" i="6"/>
  <c r="F365" i="6"/>
  <c r="J365" i="6" s="1"/>
  <c r="A366" i="6"/>
  <c r="F366" i="6"/>
  <c r="J366" i="6" s="1"/>
  <c r="A367" i="6"/>
  <c r="F367" i="6"/>
  <c r="J367" i="6" s="1"/>
  <c r="A368" i="6"/>
  <c r="F368" i="6"/>
  <c r="J368" i="6" s="1"/>
  <c r="A369" i="6"/>
  <c r="F369" i="6"/>
  <c r="J369" i="6" s="1"/>
  <c r="A370" i="6"/>
  <c r="F370" i="6"/>
  <c r="J370" i="6" s="1"/>
  <c r="A371" i="6"/>
  <c r="F371" i="6"/>
  <c r="J371" i="6" s="1"/>
  <c r="A372" i="6"/>
  <c r="F372" i="6"/>
  <c r="J372" i="6" s="1"/>
  <c r="A373" i="6"/>
  <c r="F373" i="6"/>
  <c r="J373" i="6" s="1"/>
  <c r="A374" i="6"/>
  <c r="F374" i="6"/>
  <c r="J374" i="6" s="1"/>
  <c r="A375" i="6"/>
  <c r="F375" i="6"/>
  <c r="J375" i="6" s="1"/>
  <c r="A376" i="6"/>
  <c r="F376" i="6"/>
  <c r="J376" i="6" s="1"/>
  <c r="A377" i="6"/>
  <c r="F377" i="6"/>
  <c r="J377" i="6" s="1"/>
  <c r="A378" i="6"/>
  <c r="F378" i="6"/>
  <c r="J378" i="6" s="1"/>
  <c r="A379" i="6"/>
  <c r="F379" i="6"/>
  <c r="J379" i="6" s="1"/>
  <c r="A380" i="6"/>
  <c r="F380" i="6"/>
  <c r="J380" i="6" s="1"/>
  <c r="A381" i="6"/>
  <c r="F381" i="6"/>
  <c r="J381" i="6" s="1"/>
  <c r="A382" i="6"/>
  <c r="F382" i="6"/>
  <c r="J382" i="6" s="1"/>
  <c r="A383" i="6"/>
  <c r="F383" i="6"/>
  <c r="J383" i="6" s="1"/>
  <c r="A384" i="6"/>
  <c r="F384" i="6"/>
  <c r="J384" i="6" s="1"/>
  <c r="A385" i="6"/>
  <c r="F385" i="6"/>
  <c r="J385" i="6" s="1"/>
  <c r="A386" i="6"/>
  <c r="F386" i="6"/>
  <c r="J386" i="6" s="1"/>
  <c r="A387" i="6"/>
  <c r="F387" i="6"/>
  <c r="J387" i="6" s="1"/>
  <c r="A388" i="6"/>
  <c r="F388" i="6"/>
  <c r="J388" i="6" s="1"/>
  <c r="A389" i="6"/>
  <c r="F389" i="6"/>
  <c r="J389" i="6" s="1"/>
  <c r="A390" i="6"/>
  <c r="F390" i="6"/>
  <c r="J390" i="6" s="1"/>
  <c r="A391" i="6"/>
  <c r="F391" i="6"/>
  <c r="J391" i="6" s="1"/>
  <c r="A392" i="6"/>
  <c r="F392" i="6"/>
  <c r="J392" i="6" s="1"/>
  <c r="A393" i="6"/>
  <c r="F393" i="6"/>
  <c r="J393" i="6" s="1"/>
  <c r="A394" i="6"/>
  <c r="F394" i="6"/>
  <c r="J394" i="6" s="1"/>
  <c r="A395" i="6"/>
  <c r="F395" i="6"/>
  <c r="J395" i="6" s="1"/>
  <c r="A396" i="6"/>
  <c r="F396" i="6"/>
  <c r="J396" i="6" s="1"/>
  <c r="A397" i="6"/>
  <c r="F397" i="6"/>
  <c r="J397" i="6" s="1"/>
  <c r="A398" i="6"/>
  <c r="F398" i="6"/>
  <c r="J398" i="6" s="1"/>
  <c r="A399" i="6"/>
  <c r="F399" i="6"/>
  <c r="J399" i="6" s="1"/>
  <c r="A400" i="6"/>
  <c r="F400" i="6"/>
  <c r="J400" i="6" s="1"/>
  <c r="A401" i="6"/>
  <c r="F401" i="6"/>
  <c r="J401" i="6" s="1"/>
  <c r="A402" i="6"/>
  <c r="F402" i="6"/>
  <c r="J402" i="6" s="1"/>
  <c r="A403" i="6"/>
  <c r="F403" i="6"/>
  <c r="J403" i="6" s="1"/>
  <c r="A404" i="6"/>
  <c r="F404" i="6"/>
  <c r="J404" i="6" s="1"/>
  <c r="A405" i="6"/>
  <c r="F405" i="6"/>
  <c r="J405" i="6" s="1"/>
  <c r="A406" i="6"/>
  <c r="F406" i="6"/>
  <c r="J406" i="6" s="1"/>
  <c r="A407" i="6"/>
  <c r="F407" i="6"/>
  <c r="J407" i="6" s="1"/>
  <c r="A408" i="6"/>
  <c r="F408" i="6"/>
  <c r="J408" i="6" s="1"/>
  <c r="A409" i="6"/>
  <c r="F409" i="6"/>
  <c r="J409" i="6" s="1"/>
  <c r="A410" i="6"/>
  <c r="F410" i="6"/>
  <c r="J410" i="6" s="1"/>
  <c r="A411" i="6"/>
  <c r="F411" i="6"/>
  <c r="J411" i="6" s="1"/>
  <c r="A412" i="6"/>
  <c r="F412" i="6"/>
  <c r="J412" i="6" s="1"/>
  <c r="A413" i="6"/>
  <c r="F413" i="6"/>
  <c r="J413" i="6" s="1"/>
  <c r="A414" i="6"/>
  <c r="F414" i="6"/>
  <c r="J414" i="6" s="1"/>
  <c r="A415" i="6"/>
  <c r="F415" i="6"/>
  <c r="J415" i="6" s="1"/>
  <c r="A416" i="6"/>
  <c r="F416" i="6"/>
  <c r="J416" i="6" s="1"/>
  <c r="A417" i="6"/>
  <c r="F417" i="6"/>
  <c r="J417" i="6" s="1"/>
  <c r="A418" i="6"/>
  <c r="F418" i="6"/>
  <c r="J418" i="6" s="1"/>
  <c r="A419" i="6"/>
  <c r="F419" i="6"/>
  <c r="J419" i="6" s="1"/>
  <c r="A420" i="6"/>
  <c r="F420" i="6"/>
  <c r="J420" i="6" s="1"/>
  <c r="A421" i="6"/>
  <c r="F421" i="6"/>
  <c r="J421" i="6" s="1"/>
  <c r="A422" i="6"/>
  <c r="F422" i="6"/>
  <c r="J422" i="6" s="1"/>
  <c r="A423" i="6"/>
  <c r="F423" i="6"/>
  <c r="J423" i="6" s="1"/>
  <c r="A424" i="6"/>
  <c r="F424" i="6"/>
  <c r="J424" i="6" s="1"/>
  <c r="A425" i="6"/>
  <c r="F425" i="6"/>
  <c r="J425" i="6" s="1"/>
  <c r="A426" i="6"/>
  <c r="F426" i="6"/>
  <c r="J426" i="6" s="1"/>
  <c r="A427" i="6"/>
  <c r="F427" i="6"/>
  <c r="J427" i="6" s="1"/>
  <c r="A428" i="6"/>
  <c r="F428" i="6"/>
  <c r="J428" i="6" s="1"/>
  <c r="A429" i="6"/>
  <c r="F429" i="6"/>
  <c r="J429" i="6" s="1"/>
  <c r="A430" i="6"/>
  <c r="F430" i="6"/>
  <c r="J430" i="6" s="1"/>
  <c r="A431" i="6"/>
  <c r="F431" i="6"/>
  <c r="J431" i="6" s="1"/>
  <c r="A432" i="6"/>
  <c r="F432" i="6"/>
  <c r="J432" i="6" s="1"/>
  <c r="A433" i="6"/>
  <c r="F433" i="6"/>
  <c r="J433" i="6" s="1"/>
  <c r="A434" i="6"/>
  <c r="F434" i="6"/>
  <c r="J434" i="6" s="1"/>
  <c r="A435" i="6"/>
  <c r="F435" i="6"/>
  <c r="J435" i="6" s="1"/>
  <c r="A436" i="6"/>
  <c r="F436" i="6"/>
  <c r="J436" i="6" s="1"/>
  <c r="A437" i="6"/>
  <c r="F437" i="6"/>
  <c r="J437" i="6" s="1"/>
  <c r="A438" i="6"/>
  <c r="F438" i="6"/>
  <c r="J438" i="6" s="1"/>
  <c r="A439" i="6"/>
  <c r="F439" i="6"/>
  <c r="J439" i="6" s="1"/>
  <c r="A440" i="6"/>
  <c r="F440" i="6"/>
  <c r="J440" i="6" s="1"/>
  <c r="A441" i="6"/>
  <c r="F441" i="6"/>
  <c r="J441" i="6" s="1"/>
  <c r="A442" i="6"/>
  <c r="F442" i="6"/>
  <c r="J442" i="6" s="1"/>
  <c r="A443" i="6"/>
  <c r="F443" i="6"/>
  <c r="J443" i="6" s="1"/>
  <c r="A444" i="6"/>
  <c r="F444" i="6"/>
  <c r="J444" i="6" s="1"/>
  <c r="A445" i="6"/>
  <c r="F445" i="6"/>
  <c r="J445" i="6" s="1"/>
  <c r="A446" i="6"/>
  <c r="F446" i="6"/>
  <c r="J446" i="6" s="1"/>
  <c r="A447" i="6"/>
  <c r="F447" i="6"/>
  <c r="J447" i="6" s="1"/>
  <c r="A448" i="6"/>
  <c r="F448" i="6"/>
  <c r="J448" i="6" s="1"/>
  <c r="A449" i="6"/>
  <c r="F449" i="6"/>
  <c r="J449" i="6" s="1"/>
  <c r="A450" i="6"/>
  <c r="F450" i="6"/>
  <c r="J450" i="6" s="1"/>
  <c r="A451" i="6"/>
  <c r="F451" i="6"/>
  <c r="J451" i="6" s="1"/>
  <c r="A452" i="6"/>
  <c r="F452" i="6"/>
  <c r="J452" i="6" s="1"/>
  <c r="A453" i="6"/>
  <c r="F453" i="6"/>
  <c r="J453" i="6" s="1"/>
  <c r="A454" i="6"/>
  <c r="F454" i="6"/>
  <c r="J454" i="6" s="1"/>
  <c r="A455" i="6"/>
  <c r="F455" i="6"/>
  <c r="J455" i="6" s="1"/>
  <c r="A456" i="6"/>
  <c r="F456" i="6"/>
  <c r="J456" i="6" s="1"/>
  <c r="A457" i="6"/>
  <c r="F457" i="6"/>
  <c r="J457" i="6" s="1"/>
  <c r="A458" i="6"/>
  <c r="F458" i="6"/>
  <c r="J458" i="6" s="1"/>
  <c r="A459" i="6"/>
  <c r="F459" i="6"/>
  <c r="J459" i="6" s="1"/>
  <c r="A460" i="6"/>
  <c r="F460" i="6"/>
  <c r="J460" i="6" s="1"/>
  <c r="A461" i="6"/>
  <c r="F461" i="6"/>
  <c r="J461" i="6" s="1"/>
  <c r="A462" i="6"/>
  <c r="F462" i="6"/>
  <c r="J462" i="6" s="1"/>
  <c r="A463" i="6"/>
  <c r="F463" i="6"/>
  <c r="J463" i="6" s="1"/>
  <c r="A464" i="6"/>
  <c r="F464" i="6"/>
  <c r="J464" i="6" s="1"/>
  <c r="A465" i="6"/>
  <c r="F465" i="6"/>
  <c r="J465" i="6" s="1"/>
  <c r="A466" i="6"/>
  <c r="F466" i="6"/>
  <c r="J466" i="6" s="1"/>
  <c r="A467" i="6"/>
  <c r="F467" i="6"/>
  <c r="J467" i="6" s="1"/>
  <c r="A468" i="6"/>
  <c r="F468" i="6"/>
  <c r="J468" i="6" s="1"/>
  <c r="A469" i="6"/>
  <c r="F469" i="6"/>
  <c r="J469" i="6" s="1"/>
  <c r="A470" i="6"/>
  <c r="F470" i="6"/>
  <c r="J470" i="6" s="1"/>
  <c r="A471" i="6"/>
  <c r="F471" i="6"/>
  <c r="J471" i="6" s="1"/>
  <c r="A472" i="6"/>
  <c r="F472" i="6"/>
  <c r="J472" i="6" s="1"/>
  <c r="A473" i="6"/>
  <c r="F473" i="6"/>
  <c r="J473" i="6" s="1"/>
  <c r="A474" i="6"/>
  <c r="F474" i="6"/>
  <c r="J474" i="6" s="1"/>
  <c r="A475" i="6"/>
  <c r="F475" i="6"/>
  <c r="J475" i="6" s="1"/>
  <c r="A476" i="6"/>
  <c r="F476" i="6"/>
  <c r="J476" i="6" s="1"/>
  <c r="A477" i="6"/>
  <c r="F477" i="6"/>
  <c r="J477" i="6" s="1"/>
  <c r="A478" i="6"/>
  <c r="F478" i="6"/>
  <c r="J478" i="6" s="1"/>
  <c r="A479" i="6"/>
  <c r="F479" i="6"/>
  <c r="J479" i="6" s="1"/>
  <c r="A480" i="6"/>
  <c r="F480" i="6"/>
  <c r="J480" i="6" s="1"/>
  <c r="A481" i="6"/>
  <c r="F481" i="6"/>
  <c r="J481" i="6" s="1"/>
  <c r="A482" i="6"/>
  <c r="F482" i="6"/>
  <c r="J482" i="6" s="1"/>
  <c r="A483" i="6"/>
  <c r="F483" i="6"/>
  <c r="J483" i="6" s="1"/>
  <c r="A484" i="6"/>
  <c r="F484" i="6"/>
  <c r="J484" i="6" s="1"/>
  <c r="A485" i="6"/>
  <c r="F485" i="6"/>
  <c r="J485" i="6" s="1"/>
  <c r="A486" i="6"/>
  <c r="F486" i="6"/>
  <c r="J486" i="6" s="1"/>
  <c r="A487" i="6"/>
  <c r="F487" i="6"/>
  <c r="J487" i="6" s="1"/>
  <c r="A488" i="6"/>
  <c r="F488" i="6"/>
  <c r="J488" i="6" s="1"/>
  <c r="A489" i="6"/>
  <c r="F489" i="6"/>
  <c r="J489" i="6" s="1"/>
  <c r="A490" i="6"/>
  <c r="F490" i="6"/>
  <c r="J490" i="6" s="1"/>
  <c r="A491" i="6"/>
  <c r="F491" i="6"/>
  <c r="J491" i="6" s="1"/>
  <c r="A492" i="6"/>
  <c r="F492" i="6"/>
  <c r="J492" i="6" s="1"/>
  <c r="A493" i="6"/>
  <c r="F493" i="6"/>
  <c r="J493" i="6" s="1"/>
  <c r="A494" i="6"/>
  <c r="F494" i="6"/>
  <c r="J494" i="6" s="1"/>
  <c r="A495" i="6"/>
  <c r="F495" i="6"/>
  <c r="J495" i="6" s="1"/>
  <c r="A496" i="6"/>
  <c r="F496" i="6"/>
  <c r="J496" i="6" s="1"/>
  <c r="A497" i="6"/>
  <c r="F497" i="6"/>
  <c r="J497" i="6" s="1"/>
  <c r="A498" i="6"/>
  <c r="F498" i="6"/>
  <c r="J498" i="6" s="1"/>
  <c r="A499" i="6"/>
  <c r="F499" i="6"/>
  <c r="J499" i="6" s="1"/>
  <c r="A500" i="6"/>
  <c r="F500" i="6"/>
  <c r="J500" i="6" s="1"/>
  <c r="A501" i="6"/>
  <c r="F501" i="6"/>
  <c r="J501" i="6" s="1"/>
  <c r="A502" i="6"/>
  <c r="F502" i="6"/>
  <c r="J502" i="6" s="1"/>
  <c r="A503" i="6"/>
  <c r="F503" i="6"/>
  <c r="J503" i="6" s="1"/>
  <c r="A504" i="6"/>
  <c r="F504" i="6"/>
  <c r="J504" i="6" s="1"/>
  <c r="A505" i="6"/>
  <c r="F505" i="6"/>
  <c r="J505" i="6" s="1"/>
  <c r="A506" i="6"/>
  <c r="F506" i="6"/>
  <c r="J506" i="6" s="1"/>
  <c r="A507" i="6"/>
  <c r="F507" i="6"/>
  <c r="J507" i="6" s="1"/>
  <c r="A508" i="6"/>
  <c r="F508" i="6"/>
  <c r="J508" i="6" s="1"/>
  <c r="A509" i="6"/>
  <c r="F509" i="6"/>
  <c r="J509" i="6" s="1"/>
  <c r="A510" i="6"/>
  <c r="F510" i="6"/>
  <c r="J510" i="6" s="1"/>
  <c r="A511" i="6"/>
  <c r="F511" i="6"/>
  <c r="J511" i="6" s="1"/>
  <c r="A512" i="6"/>
  <c r="F512" i="6"/>
  <c r="J512" i="6" s="1"/>
  <c r="A513" i="6"/>
  <c r="F513" i="6"/>
  <c r="J513" i="6" s="1"/>
  <c r="A514" i="6"/>
  <c r="F514" i="6"/>
  <c r="J514" i="6" s="1"/>
  <c r="A515" i="6"/>
  <c r="F515" i="6"/>
  <c r="J515" i="6" s="1"/>
  <c r="A516" i="6"/>
  <c r="F516" i="6"/>
  <c r="J516" i="6" s="1"/>
  <c r="A517" i="6"/>
  <c r="F517" i="6"/>
  <c r="J517" i="6" s="1"/>
  <c r="A518" i="6"/>
  <c r="F518" i="6"/>
  <c r="J518" i="6" s="1"/>
  <c r="A519" i="6"/>
  <c r="F519" i="6"/>
  <c r="J519" i="6" s="1"/>
  <c r="A520" i="6"/>
  <c r="F520" i="6"/>
  <c r="J520" i="6" s="1"/>
  <c r="A521" i="6"/>
  <c r="F521" i="6"/>
  <c r="J521" i="6" s="1"/>
  <c r="A522" i="6"/>
  <c r="F522" i="6"/>
  <c r="J522" i="6" s="1"/>
  <c r="A523" i="6"/>
  <c r="F523" i="6"/>
  <c r="J523" i="6" s="1"/>
  <c r="A524" i="6"/>
  <c r="F524" i="6"/>
  <c r="J524" i="6" s="1"/>
  <c r="A525" i="6"/>
  <c r="F525" i="6"/>
  <c r="J525" i="6" s="1"/>
  <c r="A526" i="6"/>
  <c r="F526" i="6"/>
  <c r="J526" i="6" s="1"/>
  <c r="A527" i="6"/>
  <c r="F527" i="6"/>
  <c r="J527" i="6" s="1"/>
  <c r="A528" i="6"/>
  <c r="F528" i="6"/>
  <c r="J528" i="6" s="1"/>
  <c r="A529" i="6"/>
  <c r="F529" i="6"/>
  <c r="J529" i="6" s="1"/>
  <c r="A530" i="6"/>
  <c r="F530" i="6"/>
  <c r="J530" i="6" s="1"/>
  <c r="A531" i="6"/>
  <c r="F531" i="6"/>
  <c r="J531" i="6" s="1"/>
  <c r="A532" i="6"/>
  <c r="F532" i="6"/>
  <c r="J532" i="6" s="1"/>
  <c r="A533" i="6"/>
  <c r="F533" i="6"/>
  <c r="J533" i="6" s="1"/>
  <c r="A534" i="6"/>
  <c r="F534" i="6"/>
  <c r="J534" i="6" s="1"/>
  <c r="A535" i="6"/>
  <c r="F535" i="6"/>
  <c r="J535" i="6" s="1"/>
  <c r="A536" i="6"/>
  <c r="F536" i="6"/>
  <c r="J536" i="6" s="1"/>
  <c r="A537" i="6"/>
  <c r="F537" i="6"/>
  <c r="J537" i="6" s="1"/>
  <c r="A538" i="6"/>
  <c r="F538" i="6"/>
  <c r="J538" i="6" s="1"/>
  <c r="A539" i="6"/>
  <c r="F539" i="6"/>
  <c r="J539" i="6" s="1"/>
  <c r="A540" i="6"/>
  <c r="F540" i="6"/>
  <c r="J540" i="6" s="1"/>
  <c r="A541" i="6"/>
  <c r="F541" i="6"/>
  <c r="J541" i="6" s="1"/>
  <c r="A542" i="6"/>
  <c r="F542" i="6"/>
  <c r="J542" i="6" s="1"/>
  <c r="A543" i="6"/>
  <c r="F543" i="6"/>
  <c r="J543" i="6" s="1"/>
  <c r="A544" i="6"/>
  <c r="F544" i="6"/>
  <c r="J544" i="6" s="1"/>
  <c r="A545" i="6"/>
  <c r="F545" i="6"/>
  <c r="J545" i="6" s="1"/>
  <c r="A546" i="6"/>
  <c r="F546" i="6"/>
  <c r="J546" i="6" s="1"/>
  <c r="A547" i="6"/>
  <c r="F547" i="6"/>
  <c r="J547" i="6" s="1"/>
  <c r="A548" i="6"/>
  <c r="F548" i="6"/>
  <c r="J548" i="6" s="1"/>
  <c r="A549" i="6"/>
  <c r="F549" i="6"/>
  <c r="J549" i="6" s="1"/>
  <c r="A550" i="6"/>
  <c r="F550" i="6"/>
  <c r="J550" i="6" s="1"/>
  <c r="A551" i="6"/>
  <c r="F551" i="6"/>
  <c r="J551" i="6" s="1"/>
  <c r="A552" i="6"/>
  <c r="F552" i="6"/>
  <c r="J552" i="6" s="1"/>
  <c r="A553" i="6"/>
  <c r="F553" i="6"/>
  <c r="J553" i="6" s="1"/>
  <c r="A554" i="6"/>
  <c r="F554" i="6"/>
  <c r="J554" i="6" s="1"/>
  <c r="A555" i="6"/>
  <c r="F555" i="6"/>
  <c r="J555" i="6" s="1"/>
  <c r="A556" i="6"/>
  <c r="F556" i="6"/>
  <c r="J556" i="6" s="1"/>
  <c r="A557" i="6"/>
  <c r="F557" i="6"/>
  <c r="J557" i="6" s="1"/>
  <c r="A558" i="6"/>
  <c r="F558" i="6"/>
  <c r="J558" i="6" s="1"/>
  <c r="A559" i="6"/>
  <c r="F559" i="6"/>
  <c r="J559" i="6" s="1"/>
  <c r="A560" i="6"/>
  <c r="F560" i="6"/>
  <c r="J560" i="6" s="1"/>
  <c r="A561" i="6"/>
  <c r="F561" i="6"/>
  <c r="J561" i="6" s="1"/>
  <c r="A562" i="6"/>
  <c r="F562" i="6"/>
  <c r="J562" i="6" s="1"/>
  <c r="A563" i="6"/>
  <c r="F563" i="6"/>
  <c r="J563" i="6" s="1"/>
  <c r="A564" i="6"/>
  <c r="F564" i="6"/>
  <c r="J564" i="6" s="1"/>
  <c r="A565" i="6"/>
  <c r="F565" i="6"/>
  <c r="J565" i="6" s="1"/>
  <c r="A566" i="6"/>
  <c r="F566" i="6"/>
  <c r="J566" i="6" s="1"/>
  <c r="A567" i="6"/>
  <c r="F567" i="6"/>
  <c r="J567" i="6" s="1"/>
  <c r="A568" i="6"/>
  <c r="F568" i="6"/>
  <c r="J568" i="6" s="1"/>
  <c r="A569" i="6"/>
  <c r="F569" i="6"/>
  <c r="J569" i="6" s="1"/>
  <c r="A570" i="6"/>
  <c r="F570" i="6"/>
  <c r="J570" i="6" s="1"/>
  <c r="A571" i="6"/>
  <c r="F571" i="6"/>
  <c r="J571" i="6" s="1"/>
  <c r="A572" i="6"/>
  <c r="F572" i="6"/>
  <c r="J572" i="6" s="1"/>
  <c r="A573" i="6"/>
  <c r="F573" i="6"/>
  <c r="J573" i="6" s="1"/>
  <c r="A574" i="6"/>
  <c r="F574" i="6"/>
  <c r="J574" i="6" s="1"/>
  <c r="A575" i="6"/>
  <c r="F575" i="6"/>
  <c r="J575" i="6" s="1"/>
  <c r="A576" i="6"/>
  <c r="F576" i="6"/>
  <c r="J576" i="6" s="1"/>
  <c r="A577" i="6"/>
  <c r="F577" i="6"/>
  <c r="J577" i="6" s="1"/>
  <c r="A578" i="6"/>
  <c r="F578" i="6"/>
  <c r="J578" i="6" s="1"/>
  <c r="A579" i="6"/>
  <c r="F579" i="6"/>
  <c r="J579" i="6" s="1"/>
  <c r="A580" i="6"/>
  <c r="F580" i="6"/>
  <c r="J580" i="6" s="1"/>
  <c r="A581" i="6"/>
  <c r="F581" i="6"/>
  <c r="J581" i="6" s="1"/>
  <c r="A582" i="6"/>
  <c r="F582" i="6"/>
  <c r="J582" i="6" s="1"/>
  <c r="A583" i="6"/>
  <c r="F583" i="6"/>
  <c r="J583" i="6" s="1"/>
  <c r="A584" i="6"/>
  <c r="F584" i="6"/>
  <c r="J584" i="6" s="1"/>
  <c r="A585" i="6"/>
  <c r="F585" i="6"/>
  <c r="J585" i="6" s="1"/>
  <c r="A586" i="6"/>
  <c r="F586" i="6"/>
  <c r="J586" i="6" s="1"/>
  <c r="A587" i="6"/>
  <c r="F587" i="6"/>
  <c r="J587" i="6" s="1"/>
  <c r="A588" i="6"/>
  <c r="F588" i="6"/>
  <c r="J588" i="6" s="1"/>
  <c r="A589" i="6"/>
  <c r="F589" i="6"/>
  <c r="J589" i="6" s="1"/>
  <c r="A590" i="6"/>
  <c r="F590" i="6"/>
  <c r="J590" i="6" s="1"/>
  <c r="A591" i="6"/>
  <c r="F591" i="6"/>
  <c r="J591" i="6" s="1"/>
  <c r="A592" i="6"/>
  <c r="F592" i="6"/>
  <c r="J592" i="6" s="1"/>
  <c r="A593" i="6"/>
  <c r="F593" i="6"/>
  <c r="J593" i="6" s="1"/>
  <c r="A594" i="6"/>
  <c r="F594" i="6"/>
  <c r="J594" i="6" s="1"/>
  <c r="A595" i="6"/>
  <c r="F595" i="6"/>
  <c r="J595" i="6" s="1"/>
  <c r="A596" i="6"/>
  <c r="F596" i="6"/>
  <c r="J596" i="6" s="1"/>
  <c r="A597" i="6"/>
  <c r="F597" i="6"/>
  <c r="J597" i="6" s="1"/>
  <c r="A598" i="6"/>
  <c r="F598" i="6"/>
  <c r="J598" i="6" s="1"/>
  <c r="A599" i="6"/>
  <c r="F599" i="6"/>
  <c r="J599" i="6" s="1"/>
  <c r="A600" i="6"/>
  <c r="F600" i="6"/>
  <c r="J600" i="6" s="1"/>
  <c r="A601" i="6"/>
  <c r="F601" i="6"/>
  <c r="J601" i="6" s="1"/>
  <c r="A602" i="6"/>
  <c r="F602" i="6"/>
  <c r="J602" i="6" s="1"/>
  <c r="A603" i="6"/>
  <c r="F603" i="6"/>
  <c r="J603" i="6" s="1"/>
  <c r="A604" i="6"/>
  <c r="F604" i="6"/>
  <c r="J604" i="6" s="1"/>
  <c r="A605" i="6"/>
  <c r="F605" i="6"/>
  <c r="J605" i="6" s="1"/>
  <c r="A606" i="6"/>
  <c r="F606" i="6"/>
  <c r="J606" i="6" s="1"/>
  <c r="A607" i="6"/>
  <c r="F607" i="6"/>
  <c r="J607" i="6" s="1"/>
  <c r="A608" i="6"/>
  <c r="F608" i="6"/>
  <c r="J608" i="6" s="1"/>
  <c r="A609" i="6"/>
  <c r="F609" i="6"/>
  <c r="J609" i="6" s="1"/>
  <c r="A610" i="6"/>
  <c r="F610" i="6"/>
  <c r="J610" i="6" s="1"/>
  <c r="A611" i="6"/>
  <c r="F611" i="6"/>
  <c r="J611" i="6" s="1"/>
  <c r="A612" i="6"/>
  <c r="F612" i="6"/>
  <c r="J612" i="6" s="1"/>
  <c r="A613" i="6"/>
  <c r="F613" i="6"/>
  <c r="J613" i="6" s="1"/>
  <c r="A614" i="6"/>
  <c r="F614" i="6"/>
  <c r="J614" i="6" s="1"/>
  <c r="A615" i="6"/>
  <c r="F615" i="6"/>
  <c r="J615" i="6" s="1"/>
  <c r="A616" i="6"/>
  <c r="F616" i="6"/>
  <c r="J616" i="6" s="1"/>
  <c r="A617" i="6"/>
  <c r="F617" i="6"/>
  <c r="J617" i="6" s="1"/>
  <c r="A618" i="6"/>
  <c r="F618" i="6"/>
  <c r="J618" i="6" s="1"/>
  <c r="A619" i="6"/>
  <c r="F619" i="6"/>
  <c r="J619" i="6" s="1"/>
  <c r="A620" i="6"/>
  <c r="F620" i="6"/>
  <c r="J620" i="6" s="1"/>
  <c r="A621" i="6"/>
  <c r="F621" i="6"/>
  <c r="J621" i="6" s="1"/>
  <c r="A622" i="6"/>
  <c r="F622" i="6"/>
  <c r="J622" i="6" s="1"/>
  <c r="A623" i="6"/>
  <c r="F623" i="6"/>
  <c r="J623" i="6" s="1"/>
  <c r="A624" i="6"/>
  <c r="F624" i="6"/>
  <c r="J624" i="6" s="1"/>
  <c r="A625" i="6"/>
  <c r="F625" i="6"/>
  <c r="J625" i="6" s="1"/>
  <c r="A626" i="6"/>
  <c r="F626" i="6"/>
  <c r="J626" i="6" s="1"/>
  <c r="A627" i="6"/>
  <c r="F627" i="6"/>
  <c r="J627" i="6" s="1"/>
  <c r="A628" i="6"/>
  <c r="F628" i="6"/>
  <c r="J628" i="6" s="1"/>
  <c r="A629" i="6"/>
  <c r="F629" i="6"/>
  <c r="J629" i="6" s="1"/>
  <c r="A630" i="6"/>
  <c r="F630" i="6"/>
  <c r="J630" i="6" s="1"/>
  <c r="A631" i="6"/>
  <c r="F631" i="6"/>
  <c r="J631" i="6" s="1"/>
  <c r="A632" i="6"/>
  <c r="F632" i="6"/>
  <c r="J632" i="6" s="1"/>
  <c r="A633" i="6"/>
  <c r="F633" i="6"/>
  <c r="J633" i="6" s="1"/>
  <c r="A634" i="6"/>
  <c r="F634" i="6"/>
  <c r="J634" i="6" s="1"/>
  <c r="A635" i="6"/>
  <c r="F635" i="6"/>
  <c r="J635" i="6" s="1"/>
  <c r="A636" i="6"/>
  <c r="F636" i="6"/>
  <c r="J636" i="6" s="1"/>
  <c r="A637" i="6"/>
  <c r="F637" i="6"/>
  <c r="J637" i="6" s="1"/>
  <c r="A638" i="6"/>
  <c r="F638" i="6"/>
  <c r="J638" i="6" s="1"/>
  <c r="A639" i="6"/>
  <c r="F639" i="6"/>
  <c r="J639" i="6" s="1"/>
  <c r="A640" i="6"/>
  <c r="F640" i="6"/>
  <c r="J640" i="6" s="1"/>
  <c r="A641" i="6"/>
  <c r="F641" i="6"/>
  <c r="J641" i="6" s="1"/>
  <c r="A642" i="6"/>
  <c r="F642" i="6"/>
  <c r="J642" i="6" s="1"/>
  <c r="A643" i="6"/>
  <c r="F643" i="6"/>
  <c r="J643" i="6" s="1"/>
  <c r="A644" i="6"/>
  <c r="F644" i="6"/>
  <c r="J644" i="6" s="1"/>
  <c r="A645" i="6"/>
  <c r="F645" i="6"/>
  <c r="J645" i="6" s="1"/>
  <c r="A646" i="6"/>
  <c r="F646" i="6"/>
  <c r="J646" i="6" s="1"/>
  <c r="A647" i="6"/>
  <c r="F647" i="6"/>
  <c r="J647" i="6" s="1"/>
  <c r="A648" i="6"/>
  <c r="F648" i="6"/>
  <c r="J648" i="6" s="1"/>
  <c r="A649" i="6"/>
  <c r="F649" i="6"/>
  <c r="J649" i="6" s="1"/>
  <c r="A650" i="6"/>
  <c r="F650" i="6"/>
  <c r="J650" i="6" s="1"/>
  <c r="A651" i="6"/>
  <c r="F651" i="6"/>
  <c r="J651" i="6" s="1"/>
  <c r="A652" i="6"/>
  <c r="F652" i="6"/>
  <c r="J652" i="6" s="1"/>
  <c r="A653" i="6"/>
  <c r="F653" i="6"/>
  <c r="J653" i="6" s="1"/>
  <c r="A654" i="6"/>
  <c r="F654" i="6"/>
  <c r="J654" i="6" s="1"/>
  <c r="A655" i="6"/>
  <c r="F655" i="6"/>
  <c r="J655" i="6" s="1"/>
  <c r="A656" i="6"/>
  <c r="F656" i="6"/>
  <c r="J656" i="6" s="1"/>
  <c r="A657" i="6"/>
  <c r="F657" i="6"/>
  <c r="J657" i="6" s="1"/>
  <c r="A658" i="6"/>
  <c r="F658" i="6"/>
  <c r="J658" i="6" s="1"/>
  <c r="A659" i="6"/>
  <c r="F659" i="6"/>
  <c r="J659" i="6" s="1"/>
  <c r="A660" i="6"/>
  <c r="F660" i="6"/>
  <c r="J660" i="6" s="1"/>
  <c r="A661" i="6"/>
  <c r="F661" i="6"/>
  <c r="J661" i="6" s="1"/>
  <c r="A662" i="6"/>
  <c r="F662" i="6"/>
  <c r="J662" i="6" s="1"/>
  <c r="A663" i="6"/>
  <c r="F663" i="6"/>
  <c r="J663" i="6" s="1"/>
  <c r="A664" i="6"/>
  <c r="F664" i="6"/>
  <c r="J664" i="6" s="1"/>
  <c r="A665" i="6"/>
  <c r="F665" i="6"/>
  <c r="J665" i="6" s="1"/>
  <c r="A666" i="6"/>
  <c r="F666" i="6"/>
  <c r="J666" i="6" s="1"/>
  <c r="A667" i="6"/>
  <c r="F667" i="6"/>
  <c r="J667" i="6" s="1"/>
  <c r="A668" i="6"/>
  <c r="F668" i="6"/>
  <c r="J668" i="6" s="1"/>
  <c r="A669" i="6"/>
  <c r="F669" i="6"/>
  <c r="J669" i="6" s="1"/>
  <c r="A670" i="6"/>
  <c r="F670" i="6"/>
  <c r="J670" i="6" s="1"/>
  <c r="A671" i="6"/>
  <c r="F671" i="6"/>
  <c r="J671" i="6" s="1"/>
  <c r="A672" i="6"/>
  <c r="F672" i="6"/>
  <c r="J672" i="6" s="1"/>
  <c r="A673" i="6"/>
  <c r="F673" i="6"/>
  <c r="J673" i="6" s="1"/>
  <c r="A674" i="6"/>
  <c r="F674" i="6"/>
  <c r="J674" i="6" s="1"/>
  <c r="A675" i="6"/>
  <c r="F675" i="6"/>
  <c r="J675" i="6" s="1"/>
  <c r="A676" i="6"/>
  <c r="F676" i="6"/>
  <c r="J676" i="6" s="1"/>
  <c r="A677" i="6"/>
  <c r="F677" i="6"/>
  <c r="J677" i="6" s="1"/>
  <c r="A678" i="6"/>
  <c r="F678" i="6"/>
  <c r="J678" i="6" s="1"/>
  <c r="A679" i="6"/>
  <c r="F679" i="6"/>
  <c r="J679" i="6" s="1"/>
  <c r="A680" i="6"/>
  <c r="F680" i="6"/>
  <c r="J680" i="6" s="1"/>
  <c r="A681" i="6"/>
  <c r="F681" i="6"/>
  <c r="J681" i="6" s="1"/>
  <c r="A682" i="6"/>
  <c r="F682" i="6"/>
  <c r="J682" i="6" s="1"/>
  <c r="A683" i="6"/>
  <c r="F683" i="6"/>
  <c r="J683" i="6" s="1"/>
  <c r="A684" i="6"/>
  <c r="F684" i="6"/>
  <c r="J684" i="6" s="1"/>
  <c r="A685" i="6"/>
  <c r="F685" i="6"/>
  <c r="J685" i="6" s="1"/>
  <c r="A686" i="6"/>
  <c r="F686" i="6"/>
  <c r="J686" i="6" s="1"/>
  <c r="A687" i="6"/>
  <c r="F687" i="6"/>
  <c r="J687" i="6" s="1"/>
  <c r="A688" i="6"/>
  <c r="F688" i="6"/>
  <c r="J688" i="6" s="1"/>
  <c r="A689" i="6"/>
  <c r="F689" i="6"/>
  <c r="J689" i="6" s="1"/>
  <c r="A690" i="6"/>
  <c r="F690" i="6"/>
  <c r="J690" i="6" s="1"/>
  <c r="A691" i="6"/>
  <c r="F691" i="6"/>
  <c r="J691" i="6" s="1"/>
  <c r="A692" i="6"/>
  <c r="F692" i="6"/>
  <c r="J692" i="6" s="1"/>
  <c r="A693" i="6"/>
  <c r="F693" i="6"/>
  <c r="J693" i="6" s="1"/>
  <c r="A694" i="6"/>
  <c r="F694" i="6"/>
  <c r="J694" i="6" s="1"/>
  <c r="A695" i="6"/>
  <c r="F695" i="6"/>
  <c r="J695" i="6" s="1"/>
  <c r="A696" i="6"/>
  <c r="F696" i="6"/>
  <c r="J696" i="6" s="1"/>
  <c r="A697" i="6"/>
  <c r="F697" i="6"/>
  <c r="J697" i="6" s="1"/>
  <c r="A698" i="6"/>
  <c r="F698" i="6"/>
  <c r="J698" i="6" s="1"/>
  <c r="A699" i="6"/>
  <c r="F699" i="6"/>
  <c r="J699" i="6" s="1"/>
  <c r="A700" i="6"/>
  <c r="F700" i="6"/>
  <c r="J700" i="6" s="1"/>
  <c r="A701" i="6"/>
  <c r="F701" i="6"/>
  <c r="J701" i="6" s="1"/>
  <c r="A702" i="6"/>
  <c r="F702" i="6"/>
  <c r="J702" i="6" s="1"/>
  <c r="A703" i="6"/>
  <c r="F703" i="6"/>
  <c r="J703" i="6" s="1"/>
  <c r="A704" i="6"/>
  <c r="F704" i="6"/>
  <c r="J704" i="6" s="1"/>
  <c r="A705" i="6"/>
  <c r="F705" i="6"/>
  <c r="J705" i="6" s="1"/>
  <c r="A706" i="6"/>
  <c r="F706" i="6"/>
  <c r="J706" i="6" s="1"/>
  <c r="A707" i="6"/>
  <c r="F707" i="6"/>
  <c r="J707" i="6" s="1"/>
  <c r="A708" i="6"/>
  <c r="F708" i="6"/>
  <c r="J708" i="6" s="1"/>
  <c r="A709" i="6"/>
  <c r="F709" i="6"/>
  <c r="J709" i="6" s="1"/>
  <c r="A710" i="6"/>
  <c r="F710" i="6"/>
  <c r="J710" i="6" s="1"/>
  <c r="A711" i="6"/>
  <c r="F711" i="6"/>
  <c r="J711" i="6" s="1"/>
  <c r="A712" i="6"/>
  <c r="F712" i="6"/>
  <c r="J712" i="6" s="1"/>
  <c r="A713" i="6"/>
  <c r="F713" i="6"/>
  <c r="J713" i="6" s="1"/>
  <c r="A714" i="6"/>
  <c r="F714" i="6"/>
  <c r="J714" i="6" s="1"/>
  <c r="A715" i="6"/>
  <c r="F715" i="6"/>
  <c r="J715" i="6" s="1"/>
  <c r="A716" i="6"/>
  <c r="F716" i="6"/>
  <c r="J716" i="6" s="1"/>
  <c r="A717" i="6"/>
  <c r="F717" i="6"/>
  <c r="J717" i="6" s="1"/>
  <c r="A718" i="6"/>
  <c r="F718" i="6"/>
  <c r="J718" i="6" s="1"/>
  <c r="A719" i="6"/>
  <c r="F719" i="6"/>
  <c r="J719" i="6" s="1"/>
  <c r="A720" i="6"/>
  <c r="F720" i="6"/>
  <c r="J720" i="6" s="1"/>
  <c r="A721" i="6"/>
  <c r="F721" i="6"/>
  <c r="J721" i="6" s="1"/>
  <c r="A722" i="6"/>
  <c r="F722" i="6"/>
  <c r="J722" i="6" s="1"/>
  <c r="A723" i="6"/>
  <c r="F723" i="6"/>
  <c r="J723" i="6" s="1"/>
  <c r="A724" i="6"/>
  <c r="F724" i="6"/>
  <c r="J724" i="6" s="1"/>
  <c r="A725" i="6"/>
  <c r="F725" i="6"/>
  <c r="J725" i="6" s="1"/>
  <c r="A726" i="6"/>
  <c r="F726" i="6"/>
  <c r="J726" i="6" s="1"/>
  <c r="A727" i="6"/>
  <c r="F727" i="6"/>
  <c r="J727" i="6" s="1"/>
  <c r="A728" i="6"/>
  <c r="F728" i="6"/>
  <c r="J728" i="6" s="1"/>
  <c r="A729" i="6"/>
  <c r="F729" i="6"/>
  <c r="J729" i="6" s="1"/>
  <c r="A730" i="6"/>
  <c r="F730" i="6"/>
  <c r="J730" i="6" s="1"/>
  <c r="A731" i="6"/>
  <c r="F731" i="6"/>
  <c r="J731" i="6" s="1"/>
  <c r="A732" i="6"/>
  <c r="F732" i="6"/>
  <c r="J732" i="6" s="1"/>
  <c r="A733" i="6"/>
  <c r="F733" i="6"/>
  <c r="J733" i="6" s="1"/>
  <c r="A734" i="6"/>
  <c r="F734" i="6"/>
  <c r="J734" i="6" s="1"/>
  <c r="A735" i="6"/>
  <c r="F735" i="6"/>
  <c r="J735" i="6" s="1"/>
  <c r="A736" i="6"/>
  <c r="F736" i="6"/>
  <c r="J736" i="6" s="1"/>
  <c r="A737" i="6"/>
  <c r="F737" i="6"/>
  <c r="J737" i="6" s="1"/>
  <c r="A738" i="6"/>
  <c r="F738" i="6"/>
  <c r="J738" i="6" s="1"/>
  <c r="A739" i="6"/>
  <c r="F739" i="6"/>
  <c r="J739" i="6" s="1"/>
  <c r="A740" i="6"/>
  <c r="F740" i="6"/>
  <c r="J740" i="6" s="1"/>
  <c r="A741" i="6"/>
  <c r="F741" i="6"/>
  <c r="J741" i="6" s="1"/>
  <c r="A742" i="6"/>
  <c r="F742" i="6"/>
  <c r="J742" i="6" s="1"/>
  <c r="A743" i="6"/>
  <c r="F743" i="6"/>
  <c r="J743" i="6" s="1"/>
  <c r="A744" i="6"/>
  <c r="F744" i="6"/>
  <c r="J744" i="6" s="1"/>
  <c r="A745" i="6"/>
  <c r="F745" i="6"/>
  <c r="J745" i="6" s="1"/>
  <c r="A746" i="6"/>
  <c r="F746" i="6"/>
  <c r="J746" i="6" s="1"/>
  <c r="A747" i="6"/>
  <c r="F747" i="6"/>
  <c r="J747" i="6" s="1"/>
  <c r="A748" i="6"/>
  <c r="F748" i="6"/>
  <c r="J748" i="6" s="1"/>
  <c r="A749" i="6"/>
  <c r="F749" i="6"/>
  <c r="J749" i="6" s="1"/>
  <c r="A750" i="6"/>
  <c r="F750" i="6"/>
  <c r="J750" i="6" s="1"/>
  <c r="A751" i="6"/>
  <c r="F751" i="6"/>
  <c r="J751" i="6" s="1"/>
  <c r="A752" i="6"/>
  <c r="F752" i="6"/>
  <c r="J752" i="6" s="1"/>
  <c r="A753" i="6"/>
  <c r="F753" i="6"/>
  <c r="J753" i="6" s="1"/>
  <c r="A754" i="6"/>
  <c r="F754" i="6"/>
  <c r="J754" i="6" s="1"/>
  <c r="A755" i="6"/>
  <c r="F755" i="6"/>
  <c r="J755" i="6" s="1"/>
  <c r="A756" i="6"/>
  <c r="F756" i="6"/>
  <c r="J756" i="6" s="1"/>
  <c r="A757" i="6"/>
  <c r="F757" i="6"/>
  <c r="J757" i="6" s="1"/>
  <c r="A758" i="6"/>
  <c r="F758" i="6"/>
  <c r="J758" i="6" s="1"/>
  <c r="A759" i="6"/>
  <c r="F759" i="6"/>
  <c r="J759" i="6" s="1"/>
  <c r="A760" i="6"/>
  <c r="F760" i="6"/>
  <c r="J760" i="6" s="1"/>
  <c r="A761" i="6"/>
  <c r="F761" i="6"/>
  <c r="J761" i="6" s="1"/>
  <c r="A762" i="6"/>
  <c r="F762" i="6"/>
  <c r="J762" i="6" s="1"/>
  <c r="A763" i="6"/>
  <c r="F763" i="6"/>
  <c r="J763" i="6" s="1"/>
  <c r="A764" i="6"/>
  <c r="F764" i="6"/>
  <c r="J764" i="6" s="1"/>
  <c r="A765" i="6"/>
  <c r="F765" i="6"/>
  <c r="J765" i="6" s="1"/>
  <c r="A766" i="6"/>
  <c r="F766" i="6"/>
  <c r="J766" i="6" s="1"/>
  <c r="A767" i="6"/>
  <c r="F767" i="6"/>
  <c r="J767" i="6" s="1"/>
  <c r="A768" i="6"/>
  <c r="F768" i="6"/>
  <c r="J768" i="6" s="1"/>
  <c r="A769" i="6"/>
  <c r="F769" i="6"/>
  <c r="J769" i="6" s="1"/>
  <c r="A770" i="6"/>
  <c r="F770" i="6"/>
  <c r="J770" i="6" s="1"/>
  <c r="A771" i="6"/>
  <c r="F771" i="6"/>
  <c r="J771" i="6" s="1"/>
  <c r="A772" i="6"/>
  <c r="F772" i="6"/>
  <c r="J772" i="6" s="1"/>
  <c r="A773" i="6"/>
  <c r="F773" i="6"/>
  <c r="J773" i="6" s="1"/>
  <c r="A774" i="6"/>
  <c r="F774" i="6"/>
  <c r="J774" i="6" s="1"/>
  <c r="A775" i="6"/>
  <c r="F775" i="6"/>
  <c r="J775" i="6" s="1"/>
  <c r="A776" i="6"/>
  <c r="F776" i="6"/>
  <c r="J776" i="6" s="1"/>
  <c r="A777" i="6"/>
  <c r="F777" i="6"/>
  <c r="J777" i="6" s="1"/>
  <c r="A778" i="6"/>
  <c r="F778" i="6"/>
  <c r="J778" i="6" s="1"/>
  <c r="A779" i="6"/>
  <c r="F779" i="6"/>
  <c r="J779" i="6" s="1"/>
  <c r="A780" i="6"/>
  <c r="F780" i="6"/>
  <c r="J780" i="6" s="1"/>
  <c r="A781" i="6"/>
  <c r="F781" i="6"/>
  <c r="J781" i="6" s="1"/>
  <c r="A782" i="6"/>
  <c r="F782" i="6"/>
  <c r="J782" i="6" s="1"/>
  <c r="A783" i="6"/>
  <c r="F783" i="6"/>
  <c r="J783" i="6" s="1"/>
  <c r="A784" i="6"/>
  <c r="F784" i="6"/>
  <c r="J784" i="6" s="1"/>
  <c r="A785" i="6"/>
  <c r="F785" i="6"/>
  <c r="J785" i="6" s="1"/>
  <c r="A786" i="6"/>
  <c r="F786" i="6"/>
  <c r="J786" i="6" s="1"/>
  <c r="A787" i="6"/>
  <c r="F787" i="6"/>
  <c r="J787" i="6" s="1"/>
  <c r="A788" i="6"/>
  <c r="F788" i="6"/>
  <c r="J788" i="6" s="1"/>
  <c r="A789" i="6"/>
  <c r="F789" i="6"/>
  <c r="J789" i="6" s="1"/>
  <c r="A790" i="6"/>
  <c r="F790" i="6"/>
  <c r="J790" i="6" s="1"/>
  <c r="A791" i="6"/>
  <c r="F791" i="6"/>
  <c r="J791" i="6" s="1"/>
  <c r="A792" i="6"/>
  <c r="F792" i="6"/>
  <c r="J792" i="6" s="1"/>
  <c r="A793" i="6"/>
  <c r="F793" i="6"/>
  <c r="J793" i="6" s="1"/>
  <c r="A794" i="6"/>
  <c r="F794" i="6"/>
  <c r="J794" i="6" s="1"/>
  <c r="A795" i="6"/>
  <c r="F795" i="6"/>
  <c r="J795" i="6" s="1"/>
  <c r="A796" i="6"/>
  <c r="F796" i="6"/>
  <c r="J796" i="6" s="1"/>
  <c r="A797" i="6"/>
  <c r="F797" i="6"/>
  <c r="J797" i="6" s="1"/>
  <c r="A798" i="6"/>
  <c r="F798" i="6"/>
  <c r="J798" i="6" s="1"/>
  <c r="A799" i="6"/>
  <c r="F799" i="6"/>
  <c r="J799" i="6" s="1"/>
  <c r="A800" i="6"/>
  <c r="F800" i="6"/>
  <c r="J800" i="6" s="1"/>
  <c r="A801" i="6"/>
  <c r="F801" i="6"/>
  <c r="J801" i="6" s="1"/>
  <c r="A802" i="6"/>
  <c r="F802" i="6"/>
  <c r="J802" i="6" s="1"/>
  <c r="A803" i="6"/>
  <c r="F803" i="6"/>
  <c r="J803" i="6" s="1"/>
  <c r="A804" i="6"/>
  <c r="F804" i="6"/>
  <c r="J804" i="6" s="1"/>
  <c r="A805" i="6"/>
  <c r="F805" i="6"/>
  <c r="J805" i="6" s="1"/>
  <c r="A806" i="6"/>
  <c r="F806" i="6"/>
  <c r="J806" i="6" s="1"/>
  <c r="A807" i="6"/>
  <c r="F807" i="6"/>
  <c r="J807" i="6" s="1"/>
  <c r="A808" i="6"/>
  <c r="F808" i="6"/>
  <c r="J808" i="6" s="1"/>
  <c r="A809" i="6"/>
  <c r="F809" i="6"/>
  <c r="J809" i="6" s="1"/>
  <c r="A810" i="6"/>
  <c r="F810" i="6"/>
  <c r="J810" i="6" s="1"/>
  <c r="A811" i="6"/>
  <c r="F811" i="6"/>
  <c r="J811" i="6" s="1"/>
  <c r="A812" i="6"/>
  <c r="F812" i="6"/>
  <c r="J812" i="6" s="1"/>
  <c r="A813" i="6"/>
  <c r="F813" i="6"/>
  <c r="J813" i="6" s="1"/>
  <c r="A814" i="6"/>
  <c r="F814" i="6"/>
  <c r="J814" i="6" s="1"/>
  <c r="A815" i="6"/>
  <c r="F815" i="6"/>
  <c r="J815" i="6" s="1"/>
  <c r="A816" i="6"/>
  <c r="F816" i="6"/>
  <c r="J816" i="6" s="1"/>
  <c r="A817" i="6"/>
  <c r="F817" i="6"/>
  <c r="J817" i="6" s="1"/>
  <c r="A818" i="6"/>
  <c r="F818" i="6"/>
  <c r="J818" i="6" s="1"/>
  <c r="A819" i="6"/>
  <c r="F819" i="6"/>
  <c r="J819" i="6" s="1"/>
  <c r="A820" i="6"/>
  <c r="F820" i="6"/>
  <c r="J820" i="6" s="1"/>
  <c r="A821" i="6"/>
  <c r="F821" i="6"/>
  <c r="J821" i="6" s="1"/>
  <c r="A822" i="6"/>
  <c r="F822" i="6"/>
  <c r="J822" i="6" s="1"/>
  <c r="A823" i="6"/>
  <c r="F823" i="6"/>
  <c r="J823" i="6" s="1"/>
  <c r="A824" i="6"/>
  <c r="F824" i="6"/>
  <c r="J824" i="6" s="1"/>
  <c r="A825" i="6"/>
  <c r="F825" i="6"/>
  <c r="J825" i="6" s="1"/>
  <c r="A826" i="6"/>
  <c r="F826" i="6"/>
  <c r="J826" i="6" s="1"/>
  <c r="A827" i="6"/>
  <c r="F827" i="6"/>
  <c r="J827" i="6" s="1"/>
  <c r="A828" i="6"/>
  <c r="F828" i="6"/>
  <c r="J828" i="6" s="1"/>
  <c r="A829" i="6"/>
  <c r="F829" i="6"/>
  <c r="J829" i="6" s="1"/>
  <c r="A830" i="6"/>
  <c r="F830" i="6"/>
  <c r="J830" i="6" s="1"/>
  <c r="A831" i="6"/>
  <c r="F831" i="6"/>
  <c r="J831" i="6" s="1"/>
  <c r="A832" i="6"/>
  <c r="F832" i="6"/>
  <c r="J832" i="6" s="1"/>
  <c r="A833" i="6"/>
  <c r="F833" i="6"/>
  <c r="J833" i="6" s="1"/>
  <c r="A834" i="6"/>
  <c r="F834" i="6"/>
  <c r="J834" i="6" s="1"/>
  <c r="A835" i="6"/>
  <c r="F835" i="6"/>
  <c r="J835" i="6" s="1"/>
  <c r="A836" i="6"/>
  <c r="F836" i="6"/>
  <c r="J836" i="6" s="1"/>
  <c r="A837" i="6"/>
  <c r="F837" i="6"/>
  <c r="J837" i="6" s="1"/>
  <c r="A838" i="6"/>
  <c r="F838" i="6"/>
  <c r="J838" i="6" s="1"/>
  <c r="A839" i="6"/>
  <c r="F839" i="6"/>
  <c r="J839" i="6" s="1"/>
  <c r="A840" i="6"/>
  <c r="F840" i="6"/>
  <c r="J840" i="6" s="1"/>
  <c r="A841" i="6"/>
  <c r="F841" i="6"/>
  <c r="J841" i="6" s="1"/>
  <c r="A842" i="6"/>
  <c r="F842" i="6"/>
  <c r="J842" i="6" s="1"/>
  <c r="A843" i="6"/>
  <c r="F843" i="6"/>
  <c r="J843" i="6" s="1"/>
  <c r="A844" i="6"/>
  <c r="F844" i="6"/>
  <c r="J844" i="6" s="1"/>
  <c r="A845" i="6"/>
  <c r="F845" i="6"/>
  <c r="J845" i="6" s="1"/>
  <c r="A846" i="6"/>
  <c r="F846" i="6"/>
  <c r="J846" i="6" s="1"/>
  <c r="A847" i="6"/>
  <c r="F847" i="6"/>
  <c r="J847" i="6" s="1"/>
  <c r="A848" i="6"/>
  <c r="F848" i="6"/>
  <c r="J848" i="6" s="1"/>
  <c r="A849" i="6"/>
  <c r="F849" i="6"/>
  <c r="J849" i="6" s="1"/>
  <c r="A850" i="6"/>
  <c r="F850" i="6"/>
  <c r="J850" i="6" s="1"/>
  <c r="A851" i="6"/>
  <c r="F851" i="6"/>
  <c r="J851" i="6" s="1"/>
  <c r="A852" i="6"/>
  <c r="F852" i="6"/>
  <c r="J852" i="6" s="1"/>
  <c r="A853" i="6"/>
  <c r="F853" i="6"/>
  <c r="J853" i="6" s="1"/>
  <c r="A854" i="6"/>
  <c r="F854" i="6"/>
  <c r="J854" i="6" s="1"/>
  <c r="A855" i="6"/>
  <c r="F855" i="6"/>
  <c r="J855" i="6" s="1"/>
  <c r="A856" i="6"/>
  <c r="F856" i="6"/>
  <c r="J856" i="6" s="1"/>
  <c r="A857" i="6"/>
  <c r="F857" i="6"/>
  <c r="J857" i="6" s="1"/>
  <c r="A858" i="6"/>
  <c r="F858" i="6"/>
  <c r="J858" i="6" s="1"/>
  <c r="A859" i="6"/>
  <c r="F859" i="6"/>
  <c r="J859" i="6" s="1"/>
  <c r="A860" i="6"/>
  <c r="F860" i="6"/>
  <c r="J860" i="6" s="1"/>
  <c r="A861" i="6"/>
  <c r="F861" i="6"/>
  <c r="J861" i="6" s="1"/>
  <c r="A862" i="6"/>
  <c r="F862" i="6"/>
  <c r="J862" i="6" s="1"/>
  <c r="A863" i="6"/>
  <c r="F863" i="6"/>
  <c r="J863" i="6" s="1"/>
  <c r="A864" i="6"/>
  <c r="F864" i="6"/>
  <c r="J864" i="6" s="1"/>
  <c r="A865" i="6"/>
  <c r="F865" i="6"/>
  <c r="J865" i="6" s="1"/>
  <c r="A866" i="6"/>
  <c r="F866" i="6"/>
  <c r="J866" i="6" s="1"/>
  <c r="A867" i="6"/>
  <c r="F867" i="6"/>
  <c r="J867" i="6" s="1"/>
  <c r="A868" i="6"/>
  <c r="F868" i="6"/>
  <c r="J868" i="6" s="1"/>
  <c r="A869" i="6"/>
  <c r="F869" i="6"/>
  <c r="J869" i="6" s="1"/>
  <c r="A870" i="6"/>
  <c r="F870" i="6"/>
  <c r="J870" i="6" s="1"/>
  <c r="A871" i="6"/>
  <c r="F871" i="6"/>
  <c r="J871" i="6" s="1"/>
  <c r="A872" i="6"/>
  <c r="F872" i="6"/>
  <c r="J872" i="6" s="1"/>
  <c r="A873" i="6"/>
  <c r="F873" i="6"/>
  <c r="J873" i="6" s="1"/>
  <c r="A874" i="6"/>
  <c r="F874" i="6"/>
  <c r="J874" i="6" s="1"/>
  <c r="A875" i="6"/>
  <c r="F875" i="6"/>
  <c r="J875" i="6" s="1"/>
  <c r="A876" i="6"/>
  <c r="F876" i="6"/>
  <c r="J876" i="6" s="1"/>
  <c r="A877" i="6"/>
  <c r="F877" i="6"/>
  <c r="J877" i="6" s="1"/>
  <c r="A878" i="6"/>
  <c r="F878" i="6"/>
  <c r="J878" i="6" s="1"/>
  <c r="A879" i="6"/>
  <c r="F879" i="6"/>
  <c r="J879" i="6" s="1"/>
  <c r="A880" i="6"/>
  <c r="F880" i="6"/>
  <c r="J880" i="6" s="1"/>
  <c r="A881" i="6"/>
  <c r="F881" i="6"/>
  <c r="J881" i="6" s="1"/>
  <c r="A882" i="6"/>
  <c r="F882" i="6"/>
  <c r="J882" i="6" s="1"/>
  <c r="A883" i="6"/>
  <c r="F883" i="6"/>
  <c r="J883" i="6" s="1"/>
  <c r="A884" i="6"/>
  <c r="F884" i="6"/>
  <c r="J884" i="6" s="1"/>
  <c r="A885" i="6"/>
  <c r="F885" i="6"/>
  <c r="J885" i="6" s="1"/>
  <c r="A886" i="6"/>
  <c r="F886" i="6"/>
  <c r="J886" i="6" s="1"/>
  <c r="A887" i="6"/>
  <c r="F887" i="6"/>
  <c r="J887" i="6" s="1"/>
  <c r="A888" i="6"/>
  <c r="F888" i="6"/>
  <c r="J888" i="6" s="1"/>
  <c r="A889" i="6"/>
  <c r="F889" i="6"/>
  <c r="J889" i="6" s="1"/>
  <c r="A890" i="6"/>
  <c r="F890" i="6"/>
  <c r="J890" i="6" s="1"/>
  <c r="A891" i="6"/>
  <c r="F891" i="6"/>
  <c r="J891" i="6" s="1"/>
  <c r="A892" i="6"/>
  <c r="F892" i="6"/>
  <c r="J892" i="6" s="1"/>
  <c r="A893" i="6"/>
  <c r="F893" i="6"/>
  <c r="J893" i="6" s="1"/>
  <c r="A894" i="6"/>
  <c r="F894" i="6"/>
  <c r="J894" i="6" s="1"/>
  <c r="A895" i="6"/>
  <c r="F895" i="6"/>
  <c r="J895" i="6" s="1"/>
  <c r="A896" i="6"/>
  <c r="F896" i="6"/>
  <c r="J896" i="6" s="1"/>
  <c r="A897" i="6"/>
  <c r="F897" i="6"/>
  <c r="J897" i="6" s="1"/>
  <c r="A898" i="6"/>
  <c r="F898" i="6"/>
  <c r="J898" i="6" s="1"/>
  <c r="A899" i="6"/>
  <c r="F899" i="6"/>
  <c r="J899" i="6" s="1"/>
  <c r="A900" i="6"/>
  <c r="F900" i="6"/>
  <c r="J900" i="6" s="1"/>
  <c r="A901" i="6"/>
  <c r="F901" i="6"/>
  <c r="J901" i="6" s="1"/>
  <c r="A902" i="6"/>
  <c r="F902" i="6"/>
  <c r="J902" i="6" s="1"/>
  <c r="A903" i="6"/>
  <c r="F903" i="6"/>
  <c r="J903" i="6" s="1"/>
  <c r="A904" i="6"/>
  <c r="F904" i="6"/>
  <c r="J904" i="6" s="1"/>
  <c r="A905" i="6"/>
  <c r="F905" i="6"/>
  <c r="J905" i="6" s="1"/>
  <c r="A906" i="6"/>
  <c r="F906" i="6"/>
  <c r="J906" i="6" s="1"/>
  <c r="A907" i="6"/>
  <c r="F907" i="6"/>
  <c r="J907" i="6" s="1"/>
  <c r="A908" i="6"/>
  <c r="F908" i="6"/>
  <c r="J908" i="6" s="1"/>
  <c r="A909" i="6"/>
  <c r="F909" i="6"/>
  <c r="J909" i="6" s="1"/>
  <c r="A910" i="6"/>
  <c r="F910" i="6"/>
  <c r="J910" i="6" s="1"/>
  <c r="A911" i="6"/>
  <c r="F911" i="6"/>
  <c r="J911" i="6" s="1"/>
  <c r="A912" i="6"/>
  <c r="F912" i="6"/>
  <c r="J912" i="6" s="1"/>
  <c r="A913" i="6"/>
  <c r="F913" i="6"/>
  <c r="J913" i="6" s="1"/>
  <c r="A914" i="6"/>
  <c r="F914" i="6"/>
  <c r="J914" i="6" s="1"/>
  <c r="A915" i="6"/>
  <c r="F915" i="6"/>
  <c r="J915" i="6" s="1"/>
  <c r="A916" i="6"/>
  <c r="F916" i="6"/>
  <c r="J916" i="6" s="1"/>
  <c r="A917" i="6"/>
  <c r="F917" i="6"/>
  <c r="J917" i="6" s="1"/>
  <c r="A918" i="6"/>
  <c r="F918" i="6"/>
  <c r="J918" i="6" s="1"/>
  <c r="A919" i="6"/>
  <c r="F919" i="6"/>
  <c r="J919" i="6" s="1"/>
  <c r="A920" i="6"/>
  <c r="F920" i="6"/>
  <c r="J920" i="6" s="1"/>
  <c r="A921" i="6"/>
  <c r="F921" i="6"/>
  <c r="J921" i="6" s="1"/>
  <c r="A922" i="6"/>
  <c r="F922" i="6"/>
  <c r="J922" i="6" s="1"/>
  <c r="A923" i="6"/>
  <c r="F923" i="6"/>
  <c r="J923" i="6" s="1"/>
  <c r="A924" i="6"/>
  <c r="F924" i="6"/>
  <c r="J924" i="6" s="1"/>
  <c r="A925" i="6"/>
  <c r="F925" i="6"/>
  <c r="J925" i="6" s="1"/>
  <c r="A926" i="6"/>
  <c r="F926" i="6"/>
  <c r="J926" i="6" s="1"/>
  <c r="A927" i="6"/>
  <c r="F927" i="6"/>
  <c r="J927" i="6" s="1"/>
  <c r="A928" i="6"/>
  <c r="F928" i="6"/>
  <c r="J928" i="6" s="1"/>
  <c r="A929" i="6"/>
  <c r="F929" i="6"/>
  <c r="J929" i="6" s="1"/>
  <c r="A930" i="6"/>
  <c r="F930" i="6"/>
  <c r="J930" i="6" s="1"/>
  <c r="A931" i="6"/>
  <c r="F931" i="6"/>
  <c r="J931" i="6" s="1"/>
  <c r="A932" i="6"/>
  <c r="F932" i="6"/>
  <c r="J932" i="6" s="1"/>
  <c r="A933" i="6"/>
  <c r="F933" i="6"/>
  <c r="J933" i="6" s="1"/>
  <c r="A934" i="6"/>
  <c r="F934" i="6"/>
  <c r="J934" i="6" s="1"/>
  <c r="A935" i="6"/>
  <c r="F935" i="6"/>
  <c r="J935" i="6" s="1"/>
  <c r="A936" i="6"/>
  <c r="F936" i="6"/>
  <c r="J936" i="6" s="1"/>
  <c r="A937" i="6"/>
  <c r="F937" i="6"/>
  <c r="J937" i="6" s="1"/>
  <c r="A938" i="6"/>
  <c r="F938" i="6"/>
  <c r="J938" i="6" s="1"/>
  <c r="A939" i="6"/>
  <c r="F939" i="6"/>
  <c r="J939" i="6" s="1"/>
  <c r="A940" i="6"/>
  <c r="F940" i="6"/>
  <c r="J940" i="6" s="1"/>
  <c r="A941" i="6"/>
  <c r="F941" i="6"/>
  <c r="J941" i="6" s="1"/>
  <c r="A942" i="6"/>
  <c r="F942" i="6"/>
  <c r="J942" i="6" s="1"/>
  <c r="A943" i="6"/>
  <c r="F943" i="6"/>
  <c r="J943" i="6" s="1"/>
  <c r="A944" i="6"/>
  <c r="F944" i="6"/>
  <c r="J944" i="6" s="1"/>
  <c r="A945" i="6"/>
  <c r="F945" i="6"/>
  <c r="J945" i="6" s="1"/>
  <c r="A946" i="6"/>
  <c r="F946" i="6"/>
  <c r="J946" i="6" s="1"/>
  <c r="A947" i="6"/>
  <c r="F947" i="6"/>
  <c r="J947" i="6" s="1"/>
  <c r="A948" i="6"/>
  <c r="F948" i="6"/>
  <c r="J948" i="6" s="1"/>
  <c r="A949" i="6"/>
  <c r="F949" i="6"/>
  <c r="J949" i="6" s="1"/>
  <c r="A950" i="6"/>
  <c r="F950" i="6"/>
  <c r="J950" i="6" s="1"/>
  <c r="A951" i="6"/>
  <c r="F951" i="6"/>
  <c r="J951" i="6" s="1"/>
  <c r="A952" i="6"/>
  <c r="F952" i="6"/>
  <c r="J952" i="6" s="1"/>
  <c r="A953" i="6"/>
  <c r="F953" i="6"/>
  <c r="J953" i="6" s="1"/>
  <c r="A954" i="6"/>
  <c r="F954" i="6"/>
  <c r="J954" i="6" s="1"/>
  <c r="A955" i="6"/>
  <c r="F955" i="6"/>
  <c r="J955" i="6" s="1"/>
  <c r="A956" i="6"/>
  <c r="F956" i="6"/>
  <c r="J956" i="6" s="1"/>
  <c r="A957" i="6"/>
  <c r="F957" i="6"/>
  <c r="J957" i="6" s="1"/>
  <c r="A958" i="6"/>
  <c r="F958" i="6"/>
  <c r="J958" i="6" s="1"/>
  <c r="A959" i="6"/>
  <c r="F959" i="6"/>
  <c r="J959" i="6" s="1"/>
  <c r="A960" i="6"/>
  <c r="F960" i="6"/>
  <c r="J960" i="6" s="1"/>
  <c r="A961" i="6"/>
  <c r="F961" i="6"/>
  <c r="J961" i="6" s="1"/>
  <c r="A962" i="6"/>
  <c r="F962" i="6"/>
  <c r="J962" i="6" s="1"/>
  <c r="A963" i="6"/>
  <c r="F963" i="6"/>
  <c r="J963" i="6" s="1"/>
  <c r="A964" i="6"/>
  <c r="F964" i="6"/>
  <c r="J964" i="6" s="1"/>
  <c r="A965" i="6"/>
  <c r="F965" i="6"/>
  <c r="J965" i="6" s="1"/>
  <c r="A966" i="6"/>
  <c r="F966" i="6"/>
  <c r="J966" i="6" s="1"/>
  <c r="A967" i="6"/>
  <c r="F967" i="6"/>
  <c r="J967" i="6" s="1"/>
  <c r="A968" i="6"/>
  <c r="F968" i="6"/>
  <c r="J968" i="6" s="1"/>
  <c r="A969" i="6"/>
  <c r="F969" i="6"/>
  <c r="J969" i="6" s="1"/>
  <c r="A970" i="6"/>
  <c r="F970" i="6"/>
  <c r="J970" i="6" s="1"/>
  <c r="A971" i="6"/>
  <c r="F971" i="6"/>
  <c r="J971" i="6" s="1"/>
  <c r="A972" i="6"/>
  <c r="F972" i="6"/>
  <c r="J972" i="6" s="1"/>
  <c r="A973" i="6"/>
  <c r="F973" i="6"/>
  <c r="J973" i="6" s="1"/>
  <c r="A974" i="6"/>
  <c r="F974" i="6"/>
  <c r="J974" i="6" s="1"/>
  <c r="A975" i="6"/>
  <c r="F975" i="6"/>
  <c r="J975" i="6" s="1"/>
  <c r="A976" i="6"/>
  <c r="F976" i="6"/>
  <c r="J976" i="6" s="1"/>
  <c r="A977" i="6"/>
  <c r="F977" i="6"/>
  <c r="J977" i="6" s="1"/>
  <c r="A978" i="6"/>
  <c r="F978" i="6"/>
  <c r="J978" i="6" s="1"/>
  <c r="A979" i="6"/>
  <c r="F979" i="6"/>
  <c r="J979" i="6" s="1"/>
  <c r="A980" i="6"/>
  <c r="F980" i="6"/>
  <c r="J980" i="6" s="1"/>
  <c r="A981" i="6"/>
  <c r="F981" i="6"/>
  <c r="J981" i="6" s="1"/>
  <c r="A982" i="6"/>
  <c r="F982" i="6"/>
  <c r="J982" i="6" s="1"/>
  <c r="A983" i="6"/>
  <c r="F983" i="6"/>
  <c r="J983" i="6" s="1"/>
  <c r="A984" i="6"/>
  <c r="F984" i="6"/>
  <c r="J984" i="6" s="1"/>
  <c r="A985" i="6"/>
  <c r="F985" i="6"/>
  <c r="J985" i="6" s="1"/>
  <c r="A986" i="6"/>
  <c r="F986" i="6"/>
  <c r="J986" i="6" s="1"/>
  <c r="A987" i="6"/>
  <c r="F987" i="6"/>
  <c r="J987" i="6" s="1"/>
  <c r="A988" i="6"/>
  <c r="F988" i="6"/>
  <c r="J988" i="6" s="1"/>
  <c r="A989" i="6"/>
  <c r="F989" i="6"/>
  <c r="J989" i="6" s="1"/>
  <c r="A990" i="6"/>
  <c r="F990" i="6"/>
  <c r="J990" i="6" s="1"/>
  <c r="A991" i="6"/>
  <c r="F991" i="6"/>
  <c r="J991" i="6" s="1"/>
  <c r="A992" i="6"/>
  <c r="F992" i="6"/>
  <c r="J992" i="6" s="1"/>
  <c r="A993" i="6"/>
  <c r="F993" i="6"/>
  <c r="J993" i="6" s="1"/>
  <c r="A994" i="6"/>
  <c r="F994" i="6"/>
  <c r="J994" i="6" s="1"/>
  <c r="A995" i="6"/>
  <c r="F995" i="6"/>
  <c r="J995" i="6" s="1"/>
  <c r="A996" i="6"/>
  <c r="F996" i="6"/>
  <c r="J996" i="6" s="1"/>
  <c r="A998" i="6"/>
  <c r="F998" i="6"/>
  <c r="J998" i="6" s="1"/>
  <c r="A999" i="6"/>
  <c r="F999" i="6"/>
  <c r="J999" i="6" s="1"/>
  <c r="A1000" i="6"/>
  <c r="F1000" i="6"/>
  <c r="J1000" i="6" s="1"/>
  <c r="G5" i="6"/>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D111" i="7"/>
  <c r="D112" i="7"/>
  <c r="D113" i="7"/>
  <c r="D114" i="7"/>
  <c r="D115" i="7"/>
  <c r="D116" i="7"/>
  <c r="D117" i="7"/>
  <c r="D118" i="7"/>
  <c r="D119" i="7"/>
  <c r="D120" i="7"/>
  <c r="D121" i="7"/>
  <c r="D122" i="7"/>
  <c r="D123" i="7"/>
  <c r="D124" i="7"/>
  <c r="D125" i="7"/>
  <c r="D126" i="7"/>
  <c r="D127" i="7"/>
  <c r="D128" i="7"/>
  <c r="D129" i="7"/>
  <c r="D130" i="7"/>
  <c r="D131" i="7"/>
  <c r="D132" i="7"/>
  <c r="D133" i="7"/>
  <c r="D134" i="7"/>
  <c r="D135" i="7"/>
  <c r="D136" i="7"/>
  <c r="D137" i="7"/>
  <c r="D138" i="7"/>
  <c r="D139" i="7"/>
  <c r="D140" i="7"/>
  <c r="D141" i="7"/>
  <c r="D142" i="7"/>
  <c r="D143" i="7"/>
  <c r="D144" i="7"/>
  <c r="D145" i="7"/>
  <c r="D146" i="7"/>
  <c r="D147" i="7"/>
  <c r="D148" i="7"/>
  <c r="D149" i="7"/>
  <c r="D150" i="7"/>
  <c r="D151" i="7"/>
  <c r="D152" i="7"/>
  <c r="D153" i="7"/>
  <c r="D154" i="7"/>
  <c r="D155" i="7"/>
  <c r="D156" i="7"/>
  <c r="D157" i="7"/>
  <c r="D158" i="7"/>
  <c r="D159" i="7"/>
  <c r="D160" i="7"/>
  <c r="D161" i="7"/>
  <c r="D162" i="7"/>
  <c r="D163" i="7"/>
  <c r="D164" i="7"/>
  <c r="D165" i="7"/>
  <c r="D166" i="7"/>
  <c r="D167" i="7"/>
  <c r="D168" i="7"/>
  <c r="D169" i="7"/>
  <c r="D170" i="7"/>
  <c r="D171" i="7"/>
  <c r="D172" i="7"/>
  <c r="D173" i="7"/>
  <c r="D174" i="7"/>
  <c r="D175" i="7"/>
  <c r="D176" i="7"/>
  <c r="D177" i="7"/>
  <c r="D178" i="7"/>
  <c r="D179" i="7"/>
  <c r="D180" i="7"/>
  <c r="D181" i="7"/>
  <c r="D182" i="7"/>
  <c r="D183" i="7"/>
  <c r="D184" i="7"/>
  <c r="D185" i="7"/>
  <c r="D186" i="7"/>
  <c r="D187" i="7"/>
  <c r="D188" i="7"/>
  <c r="D189" i="7"/>
  <c r="D190" i="7"/>
  <c r="D191" i="7"/>
  <c r="D192" i="7"/>
  <c r="D193" i="7"/>
  <c r="D194" i="7"/>
  <c r="D195" i="7"/>
  <c r="D196" i="7"/>
  <c r="D197" i="7"/>
  <c r="D198" i="7"/>
  <c r="D199" i="7"/>
  <c r="D200" i="7"/>
  <c r="D201" i="7"/>
  <c r="D202" i="7"/>
  <c r="D203" i="7"/>
  <c r="D204" i="7"/>
  <c r="D205" i="7"/>
  <c r="D206" i="7"/>
  <c r="D207" i="7"/>
  <c r="D208" i="7"/>
  <c r="D209" i="7"/>
  <c r="D210" i="7"/>
  <c r="D211" i="7"/>
  <c r="D212" i="7"/>
  <c r="D213" i="7"/>
  <c r="D214" i="7"/>
  <c r="D215" i="7"/>
  <c r="D216" i="7"/>
  <c r="D217" i="7"/>
  <c r="D218" i="7"/>
  <c r="D219" i="7"/>
  <c r="D220" i="7"/>
  <c r="D221" i="7"/>
  <c r="D222" i="7"/>
  <c r="D223" i="7"/>
  <c r="D224" i="7"/>
  <c r="D225" i="7"/>
  <c r="D226" i="7"/>
  <c r="D227" i="7"/>
  <c r="D228" i="7"/>
  <c r="D229" i="7"/>
  <c r="D230" i="7"/>
  <c r="D231" i="7"/>
  <c r="D232" i="7"/>
  <c r="D233" i="7"/>
  <c r="D234" i="7"/>
  <c r="D235" i="7"/>
  <c r="D236" i="7"/>
  <c r="D237" i="7"/>
  <c r="D238" i="7"/>
  <c r="D239" i="7"/>
  <c r="D240" i="7"/>
  <c r="D241" i="7"/>
  <c r="D242" i="7"/>
  <c r="D243" i="7"/>
  <c r="D244" i="7"/>
  <c r="D245" i="7"/>
  <c r="D246" i="7"/>
  <c r="D247" i="7"/>
  <c r="D248" i="7"/>
  <c r="D249" i="7"/>
  <c r="D250" i="7"/>
  <c r="D251" i="7"/>
  <c r="D252" i="7"/>
  <c r="D253" i="7"/>
  <c r="D254" i="7"/>
  <c r="D255" i="7"/>
  <c r="D256" i="7"/>
  <c r="D257" i="7"/>
  <c r="D258" i="7"/>
  <c r="D259" i="7"/>
  <c r="D260" i="7"/>
  <c r="D261" i="7"/>
  <c r="D262" i="7"/>
  <c r="D263" i="7"/>
  <c r="D264" i="7"/>
  <c r="D265" i="7"/>
  <c r="D266" i="7"/>
  <c r="D267" i="7"/>
  <c r="D268" i="7"/>
  <c r="D269" i="7"/>
  <c r="D270" i="7"/>
  <c r="D271" i="7"/>
  <c r="D272" i="7"/>
  <c r="D273" i="7"/>
  <c r="D274" i="7"/>
  <c r="D275" i="7"/>
  <c r="D276" i="7"/>
  <c r="D277" i="7"/>
  <c r="D278" i="7"/>
  <c r="D279" i="7"/>
  <c r="D280" i="7"/>
  <c r="D281" i="7"/>
  <c r="D282" i="7"/>
  <c r="D283" i="7"/>
  <c r="D284" i="7"/>
  <c r="D285" i="7"/>
  <c r="D286" i="7"/>
  <c r="D287" i="7"/>
  <c r="D288" i="7"/>
  <c r="D289" i="7"/>
  <c r="D290" i="7"/>
  <c r="D291" i="7"/>
  <c r="D292" i="7"/>
  <c r="D293" i="7"/>
  <c r="D294" i="7"/>
  <c r="D295" i="7"/>
  <c r="D296" i="7"/>
  <c r="D297" i="7"/>
  <c r="D298" i="7"/>
  <c r="D299" i="7"/>
  <c r="D300" i="7"/>
  <c r="D301" i="7"/>
  <c r="D302" i="7"/>
  <c r="D303" i="7"/>
  <c r="D304" i="7"/>
  <c r="D305" i="7"/>
  <c r="D306" i="7"/>
  <c r="D307" i="7"/>
  <c r="D308" i="7"/>
  <c r="D309" i="7"/>
  <c r="D310" i="7"/>
  <c r="D311" i="7"/>
  <c r="D312" i="7"/>
  <c r="D313" i="7"/>
  <c r="D314" i="7"/>
  <c r="D315" i="7"/>
  <c r="D316" i="7"/>
  <c r="D317" i="7"/>
  <c r="D318" i="7"/>
  <c r="D319" i="7"/>
  <c r="D320" i="7"/>
  <c r="D321" i="7"/>
  <c r="D322" i="7"/>
  <c r="D323" i="7"/>
  <c r="D324" i="7"/>
  <c r="D325" i="7"/>
  <c r="D326" i="7"/>
  <c r="D327" i="7"/>
  <c r="D328" i="7"/>
  <c r="D329" i="7"/>
  <c r="D330" i="7"/>
  <c r="D331" i="7"/>
  <c r="D332" i="7"/>
  <c r="D333" i="7"/>
  <c r="D334" i="7"/>
  <c r="D335" i="7"/>
  <c r="D336" i="7"/>
  <c r="D337" i="7"/>
  <c r="D338" i="7"/>
  <c r="D339" i="7"/>
  <c r="D340" i="7"/>
  <c r="D341" i="7"/>
  <c r="D342" i="7"/>
  <c r="D343" i="7"/>
  <c r="D344" i="7"/>
  <c r="D345" i="7"/>
  <c r="D346" i="7"/>
  <c r="D347" i="7"/>
  <c r="D348" i="7"/>
  <c r="D349" i="7"/>
  <c r="D350" i="7"/>
  <c r="D351" i="7"/>
  <c r="D352" i="7"/>
  <c r="D353" i="7"/>
  <c r="D354" i="7"/>
  <c r="D355" i="7"/>
  <c r="D356" i="7"/>
  <c r="D357" i="7"/>
  <c r="D358" i="7"/>
  <c r="D359" i="7"/>
  <c r="D360" i="7"/>
  <c r="D361" i="7"/>
  <c r="D362" i="7"/>
  <c r="D363" i="7"/>
  <c r="D364" i="7"/>
  <c r="D365" i="7"/>
  <c r="D366" i="7"/>
  <c r="D367" i="7"/>
  <c r="D368" i="7"/>
  <c r="D369" i="7"/>
  <c r="D370" i="7"/>
  <c r="D371" i="7"/>
  <c r="D372" i="7"/>
  <c r="D373" i="7"/>
  <c r="D374" i="7"/>
  <c r="D375" i="7"/>
  <c r="D376" i="7"/>
  <c r="D377" i="7"/>
  <c r="D378" i="7"/>
  <c r="D379" i="7"/>
  <c r="D380" i="7"/>
  <c r="D381" i="7"/>
  <c r="D382" i="7"/>
  <c r="D383" i="7"/>
  <c r="D384" i="7"/>
  <c r="D385" i="7"/>
  <c r="D386" i="7"/>
  <c r="D387" i="7"/>
  <c r="D388" i="7"/>
  <c r="D389" i="7"/>
  <c r="D390" i="7"/>
  <c r="D391" i="7"/>
  <c r="D392" i="7"/>
  <c r="D393" i="7"/>
  <c r="D394" i="7"/>
  <c r="D395" i="7"/>
  <c r="D396" i="7"/>
  <c r="D397" i="7"/>
  <c r="D398" i="7"/>
  <c r="D399" i="7"/>
  <c r="D400" i="7"/>
  <c r="D401" i="7"/>
  <c r="D402" i="7"/>
  <c r="D403" i="7"/>
  <c r="D404" i="7"/>
  <c r="D405" i="7"/>
  <c r="D406" i="7"/>
  <c r="D407" i="7"/>
  <c r="D408" i="7"/>
  <c r="D409" i="7"/>
  <c r="D410" i="7"/>
  <c r="D411" i="7"/>
  <c r="D412" i="7"/>
  <c r="D413" i="7"/>
  <c r="D414" i="7"/>
  <c r="D415" i="7"/>
  <c r="D416" i="7"/>
  <c r="D417" i="7"/>
  <c r="D418" i="7"/>
  <c r="D419" i="7"/>
  <c r="D420" i="7"/>
  <c r="D421" i="7"/>
  <c r="D422" i="7"/>
  <c r="D423" i="7"/>
  <c r="D424" i="7"/>
  <c r="D425" i="7"/>
  <c r="D426" i="7"/>
  <c r="D427" i="7"/>
  <c r="D428" i="7"/>
  <c r="D429" i="7"/>
  <c r="D430" i="7"/>
  <c r="D431" i="7"/>
  <c r="D432" i="7"/>
  <c r="D433" i="7"/>
  <c r="D434" i="7"/>
  <c r="D435" i="7"/>
  <c r="D436" i="7"/>
  <c r="D437" i="7"/>
  <c r="D438" i="7"/>
  <c r="D439" i="7"/>
  <c r="D440" i="7"/>
  <c r="D441" i="7"/>
  <c r="D442" i="7"/>
  <c r="D443" i="7"/>
  <c r="D444" i="7"/>
  <c r="D445" i="7"/>
  <c r="D446" i="7"/>
  <c r="D447" i="7"/>
  <c r="D448" i="7"/>
  <c r="D449" i="7"/>
  <c r="D450" i="7"/>
  <c r="D451" i="7"/>
  <c r="D452" i="7"/>
  <c r="D453" i="7"/>
  <c r="D454" i="7"/>
  <c r="D455" i="7"/>
  <c r="D456" i="7"/>
  <c r="D457" i="7"/>
  <c r="D458" i="7"/>
  <c r="D459" i="7"/>
  <c r="D460" i="7"/>
  <c r="D461" i="7"/>
  <c r="D462" i="7"/>
  <c r="D463" i="7"/>
  <c r="D464" i="7"/>
  <c r="D465" i="7"/>
  <c r="D466" i="7"/>
  <c r="D467" i="7"/>
  <c r="D468" i="7"/>
  <c r="D469" i="7"/>
  <c r="D470" i="7"/>
  <c r="D471" i="7"/>
  <c r="D472" i="7"/>
  <c r="D473" i="7"/>
  <c r="D474" i="7"/>
  <c r="D475" i="7"/>
  <c r="D476" i="7"/>
  <c r="D477" i="7"/>
  <c r="D478" i="7"/>
  <c r="D479" i="7"/>
  <c r="D480" i="7"/>
  <c r="D481" i="7"/>
  <c r="D482" i="7"/>
  <c r="D483" i="7"/>
  <c r="D484" i="7"/>
  <c r="D485" i="7"/>
  <c r="D486" i="7"/>
  <c r="D487" i="7"/>
  <c r="D488" i="7"/>
  <c r="D489" i="7"/>
  <c r="D490" i="7"/>
  <c r="D491" i="7"/>
  <c r="D492" i="7"/>
  <c r="D493" i="7"/>
  <c r="D494" i="7"/>
  <c r="D495" i="7"/>
  <c r="D496" i="7"/>
  <c r="D497" i="7"/>
  <c r="D498" i="7"/>
  <c r="D499" i="7"/>
  <c r="D500" i="7"/>
  <c r="D501" i="7"/>
  <c r="D502" i="7"/>
  <c r="D503" i="7"/>
  <c r="D504" i="7"/>
  <c r="D505" i="7"/>
  <c r="D506" i="7"/>
  <c r="D507" i="7"/>
  <c r="D508" i="7"/>
  <c r="D509" i="7"/>
  <c r="D510" i="7"/>
  <c r="D511" i="7"/>
  <c r="D512" i="7"/>
  <c r="D513" i="7"/>
  <c r="D514" i="7"/>
  <c r="D515" i="7"/>
  <c r="D516" i="7"/>
  <c r="D517" i="7"/>
  <c r="D518" i="7"/>
  <c r="D519" i="7"/>
  <c r="D520" i="7"/>
  <c r="D521" i="7"/>
  <c r="D522" i="7"/>
  <c r="D523" i="7"/>
  <c r="D524" i="7"/>
  <c r="D525" i="7"/>
  <c r="D526" i="7"/>
  <c r="D527" i="7"/>
  <c r="D528" i="7"/>
  <c r="D529" i="7"/>
  <c r="D530" i="7"/>
  <c r="D531" i="7"/>
  <c r="D532" i="7"/>
  <c r="D533" i="7"/>
  <c r="D534" i="7"/>
  <c r="D535" i="7"/>
  <c r="D536" i="7"/>
  <c r="D537" i="7"/>
  <c r="D538" i="7"/>
  <c r="D539" i="7"/>
  <c r="D540" i="7"/>
  <c r="D541" i="7"/>
  <c r="D542" i="7"/>
  <c r="D543" i="7"/>
  <c r="D544" i="7"/>
  <c r="D545" i="7"/>
  <c r="D546" i="7"/>
  <c r="D547" i="7"/>
  <c r="D548" i="7"/>
  <c r="D549" i="7"/>
  <c r="D550" i="7"/>
  <c r="D551" i="7"/>
  <c r="D552" i="7"/>
  <c r="D553" i="7"/>
  <c r="D554" i="7"/>
  <c r="D555" i="7"/>
  <c r="D556" i="7"/>
  <c r="D557" i="7"/>
  <c r="D558" i="7"/>
  <c r="D559" i="7"/>
  <c r="D560" i="7"/>
  <c r="D561" i="7"/>
  <c r="D562" i="7"/>
  <c r="D563" i="7"/>
  <c r="D564" i="7"/>
  <c r="D565" i="7"/>
  <c r="D566" i="7"/>
  <c r="D567" i="7"/>
  <c r="D568" i="7"/>
  <c r="D569" i="7"/>
  <c r="D570" i="7"/>
  <c r="D571" i="7"/>
  <c r="D572" i="7"/>
  <c r="D573" i="7"/>
  <c r="D574" i="7"/>
  <c r="D575" i="7"/>
  <c r="D576" i="7"/>
  <c r="D577" i="7"/>
  <c r="D578" i="7"/>
  <c r="D579" i="7"/>
  <c r="D580" i="7"/>
  <c r="D581" i="7"/>
  <c r="D582" i="7"/>
  <c r="D583" i="7"/>
  <c r="D584" i="7"/>
  <c r="D585" i="7"/>
  <c r="D586" i="7"/>
  <c r="D587" i="7"/>
  <c r="D588" i="7"/>
  <c r="D589" i="7"/>
  <c r="D590" i="7"/>
  <c r="D591" i="7"/>
  <c r="D592" i="7"/>
  <c r="D593" i="7"/>
  <c r="D594" i="7"/>
  <c r="D595" i="7"/>
  <c r="D596" i="7"/>
  <c r="D597" i="7"/>
  <c r="D598" i="7"/>
  <c r="D599" i="7"/>
  <c r="D600" i="7"/>
  <c r="D601" i="7"/>
  <c r="D602" i="7"/>
  <c r="D603" i="7"/>
  <c r="D604" i="7"/>
  <c r="D605" i="7"/>
  <c r="D606" i="7"/>
  <c r="D607" i="7"/>
  <c r="D608" i="7"/>
  <c r="D609" i="7"/>
  <c r="D610" i="7"/>
  <c r="D611" i="7"/>
  <c r="D612" i="7"/>
  <c r="D613" i="7"/>
  <c r="D614" i="7"/>
  <c r="D615" i="7"/>
  <c r="D616" i="7"/>
  <c r="D617" i="7"/>
  <c r="D618" i="7"/>
  <c r="D619" i="7"/>
  <c r="D620" i="7"/>
  <c r="D621" i="7"/>
  <c r="D622" i="7"/>
  <c r="D623" i="7"/>
  <c r="D624" i="7"/>
  <c r="D625" i="7"/>
  <c r="D626" i="7"/>
  <c r="D627" i="7"/>
  <c r="D628" i="7"/>
  <c r="D629" i="7"/>
  <c r="D630" i="7"/>
  <c r="D631" i="7"/>
  <c r="D632" i="7"/>
  <c r="D633" i="7"/>
  <c r="D634" i="7"/>
  <c r="D635" i="7"/>
  <c r="D636" i="7"/>
  <c r="D637" i="7"/>
  <c r="D638" i="7"/>
  <c r="D639" i="7"/>
  <c r="D640" i="7"/>
  <c r="D641" i="7"/>
  <c r="D642" i="7"/>
  <c r="D643" i="7"/>
  <c r="D644" i="7"/>
  <c r="D645" i="7"/>
  <c r="D646" i="7"/>
  <c r="D647" i="7"/>
  <c r="D648" i="7"/>
  <c r="D649" i="7"/>
  <c r="D650" i="7"/>
  <c r="D651" i="7"/>
  <c r="D652" i="7"/>
  <c r="D653" i="7"/>
  <c r="D654" i="7"/>
  <c r="D655" i="7"/>
  <c r="D656" i="7"/>
  <c r="D657" i="7"/>
  <c r="D658" i="7"/>
  <c r="D659" i="7"/>
  <c r="D660" i="7"/>
  <c r="D661" i="7"/>
  <c r="D662" i="7"/>
  <c r="D663" i="7"/>
  <c r="D664" i="7"/>
  <c r="D665" i="7"/>
  <c r="D666" i="7"/>
  <c r="D667" i="7"/>
  <c r="D668" i="7"/>
  <c r="D669" i="7"/>
  <c r="D670" i="7"/>
  <c r="D671" i="7"/>
  <c r="D672" i="7"/>
  <c r="D673" i="7"/>
  <c r="D674" i="7"/>
  <c r="D675" i="7"/>
  <c r="D676" i="7"/>
  <c r="D677" i="7"/>
  <c r="D678" i="7"/>
  <c r="D679" i="7"/>
  <c r="D680" i="7"/>
  <c r="D681" i="7"/>
  <c r="D682" i="7"/>
  <c r="D683" i="7"/>
  <c r="D684" i="7"/>
  <c r="D685" i="7"/>
  <c r="D686" i="7"/>
  <c r="D687" i="7"/>
  <c r="D688" i="7"/>
  <c r="D689" i="7"/>
  <c r="D690" i="7"/>
  <c r="D691" i="7"/>
  <c r="D692" i="7"/>
  <c r="D693" i="7"/>
  <c r="D694" i="7"/>
  <c r="D695" i="7"/>
  <c r="D696" i="7"/>
  <c r="D697" i="7"/>
  <c r="D698" i="7"/>
  <c r="D699" i="7"/>
  <c r="D700" i="7"/>
  <c r="D701" i="7"/>
  <c r="D702" i="7"/>
  <c r="D703" i="7"/>
  <c r="D704" i="7"/>
  <c r="D705" i="7"/>
  <c r="D706" i="7"/>
  <c r="D707" i="7"/>
  <c r="D708" i="7"/>
  <c r="D709" i="7"/>
  <c r="D710" i="7"/>
  <c r="D711" i="7"/>
  <c r="D712" i="7"/>
  <c r="D713" i="7"/>
  <c r="D714" i="7"/>
  <c r="D715" i="7"/>
  <c r="D716" i="7"/>
  <c r="D717" i="7"/>
  <c r="D718" i="7"/>
  <c r="D719" i="7"/>
  <c r="D720" i="7"/>
  <c r="D721" i="7"/>
  <c r="D722" i="7"/>
  <c r="D723" i="7"/>
  <c r="D724" i="7"/>
  <c r="D725" i="7"/>
  <c r="D726" i="7"/>
  <c r="D727" i="7"/>
  <c r="D728" i="7"/>
  <c r="D729" i="7"/>
  <c r="D730" i="7"/>
  <c r="D731" i="7"/>
  <c r="D732" i="7"/>
  <c r="D733" i="7"/>
  <c r="D734" i="7"/>
  <c r="D735" i="7"/>
  <c r="D736" i="7"/>
  <c r="D737" i="7"/>
  <c r="D738" i="7"/>
  <c r="D739" i="7"/>
  <c r="D740" i="7"/>
  <c r="D741" i="7"/>
  <c r="D742" i="7"/>
  <c r="D743" i="7"/>
  <c r="D744" i="7"/>
  <c r="D745" i="7"/>
  <c r="D746" i="7"/>
  <c r="D747" i="7"/>
  <c r="D748" i="7"/>
  <c r="D749" i="7"/>
  <c r="D750" i="7"/>
  <c r="D751" i="7"/>
  <c r="D752" i="7"/>
  <c r="D753" i="7"/>
  <c r="D754" i="7"/>
  <c r="D755" i="7"/>
  <c r="D756" i="7"/>
  <c r="D757" i="7"/>
  <c r="D758" i="7"/>
  <c r="D759" i="7"/>
  <c r="D760" i="7"/>
  <c r="D761" i="7"/>
  <c r="D762" i="7"/>
  <c r="D763" i="7"/>
  <c r="D764" i="7"/>
  <c r="D765" i="7"/>
  <c r="D766" i="7"/>
  <c r="D767" i="7"/>
  <c r="D768" i="7"/>
  <c r="D769" i="7"/>
  <c r="D770" i="7"/>
  <c r="D771" i="7"/>
  <c r="D772" i="7"/>
  <c r="D773" i="7"/>
  <c r="D774" i="7"/>
  <c r="D775" i="7"/>
  <c r="D776" i="7"/>
  <c r="D777" i="7"/>
  <c r="D778" i="7"/>
  <c r="D779" i="7"/>
  <c r="D780" i="7"/>
  <c r="D781" i="7"/>
  <c r="D782" i="7"/>
  <c r="D783" i="7"/>
  <c r="D784" i="7"/>
  <c r="D785" i="7"/>
  <c r="D786" i="7"/>
  <c r="D787" i="7"/>
  <c r="D788" i="7"/>
  <c r="D789" i="7"/>
  <c r="D790" i="7"/>
  <c r="D791" i="7"/>
  <c r="D792" i="7"/>
  <c r="D793" i="7"/>
  <c r="D794" i="7"/>
  <c r="D795" i="7"/>
  <c r="D796" i="7"/>
  <c r="D797" i="7"/>
  <c r="D798" i="7"/>
  <c r="D799" i="7"/>
  <c r="D800" i="7"/>
  <c r="D801" i="7"/>
  <c r="D802" i="7"/>
  <c r="D803" i="7"/>
  <c r="D804" i="7"/>
  <c r="D805" i="7"/>
  <c r="D806" i="7"/>
  <c r="D807" i="7"/>
  <c r="D808" i="7"/>
  <c r="D809" i="7"/>
  <c r="D810" i="7"/>
  <c r="D811" i="7"/>
  <c r="D812" i="7"/>
  <c r="D813" i="7"/>
  <c r="D814" i="7"/>
  <c r="D815" i="7"/>
  <c r="D816" i="7"/>
  <c r="D817" i="7"/>
  <c r="D818" i="7"/>
  <c r="D819" i="7"/>
  <c r="D820" i="7"/>
  <c r="D821" i="7"/>
  <c r="D822" i="7"/>
  <c r="D823" i="7"/>
  <c r="D824" i="7"/>
  <c r="D825" i="7"/>
  <c r="D826" i="7"/>
  <c r="D827" i="7"/>
  <c r="D828" i="7"/>
  <c r="D829" i="7"/>
  <c r="D830" i="7"/>
  <c r="D831" i="7"/>
  <c r="D832" i="7"/>
  <c r="D833" i="7"/>
  <c r="D834" i="7"/>
  <c r="D835" i="7"/>
  <c r="D836" i="7"/>
  <c r="D837" i="7"/>
  <c r="D838" i="7"/>
  <c r="D839" i="7"/>
  <c r="D840" i="7"/>
  <c r="D841" i="7"/>
  <c r="D842" i="7"/>
  <c r="D843" i="7"/>
  <c r="D844" i="7"/>
  <c r="D845" i="7"/>
  <c r="D846" i="7"/>
  <c r="D847" i="7"/>
  <c r="D848" i="7"/>
  <c r="D849" i="7"/>
  <c r="D850" i="7"/>
  <c r="D851" i="7"/>
  <c r="D852" i="7"/>
  <c r="D853" i="7"/>
  <c r="D854" i="7"/>
  <c r="D855" i="7"/>
  <c r="D856" i="7"/>
  <c r="D857" i="7"/>
  <c r="D858" i="7"/>
  <c r="D859" i="7"/>
  <c r="D860" i="7"/>
  <c r="D861" i="7"/>
  <c r="D862" i="7"/>
  <c r="D863" i="7"/>
  <c r="D864" i="7"/>
  <c r="D865" i="7"/>
  <c r="D866" i="7"/>
  <c r="D867" i="7"/>
  <c r="D868" i="7"/>
  <c r="D869" i="7"/>
  <c r="D870" i="7"/>
  <c r="D871" i="7"/>
  <c r="D872" i="7"/>
  <c r="D873" i="7"/>
  <c r="D874" i="7"/>
  <c r="D875" i="7"/>
  <c r="D876" i="7"/>
  <c r="D877" i="7"/>
  <c r="D878" i="7"/>
  <c r="D879" i="7"/>
  <c r="D880" i="7"/>
  <c r="D881" i="7"/>
  <c r="D882" i="7"/>
  <c r="D883" i="7"/>
  <c r="D884" i="7"/>
  <c r="D885" i="7"/>
  <c r="D886" i="7"/>
  <c r="D887" i="7"/>
  <c r="D888" i="7"/>
  <c r="D889" i="7"/>
  <c r="D890" i="7"/>
  <c r="D891" i="7"/>
  <c r="D892" i="7"/>
  <c r="D893" i="7"/>
  <c r="D894" i="7"/>
  <c r="D895" i="7"/>
  <c r="D896" i="7"/>
  <c r="D897" i="7"/>
  <c r="D898" i="7"/>
  <c r="D899" i="7"/>
  <c r="D900" i="7"/>
  <c r="D901" i="7"/>
  <c r="D902" i="7"/>
  <c r="D903" i="7"/>
  <c r="D904" i="7"/>
  <c r="D905" i="7"/>
  <c r="D906" i="7"/>
  <c r="D907" i="7"/>
  <c r="D908" i="7"/>
  <c r="D909" i="7"/>
  <c r="D910" i="7"/>
  <c r="D911" i="7"/>
  <c r="D912" i="7"/>
  <c r="D913" i="7"/>
  <c r="D914" i="7"/>
  <c r="D915" i="7"/>
  <c r="D916" i="7"/>
  <c r="D917" i="7"/>
  <c r="D918" i="7"/>
  <c r="D919" i="7"/>
  <c r="D920" i="7"/>
  <c r="D921" i="7"/>
  <c r="D922" i="7"/>
  <c r="D923" i="7"/>
  <c r="D924" i="7"/>
  <c r="D925" i="7"/>
  <c r="D926" i="7"/>
  <c r="D927" i="7"/>
  <c r="D928" i="7"/>
  <c r="D929" i="7"/>
  <c r="D930" i="7"/>
  <c r="D931" i="7"/>
  <c r="D932" i="7"/>
  <c r="D933" i="7"/>
  <c r="D934" i="7"/>
  <c r="D935" i="7"/>
  <c r="D936" i="7"/>
  <c r="D937" i="7"/>
  <c r="D938" i="7"/>
  <c r="D939" i="7"/>
  <c r="D940" i="7"/>
  <c r="D941" i="7"/>
  <c r="D942" i="7"/>
  <c r="D943" i="7"/>
  <c r="D944" i="7"/>
  <c r="D945" i="7"/>
  <c r="D946" i="7"/>
  <c r="D947" i="7"/>
  <c r="D948" i="7"/>
  <c r="D949" i="7"/>
  <c r="D950" i="7"/>
  <c r="D951" i="7"/>
  <c r="D952" i="7"/>
  <c r="D953" i="7"/>
  <c r="D954" i="7"/>
  <c r="D955" i="7"/>
  <c r="D956" i="7"/>
  <c r="D957" i="7"/>
  <c r="D958" i="7"/>
  <c r="D959" i="7"/>
  <c r="D960" i="7"/>
  <c r="D961" i="7"/>
  <c r="D962" i="7"/>
  <c r="D963" i="7"/>
  <c r="D964" i="7"/>
  <c r="D965" i="7"/>
  <c r="D966" i="7"/>
  <c r="D967" i="7"/>
  <c r="D968" i="7"/>
  <c r="D969" i="7"/>
  <c r="D970" i="7"/>
  <c r="D971" i="7"/>
  <c r="D972" i="7"/>
  <c r="D973" i="7"/>
  <c r="D974" i="7"/>
  <c r="D975" i="7"/>
  <c r="D976" i="7"/>
  <c r="D977" i="7"/>
  <c r="D978" i="7"/>
  <c r="D979" i="7"/>
  <c r="D980" i="7"/>
  <c r="D981" i="7"/>
  <c r="D982" i="7"/>
  <c r="D983" i="7"/>
  <c r="D984" i="7"/>
  <c r="D985" i="7"/>
  <c r="D986" i="7"/>
  <c r="D987" i="7"/>
  <c r="D988" i="7"/>
  <c r="D989" i="7"/>
  <c r="D990" i="7"/>
  <c r="D991" i="7"/>
  <c r="D992" i="7"/>
  <c r="D993" i="7"/>
  <c r="D994" i="7"/>
  <c r="D995" i="7"/>
  <c r="D996" i="7"/>
  <c r="D997" i="7"/>
  <c r="D999" i="7"/>
  <c r="D1000" i="7"/>
  <c r="F5" i="7"/>
  <c r="E5" i="7"/>
  <c r="F5" i="1"/>
  <c r="C8" i="5"/>
  <c r="I8" i="5" s="1"/>
  <c r="F8" i="6"/>
  <c r="J8" i="6" s="1"/>
  <c r="B2" i="6"/>
  <c r="A11" i="6" s="1"/>
  <c r="B2" i="7"/>
  <c r="A232" i="7" s="1"/>
  <c r="D8" i="7"/>
  <c r="E6" i="11" l="1"/>
  <c r="F6" i="11" s="1"/>
  <c r="C6" i="11"/>
  <c r="A10" i="6"/>
  <c r="A8" i="6"/>
  <c r="A9" i="6"/>
  <c r="A29" i="6"/>
  <c r="A25" i="6"/>
  <c r="A21" i="6"/>
  <c r="A17" i="6"/>
  <c r="A13" i="6"/>
  <c r="A8" i="5"/>
  <c r="A19" i="5"/>
  <c r="A27" i="5"/>
  <c r="A35" i="5"/>
  <c r="A43" i="5"/>
  <c r="A10" i="5"/>
  <c r="A20" i="5"/>
  <c r="A28" i="5"/>
  <c r="A36" i="5"/>
  <c r="A44" i="5"/>
  <c r="A11" i="5"/>
  <c r="A21" i="5"/>
  <c r="A29" i="5"/>
  <c r="A37" i="5"/>
  <c r="A45" i="5"/>
  <c r="A14" i="5"/>
  <c r="A22" i="5"/>
  <c r="A30" i="5"/>
  <c r="A38" i="5"/>
  <c r="A46" i="5"/>
  <c r="A15" i="5"/>
  <c r="A23" i="5"/>
  <c r="A31" i="5"/>
  <c r="A39" i="5"/>
  <c r="A16" i="5"/>
  <c r="A24" i="5"/>
  <c r="A32" i="5"/>
  <c r="A40" i="5"/>
  <c r="A17" i="5"/>
  <c r="A25" i="5"/>
  <c r="A33" i="5"/>
  <c r="A41" i="5"/>
  <c r="A18" i="5"/>
  <c r="A26" i="5"/>
  <c r="A34" i="5"/>
  <c r="A42" i="5"/>
  <c r="A28" i="6"/>
  <c r="A24" i="6"/>
  <c r="A20" i="6"/>
  <c r="A16" i="6"/>
  <c r="A12" i="6"/>
  <c r="A27" i="6"/>
  <c r="A23" i="6"/>
  <c r="A19" i="6"/>
  <c r="A15" i="6"/>
  <c r="A26" i="6"/>
  <c r="A22" i="6"/>
  <c r="A18" i="6"/>
  <c r="A14" i="6"/>
  <c r="A8" i="7"/>
  <c r="A9" i="7"/>
  <c r="A17" i="7"/>
  <c r="A25" i="7"/>
  <c r="A33" i="7"/>
  <c r="A41" i="7"/>
  <c r="A49" i="7"/>
  <c r="A57" i="7"/>
  <c r="A65" i="7"/>
  <c r="A73" i="7"/>
  <c r="A81" i="7"/>
  <c r="A89" i="7"/>
  <c r="A97" i="7"/>
  <c r="A105" i="7"/>
  <c r="A113" i="7"/>
  <c r="A121" i="7"/>
  <c r="A129" i="7"/>
  <c r="A137" i="7"/>
  <c r="A145" i="7"/>
  <c r="A153" i="7"/>
  <c r="A161" i="7"/>
  <c r="A169" i="7"/>
  <c r="A177" i="7"/>
  <c r="A185" i="7"/>
  <c r="A193" i="7"/>
  <c r="A201" i="7"/>
  <c r="A209" i="7"/>
  <c r="A217" i="7"/>
  <c r="A225" i="7"/>
  <c r="A29" i="7"/>
  <c r="A133" i="7"/>
  <c r="A189" i="7"/>
  <c r="A229" i="7"/>
  <c r="A38" i="7"/>
  <c r="A62" i="7"/>
  <c r="A94" i="7"/>
  <c r="A126" i="7"/>
  <c r="A158" i="7"/>
  <c r="A190" i="7"/>
  <c r="A10" i="7"/>
  <c r="A18" i="7"/>
  <c r="A26" i="7"/>
  <c r="A34" i="7"/>
  <c r="A42" i="7"/>
  <c r="A50" i="7"/>
  <c r="A58" i="7"/>
  <c r="A66" i="7"/>
  <c r="A74" i="7"/>
  <c r="A82" i="7"/>
  <c r="A90" i="7"/>
  <c r="A98" i="7"/>
  <c r="A106" i="7"/>
  <c r="A114" i="7"/>
  <c r="A122" i="7"/>
  <c r="A130" i="7"/>
  <c r="A138" i="7"/>
  <c r="A146" i="7"/>
  <c r="A154" i="7"/>
  <c r="A162" i="7"/>
  <c r="A170" i="7"/>
  <c r="A178" i="7"/>
  <c r="A186" i="7"/>
  <c r="A194" i="7"/>
  <c r="A202" i="7"/>
  <c r="A210" i="7"/>
  <c r="A218" i="7"/>
  <c r="A226" i="7"/>
  <c r="A37" i="7"/>
  <c r="A69" i="7"/>
  <c r="A85" i="7"/>
  <c r="A101" i="7"/>
  <c r="A117" i="7"/>
  <c r="A149" i="7"/>
  <c r="A173" i="7"/>
  <c r="A213" i="7"/>
  <c r="A22" i="7"/>
  <c r="A86" i="7"/>
  <c r="A110" i="7"/>
  <c r="A134" i="7"/>
  <c r="A174" i="7"/>
  <c r="A214" i="7"/>
  <c r="A11" i="7"/>
  <c r="A19" i="7"/>
  <c r="A27" i="7"/>
  <c r="A35" i="7"/>
  <c r="A43" i="7"/>
  <c r="A51" i="7"/>
  <c r="A59" i="7"/>
  <c r="A67" i="7"/>
  <c r="A75" i="7"/>
  <c r="A83" i="7"/>
  <c r="A91" i="7"/>
  <c r="A99" i="7"/>
  <c r="A107" i="7"/>
  <c r="A115" i="7"/>
  <c r="A123" i="7"/>
  <c r="A131" i="7"/>
  <c r="A139" i="7"/>
  <c r="A147" i="7"/>
  <c r="A155" i="7"/>
  <c r="A163" i="7"/>
  <c r="A171" i="7"/>
  <c r="A179" i="7"/>
  <c r="A187" i="7"/>
  <c r="A195" i="7"/>
  <c r="A203" i="7"/>
  <c r="A211" i="7"/>
  <c r="A219" i="7"/>
  <c r="A227" i="7"/>
  <c r="A45" i="7"/>
  <c r="A181" i="7"/>
  <c r="A54" i="7"/>
  <c r="A222" i="7"/>
  <c r="A12" i="7"/>
  <c r="A20" i="7"/>
  <c r="A28" i="7"/>
  <c r="A36" i="7"/>
  <c r="A44" i="7"/>
  <c r="A52" i="7"/>
  <c r="A60" i="7"/>
  <c r="A68" i="7"/>
  <c r="A76" i="7"/>
  <c r="A84" i="7"/>
  <c r="A92" i="7"/>
  <c r="A100" i="7"/>
  <c r="A108" i="7"/>
  <c r="A116" i="7"/>
  <c r="A124" i="7"/>
  <c r="A132" i="7"/>
  <c r="A140" i="7"/>
  <c r="A148" i="7"/>
  <c r="A156" i="7"/>
  <c r="A164" i="7"/>
  <c r="A172" i="7"/>
  <c r="A180" i="7"/>
  <c r="A188" i="7"/>
  <c r="A196" i="7"/>
  <c r="A204" i="7"/>
  <c r="A212" i="7"/>
  <c r="A220" i="7"/>
  <c r="A228" i="7"/>
  <c r="A21" i="7"/>
  <c r="A221" i="7"/>
  <c r="A46" i="7"/>
  <c r="A142" i="7"/>
  <c r="A206" i="7"/>
  <c r="A15" i="7"/>
  <c r="A23" i="7"/>
  <c r="A31" i="7"/>
  <c r="A39" i="7"/>
  <c r="A47" i="7"/>
  <c r="A55" i="7"/>
  <c r="A63" i="7"/>
  <c r="A71" i="7"/>
  <c r="A79" i="7"/>
  <c r="A87" i="7"/>
  <c r="A95" i="7"/>
  <c r="A103" i="7"/>
  <c r="A111" i="7"/>
  <c r="A119" i="7"/>
  <c r="A127" i="7"/>
  <c r="A135" i="7"/>
  <c r="A143" i="7"/>
  <c r="A151" i="7"/>
  <c r="A159" i="7"/>
  <c r="A167" i="7"/>
  <c r="A175" i="7"/>
  <c r="A183" i="7"/>
  <c r="A191" i="7"/>
  <c r="A199" i="7"/>
  <c r="A207" i="7"/>
  <c r="A215" i="7"/>
  <c r="A223" i="7"/>
  <c r="A231" i="7"/>
  <c r="A53" i="7"/>
  <c r="A61" i="7"/>
  <c r="A77" i="7"/>
  <c r="A93" i="7"/>
  <c r="A109" i="7"/>
  <c r="A125" i="7"/>
  <c r="A141" i="7"/>
  <c r="A165" i="7"/>
  <c r="A197" i="7"/>
  <c r="A30" i="7"/>
  <c r="A78" i="7"/>
  <c r="A102" i="7"/>
  <c r="A150" i="7"/>
  <c r="A182" i="7"/>
  <c r="A230" i="7"/>
  <c r="A16" i="7"/>
  <c r="A24" i="7"/>
  <c r="A32" i="7"/>
  <c r="A40" i="7"/>
  <c r="A48" i="7"/>
  <c r="A56" i="7"/>
  <c r="A64" i="7"/>
  <c r="A72" i="7"/>
  <c r="A80" i="7"/>
  <c r="A88" i="7"/>
  <c r="A96" i="7"/>
  <c r="A104" i="7"/>
  <c r="A112" i="7"/>
  <c r="A120" i="7"/>
  <c r="A128" i="7"/>
  <c r="A136" i="7"/>
  <c r="A144" i="7"/>
  <c r="A152" i="7"/>
  <c r="A160" i="7"/>
  <c r="A168" i="7"/>
  <c r="A176" i="7"/>
  <c r="A184" i="7"/>
  <c r="A192" i="7"/>
  <c r="A200" i="7"/>
  <c r="A208" i="7"/>
  <c r="A216" i="7"/>
  <c r="A224" i="7"/>
  <c r="A13" i="7"/>
  <c r="A157" i="7"/>
  <c r="A205" i="7"/>
  <c r="A14" i="7"/>
  <c r="A70" i="7"/>
  <c r="A118" i="7"/>
  <c r="A166" i="7"/>
  <c r="A198" i="7"/>
  <c r="A9" i="5"/>
  <c r="A12" i="5"/>
  <c r="A13" i="5"/>
  <c r="D1" i="11"/>
  <c r="B1" i="5"/>
  <c r="B1" i="6"/>
  <c r="B1" i="7"/>
  <c r="A18" i="11" l="1"/>
  <c r="A30" i="11"/>
  <c r="A43" i="11"/>
  <c r="A55" i="11"/>
  <c r="A13" i="11"/>
  <c r="A38" i="11"/>
  <c r="A63" i="11"/>
  <c r="A19" i="11"/>
  <c r="A31" i="11"/>
  <c r="A45" i="11"/>
  <c r="A58" i="11"/>
  <c r="A21" i="11"/>
  <c r="A34" i="11"/>
  <c r="A46" i="11"/>
  <c r="A59" i="11"/>
  <c r="A10" i="11"/>
  <c r="A22" i="11"/>
  <c r="A35" i="11"/>
  <c r="A47" i="11"/>
  <c r="A61" i="11"/>
  <c r="A11" i="11"/>
  <c r="A23" i="11"/>
  <c r="A37" i="11"/>
  <c r="A50" i="11"/>
  <c r="A62" i="11"/>
  <c r="A26" i="11"/>
  <c r="A51" i="11"/>
  <c r="A14" i="11"/>
  <c r="A27" i="11"/>
  <c r="A39" i="11"/>
  <c r="A53" i="11"/>
  <c r="A9" i="11"/>
  <c r="A15" i="11"/>
  <c r="A29" i="11"/>
  <c r="A42" i="11"/>
  <c r="A54" i="11"/>
  <c r="A60" i="11"/>
  <c r="A49" i="11"/>
  <c r="A32" i="11"/>
  <c r="A52" i="11"/>
  <c r="A24" i="11"/>
  <c r="A44" i="11"/>
  <c r="A33" i="11"/>
  <c r="A16" i="11"/>
  <c r="A36" i="11"/>
  <c r="A25" i="11"/>
  <c r="A56" i="11"/>
  <c r="A28" i="11"/>
  <c r="A17" i="11"/>
  <c r="A20" i="11"/>
  <c r="A12" i="11"/>
  <c r="A48" i="11"/>
  <c r="A57" i="11"/>
  <c r="A40" i="11"/>
  <c r="A41" i="11"/>
  <c r="C1" i="9"/>
  <c r="C2" i="9" l="1"/>
  <c r="E10" i="11" l="1"/>
  <c r="E42" i="11"/>
  <c r="E58" i="11"/>
  <c r="E46" i="11"/>
  <c r="E47" i="11"/>
  <c r="E11" i="11"/>
  <c r="E35" i="11"/>
  <c r="E43" i="11"/>
  <c r="E51" i="11"/>
  <c r="E59" i="11"/>
  <c r="E30" i="11"/>
  <c r="E55" i="11"/>
  <c r="E36" i="11"/>
  <c r="E44" i="11"/>
  <c r="E52" i="11"/>
  <c r="E60" i="11"/>
  <c r="E22" i="11"/>
  <c r="E13" i="11"/>
  <c r="E21" i="11"/>
  <c r="E29" i="11"/>
  <c r="E37" i="11"/>
  <c r="E45" i="11"/>
  <c r="E39" i="11"/>
  <c r="E16" i="11"/>
  <c r="E24" i="11"/>
  <c r="E32" i="11"/>
  <c r="E48" i="11"/>
  <c r="E54" i="11"/>
  <c r="E15" i="11"/>
  <c r="E17" i="11"/>
  <c r="E25" i="11"/>
  <c r="E33" i="11"/>
  <c r="E41" i="11"/>
  <c r="E57" i="11"/>
  <c r="E38" i="11"/>
  <c r="E31" i="11"/>
  <c r="E63" i="11"/>
  <c r="E50" i="11"/>
  <c r="E40" i="11"/>
  <c r="E53" i="11"/>
  <c r="E56" i="11"/>
  <c r="E49" i="11"/>
  <c r="E62" i="11"/>
  <c r="E18" i="11"/>
  <c r="E26" i="11"/>
  <c r="E34" i="11"/>
  <c r="E19" i="11"/>
  <c r="E27" i="11"/>
  <c r="E12" i="11"/>
  <c r="E20" i="11"/>
  <c r="E28" i="11"/>
  <c r="E14" i="11"/>
  <c r="E23" i="11"/>
  <c r="E61" i="11"/>
  <c r="F24" i="11" l="1"/>
  <c r="G24" i="11" s="1"/>
  <c r="H24" i="11" s="1"/>
  <c r="I24" i="11" s="1"/>
  <c r="J24" i="11" s="1"/>
  <c r="F10" i="11"/>
  <c r="F35" i="11"/>
  <c r="F63" i="11"/>
  <c r="F38" i="11"/>
  <c r="G38" i="11" s="1"/>
  <c r="H38" i="11" s="1"/>
  <c r="F46" i="11"/>
  <c r="G46" i="11" s="1"/>
  <c r="H46" i="11" s="1"/>
  <c r="I46" i="11" s="1"/>
  <c r="J46" i="11" s="1"/>
  <c r="F53" i="11"/>
  <c r="G53" i="11" s="1"/>
  <c r="H53" i="11" s="1"/>
  <c r="F49" i="11"/>
  <c r="G49" i="11" s="1"/>
  <c r="H49" i="11" s="1"/>
  <c r="F51" i="11"/>
  <c r="F29" i="11"/>
  <c r="G29" i="11" s="1"/>
  <c r="H29" i="11" s="1"/>
  <c r="F27" i="11"/>
  <c r="F33" i="11"/>
  <c r="G33" i="11" s="1"/>
  <c r="H33" i="11" s="1"/>
  <c r="F41" i="11"/>
  <c r="G41" i="11" s="1"/>
  <c r="H41" i="11" s="1"/>
  <c r="I41" i="11" s="1"/>
  <c r="J41" i="11" s="1"/>
  <c r="F47" i="11"/>
  <c r="G47" i="11" s="1"/>
  <c r="H47" i="11" s="1"/>
  <c r="I47" i="11" s="1"/>
  <c r="J47" i="11" s="1"/>
  <c r="F40" i="11"/>
  <c r="G40" i="11" s="1"/>
  <c r="H40" i="11" s="1"/>
  <c r="I40" i="11" s="1"/>
  <c r="J40" i="11" s="1"/>
  <c r="F18" i="11"/>
  <c r="F12" i="11"/>
  <c r="G12" i="11" s="1"/>
  <c r="H12" i="11" s="1"/>
  <c r="I12" i="11" s="1"/>
  <c r="J12" i="11" s="1"/>
  <c r="F37" i="11"/>
  <c r="G37" i="11" s="1"/>
  <c r="H37" i="11" s="1"/>
  <c r="F58" i="11"/>
  <c r="F52" i="11"/>
  <c r="G52" i="11" s="1"/>
  <c r="H52" i="11" s="1"/>
  <c r="F20" i="11"/>
  <c r="G20" i="11" s="1"/>
  <c r="H20" i="11" s="1"/>
  <c r="I20" i="11" s="1"/>
  <c r="J20" i="11" s="1"/>
  <c r="F44" i="11"/>
  <c r="G44" i="11" s="1"/>
  <c r="H44" i="11" s="1"/>
  <c r="I44" i="11" s="1"/>
  <c r="J44" i="11" s="1"/>
  <c r="F21" i="11"/>
  <c r="G21" i="11" s="1"/>
  <c r="H21" i="11" s="1"/>
  <c r="F25" i="11"/>
  <c r="G25" i="11" s="1"/>
  <c r="H25" i="11" s="1"/>
  <c r="F15" i="11"/>
  <c r="G15" i="11" s="1"/>
  <c r="H15" i="11" s="1"/>
  <c r="F13" i="11"/>
  <c r="G13" i="11" s="1"/>
  <c r="H13" i="11" s="1"/>
  <c r="I13" i="11" s="1"/>
  <c r="J13" i="11" s="1"/>
  <c r="F11" i="11"/>
  <c r="F17" i="11"/>
  <c r="G17" i="11" s="1"/>
  <c r="H17" i="11" s="1"/>
  <c r="F59" i="11"/>
  <c r="F45" i="11"/>
  <c r="G45" i="11" s="1"/>
  <c r="H45" i="11" s="1"/>
  <c r="F39" i="11"/>
  <c r="G39" i="11" s="1"/>
  <c r="H39" i="11" s="1"/>
  <c r="F42" i="11"/>
  <c r="F16" i="11"/>
  <c r="G16" i="11" s="1"/>
  <c r="H16" i="11" s="1"/>
  <c r="F31" i="11"/>
  <c r="G31" i="11" s="1"/>
  <c r="H31" i="11" s="1"/>
  <c r="I31" i="11" s="1"/>
  <c r="J31" i="11" s="1"/>
  <c r="F43" i="11"/>
  <c r="F60" i="11"/>
  <c r="G60" i="11" s="1"/>
  <c r="H60" i="11" s="1"/>
  <c r="F36" i="11"/>
  <c r="G36" i="11" s="1"/>
  <c r="H36" i="11" s="1"/>
  <c r="I36" i="11" s="1"/>
  <c r="J36" i="11" s="1"/>
  <c r="F34" i="11"/>
  <c r="F62" i="11"/>
  <c r="G62" i="11" s="1"/>
  <c r="H62" i="11" s="1"/>
  <c r="I62" i="11" s="1"/>
  <c r="J62" i="11" s="1"/>
  <c r="F54" i="11"/>
  <c r="G54" i="11" s="1"/>
  <c r="H54" i="11" s="1"/>
  <c r="F56" i="11"/>
  <c r="G56" i="11" s="1"/>
  <c r="H56" i="11" s="1"/>
  <c r="F50" i="11"/>
  <c r="F22" i="11"/>
  <c r="G22" i="11" s="1"/>
  <c r="H22" i="11" s="1"/>
  <c r="I22" i="11" s="1"/>
  <c r="J22" i="11" s="1"/>
  <c r="F14" i="11"/>
  <c r="G14" i="11" s="1"/>
  <c r="H14" i="11" s="1"/>
  <c r="F61" i="11"/>
  <c r="G61" i="11" s="1"/>
  <c r="H61" i="11" s="1"/>
  <c r="F23" i="11"/>
  <c r="G23" i="11" s="1"/>
  <c r="H23" i="11" s="1"/>
  <c r="F19" i="11"/>
  <c r="F30" i="11"/>
  <c r="G30" i="11" s="1"/>
  <c r="H30" i="11" s="1"/>
  <c r="I30" i="11" s="1"/>
  <c r="J30" i="11" s="1"/>
  <c r="F28" i="11"/>
  <c r="G28" i="11" s="1"/>
  <c r="H28" i="11" s="1"/>
  <c r="F26" i="11"/>
  <c r="F32" i="11"/>
  <c r="F57" i="11"/>
  <c r="G57" i="11" s="1"/>
  <c r="H57" i="11" s="1"/>
  <c r="F55" i="11"/>
  <c r="G55" i="11" s="1"/>
  <c r="H55" i="11" s="1"/>
  <c r="I55" i="11" s="1"/>
  <c r="J55" i="11" s="1"/>
  <c r="F48" i="11"/>
  <c r="G48" i="11" s="1"/>
  <c r="H48" i="11" s="1"/>
  <c r="E9" i="11"/>
  <c r="I38" i="11" l="1"/>
  <c r="J38" i="11" s="1"/>
  <c r="G18" i="11"/>
  <c r="H18" i="11" s="1"/>
  <c r="I18" i="11" s="1"/>
  <c r="J18" i="11" s="1"/>
  <c r="G11" i="11"/>
  <c r="H11" i="11" s="1"/>
  <c r="I11" i="11" s="1"/>
  <c r="J11" i="11" s="1"/>
  <c r="G50" i="11"/>
  <c r="H50" i="11" s="1"/>
  <c r="I50" i="11" s="1"/>
  <c r="J50" i="11" s="1"/>
  <c r="G58" i="11"/>
  <c r="H58" i="11" s="1"/>
  <c r="I58" i="11" s="1"/>
  <c r="J58" i="11" s="1"/>
  <c r="G34" i="11"/>
  <c r="H34" i="11" s="1"/>
  <c r="I34" i="11" s="1"/>
  <c r="J34" i="11" s="1"/>
  <c r="G35" i="11"/>
  <c r="H35" i="11" s="1"/>
  <c r="I35" i="11" s="1"/>
  <c r="J35" i="11" s="1"/>
  <c r="G63" i="11"/>
  <c r="H63" i="11" s="1"/>
  <c r="I63" i="11" s="1"/>
  <c r="J63" i="11" s="1"/>
  <c r="G26" i="11"/>
  <c r="H26" i="11" s="1"/>
  <c r="I26" i="11" s="1"/>
  <c r="J26" i="11" s="1"/>
  <c r="I52" i="11"/>
  <c r="J52" i="11" s="1"/>
  <c r="G19" i="11"/>
  <c r="H19" i="11" s="1"/>
  <c r="I19" i="11" s="1"/>
  <c r="J19" i="11" s="1"/>
  <c r="G32" i="11"/>
  <c r="H32" i="11" s="1"/>
  <c r="I32" i="11" s="1"/>
  <c r="J32" i="11" s="1"/>
  <c r="G10" i="11"/>
  <c r="H10" i="11" s="1"/>
  <c r="I10" i="11" s="1"/>
  <c r="J10" i="11" s="1"/>
  <c r="G42" i="11"/>
  <c r="H42" i="11" s="1"/>
  <c r="I42" i="11" s="1"/>
  <c r="J42" i="11" s="1"/>
  <c r="I57" i="11"/>
  <c r="J57" i="11" s="1"/>
  <c r="I21" i="11"/>
  <c r="J21" i="11" s="1"/>
  <c r="I28" i="11"/>
  <c r="J28" i="11" s="1"/>
  <c r="I29" i="11"/>
  <c r="J29" i="11" s="1"/>
  <c r="I14" i="11"/>
  <c r="J14" i="11" s="1"/>
  <c r="I37" i="11"/>
  <c r="J37" i="11" s="1"/>
  <c r="I23" i="11"/>
  <c r="J23" i="11" s="1"/>
  <c r="I45" i="11"/>
  <c r="J45" i="11" s="1"/>
  <c r="I61" i="11"/>
  <c r="J61" i="11" s="1"/>
  <c r="I39" i="11"/>
  <c r="J39" i="11" s="1"/>
  <c r="G43" i="11"/>
  <c r="H43" i="11" s="1"/>
  <c r="I43" i="11" s="1"/>
  <c r="J43" i="11" s="1"/>
  <c r="F9" i="11"/>
  <c r="G9" i="11" s="1"/>
  <c r="H9" i="11" s="1"/>
  <c r="G51" i="11"/>
  <c r="H51" i="11" s="1"/>
  <c r="I51" i="11" s="1"/>
  <c r="J51" i="11" s="1"/>
  <c r="I56" i="11"/>
  <c r="J56" i="11" s="1"/>
  <c r="G59" i="11"/>
  <c r="H59" i="11" s="1"/>
  <c r="I59" i="11" s="1"/>
  <c r="J59" i="11" s="1"/>
  <c r="I49" i="11"/>
  <c r="J49" i="11" s="1"/>
  <c r="I48" i="11"/>
  <c r="J48" i="11" s="1"/>
  <c r="I53" i="11"/>
  <c r="J53" i="11" s="1"/>
  <c r="I54" i="11"/>
  <c r="J54" i="11" s="1"/>
  <c r="I16" i="11"/>
  <c r="J16" i="11" s="1"/>
  <c r="I15" i="11"/>
  <c r="J15" i="11" s="1"/>
  <c r="G27" i="11"/>
  <c r="H27" i="11" s="1"/>
  <c r="I27" i="11" s="1"/>
  <c r="J27" i="11" s="1"/>
  <c r="I17" i="11"/>
  <c r="J17" i="11" s="1"/>
  <c r="I60" i="11"/>
  <c r="J60" i="11" s="1"/>
  <c r="I25" i="11"/>
  <c r="J25" i="11" s="1"/>
  <c r="I33" i="11"/>
  <c r="J33" i="11" s="1"/>
  <c r="I9" i="11" l="1"/>
  <c r="J9"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Sandy</author>
  </authors>
  <commentList>
    <comment ref="G7" authorId="0" shapeId="0" xr:uid="{00000000-0006-0000-0400-000001000000}">
      <text>
        <r>
          <rPr>
            <b/>
            <sz val="8"/>
            <color indexed="81"/>
            <rFont val="Tahoma"/>
            <family val="2"/>
          </rPr>
          <t>If this column is used, enter federal program name followed by a dash and then enter the other identifying number (contract number) or known and verified ALN as necessary.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Sandy</author>
  </authors>
  <commentList>
    <comment ref="H7" authorId="0" shapeId="0" xr:uid="{00000000-0006-0000-0000-000001000000}">
      <text>
        <r>
          <rPr>
            <b/>
            <sz val="8"/>
            <color indexed="81"/>
            <rFont val="Tahoma"/>
            <family val="2"/>
          </rPr>
          <t>If this column is used, enter federal program name followed by a dash and then enter the other identifying number (contract number) or known and verified ALN as necessary.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Sandy</author>
  </authors>
  <commentList>
    <comment ref="H7" authorId="0" shapeId="0" xr:uid="{00000000-0006-0000-0200-000001000000}">
      <text>
        <r>
          <rPr>
            <b/>
            <sz val="8"/>
            <color indexed="81"/>
            <rFont val="Tahoma"/>
            <family val="2"/>
          </rPr>
          <t>If this column is used, enter federal program name followed by a dash and then enter the other identifying number (contract number) or known and verified ALN as necessary.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Sandy</author>
  </authors>
  <commentList>
    <comment ref="F7" authorId="0" shapeId="0" xr:uid="{00000000-0006-0000-0300-000001000000}">
      <text>
        <r>
          <rPr>
            <b/>
            <sz val="8"/>
            <color indexed="81"/>
            <rFont val="Tahoma"/>
            <family val="2"/>
          </rPr>
          <t>If this column is used, enter federal program name followed by a dash and then enter the other identifying number (contract number) or known and verified ALN as necessary.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Sandy</author>
    <author>VITA Program</author>
  </authors>
  <commentList>
    <comment ref="B7" authorId="0" shapeId="0" xr:uid="{00000000-0006-0000-0100-000001000000}">
      <text>
        <r>
          <rPr>
            <b/>
            <sz val="8"/>
            <color indexed="81"/>
            <rFont val="Tahoma"/>
            <family val="2"/>
          </rPr>
          <t>Note:  Please spell out entity name.  Do not use abbreviations or acronyms.</t>
        </r>
      </text>
    </comment>
    <comment ref="I7" authorId="1" shapeId="0" xr:uid="{00000000-0006-0000-0100-000002000000}">
      <text>
        <r>
          <rPr>
            <b/>
            <sz val="8"/>
            <color indexed="81"/>
            <rFont val="Tahoma"/>
            <family val="2"/>
          </rPr>
          <t xml:space="preserve">It is a </t>
        </r>
        <r>
          <rPr>
            <b/>
            <u/>
            <sz val="10"/>
            <color indexed="81"/>
            <rFont val="Tahoma"/>
            <family val="2"/>
          </rPr>
          <t>requirement</t>
        </r>
        <r>
          <rPr>
            <b/>
            <sz val="8"/>
            <color indexed="81"/>
            <rFont val="Tahoma"/>
            <family val="2"/>
          </rPr>
          <t xml:space="preserve"> to include an identifying number or award identification number if there are identifying numbers assigned by the pass-through entity.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Chavez, Angelina (DOA)</author>
  </authors>
  <commentList>
    <comment ref="A884" authorId="0" shapeId="0" xr:uid="{2102E08D-FA21-4F3D-873E-E2A573A790C9}">
      <text>
        <r>
          <rPr>
            <b/>
            <sz val="9"/>
            <color indexed="81"/>
            <rFont val="Tahoma"/>
            <family val="2"/>
          </rPr>
          <t>Chavez, Angelina (DOA):</t>
        </r>
        <r>
          <rPr>
            <sz val="9"/>
            <color indexed="81"/>
            <rFont val="Tahoma"/>
            <family val="2"/>
          </rPr>
          <t xml:space="preserve">
Reinstated 2024</t>
        </r>
      </text>
    </comment>
  </commentList>
</comments>
</file>

<file path=xl/sharedStrings.xml><?xml version="1.0" encoding="utf-8"?>
<sst xmlns="http://schemas.openxmlformats.org/spreadsheetml/2006/main" count="15779" uniqueCount="9105">
  <si>
    <t>University Centers for Excellence in Developmental Disabilities Education, Research, and Service</t>
  </si>
  <si>
    <t>Children's Justice Grants to States</t>
  </si>
  <si>
    <t>Social Services Research and Demonstration</t>
  </si>
  <si>
    <t>Adoption Opportunities</t>
  </si>
  <si>
    <t>Social Services Block Grant</t>
  </si>
  <si>
    <t>Child Abuse and Neglect State Grants</t>
  </si>
  <si>
    <t>Child Abuse and Neglect Discretionary Activities</t>
  </si>
  <si>
    <t>State Medicaid Fraud Control Units</t>
  </si>
  <si>
    <t>Medical Assistance Program</t>
  </si>
  <si>
    <t>Centers for Medicare and Medicaid Services (CMS) Research, Demonstrations and Evaluations</t>
  </si>
  <si>
    <t>16.305</t>
  </si>
  <si>
    <t>16.307</t>
  </si>
  <si>
    <t>16.308</t>
  </si>
  <si>
    <t>16.309</t>
  </si>
  <si>
    <t>16.321</t>
  </si>
  <si>
    <t>16.523</t>
  </si>
  <si>
    <t>16.524</t>
  </si>
  <si>
    <t>16.525</t>
  </si>
  <si>
    <t>16.526</t>
  </si>
  <si>
    <t>16.527</t>
  </si>
  <si>
    <t>16.528</t>
  </si>
  <si>
    <t>16.529</t>
  </si>
  <si>
    <t>16.541</t>
  </si>
  <si>
    <t>16.543</t>
  </si>
  <si>
    <t>16.544</t>
  </si>
  <si>
    <t>16.548</t>
  </si>
  <si>
    <t>16.554</t>
  </si>
  <si>
    <t>16.557</t>
  </si>
  <si>
    <t>16.562</t>
  </si>
  <si>
    <t>16.566</t>
  </si>
  <si>
    <t>16.571</t>
  </si>
  <si>
    <t>16.575</t>
  </si>
  <si>
    <t>16.576</t>
  </si>
  <si>
    <t>16.578</t>
  </si>
  <si>
    <t>16.582</t>
  </si>
  <si>
    <t>16.583</t>
  </si>
  <si>
    <t>16.585</t>
  </si>
  <si>
    <t>16.587</t>
  </si>
  <si>
    <t>16.588</t>
  </si>
  <si>
    <t>16.589</t>
  </si>
  <si>
    <t>16.593</t>
  </si>
  <si>
    <t>16.595</t>
  </si>
  <si>
    <t>16.596</t>
  </si>
  <si>
    <t>16.601</t>
  </si>
  <si>
    <t>16.602</t>
  </si>
  <si>
    <t>16.603</t>
  </si>
  <si>
    <t>16.606</t>
  </si>
  <si>
    <t>16.607</t>
  </si>
  <si>
    <t>16.608</t>
  </si>
  <si>
    <t>16.609</t>
  </si>
  <si>
    <t>16.614</t>
  </si>
  <si>
    <t>16.615</t>
  </si>
  <si>
    <t>16.616</t>
  </si>
  <si>
    <t>16.726</t>
  </si>
  <si>
    <t>16.727</t>
  </si>
  <si>
    <t>16.731</t>
  </si>
  <si>
    <t>16.734</t>
  </si>
  <si>
    <t>16.735</t>
  </si>
  <si>
    <t>16.736</t>
  </si>
  <si>
    <t>16.737</t>
  </si>
  <si>
    <t>16.738</t>
  </si>
  <si>
    <t>16.739</t>
  </si>
  <si>
    <t>16.741</t>
  </si>
  <si>
    <t>16.742</t>
  </si>
  <si>
    <t>16.745</t>
  </si>
  <si>
    <t>16.746</t>
  </si>
  <si>
    <t>16.751</t>
  </si>
  <si>
    <t>16.752</t>
  </si>
  <si>
    <t>16.753</t>
  </si>
  <si>
    <t>17.002</t>
  </si>
  <si>
    <t>17.003</t>
  </si>
  <si>
    <t>17.004</t>
  </si>
  <si>
    <t>17.005</t>
  </si>
  <si>
    <t>17.201</t>
  </si>
  <si>
    <t>17.207</t>
  </si>
  <si>
    <t>Survivors and Dependents Educational Assistance</t>
  </si>
  <si>
    <t>Post-Vietnam Era Veterans' Educational Assistance</t>
  </si>
  <si>
    <t>All-Volunteer Force Educational Assistance</t>
  </si>
  <si>
    <t>Rhinoceros and Tiger Conservation Fund</t>
  </si>
  <si>
    <t>African Elephant Conservation Fund</t>
  </si>
  <si>
    <t>Asian Elephant Conservation Fund</t>
  </si>
  <si>
    <t>Great Apes Conservation Fund</t>
  </si>
  <si>
    <t>20.235</t>
  </si>
  <si>
    <t>20.237</t>
  </si>
  <si>
    <t>Veterans Compensation for Service-Connected Disability</t>
  </si>
  <si>
    <t>Veterans Dependency and Indemnity Compensation for Service-Connected Death</t>
  </si>
  <si>
    <t>42.002</t>
  </si>
  <si>
    <t>42.008</t>
  </si>
  <si>
    <t>42.009</t>
  </si>
  <si>
    <t>43.001</t>
  </si>
  <si>
    <t>43.002</t>
  </si>
  <si>
    <t>44.002</t>
  </si>
  <si>
    <t>45.024</t>
  </si>
  <si>
    <t>45.025</t>
  </si>
  <si>
    <t>45.129</t>
  </si>
  <si>
    <t>45.149</t>
  </si>
  <si>
    <t>45.161</t>
  </si>
  <si>
    <t>45.162</t>
  </si>
  <si>
    <t>45.163</t>
  </si>
  <si>
    <t>45.164</t>
  </si>
  <si>
    <t>45.169</t>
  </si>
  <si>
    <t>45.201</t>
  </si>
  <si>
    <t>45.301</t>
  </si>
  <si>
    <t>45.308</t>
  </si>
  <si>
    <t>45.309</t>
  </si>
  <si>
    <t>45.311</t>
  </si>
  <si>
    <t>45.312</t>
  </si>
  <si>
    <t>45.313</t>
  </si>
  <si>
    <t>47.041</t>
  </si>
  <si>
    <t>47.049</t>
  </si>
  <si>
    <t>47.074</t>
  </si>
  <si>
    <t>47.075</t>
  </si>
  <si>
    <t>47.076</t>
  </si>
  <si>
    <t>47.078</t>
  </si>
  <si>
    <t>47.079</t>
  </si>
  <si>
    <t>47.081</t>
  </si>
  <si>
    <t>57.001</t>
  </si>
  <si>
    <t>58.001</t>
  </si>
  <si>
    <t>59.006</t>
  </si>
  <si>
    <t>59.007</t>
  </si>
  <si>
    <t>59.008</t>
  </si>
  <si>
    <t>59.009</t>
  </si>
  <si>
    <t>59.011</t>
  </si>
  <si>
    <t>59.012</t>
  </si>
  <si>
    <t>59.016</t>
  </si>
  <si>
    <t>59.026</t>
  </si>
  <si>
    <t>59.037</t>
  </si>
  <si>
    <t>59.041</t>
  </si>
  <si>
    <t>59.043</t>
  </si>
  <si>
    <t>59.044</t>
  </si>
  <si>
    <t>59.046</t>
  </si>
  <si>
    <t>59.049</t>
  </si>
  <si>
    <t>59.051</t>
  </si>
  <si>
    <t>59.052</t>
  </si>
  <si>
    <t>59.053</t>
  </si>
  <si>
    <t>59.054</t>
  </si>
  <si>
    <t>59.055</t>
  </si>
  <si>
    <t>64.005</t>
  </si>
  <si>
    <t>64.007</t>
  </si>
  <si>
    <t>64.008</t>
  </si>
  <si>
    <t>64.009</t>
  </si>
  <si>
    <t>64.011</t>
  </si>
  <si>
    <t>64.012</t>
  </si>
  <si>
    <t>64.013</t>
  </si>
  <si>
    <t>64.014</t>
  </si>
  <si>
    <t>64.015</t>
  </si>
  <si>
    <t>64.016</t>
  </si>
  <si>
    <t>64.018</t>
  </si>
  <si>
    <t>64.019</t>
  </si>
  <si>
    <t>64.022</t>
  </si>
  <si>
    <t>64.024</t>
  </si>
  <si>
    <t>64.026</t>
  </si>
  <si>
    <t>64.101</t>
  </si>
  <si>
    <t>64.103</t>
  </si>
  <si>
    <t>64.104</t>
  </si>
  <si>
    <t>64.105</t>
  </si>
  <si>
    <t>64.106</t>
  </si>
  <si>
    <t>64.109</t>
  </si>
  <si>
    <t>64.114</t>
  </si>
  <si>
    <t>64.115</t>
  </si>
  <si>
    <t>64.116</t>
  </si>
  <si>
    <t>64.117</t>
  </si>
  <si>
    <t>64.118</t>
  </si>
  <si>
    <t>64.119</t>
  </si>
  <si>
    <t>64.124</t>
  </si>
  <si>
    <t>64.125</t>
  </si>
  <si>
    <t>64.126</t>
  </si>
  <si>
    <t>64.127</t>
  </si>
  <si>
    <t>64.128</t>
  </si>
  <si>
    <t>64.201</t>
  </si>
  <si>
    <t>64.202</t>
  </si>
  <si>
    <t>64.203</t>
  </si>
  <si>
    <t>66.001</t>
  </si>
  <si>
    <t>66.032</t>
  </si>
  <si>
    <t>66.033</t>
  </si>
  <si>
    <t>66.034</t>
  </si>
  <si>
    <t>66.035</t>
  </si>
  <si>
    <t>66.037</t>
  </si>
  <si>
    <t>66.038</t>
  </si>
  <si>
    <t>66.039</t>
  </si>
  <si>
    <t>66.202</t>
  </si>
  <si>
    <t>66.305</t>
  </si>
  <si>
    <t>66.306</t>
  </si>
  <si>
    <t>66.309</t>
  </si>
  <si>
    <t>66.418</t>
  </si>
  <si>
    <t>66.419</t>
  </si>
  <si>
    <t>66.424</t>
  </si>
  <si>
    <t>66.432</t>
  </si>
  <si>
    <t>66.433</t>
  </si>
  <si>
    <t>66.436</t>
  </si>
  <si>
    <t>66.437</t>
  </si>
  <si>
    <t>66.439</t>
  </si>
  <si>
    <t>66.454</t>
  </si>
  <si>
    <t>66.456</t>
  </si>
  <si>
    <t>66.458</t>
  </si>
  <si>
    <t>66.461</t>
  </si>
  <si>
    <t>66.462</t>
  </si>
  <si>
    <t>66.463</t>
  </si>
  <si>
    <t>66.466</t>
  </si>
  <si>
    <t>93.728</t>
  </si>
  <si>
    <t>93.730</t>
  </si>
  <si>
    <t>93.731</t>
  </si>
  <si>
    <t>Program Development and Innovation Grants</t>
  </si>
  <si>
    <t>94.019</t>
  </si>
  <si>
    <t>Social Innovation Fund</t>
  </si>
  <si>
    <t>94.020</t>
  </si>
  <si>
    <t>96.021</t>
  </si>
  <si>
    <t>Emergency Medical Services for Children</t>
  </si>
  <si>
    <t>Centers for Research and Demonstration for Health Promotion and Disease Prevention</t>
  </si>
  <si>
    <t>Injury Prevention and Control Research and State and Community Based Programs</t>
  </si>
  <si>
    <t>Protection and Advocacy for Individuals with Mental Illness</t>
  </si>
  <si>
    <t>Intramural Research Training Award</t>
  </si>
  <si>
    <t>NIEHS Hazardous Waste Worker Health and Safety Training</t>
  </si>
  <si>
    <t>Projects for Assistance in Transition from Homelessness (PATH)</t>
  </si>
  <si>
    <t>Rural Health Research Centers</t>
  </si>
  <si>
    <t>Centers of Excellence</t>
  </si>
  <si>
    <t>Health Program for Toxic Substances and Disease Registry</t>
  </si>
  <si>
    <t>Indian Health Service Educational Loan Repayment</t>
  </si>
  <si>
    <t>Human Genome Research</t>
  </si>
  <si>
    <t>Research Related to Deafness and Communication Disorders</t>
  </si>
  <si>
    <t>Nursing Workforce Diversity</t>
  </si>
  <si>
    <t>Disabilities Prevention</t>
  </si>
  <si>
    <t>State Memorandum of Agreement Program for the Reimbursement of Technical Services</t>
  </si>
  <si>
    <t>Collaborative Research and Development</t>
  </si>
  <si>
    <t>Department of Defense Appropriation Act of 2003</t>
  </si>
  <si>
    <t>Basic and Applied Scientific Research</t>
  </si>
  <si>
    <t>Vision Research</t>
  </si>
  <si>
    <t>National Bioterrorism Hospital Preparedness Program</t>
  </si>
  <si>
    <t>Social Security Administration</t>
  </si>
  <si>
    <t>Department of Homeland Security</t>
  </si>
  <si>
    <t>Small Business Administration</t>
  </si>
  <si>
    <t>Migratory Bird Monitoring, Assessment and Conservation</t>
  </si>
  <si>
    <t>Tribal Registry</t>
  </si>
  <si>
    <t>Grants to Reduce Domestic Violence, Dating Violence, Sexual Assault, and Stalking on Campus</t>
  </si>
  <si>
    <t>14.317</t>
  </si>
  <si>
    <t>14.318</t>
  </si>
  <si>
    <t>14.887</t>
  </si>
  <si>
    <t>16.556</t>
  </si>
  <si>
    <t>Social, Behavioral, and Economic Sciences</t>
  </si>
  <si>
    <t>Polar Programs</t>
  </si>
  <si>
    <t>Social Insurance for Railroad Workers</t>
  </si>
  <si>
    <t>Small Business Investment Companies</t>
  </si>
  <si>
    <t>Women's Business Ownership Assistance</t>
  </si>
  <si>
    <t>Grants to States for Construction of State Home Facilities</t>
  </si>
  <si>
    <t>Mine Health and Safety Education and Training</t>
  </si>
  <si>
    <t>Women's Bureau</t>
  </si>
  <si>
    <t>Fishermen's Guaranty Fund</t>
  </si>
  <si>
    <t>Laboratory Leadership, Workforce Training and Management Development, Improving Public Health Laboratory Infrastructure</t>
  </si>
  <si>
    <t>Global AIDS</t>
  </si>
  <si>
    <t>Public Health Emergency Preparedness</t>
  </si>
  <si>
    <t>Healthy Marriage Promotion and Responsible Fatherhood Grants</t>
  </si>
  <si>
    <t>97.082</t>
  </si>
  <si>
    <t>97.083</t>
  </si>
  <si>
    <t>97.087</t>
  </si>
  <si>
    <t>97.088</t>
  </si>
  <si>
    <t>97.089</t>
  </si>
  <si>
    <t>97.091</t>
  </si>
  <si>
    <t>97.092</t>
  </si>
  <si>
    <t>97.093</t>
  </si>
  <si>
    <t>97.097</t>
  </si>
  <si>
    <t>97.103</t>
  </si>
  <si>
    <t>97.104</t>
  </si>
  <si>
    <t>97.106</t>
  </si>
  <si>
    <t>97.107</t>
  </si>
  <si>
    <t>97.108</t>
  </si>
  <si>
    <t>97.109</t>
  </si>
  <si>
    <t>97.111</t>
  </si>
  <si>
    <t>98.001</t>
  </si>
  <si>
    <t>98.002</t>
  </si>
  <si>
    <t>98.003</t>
  </si>
  <si>
    <t>10.781</t>
  </si>
  <si>
    <t>10.865</t>
  </si>
  <si>
    <t>10.868</t>
  </si>
  <si>
    <t>Rural Energy for America Program</t>
  </si>
  <si>
    <t>10.870</t>
  </si>
  <si>
    <t>Rural Microentrepreneur Assistance Program</t>
  </si>
  <si>
    <t>11.010</t>
  </si>
  <si>
    <t>11.011</t>
  </si>
  <si>
    <t>11.012</t>
  </si>
  <si>
    <t>Integrated Ocean Observing System (IOOS)</t>
  </si>
  <si>
    <t>11.013</t>
  </si>
  <si>
    <t>Education Quality Award Ambassadorship</t>
  </si>
  <si>
    <t>12.117</t>
  </si>
  <si>
    <t>12.118</t>
  </si>
  <si>
    <t>12.119</t>
  </si>
  <si>
    <t>12.120</t>
  </si>
  <si>
    <t>12.121</t>
  </si>
  <si>
    <t>12.122</t>
  </si>
  <si>
    <t>12.123</t>
  </si>
  <si>
    <t>12.556</t>
  </si>
  <si>
    <t>12.557</t>
  </si>
  <si>
    <t>12.558</t>
  </si>
  <si>
    <t>Department of Defense Impact Aid (Supplement, CWSD, BRAC)</t>
  </si>
  <si>
    <t>84.120</t>
  </si>
  <si>
    <t>84.160</t>
  </si>
  <si>
    <t>84.200</t>
  </si>
  <si>
    <t>84.220</t>
  </si>
  <si>
    <t>84.240</t>
  </si>
  <si>
    <t>84.250</t>
  </si>
  <si>
    <t>84.350</t>
  </si>
  <si>
    <t>84.360</t>
  </si>
  <si>
    <t>84.380</t>
  </si>
  <si>
    <t>85.000</t>
  </si>
  <si>
    <t>85.200</t>
  </si>
  <si>
    <t>85.300</t>
  </si>
  <si>
    <t>85.400</t>
  </si>
  <si>
    <t>85.500</t>
  </si>
  <si>
    <t>86.000</t>
  </si>
  <si>
    <t>88.000</t>
  </si>
  <si>
    <t>89.000</t>
  </si>
  <si>
    <t>90.000</t>
  </si>
  <si>
    <t>90.100</t>
  </si>
  <si>
    <t>90.200</t>
  </si>
  <si>
    <t>90.300</t>
  </si>
  <si>
    <t>90.400</t>
  </si>
  <si>
    <t>90.500</t>
  </si>
  <si>
    <t>91.000</t>
  </si>
  <si>
    <t>93.000</t>
  </si>
  <si>
    <t>93.010</t>
  </si>
  <si>
    <t>93.110</t>
  </si>
  <si>
    <t>93.130</t>
  </si>
  <si>
    <t>93.140</t>
  </si>
  <si>
    <t>93.210</t>
  </si>
  <si>
    <t>93.220</t>
  </si>
  <si>
    <t>93.240</t>
  </si>
  <si>
    <t>93.250</t>
  </si>
  <si>
    <t>93.260</t>
  </si>
  <si>
    <t>93.270</t>
  </si>
  <si>
    <t>93.280</t>
  </si>
  <si>
    <t>Safety of Dams on Indian Lands</t>
  </si>
  <si>
    <t>Grants for Agricultural Research, Special Research Grants</t>
  </si>
  <si>
    <t>Sustainable Agriculture Research and Education</t>
  </si>
  <si>
    <t>Integrated Programs</t>
  </si>
  <si>
    <t>Residential Substance Abuse Treatment for State Prisoners</t>
  </si>
  <si>
    <t>Alzheimer's Disease Demonstration Grants to States</t>
  </si>
  <si>
    <t>Innovations in Applied Public Health Research</t>
  </si>
  <si>
    <t>Laboratory Training, Evaluation, and Quality Assurance Programs</t>
  </si>
  <si>
    <t>Juvenile Mentoring Program</t>
  </si>
  <si>
    <t>Drug-Free Communities Support Program Grants</t>
  </si>
  <si>
    <t>Tribal Youth Program</t>
  </si>
  <si>
    <t>Special Data Collections and Statistical Studies</t>
  </si>
  <si>
    <t>Labor Force Statistics</t>
  </si>
  <si>
    <t>Prices and Cost of Living Data</t>
  </si>
  <si>
    <t>Productivity and Technology Data</t>
  </si>
  <si>
    <t>Compensation and Working Conditions</t>
  </si>
  <si>
    <t>Employee Benefits Security Administration</t>
  </si>
  <si>
    <t>Senior Community Service Employment Program</t>
  </si>
  <si>
    <t>Native American Employment and Training</t>
  </si>
  <si>
    <t>Longshore and Harbor Workers' Compensation</t>
  </si>
  <si>
    <t>14.416</t>
  </si>
  <si>
    <t>Education and Outreach Initiatives</t>
  </si>
  <si>
    <t>14.417</t>
  </si>
  <si>
    <t>Fair Housing Organization Initiatives</t>
  </si>
  <si>
    <t>14.418</t>
  </si>
  <si>
    <t>Family Unification Program (FUP)</t>
  </si>
  <si>
    <t>15.539</t>
  </si>
  <si>
    <t>15.540</t>
  </si>
  <si>
    <t>15.541</t>
  </si>
  <si>
    <t>15.658</t>
  </si>
  <si>
    <t>15.659</t>
  </si>
  <si>
    <t>15.660</t>
  </si>
  <si>
    <t>Marketing Agreements and Orders</t>
  </si>
  <si>
    <t>Federal-State Marketing Improvement Program</t>
  </si>
  <si>
    <t>Inspection Grading and Standardization</t>
  </si>
  <si>
    <t>Wholesale Farmers and Alternative Market Development</t>
  </si>
  <si>
    <t>Perishable Agricultural Commodities Act</t>
  </si>
  <si>
    <t>Transportation Services</t>
  </si>
  <si>
    <t>Cooperative Forestry Research</t>
  </si>
  <si>
    <t>Payments to Agricultural Experiment Stations Under the Hatch Act</t>
  </si>
  <si>
    <t>Payments to 1890 Land-Grant Colleges and Tuskegee University</t>
  </si>
  <si>
    <t>Animal Health and Disease Research</t>
  </si>
  <si>
    <t>1890 Institution Capacity Building Grants</t>
  </si>
  <si>
    <t>Tribal Colleges Education Equity Grants</t>
  </si>
  <si>
    <t>Tribal Colleges Endowment Program</t>
  </si>
  <si>
    <t>Hispanic Serving Institutions Education Grants</t>
  </si>
  <si>
    <t>Community Food Projects</t>
  </si>
  <si>
    <t>DEPARTMENT OF SOCIAL SERVICES</t>
  </si>
  <si>
    <t>DEPARTMENT OF JUVENILE JUSTICE</t>
  </si>
  <si>
    <t>DEPARTMENT OF FORENSIC SCIENCE</t>
  </si>
  <si>
    <t>CAPITOL SQUARE PRESERVATION COUNCIL</t>
  </si>
  <si>
    <t>VIRGINIA COMMISSION ON YOUTH</t>
  </si>
  <si>
    <t>DEPARTMENT OF AVIATION</t>
  </si>
  <si>
    <t>CHESAPEAKE BAY COMMISSION</t>
  </si>
  <si>
    <t>JOINT COMMISSION ON HEALTH CARE</t>
  </si>
  <si>
    <t>Science To Achieve Results (STAR) Research Program</t>
  </si>
  <si>
    <t>Surveys, Studies, Investigations and Special Purpose Grants within the Office of Research and Development</t>
  </si>
  <si>
    <t>SECRETARY OF EDUCATION</t>
  </si>
  <si>
    <t>SECRETARY OF TRANSPORTATION</t>
  </si>
  <si>
    <t>SECRETARY OF HEALTH AND HUMAN RESOURCES</t>
  </si>
  <si>
    <t>SECRETARY OF FINANCE</t>
  </si>
  <si>
    <t>SECRETARY OF COMMERCE AND TRADE</t>
  </si>
  <si>
    <t>SECRETARY OF AGRICULTURE AND FORESTRY</t>
  </si>
  <si>
    <t>84.169</t>
  </si>
  <si>
    <t>84.173</t>
  </si>
  <si>
    <t>84.177</t>
  </si>
  <si>
    <t>84.181</t>
  </si>
  <si>
    <t>84.187</t>
  </si>
  <si>
    <t>84.191</t>
  </si>
  <si>
    <t>84.217</t>
  </si>
  <si>
    <t>84.224</t>
  </si>
  <si>
    <t>84.229</t>
  </si>
  <si>
    <t>84.235</t>
  </si>
  <si>
    <t>84.245</t>
  </si>
  <si>
    <t>84.246</t>
  </si>
  <si>
    <t>84.259</t>
  </si>
  <si>
    <t>84.264</t>
  </si>
  <si>
    <t>84.265</t>
  </si>
  <si>
    <t>84.274</t>
  </si>
  <si>
    <t>84.275</t>
  </si>
  <si>
    <t>84.287</t>
  </si>
  <si>
    <t>Magnet Schools Assistance</t>
  </si>
  <si>
    <t>Medical Library Assistance</t>
  </si>
  <si>
    <t>National Center for Preservation Technology and Training</t>
  </si>
  <si>
    <t>Hydropower Recreation Assistance</t>
  </si>
  <si>
    <t>Community Disaster Loans</t>
  </si>
  <si>
    <t>Crisis Counseling</t>
  </si>
  <si>
    <t>Disaster Legal Services</t>
  </si>
  <si>
    <t>Disaster Unemployment Assistance</t>
  </si>
  <si>
    <t>Chemical Stockpile Emergency Preparedness Program</t>
  </si>
  <si>
    <t>National Dam Safety Program</t>
  </si>
  <si>
    <t>State Fire Training Systems Grants</t>
  </si>
  <si>
    <t>Assistance to Firefighters Grant</t>
  </si>
  <si>
    <t>Alcohol Open Container Requirements</t>
  </si>
  <si>
    <t>Minimum Penalties for Repeat Offenders for Driving While Intoxicated</t>
  </si>
  <si>
    <t>Interagency Hazardous Materials Public Sector Training and Planning Grants</t>
  </si>
  <si>
    <t>Federal Ship Financing Guarantees</t>
  </si>
  <si>
    <t>Maritime War Risk Insurance</t>
  </si>
  <si>
    <t>SUB RECIPIENT STATE AGENCY NUMBER</t>
  </si>
  <si>
    <t>SUB RECIPIENT STATE AGENCY NAME</t>
  </si>
  <si>
    <t>Museum Grants for African American History and Culture</t>
  </si>
  <si>
    <t>Grants to States</t>
  </si>
  <si>
    <t>National Science Foundation</t>
  </si>
  <si>
    <t>93.150</t>
  </si>
  <si>
    <t>Homeland Security Preparedness Technical Assistance Program</t>
  </si>
  <si>
    <t>Disaster Grants - Public Assistance (Presidentially Declared Disasters)</t>
  </si>
  <si>
    <t>Arts and Artifacts Indemnity</t>
  </si>
  <si>
    <t>National Institutes of Health Pediatric Research Loan Repayment Program</t>
  </si>
  <si>
    <t>National Health Service Corps Scholarship Program</t>
  </si>
  <si>
    <t>Surplus Property Utilization</t>
  </si>
  <si>
    <t>Indian Housing Assistance</t>
  </si>
  <si>
    <t>Non-Sale Disposals of Mineral Material</t>
  </si>
  <si>
    <t>Computer and Information Science and Engineering</t>
  </si>
  <si>
    <t>Biological Sciences</t>
  </si>
  <si>
    <t>93.165</t>
  </si>
  <si>
    <t>93.172</t>
  </si>
  <si>
    <t>93.173</t>
  </si>
  <si>
    <t>93.178</t>
  </si>
  <si>
    <t>93.184</t>
  </si>
  <si>
    <t>93.185</t>
  </si>
  <si>
    <t>93.186</t>
  </si>
  <si>
    <t>93.187</t>
  </si>
  <si>
    <t>93.191</t>
  </si>
  <si>
    <t>93.193</t>
  </si>
  <si>
    <t>93.197</t>
  </si>
  <si>
    <t>93.204</t>
  </si>
  <si>
    <t>93.209</t>
  </si>
  <si>
    <t>93.211</t>
  </si>
  <si>
    <t>93.212</t>
  </si>
  <si>
    <t>93.213</t>
  </si>
  <si>
    <t>93.217</t>
  </si>
  <si>
    <t>93.223</t>
  </si>
  <si>
    <t>93.224</t>
  </si>
  <si>
    <t>93.225</t>
  </si>
  <si>
    <t>93.226</t>
  </si>
  <si>
    <t>93.228</t>
  </si>
  <si>
    <t>93.231</t>
  </si>
  <si>
    <t>93.232</t>
  </si>
  <si>
    <t>93.233</t>
  </si>
  <si>
    <t>93.234</t>
  </si>
  <si>
    <t>93.235</t>
  </si>
  <si>
    <t>93.236</t>
  </si>
  <si>
    <t>93.237</t>
  </si>
  <si>
    <t>93.239</t>
  </si>
  <si>
    <t>93.241</t>
  </si>
  <si>
    <t>93.242</t>
  </si>
  <si>
    <t>93.243</t>
  </si>
  <si>
    <t>93.247</t>
  </si>
  <si>
    <t>93.249</t>
  </si>
  <si>
    <t>93.251</t>
  </si>
  <si>
    <t>93.253</t>
  </si>
  <si>
    <t>93.254</t>
  </si>
  <si>
    <t>93.255</t>
  </si>
  <si>
    <t>93.256</t>
  </si>
  <si>
    <t>93.257</t>
  </si>
  <si>
    <t>93.259</t>
  </si>
  <si>
    <t>93.262</t>
  </si>
  <si>
    <t>93.264</t>
  </si>
  <si>
    <t>93.265</t>
  </si>
  <si>
    <t>93.266</t>
  </si>
  <si>
    <t>93.267</t>
  </si>
  <si>
    <t>93.268</t>
  </si>
  <si>
    <t>93.269</t>
  </si>
  <si>
    <t>93.273</t>
  </si>
  <si>
    <t>93.275</t>
  </si>
  <si>
    <t>93.276</t>
  </si>
  <si>
    <t>93.279</t>
  </si>
  <si>
    <t>93.281</t>
  </si>
  <si>
    <t>93.282</t>
  </si>
  <si>
    <t>93.283</t>
  </si>
  <si>
    <t>93.284</t>
  </si>
  <si>
    <t>93.285</t>
  </si>
  <si>
    <t>93.286</t>
  </si>
  <si>
    <t>93.288</t>
  </si>
  <si>
    <t>93.289</t>
  </si>
  <si>
    <t>93.291</t>
  </si>
  <si>
    <t>93.296</t>
  </si>
  <si>
    <t>93.301</t>
  </si>
  <si>
    <t>93.303</t>
  </si>
  <si>
    <t>93.307</t>
  </si>
  <si>
    <t>93.308</t>
  </si>
  <si>
    <t>93.342</t>
  </si>
  <si>
    <t>93.358</t>
  </si>
  <si>
    <t>93.359</t>
  </si>
  <si>
    <t>93.361</t>
  </si>
  <si>
    <t>93.364</t>
  </si>
  <si>
    <t>93.365</t>
  </si>
  <si>
    <t>93.389</t>
  </si>
  <si>
    <t>93.393</t>
  </si>
  <si>
    <t>93.394</t>
  </si>
  <si>
    <t>93.395</t>
  </si>
  <si>
    <t>93.396</t>
  </si>
  <si>
    <t>93.397</t>
  </si>
  <si>
    <t>93.398</t>
  </si>
  <si>
    <t>93.399</t>
  </si>
  <si>
    <t>93.441</t>
  </si>
  <si>
    <t>93.442</t>
  </si>
  <si>
    <t>93.443</t>
  </si>
  <si>
    <t>93.444</t>
  </si>
  <si>
    <t>93.448</t>
  </si>
  <si>
    <t>93.449</t>
  </si>
  <si>
    <t>93.551</t>
  </si>
  <si>
    <t>93.556</t>
  </si>
  <si>
    <t>93.557</t>
  </si>
  <si>
    <t>93.558</t>
  </si>
  <si>
    <t>93.563</t>
  </si>
  <si>
    <t>93.564</t>
  </si>
  <si>
    <t>93.566</t>
  </si>
  <si>
    <t>93.567</t>
  </si>
  <si>
    <t>93.568</t>
  </si>
  <si>
    <t>93.569</t>
  </si>
  <si>
    <t>93.575</t>
  </si>
  <si>
    <t>93.576</t>
  </si>
  <si>
    <t>93.579</t>
  </si>
  <si>
    <t>93.581</t>
  </si>
  <si>
    <t>93.583</t>
  </si>
  <si>
    <t>93.584</t>
  </si>
  <si>
    <t>93.586</t>
  </si>
  <si>
    <t>93.587</t>
  </si>
  <si>
    <t>93.591</t>
  </si>
  <si>
    <t>93.592</t>
  </si>
  <si>
    <t>93.593</t>
  </si>
  <si>
    <t>93.594</t>
  </si>
  <si>
    <t>93.595</t>
  </si>
  <si>
    <t>93.596</t>
  </si>
  <si>
    <t>93.597</t>
  </si>
  <si>
    <t>93.598</t>
  </si>
  <si>
    <t>93.599</t>
  </si>
  <si>
    <t>93.601</t>
  </si>
  <si>
    <t>93.602</t>
  </si>
  <si>
    <t>93.603</t>
  </si>
  <si>
    <t>93.604</t>
  </si>
  <si>
    <t>93.612</t>
  </si>
  <si>
    <t>93.613</t>
  </si>
  <si>
    <t>93.616</t>
  </si>
  <si>
    <t>93.617</t>
  </si>
  <si>
    <t>93.618</t>
  </si>
  <si>
    <t>93.623</t>
  </si>
  <si>
    <t>93.631</t>
  </si>
  <si>
    <t>93.632</t>
  </si>
  <si>
    <t>93.643</t>
  </si>
  <si>
    <t>93.645</t>
  </si>
  <si>
    <t>93.647</t>
  </si>
  <si>
    <t>93.648</t>
  </si>
  <si>
    <t>93.652</t>
  </si>
  <si>
    <t>93.658</t>
  </si>
  <si>
    <t>93.659</t>
  </si>
  <si>
    <t>93.667</t>
  </si>
  <si>
    <t>93.669</t>
  </si>
  <si>
    <t>93.671</t>
  </si>
  <si>
    <t>93.674</t>
  </si>
  <si>
    <t>93.676</t>
  </si>
  <si>
    <t>93.767</t>
  </si>
  <si>
    <t>93.768</t>
  </si>
  <si>
    <t>93.773</t>
  </si>
  <si>
    <t>93.774</t>
  </si>
  <si>
    <t>93.775</t>
  </si>
  <si>
    <t>93.777</t>
  </si>
  <si>
    <t>93.778</t>
  </si>
  <si>
    <t>93.779</t>
  </si>
  <si>
    <t>93.784</t>
  </si>
  <si>
    <t>93.791</t>
  </si>
  <si>
    <t>Reported Amounts by Major Federal Agencies Shown Below</t>
  </si>
  <si>
    <t>SUPREME COURT</t>
  </si>
  <si>
    <t>JUDICIAL INQUIRY AND REVIEW COMMISSION</t>
  </si>
  <si>
    <t>CIRCUIT COURTS</t>
  </si>
  <si>
    <t>GENERAL DISTRICT COURTS</t>
  </si>
  <si>
    <t>UNIVERSITY OF MARY WASHINGTON</t>
  </si>
  <si>
    <t>JAMES MADISON UNIVERSITY</t>
  </si>
  <si>
    <t>RADFORD UNIVERSITY</t>
  </si>
  <si>
    <t>OLD DOMINION UNIVERSITY</t>
  </si>
  <si>
    <t>Paul Coverdell Forensic Sciences Improvement Grant Program</t>
  </si>
  <si>
    <t>Criminal and Juvenile Justice and Mental Health Collaboration Program</t>
  </si>
  <si>
    <t>Alaska Native Serving and Native Hawaiian Serving Institutions Education Grants</t>
  </si>
  <si>
    <t>Technical Assistance to Cooperatives</t>
  </si>
  <si>
    <t>U.S. Department of State</t>
  </si>
  <si>
    <t>Delta Area Economic Development</t>
  </si>
  <si>
    <t>Delta Local Development District Assistance</t>
  </si>
  <si>
    <t>Help America Vote Act Requirements Payments</t>
  </si>
  <si>
    <t>THE LIBRARY OF VIRGINIA</t>
  </si>
  <si>
    <t>Comprehensive Community Mental Health Services for Children with Serious Emotional Disturbances (SED)</t>
  </si>
  <si>
    <t>Maternal and Child Health Federal Consolidated Programs</t>
  </si>
  <si>
    <t>Project Grants and Cooperative Agreements for Tuberculosis Control Programs</t>
  </si>
  <si>
    <t>Acquired Immunodeficiency Syndrome (AIDS) Activity</t>
  </si>
  <si>
    <t>Oral Diseases and Disorders Research</t>
  </si>
  <si>
    <t>10.854</t>
  </si>
  <si>
    <t>10.855</t>
  </si>
  <si>
    <t>10.856</t>
  </si>
  <si>
    <t>10.857</t>
  </si>
  <si>
    <t>10.858</t>
  </si>
  <si>
    <t>10.859</t>
  </si>
  <si>
    <t>10.861</t>
  </si>
  <si>
    <t>10.862</t>
  </si>
  <si>
    <t>10.863</t>
  </si>
  <si>
    <t>10.864</t>
  </si>
  <si>
    <t>10.886</t>
  </si>
  <si>
    <t>10.901</t>
  </si>
  <si>
    <t>10.902</t>
  </si>
  <si>
    <t>10.903</t>
  </si>
  <si>
    <t>10.904</t>
  </si>
  <si>
    <t>10.905</t>
  </si>
  <si>
    <t>10.907</t>
  </si>
  <si>
    <t>10.912</t>
  </si>
  <si>
    <t>10.913</t>
  </si>
  <si>
    <t>10.914</t>
  </si>
  <si>
    <t>10.916</t>
  </si>
  <si>
    <t>10.917</t>
  </si>
  <si>
    <t>10.921</t>
  </si>
  <si>
    <t>10.922</t>
  </si>
  <si>
    <t>10.923</t>
  </si>
  <si>
    <t>10.961</t>
  </si>
  <si>
    <t>10.962</t>
  </si>
  <si>
    <t>10.999</t>
  </si>
  <si>
    <t>11.001</t>
  </si>
  <si>
    <t>11.002</t>
  </si>
  <si>
    <t>11.003</t>
  </si>
  <si>
    <t>11.004</t>
  </si>
  <si>
    <t>11.005</t>
  </si>
  <si>
    <t>11.006</t>
  </si>
  <si>
    <t>11.025</t>
  </si>
  <si>
    <t>11.026</t>
  </si>
  <si>
    <t>11.106</t>
  </si>
  <si>
    <t>11.108</t>
  </si>
  <si>
    <t>11.111</t>
  </si>
  <si>
    <t>11.112</t>
  </si>
  <si>
    <t>11.113</t>
  </si>
  <si>
    <t>11.302</t>
  </si>
  <si>
    <t>11.303</t>
  </si>
  <si>
    <t>11.307</t>
  </si>
  <si>
    <t>11.312</t>
  </si>
  <si>
    <t>11.313</t>
  </si>
  <si>
    <t>11.407</t>
  </si>
  <si>
    <t>11.408</t>
  </si>
  <si>
    <t>11.413</t>
  </si>
  <si>
    <t>11.415</t>
  </si>
  <si>
    <t>81.135</t>
  </si>
  <si>
    <t>Teacher Education Assistance for College and Higher Education Grants (TEACH Grants)</t>
  </si>
  <si>
    <t>16.814</t>
  </si>
  <si>
    <t>17.277</t>
  </si>
  <si>
    <t>17.278</t>
  </si>
  <si>
    <t>19.013</t>
  </si>
  <si>
    <t>Thomas R. Pickering Foreign Affairs Fellowship Program</t>
  </si>
  <si>
    <t>19.014</t>
  </si>
  <si>
    <t>19.015</t>
  </si>
  <si>
    <t>19.016</t>
  </si>
  <si>
    <t>19.017</t>
  </si>
  <si>
    <t>Environmental and Scientific Partnerships and Programs</t>
  </si>
  <si>
    <t>19.018</t>
  </si>
  <si>
    <t>19.019</t>
  </si>
  <si>
    <t>19.345</t>
  </si>
  <si>
    <t>International Programs to Support Democracy, Human Rights and Labor</t>
  </si>
  <si>
    <t>Academic Exchange Programs - Graduate Students</t>
  </si>
  <si>
    <t>Professional and Cultural Exchange Programs - International Visitor Leadership Program</t>
  </si>
  <si>
    <t>Academic Exchange Programs - Teachers</t>
  </si>
  <si>
    <t>Professional and Cultural Exchange Programs - Citizen Exchanges</t>
  </si>
  <si>
    <t>Academic Exchange Programs - Educational Advising and Student Services</t>
  </si>
  <si>
    <t>19.501</t>
  </si>
  <si>
    <t>Public Diplomacy Programs for Afghanistan and Pakistan</t>
  </si>
  <si>
    <t>20.239</t>
  </si>
  <si>
    <t>20.320</t>
  </si>
  <si>
    <t>20.520</t>
  </si>
  <si>
    <t>Paul S. Sarbanes Transit in the Parks</t>
  </si>
  <si>
    <t>20.710</t>
  </si>
  <si>
    <t>Technical Assistance Grants</t>
  </si>
  <si>
    <t>20.932</t>
  </si>
  <si>
    <t>21.009</t>
  </si>
  <si>
    <t>Volunteer Income Tax Assistance (VITA) Matching Grant Program</t>
  </si>
  <si>
    <t>21.010</t>
  </si>
  <si>
    <t>21.011</t>
  </si>
  <si>
    <t>Capital Magnet Fund</t>
  </si>
  <si>
    <t>43.004</t>
  </si>
  <si>
    <t>43.005</t>
  </si>
  <si>
    <t>43.006</t>
  </si>
  <si>
    <t>Prime Technical Assistance</t>
  </si>
  <si>
    <t>66.121</t>
  </si>
  <si>
    <t>66.122</t>
  </si>
  <si>
    <t>66.123</t>
  </si>
  <si>
    <t>77.009</t>
  </si>
  <si>
    <t>U.S. Nuclear Regulatory Commission Office of Research Financial Assistance Program</t>
  </si>
  <si>
    <t>Adjustable Rate Mortgages</t>
  </si>
  <si>
    <t>Supportive Housing for Persons with Disabilities</t>
  </si>
  <si>
    <t>Home Equity Conversion Mortgages</t>
  </si>
  <si>
    <t>Housing Finance Agencies (HFA) Risk Sharing</t>
  </si>
  <si>
    <t>Multifamily Housing Service Coordinators</t>
  </si>
  <si>
    <t>NON STATE ENTITY NAME</t>
  </si>
  <si>
    <t>Veterans State Domiciliary Care</t>
  </si>
  <si>
    <t>Veterans State Nursing Home Care</t>
  </si>
  <si>
    <t>Manufacturing Extension Partnership</t>
  </si>
  <si>
    <t>Advanced Technology Program</t>
  </si>
  <si>
    <t>Procurement Technical Assistance For Business Firms</t>
  </si>
  <si>
    <t>Aquatic Plant Control</t>
  </si>
  <si>
    <t>Flood Plain Management Services</t>
  </si>
  <si>
    <t>Planning Assistance to States</t>
  </si>
  <si>
    <t>P3 Award: National Student Design Competition for Sustainability</t>
  </si>
  <si>
    <t>Performance Partnership Grants</t>
  </si>
  <si>
    <t>Surveys, Studies, Investigations and Special Purpose Grants within the Office of the Administrator</t>
  </si>
  <si>
    <t>Environmental Policy and Innovation Grants</t>
  </si>
  <si>
    <t>Consolidated Pesticide Enforcement Cooperative Agreements</t>
  </si>
  <si>
    <t>Toxic Substances Compliance Monitoring Cooperative Agreements</t>
  </si>
  <si>
    <t>TSCA Title IV State Lead Grants Certification of Lead-Based Paint Professionals</t>
  </si>
  <si>
    <t>Pollution Prevention Grants Program</t>
  </si>
  <si>
    <t>STATE CORPORATION COMMISSION</t>
  </si>
  <si>
    <t>SECRETARY OF ADMINISTRATION</t>
  </si>
  <si>
    <t>DEPARTMENT OF LABOR AND INDUSTRY</t>
  </si>
  <si>
    <t>VIRGINIA EMPLOYMENT COMMISSION</t>
  </si>
  <si>
    <t>84.129</t>
  </si>
  <si>
    <t>84.132</t>
  </si>
  <si>
    <t>84.133</t>
  </si>
  <si>
    <t>84.145</t>
  </si>
  <si>
    <t>State Maritime Schools</t>
  </si>
  <si>
    <t>U.S. Merchant Marine Academy</t>
  </si>
  <si>
    <t>Capital Construction Fund</t>
  </si>
  <si>
    <t>DEPARTMENT OF GENERAL SERVICES</t>
  </si>
  <si>
    <t>84.161</t>
  </si>
  <si>
    <t>State Grants for Protection and Advocacy Services</t>
  </si>
  <si>
    <t>84.334</t>
  </si>
  <si>
    <t>84.335</t>
  </si>
  <si>
    <t>84.343</t>
  </si>
  <si>
    <t>84.367</t>
  </si>
  <si>
    <t>84.369</t>
  </si>
  <si>
    <t>84.372</t>
  </si>
  <si>
    <t>84.373</t>
  </si>
  <si>
    <t>84.378</t>
  </si>
  <si>
    <t>84.379</t>
  </si>
  <si>
    <t>84.382</t>
  </si>
  <si>
    <t>85.001</t>
  </si>
  <si>
    <t>85.402</t>
  </si>
  <si>
    <t>85.601</t>
  </si>
  <si>
    <t>86.001</t>
  </si>
  <si>
    <t>88.001</t>
  </si>
  <si>
    <t>89.001</t>
  </si>
  <si>
    <t>89.003</t>
  </si>
  <si>
    <t>90.201</t>
  </si>
  <si>
    <t>90.202</t>
  </si>
  <si>
    <t>90.401</t>
  </si>
  <si>
    <t>91.001</t>
  </si>
  <si>
    <t>91.002</t>
  </si>
  <si>
    <t>93.001</t>
  </si>
  <si>
    <t>93.003</t>
  </si>
  <si>
    <t>93.004</t>
  </si>
  <si>
    <t>93.006</t>
  </si>
  <si>
    <t>93.007</t>
  </si>
  <si>
    <t>93.008</t>
  </si>
  <si>
    <t>93.009</t>
  </si>
  <si>
    <t>93.015</t>
  </si>
  <si>
    <t>93.018</t>
  </si>
  <si>
    <t>93.019</t>
  </si>
  <si>
    <t>93.041</t>
  </si>
  <si>
    <t>93.042</t>
  </si>
  <si>
    <t>93.043</t>
  </si>
  <si>
    <t>93.044</t>
  </si>
  <si>
    <t>93.045</t>
  </si>
  <si>
    <t>93.047</t>
  </si>
  <si>
    <t>93.048</t>
  </si>
  <si>
    <t>93.051</t>
  </si>
  <si>
    <t>93.052</t>
  </si>
  <si>
    <t>93.053</t>
  </si>
  <si>
    <t>93.054</t>
  </si>
  <si>
    <t>93.061</t>
  </si>
  <si>
    <t>93.064</t>
  </si>
  <si>
    <t>93.065</t>
  </si>
  <si>
    <t>93.066</t>
  </si>
  <si>
    <t>93.067</t>
  </si>
  <si>
    <t>93.068</t>
  </si>
  <si>
    <t>93.069</t>
  </si>
  <si>
    <t>93.086</t>
  </si>
  <si>
    <t>93.087</t>
  </si>
  <si>
    <t>93.088</t>
  </si>
  <si>
    <t>93.103</t>
  </si>
  <si>
    <t>93.104</t>
  </si>
  <si>
    <t>93.107</t>
  </si>
  <si>
    <t>93.113</t>
  </si>
  <si>
    <t>93.116</t>
  </si>
  <si>
    <t>93.117</t>
  </si>
  <si>
    <t>93.118</t>
  </si>
  <si>
    <t>93.121</t>
  </si>
  <si>
    <t>93.123</t>
  </si>
  <si>
    <t>93.124</t>
  </si>
  <si>
    <t>93.127</t>
  </si>
  <si>
    <t>93.129</t>
  </si>
  <si>
    <t>93.134</t>
  </si>
  <si>
    <t>93.135</t>
  </si>
  <si>
    <t>93.136</t>
  </si>
  <si>
    <t>93.137</t>
  </si>
  <si>
    <t>93.138</t>
  </si>
  <si>
    <t>93.142</t>
  </si>
  <si>
    <t>93.143</t>
  </si>
  <si>
    <t>93.145</t>
  </si>
  <si>
    <t>93.153</t>
  </si>
  <si>
    <t>93.155</t>
  </si>
  <si>
    <t>93.156</t>
  </si>
  <si>
    <t>93.157</t>
  </si>
  <si>
    <t>93.161</t>
  </si>
  <si>
    <t>93.162</t>
  </si>
  <si>
    <t>93.164</t>
  </si>
  <si>
    <t>Sportfishing and Boating Safety Act</t>
  </si>
  <si>
    <t>North American Wetlands Conservation Fund</t>
  </si>
  <si>
    <t>Partners for Fish and Wildlife</t>
  </si>
  <si>
    <t>State Wildlife Grants</t>
  </si>
  <si>
    <t>Alaska Subsistence Management</t>
  </si>
  <si>
    <t>Migratory Bird Joint Ventures</t>
  </si>
  <si>
    <t>Challenge Cost Share</t>
  </si>
  <si>
    <t>Assistance to State Water Resources Research Institutes</t>
  </si>
  <si>
    <t>Economic, Social, and Political Development of the Territories</t>
  </si>
  <si>
    <t>Historic Preservation Fund Grants-In-Aid</t>
  </si>
  <si>
    <t>National Historic Landmark</t>
  </si>
  <si>
    <t>National Register of Historic Places</t>
  </si>
  <si>
    <t>Disposal of Federal Surplus Real Property for Parks, Recreation, and Historic Monuments</t>
  </si>
  <si>
    <t>Rivers, Trails and Conservation Assistance</t>
  </si>
  <si>
    <t>Native American Graves Protection and Repatriation Act</t>
  </si>
  <si>
    <t>Community-Based Violence Prevention Program</t>
  </si>
  <si>
    <t>16.815</t>
  </si>
  <si>
    <t>16.816</t>
  </si>
  <si>
    <t>19.020</t>
  </si>
  <si>
    <t>Charles B. Rangel International Affairs Program</t>
  </si>
  <si>
    <t>Capital Assistance to States - Intercity Passenger Rail Service</t>
  </si>
  <si>
    <t>20.321</t>
  </si>
  <si>
    <t>Railroad Safety Technology Grants</t>
  </si>
  <si>
    <t>20.933</t>
  </si>
  <si>
    <t>21.012</t>
  </si>
  <si>
    <t>59.058</t>
  </si>
  <si>
    <t>Federal and State Technology Partnership Program</t>
  </si>
  <si>
    <t>64.027</t>
  </si>
  <si>
    <t>Post-9/11 Veterans Educational Assistance</t>
  </si>
  <si>
    <t>66.042</t>
  </si>
  <si>
    <t>Temporally Integrated Monitoring of Ecosystems (TIME) and Long-Term Monitoring (LTM) Program</t>
  </si>
  <si>
    <t>66.124</t>
  </si>
  <si>
    <t>66.125</t>
  </si>
  <si>
    <t>Mine Health and Safety Counseling and Technical Assistance</t>
  </si>
  <si>
    <t>17.276</t>
  </si>
  <si>
    <t>19.009</t>
  </si>
  <si>
    <t>Cooperative Agreements to Support State-Based Safe Motherhood and Infant Health Initiative Programs</t>
  </si>
  <si>
    <t>Tuberculosis Demonstration, Research, Public and Professional Education</t>
  </si>
  <si>
    <t>U.S. Refugee Admissions Program</t>
  </si>
  <si>
    <t>Boating Safety Financial Assistance</t>
  </si>
  <si>
    <t>Aviation Research Grants</t>
  </si>
  <si>
    <t>Air Transportation Centers of Excellence</t>
  </si>
  <si>
    <t>Highway Training and Education</t>
  </si>
  <si>
    <t>Recreational Trails Program</t>
  </si>
  <si>
    <t>Railroad Safety</t>
  </si>
  <si>
    <t>Railroad Research and Development</t>
  </si>
  <si>
    <t>Presidential Declared Disaster Assistance to Individuals and Households - Other Needs</t>
  </si>
  <si>
    <t>Revision Date</t>
  </si>
  <si>
    <t>Tab Name</t>
  </si>
  <si>
    <t>Row Number</t>
  </si>
  <si>
    <t>Column Letter</t>
  </si>
  <si>
    <t>Previous Information</t>
  </si>
  <si>
    <t>Revised Information</t>
  </si>
  <si>
    <t>UNIVERSITY OF VIRGINIA MEDICAL CENTER</t>
  </si>
  <si>
    <t>VIRGINIA MILITARY INSTITUTE</t>
  </si>
  <si>
    <t>VIRGINIA STATE UNIVERSITY</t>
  </si>
  <si>
    <t>NORFOLK STATE UNIVERSITY</t>
  </si>
  <si>
    <t>LONGWOOD UNIVERSITY</t>
  </si>
  <si>
    <t>Donations/Loans of Obsolete DOD Property</t>
  </si>
  <si>
    <t>Air Force Defense Research Sciences Program</t>
  </si>
  <si>
    <t>66.467</t>
  </si>
  <si>
    <t>66.468</t>
  </si>
  <si>
    <t>66.469</t>
  </si>
  <si>
    <t>66.471</t>
  </si>
  <si>
    <t>66.472</t>
  </si>
  <si>
    <t>66.473</t>
  </si>
  <si>
    <t>66.474</t>
  </si>
  <si>
    <t>66.475</t>
  </si>
  <si>
    <t>66.478</t>
  </si>
  <si>
    <t>66.481</t>
  </si>
  <si>
    <t>66.508</t>
  </si>
  <si>
    <t>66.509</t>
  </si>
  <si>
    <t>66.511</t>
  </si>
  <si>
    <t>66.513</t>
  </si>
  <si>
    <t>66.514</t>
  </si>
  <si>
    <t>66.516</t>
  </si>
  <si>
    <t>66.517</t>
  </si>
  <si>
    <t>66.518</t>
  </si>
  <si>
    <t>66.604</t>
  </si>
  <si>
    <t>66.605</t>
  </si>
  <si>
    <t>66.608</t>
  </si>
  <si>
    <t>66.609</t>
  </si>
  <si>
    <t>66.611</t>
  </si>
  <si>
    <t>66.612</t>
  </si>
  <si>
    <t>66.701</t>
  </si>
  <si>
    <t>66.707</t>
  </si>
  <si>
    <t>66.708</t>
  </si>
  <si>
    <t>66.714</t>
  </si>
  <si>
    <t>66.716</t>
  </si>
  <si>
    <t>66.717</t>
  </si>
  <si>
    <t>66.801</t>
  </si>
  <si>
    <t>66.802</t>
  </si>
  <si>
    <t>66.804</t>
  </si>
  <si>
    <t>66.805</t>
  </si>
  <si>
    <t>66.806</t>
  </si>
  <si>
    <t>66.808</t>
  </si>
  <si>
    <t>66.809</t>
  </si>
  <si>
    <t>66.812</t>
  </si>
  <si>
    <t>66.813</t>
  </si>
  <si>
    <t>66.814</t>
  </si>
  <si>
    <t>66.815</t>
  </si>
  <si>
    <t>66.816</t>
  </si>
  <si>
    <t>66.817</t>
  </si>
  <si>
    <t>66.818</t>
  </si>
  <si>
    <t>66.926</t>
  </si>
  <si>
    <t>66.931</t>
  </si>
  <si>
    <t>66.951</t>
  </si>
  <si>
    <t>66.952</t>
  </si>
  <si>
    <t>68.001</t>
  </si>
  <si>
    <t>70.002</t>
  </si>
  <si>
    <t>70.003</t>
  </si>
  <si>
    <t>77.006</t>
  </si>
  <si>
    <t>77.007</t>
  </si>
  <si>
    <t>77.008</t>
  </si>
  <si>
    <t>78.004</t>
  </si>
  <si>
    <t>81.003</t>
  </si>
  <si>
    <t>81.022</t>
  </si>
  <si>
    <t>81.036</t>
  </si>
  <si>
    <t>81.041</t>
  </si>
  <si>
    <t>81.042</t>
  </si>
  <si>
    <t>81.049</t>
  </si>
  <si>
    <t>81.057</t>
  </si>
  <si>
    <t>81.064</t>
  </si>
  <si>
    <t>81.079</t>
  </si>
  <si>
    <t>81.086</t>
  </si>
  <si>
    <t>81.087</t>
  </si>
  <si>
    <t>81.089</t>
  </si>
  <si>
    <t>81.104</t>
  </si>
  <si>
    <t>81.105</t>
  </si>
  <si>
    <t>81.106</t>
  </si>
  <si>
    <t>81.108</t>
  </si>
  <si>
    <t>81.112</t>
  </si>
  <si>
    <t>81.113</t>
  </si>
  <si>
    <t>81.117</t>
  </si>
  <si>
    <t>81.119</t>
  </si>
  <si>
    <t>81.121</t>
  </si>
  <si>
    <t>81.122</t>
  </si>
  <si>
    <t>81.123</t>
  </si>
  <si>
    <t>81.124</t>
  </si>
  <si>
    <t>81.126</t>
  </si>
  <si>
    <t>84.002</t>
  </si>
  <si>
    <t>84.007</t>
  </si>
  <si>
    <t>84.011</t>
  </si>
  <si>
    <t>84.015</t>
  </si>
  <si>
    <t>84.016</t>
  </si>
  <si>
    <t>84.017</t>
  </si>
  <si>
    <t>Assistance to High Energy Cost Rural Communities</t>
  </si>
  <si>
    <t>Healthy Forests Reserve Program (HFRP)</t>
  </si>
  <si>
    <t>Market Development Cooperator Program</t>
  </si>
  <si>
    <t>Trade Adjustment Assistance for Firms</t>
  </si>
  <si>
    <t>Veterans Dental Care</t>
  </si>
  <si>
    <t>Veterans Prescription Service</t>
  </si>
  <si>
    <t>Veterans Prosthetic Appliances</t>
  </si>
  <si>
    <t>Special Education - Personnel Development to Improve Services and Results for Children with Disabilities</t>
  </si>
  <si>
    <t>Combined DNA Index System</t>
  </si>
  <si>
    <t>Morris K. Udall Native American Congressional Internship Program</t>
  </si>
  <si>
    <t>Pension Plan Termination Insurance</t>
  </si>
  <si>
    <t>Military Medical Research and Development</t>
  </si>
  <si>
    <t>84.018</t>
  </si>
  <si>
    <t>84.021</t>
  </si>
  <si>
    <t>84.022</t>
  </si>
  <si>
    <t>84.027</t>
  </si>
  <si>
    <t>84.031</t>
  </si>
  <si>
    <t>84.033</t>
  </si>
  <si>
    <t>84.042</t>
  </si>
  <si>
    <t>84.044</t>
  </si>
  <si>
    <t>84.047</t>
  </si>
  <si>
    <t>84.048</t>
  </si>
  <si>
    <t>84.051</t>
  </si>
  <si>
    <t>84.063</t>
  </si>
  <si>
    <t>84.066</t>
  </si>
  <si>
    <t>84.101</t>
  </si>
  <si>
    <t>84.103</t>
  </si>
  <si>
    <t>84.116</t>
  </si>
  <si>
    <t>84.126</t>
  </si>
  <si>
    <t>84.128</t>
  </si>
  <si>
    <t>Foreign Investment Financing</t>
  </si>
  <si>
    <t>84.305</t>
  </si>
  <si>
    <t>84.315</t>
  </si>
  <si>
    <t>84.323</t>
  </si>
  <si>
    <t>84.324</t>
  </si>
  <si>
    <t>84.325</t>
  </si>
  <si>
    <t>84.326</t>
  </si>
  <si>
    <t>84.327</t>
  </si>
  <si>
    <t>84.328</t>
  </si>
  <si>
    <t>84.329</t>
  </si>
  <si>
    <t>Construction Reserve Fund</t>
  </si>
  <si>
    <t>Payments for Essential Air Services</t>
  </si>
  <si>
    <t>Exchange of Federal Tax Information With State Tax Agencies</t>
  </si>
  <si>
    <t>Tax Counseling for the Elderly</t>
  </si>
  <si>
    <t>Community Development Financial Institutions Program</t>
  </si>
  <si>
    <t>Bank Enterprise Award Program</t>
  </si>
  <si>
    <t>Appalachian Regional Development (See individual Appalachian Programs)</t>
  </si>
  <si>
    <t>Appalachian Area Development</t>
  </si>
  <si>
    <t>Appalachian Development Highway System</t>
  </si>
  <si>
    <t>Appalachian Local Development District Assistance</t>
  </si>
  <si>
    <t>Emergency Loans</t>
  </si>
  <si>
    <t>Farm Labor Housing Loans and Grants</t>
  </si>
  <si>
    <t>Rural Rental Housing Loans</t>
  </si>
  <si>
    <t>Very Low-Income Housing Repair Loans and Grants</t>
  </si>
  <si>
    <t>Rural Self-Help Housing Technical Assistance</t>
  </si>
  <si>
    <t>Indian Tribes and Tribal Corporation Loans</t>
  </si>
  <si>
    <t>Rural Rental Assistance Payments</t>
  </si>
  <si>
    <t>Rural Housing Preservation Grants</t>
  </si>
  <si>
    <t>State Mediation Grants</t>
  </si>
  <si>
    <t>Section 538 Rural Rental Housing Guaranteed Loans</t>
  </si>
  <si>
    <t>Superfund Technical Assistance Grants (TAG) for Community Groups at National Priority List (NPL) Sites</t>
  </si>
  <si>
    <t>Indian Community Development Block Grant Program</t>
  </si>
  <si>
    <t>Indian Housing Block Grants</t>
  </si>
  <si>
    <t>Title VI Federal Guarantees for Financing Tribal Housing Activities</t>
  </si>
  <si>
    <t>Section 8 Housing Choice Vouchers</t>
  </si>
  <si>
    <t>Public Housing Capital Fund</t>
  </si>
  <si>
    <t>Antiterrorism Emergency Reserve</t>
  </si>
  <si>
    <t>Running Total</t>
  </si>
  <si>
    <t>Schedule of Federal Pass-Through Funds Received From Non-State Entities</t>
  </si>
  <si>
    <t>Capital and Training Assistance Program for Over-the-Road Bus Accessibility</t>
  </si>
  <si>
    <t>State and Community Highway Safety</t>
  </si>
  <si>
    <t>Congressionally Mandated Projects</t>
  </si>
  <si>
    <t>Good Neighbor Next Door Sales Program</t>
  </si>
  <si>
    <t>Special Oceanic and Atmospheric Projects</t>
  </si>
  <si>
    <t>Hydrologic Research</t>
  </si>
  <si>
    <t>Meteorologic and Hydrologic Modernization Development</t>
  </si>
  <si>
    <t>Applied Meteorological Research</t>
  </si>
  <si>
    <t>Unallied Science Program</t>
  </si>
  <si>
    <t>California Water Security and Environmental Enhancement</t>
  </si>
  <si>
    <t>Native American and Native Hawaiian Library Services</t>
  </si>
  <si>
    <t>National Leadership Grants</t>
  </si>
  <si>
    <t>Laura Bush 21st Century Librarian Program</t>
  </si>
  <si>
    <t>Mathematical and Physical Sciences</t>
  </si>
  <si>
    <t>Geosciences</t>
  </si>
  <si>
    <t>National Fire Academy Training Assistance</t>
  </si>
  <si>
    <t>Flood Insurance</t>
  </si>
  <si>
    <t>Community Assistance Program State Support Services Element (CAP-SSSE)</t>
  </si>
  <si>
    <t>Emergency Food and Shelter National Board Program</t>
  </si>
  <si>
    <t>National Urban Search and Rescue (US&amp;R) Response System</t>
  </si>
  <si>
    <t>Railroad Rehabilitation and Improvement Financing Program</t>
  </si>
  <si>
    <t>University Transportation Centers Program</t>
  </si>
  <si>
    <t>State Damage Prevention Program Grants</t>
  </si>
  <si>
    <t>State Criminal Alien Assistance Program</t>
  </si>
  <si>
    <t>Bulletproof Vest Partnership Program</t>
  </si>
  <si>
    <t>Regional Information Sharing Systems</t>
  </si>
  <si>
    <t>State and Local Anti-Terrorism Training</t>
  </si>
  <si>
    <t>Public Safety Officers' Educational Assistance</t>
  </si>
  <si>
    <t>DEPARTMENT OF HEALTH PROFESSIONS</t>
  </si>
  <si>
    <t>BOARD OF ACCOUNTANCY</t>
  </si>
  <si>
    <t>VIRGINIA MUSEUM OF FINE ARTS</t>
  </si>
  <si>
    <t>FRONTIER CULTURE MUSEUM OF VIRGINIA</t>
  </si>
  <si>
    <t>12.560</t>
  </si>
  <si>
    <t>DOD, NDEP, DOTC-STEM Education Outreach Implementation</t>
  </si>
  <si>
    <t>12.599</t>
  </si>
  <si>
    <t>Congressionally Directed Assistance</t>
  </si>
  <si>
    <t>12.631</t>
  </si>
  <si>
    <t>15.241</t>
  </si>
  <si>
    <t>Indian Self-Determination Act Contracts, Grants and Cooperative Agreements</t>
  </si>
  <si>
    <t>15.937</t>
  </si>
  <si>
    <t>15.938</t>
  </si>
  <si>
    <t>17.225</t>
  </si>
  <si>
    <t>17.235</t>
  </si>
  <si>
    <t>17.245</t>
  </si>
  <si>
    <t>17.258</t>
  </si>
  <si>
    <t>17.259</t>
  </si>
  <si>
    <t>17.261</t>
  </si>
  <si>
    <t>17.264</t>
  </si>
  <si>
    <t>17.265</t>
  </si>
  <si>
    <t>17.267</t>
  </si>
  <si>
    <t>17.268</t>
  </si>
  <si>
    <t>17.271</t>
  </si>
  <si>
    <t>17.272</t>
  </si>
  <si>
    <t>17.273</t>
  </si>
  <si>
    <t>17.274</t>
  </si>
  <si>
    <t>17.301</t>
  </si>
  <si>
    <t>17.302</t>
  </si>
  <si>
    <t>17.303</t>
  </si>
  <si>
    <t>17.306</t>
  </si>
  <si>
    <t>17.307</t>
  </si>
  <si>
    <t>17.308</t>
  </si>
  <si>
    <t>17.309</t>
  </si>
  <si>
    <t>17.502</t>
  </si>
  <si>
    <t>17.503</t>
  </si>
  <si>
    <t>17.504</t>
  </si>
  <si>
    <t>17.505</t>
  </si>
  <si>
    <t>17.601</t>
  </si>
  <si>
    <t>17.602</t>
  </si>
  <si>
    <t>17.603</t>
  </si>
  <si>
    <t>17.604</t>
  </si>
  <si>
    <t>17.801</t>
  </si>
  <si>
    <t>17.802</t>
  </si>
  <si>
    <t>17.803</t>
  </si>
  <si>
    <t>17.804</t>
  </si>
  <si>
    <t>17.805</t>
  </si>
  <si>
    <t>17.806</t>
  </si>
  <si>
    <t>17.807</t>
  </si>
  <si>
    <t>19.204</t>
  </si>
  <si>
    <t>19.401</t>
  </si>
  <si>
    <t>19.402</t>
  </si>
  <si>
    <t>19.408</t>
  </si>
  <si>
    <t>19.415</t>
  </si>
  <si>
    <t>19.421</t>
  </si>
  <si>
    <t>19.432</t>
  </si>
  <si>
    <t>19.511</t>
  </si>
  <si>
    <t>19.517</t>
  </si>
  <si>
    <t>19.518</t>
  </si>
  <si>
    <t>19.519</t>
  </si>
  <si>
    <t>19.522</t>
  </si>
  <si>
    <t>20.106</t>
  </si>
  <si>
    <t>20.108</t>
  </si>
  <si>
    <t>20.109</t>
  </si>
  <si>
    <t>20.205</t>
  </si>
  <si>
    <t>20.215</t>
  </si>
  <si>
    <t>20.218</t>
  </si>
  <si>
    <t>20.219</t>
  </si>
  <si>
    <t>20.223</t>
  </si>
  <si>
    <t>20.231</t>
  </si>
  <si>
    <t>20.232</t>
  </si>
  <si>
    <t>20.233</t>
  </si>
  <si>
    <t>20.234</t>
  </si>
  <si>
    <t>15.936</t>
  </si>
  <si>
    <t>Academic Exchange Programs - Undergraduate Programs</t>
  </si>
  <si>
    <t>19.010</t>
  </si>
  <si>
    <t>81.129</t>
  </si>
  <si>
    <t>Intercity Bus Security Grants</t>
  </si>
  <si>
    <t>Centers for Homeland Security</t>
  </si>
  <si>
    <t>Homeland Security Grant Program</t>
  </si>
  <si>
    <t>Map Modernization Management Support</t>
  </si>
  <si>
    <t>Urban Indian Health Services</t>
  </si>
  <si>
    <t>Indian Education Facilities, Operations, and Maintenance</t>
  </si>
  <si>
    <t>Community Development Block Grants/Entitlement Grants</t>
  </si>
  <si>
    <t>Community Development Block Grants/Special Purpose Grants/Insular Areas</t>
  </si>
  <si>
    <t>Supportive Housing Program</t>
  </si>
  <si>
    <t>Shelter Plus Care</t>
  </si>
  <si>
    <t>Housing Opportunities for Persons with AIDS</t>
  </si>
  <si>
    <t>Self-Help Homeownership Opportunity Program</t>
  </si>
  <si>
    <t>Section 8 Moderate Rehabilitation Single Room Occupancy</t>
  </si>
  <si>
    <t>Head Start</t>
  </si>
  <si>
    <t>Assets for Independence Demonstration Program</t>
  </si>
  <si>
    <t>Native American Programs</t>
  </si>
  <si>
    <t>Voting Access for Individuals with Disabilities-Grants for Protection and Advocacy Systems</t>
  </si>
  <si>
    <t>Basic Center Grant</t>
  </si>
  <si>
    <t>Developmental Disabilities Basic Support and Advocacy Grants</t>
  </si>
  <si>
    <t>Developmental Disabilities Projects of National Significance</t>
  </si>
  <si>
    <t>12.615</t>
  </si>
  <si>
    <t>Research and Technical Assistance</t>
  </si>
  <si>
    <t>98.004</t>
  </si>
  <si>
    <t>98.005</t>
  </si>
  <si>
    <t>98.006</t>
  </si>
  <si>
    <t>98.007</t>
  </si>
  <si>
    <t>98.008</t>
  </si>
  <si>
    <t>98.009</t>
  </si>
  <si>
    <t>98.011</t>
  </si>
  <si>
    <t>98.012</t>
  </si>
  <si>
    <t>16.800</t>
  </si>
  <si>
    <t>16.801</t>
  </si>
  <si>
    <t>16.802</t>
  </si>
  <si>
    <t>16.803</t>
  </si>
  <si>
    <t>16.804</t>
  </si>
  <si>
    <t>16.807</t>
  </si>
  <si>
    <t>16.808</t>
  </si>
  <si>
    <t>16.809</t>
  </si>
  <si>
    <t>16.810</t>
  </si>
  <si>
    <t>16.811</t>
  </si>
  <si>
    <t>20.523</t>
  </si>
  <si>
    <t>47.082</t>
  </si>
  <si>
    <t>81.127</t>
  </si>
  <si>
    <t>81.128</t>
  </si>
  <si>
    <t>93.701</t>
  </si>
  <si>
    <t>93.702</t>
  </si>
  <si>
    <t>93.703</t>
  </si>
  <si>
    <t>93.704</t>
  </si>
  <si>
    <t>93.706</t>
  </si>
  <si>
    <t>97.113</t>
  </si>
  <si>
    <t>97.114</t>
  </si>
  <si>
    <t>97.115</t>
  </si>
  <si>
    <t>97.116</t>
  </si>
  <si>
    <t>10.000</t>
  </si>
  <si>
    <t>10.080</t>
  </si>
  <si>
    <t>10.170</t>
  </si>
  <si>
    <t>10.200</t>
  </si>
  <si>
    <t>10.210</t>
  </si>
  <si>
    <t>10.220</t>
  </si>
  <si>
    <t>10.250</t>
  </si>
  <si>
    <t>10.290</t>
  </si>
  <si>
    <t>10.350</t>
  </si>
  <si>
    <t>10.410</t>
  </si>
  <si>
    <t>10.420</t>
  </si>
  <si>
    <t>10.450</t>
  </si>
  <si>
    <t>10.500</t>
  </si>
  <si>
    <t>10.560</t>
  </si>
  <si>
    <t>10.580</t>
  </si>
  <si>
    <t>10.600</t>
  </si>
  <si>
    <t>10.680</t>
  </si>
  <si>
    <t>10.700</t>
  </si>
  <si>
    <t>10.760</t>
  </si>
  <si>
    <t>10.770</t>
  </si>
  <si>
    <t>10.850</t>
  </si>
  <si>
    <t>10.920</t>
  </si>
  <si>
    <t>10.950</t>
  </si>
  <si>
    <t>10.960</t>
  </si>
  <si>
    <t>11.000</t>
  </si>
  <si>
    <t>11.110</t>
  </si>
  <si>
    <t>11.150</t>
  </si>
  <si>
    <t>11.300</t>
  </si>
  <si>
    <t>11.400</t>
  </si>
  <si>
    <t>11.420</t>
  </si>
  <si>
    <t>11.430</t>
  </si>
  <si>
    <t>11.440</t>
  </si>
  <si>
    <t>11.460</t>
  </si>
  <si>
    <t>11.550</t>
  </si>
  <si>
    <t>11.610</t>
  </si>
  <si>
    <t>11.900</t>
  </si>
  <si>
    <t>12.000</t>
  </si>
  <si>
    <t>12.100</t>
  </si>
  <si>
    <t>12.110</t>
  </si>
  <si>
    <t>12.300</t>
  </si>
  <si>
    <t>12.350</t>
  </si>
  <si>
    <t>12.360</t>
  </si>
  <si>
    <t>12.400</t>
  </si>
  <si>
    <t>12.420</t>
  </si>
  <si>
    <t>12.550</t>
  </si>
  <si>
    <t>12.600</t>
  </si>
  <si>
    <t>12.610</t>
  </si>
  <si>
    <t>12.630</t>
  </si>
  <si>
    <t>12.700</t>
  </si>
  <si>
    <t>12.800</t>
  </si>
  <si>
    <t>12.900</t>
  </si>
  <si>
    <t>12.910</t>
  </si>
  <si>
    <t>14.000</t>
  </si>
  <si>
    <t>14.110</t>
  </si>
  <si>
    <t>14.400</t>
  </si>
  <si>
    <t>14.850</t>
  </si>
  <si>
    <t>14.870</t>
  </si>
  <si>
    <t>14.880</t>
  </si>
  <si>
    <t>14.900</t>
  </si>
  <si>
    <t>15.000</t>
  </si>
  <si>
    <t>15.020</t>
  </si>
  <si>
    <t>15.030</t>
  </si>
  <si>
    <t>15.040</t>
  </si>
  <si>
    <t>15.060</t>
  </si>
  <si>
    <t>15.130</t>
  </si>
  <si>
    <t>15.230</t>
  </si>
  <si>
    <t>15.240</t>
  </si>
  <si>
    <t>15.250</t>
  </si>
  <si>
    <t>15.510</t>
  </si>
  <si>
    <t>15.520</t>
  </si>
  <si>
    <t>15.530</t>
  </si>
  <si>
    <t>15.620</t>
  </si>
  <si>
    <t>15.630</t>
  </si>
  <si>
    <t>15.640</t>
  </si>
  <si>
    <t>15.650</t>
  </si>
  <si>
    <t>15.810</t>
  </si>
  <si>
    <t>15.850</t>
  </si>
  <si>
    <t>15.930</t>
  </si>
  <si>
    <t>16.000</t>
  </si>
  <si>
    <t>16.100</t>
  </si>
  <si>
    <t>16.200</t>
  </si>
  <si>
    <t>16.300</t>
  </si>
  <si>
    <t>16.320</t>
  </si>
  <si>
    <t>16.540</t>
  </si>
  <si>
    <t>16.550</t>
  </si>
  <si>
    <t>16.560</t>
  </si>
  <si>
    <t>16.590</t>
  </si>
  <si>
    <t>16.610</t>
  </si>
  <si>
    <t>16.710</t>
  </si>
  <si>
    <t>16.730</t>
  </si>
  <si>
    <t>16.740</t>
  </si>
  <si>
    <t>16.750</t>
  </si>
  <si>
    <t>17.000</t>
  </si>
  <si>
    <t>17.150</t>
  </si>
  <si>
    <t>17.260</t>
  </si>
  <si>
    <t>17.270</t>
  </si>
  <si>
    <t>17.310</t>
  </si>
  <si>
    <t>17.600</t>
  </si>
  <si>
    <t>17.700</t>
  </si>
  <si>
    <t>17.720</t>
  </si>
  <si>
    <t>19.000</t>
  </si>
  <si>
    <t>19.300</t>
  </si>
  <si>
    <t>19.400</t>
  </si>
  <si>
    <t>19.500</t>
  </si>
  <si>
    <t>19.510</t>
  </si>
  <si>
    <t>20.000</t>
  </si>
  <si>
    <t>20.200</t>
  </si>
  <si>
    <t>20.240</t>
  </si>
  <si>
    <t>20.500</t>
  </si>
  <si>
    <t>20.600</t>
  </si>
  <si>
    <t>20.610</t>
  </si>
  <si>
    <t>20.700</t>
  </si>
  <si>
    <t>20.720</t>
  </si>
  <si>
    <t>20.910</t>
  </si>
  <si>
    <t>20.930</t>
  </si>
  <si>
    <t>21.000</t>
  </si>
  <si>
    <t>21.020</t>
  </si>
  <si>
    <t>23.000</t>
  </si>
  <si>
    <t>27.000</t>
  </si>
  <si>
    <t>29.000</t>
  </si>
  <si>
    <t>30.000</t>
  </si>
  <si>
    <t>30.010</t>
  </si>
  <si>
    <t>32.000</t>
  </si>
  <si>
    <t>33.000</t>
  </si>
  <si>
    <t>34.000</t>
  </si>
  <si>
    <t>36.000</t>
  </si>
  <si>
    <t>39.000</t>
  </si>
  <si>
    <t>40.000</t>
  </si>
  <si>
    <t>42.000</t>
  </si>
  <si>
    <t>43.000</t>
  </si>
  <si>
    <t>44.000</t>
  </si>
  <si>
    <t>45.000</t>
  </si>
  <si>
    <t>45.130</t>
  </si>
  <si>
    <t>45.160</t>
  </si>
  <si>
    <t>45.310</t>
  </si>
  <si>
    <t>46.000</t>
  </si>
  <si>
    <t>47.000</t>
  </si>
  <si>
    <t>47.050</t>
  </si>
  <si>
    <t>47.070</t>
  </si>
  <si>
    <t>47.080</t>
  </si>
  <si>
    <t>57.000</t>
  </si>
  <si>
    <t>58.000</t>
  </si>
  <si>
    <t>59.000</t>
  </si>
  <si>
    <t>59.050</t>
  </si>
  <si>
    <t>59.070</t>
  </si>
  <si>
    <t>64.000</t>
  </si>
  <si>
    <t>64.010</t>
  </si>
  <si>
    <t>64.100</t>
  </si>
  <si>
    <t>64.110</t>
  </si>
  <si>
    <t>64.120</t>
  </si>
  <si>
    <t>66.000</t>
  </si>
  <si>
    <t>66.040</t>
  </si>
  <si>
    <t>66.110</t>
  </si>
  <si>
    <t>66.310</t>
  </si>
  <si>
    <t>66.460</t>
  </si>
  <si>
    <t>66.510</t>
  </si>
  <si>
    <t>66.600</t>
  </si>
  <si>
    <t>66.610</t>
  </si>
  <si>
    <t>66.700</t>
  </si>
  <si>
    <t>66.810</t>
  </si>
  <si>
    <t>66.950</t>
  </si>
  <si>
    <t>68.000</t>
  </si>
  <si>
    <t>93.290</t>
  </si>
  <si>
    <t>93.300</t>
  </si>
  <si>
    <t>93.310</t>
  </si>
  <si>
    <t>93.550</t>
  </si>
  <si>
    <t>93.560</t>
  </si>
  <si>
    <t>93.570</t>
  </si>
  <si>
    <t>93.590</t>
  </si>
  <si>
    <t>93.600</t>
  </si>
  <si>
    <t>93.630</t>
  </si>
  <si>
    <t>93.670</t>
  </si>
  <si>
    <t>93.770</t>
  </si>
  <si>
    <t>93.780</t>
  </si>
  <si>
    <t>93.910</t>
  </si>
  <si>
    <t>93.940</t>
  </si>
  <si>
    <t>93.970</t>
  </si>
  <si>
    <t>93.990</t>
  </si>
  <si>
    <t>94.000</t>
  </si>
  <si>
    <t>96.000</t>
  </si>
  <si>
    <t>96.020</t>
  </si>
  <si>
    <t>97.000</t>
  </si>
  <si>
    <t>97.010</t>
  </si>
  <si>
    <t>97.030</t>
  </si>
  <si>
    <t>97.040</t>
  </si>
  <si>
    <t>97.050</t>
  </si>
  <si>
    <t>97.070</t>
  </si>
  <si>
    <t>97.080</t>
  </si>
  <si>
    <t>97.110</t>
  </si>
  <si>
    <t>98.000</t>
  </si>
  <si>
    <t>98.010</t>
  </si>
  <si>
    <t>99.000</t>
  </si>
  <si>
    <t>19.520</t>
  </si>
  <si>
    <t>National Resource Centers Program for Foreign Language and Area Studies or Foreign Language and International Studies Program and Foreign Language and Area Studies Fellowship Program</t>
  </si>
  <si>
    <t>84.368</t>
  </si>
  <si>
    <t>84.407</t>
  </si>
  <si>
    <t>Alaska Migratory Bird Co-Management Council</t>
  </si>
  <si>
    <t>Transition Programs for Students with Intellectual Disabilities into Higher Education</t>
  </si>
  <si>
    <t>84.408</t>
  </si>
  <si>
    <t>85.002</t>
  </si>
  <si>
    <t>MCC Foreign Assistance for Overseas Programs</t>
  </si>
  <si>
    <t>85.105</t>
  </si>
  <si>
    <t>90.403</t>
  </si>
  <si>
    <t>93.092</t>
  </si>
  <si>
    <t>93.093</t>
  </si>
  <si>
    <t>93.297</t>
  </si>
  <si>
    <t>Teenage Pregnancy Prevention Program</t>
  </si>
  <si>
    <t>93.360</t>
  </si>
  <si>
    <t>93.445</t>
  </si>
  <si>
    <t>93.500</t>
  </si>
  <si>
    <t>93.501</t>
  </si>
  <si>
    <t>93.502</t>
  </si>
  <si>
    <t>93.503</t>
  </si>
  <si>
    <t>93.504</t>
  </si>
  <si>
    <t>93.506</t>
  </si>
  <si>
    <t>93.509</t>
  </si>
  <si>
    <t>93.510</t>
  </si>
  <si>
    <t>93.511</t>
  </si>
  <si>
    <t>93.512</t>
  </si>
  <si>
    <t>93.513</t>
  </si>
  <si>
    <t>93.514</t>
  </si>
  <si>
    <t>93.515</t>
  </si>
  <si>
    <t>94.017</t>
  </si>
  <si>
    <t>94.021</t>
  </si>
  <si>
    <t>15.661</t>
  </si>
  <si>
    <t>Lower Snake River Compensation Plan</t>
  </si>
  <si>
    <t>15.820</t>
  </si>
  <si>
    <t>15.933</t>
  </si>
  <si>
    <t>Preservation of Japanese American Confinement Sites</t>
  </si>
  <si>
    <t>15.934</t>
  </si>
  <si>
    <t>15.935</t>
  </si>
  <si>
    <t>19.011</t>
  </si>
  <si>
    <t>19.012</t>
  </si>
  <si>
    <t>Professional and Cultural Exchange Programs - Special Professional and Cultural Programs</t>
  </si>
  <si>
    <t>20.318</t>
  </si>
  <si>
    <t>20.319</t>
  </si>
  <si>
    <t>31.007</t>
  </si>
  <si>
    <t>57.005</t>
  </si>
  <si>
    <t>59.056</t>
  </si>
  <si>
    <t>59.057</t>
  </si>
  <si>
    <t>66.203</t>
  </si>
  <si>
    <t>Environmental Finance Center Grants</t>
  </si>
  <si>
    <t>16.754</t>
  </si>
  <si>
    <t>Harold Rogers Prescription Drug Monitoring Program</t>
  </si>
  <si>
    <t>16.755</t>
  </si>
  <si>
    <t>39.002</t>
  </si>
  <si>
    <t>39.003</t>
  </si>
  <si>
    <t>39.007</t>
  </si>
  <si>
    <t>39.012</t>
  </si>
  <si>
    <t>40.001</t>
  </si>
  <si>
    <t>40.002</t>
  </si>
  <si>
    <t>42.001</t>
  </si>
  <si>
    <t>Technical Assistance for Specialty Crops Program</t>
  </si>
  <si>
    <t>Food for Progress</t>
  </si>
  <si>
    <t>Food for Education</t>
  </si>
  <si>
    <t>Forestry Research</t>
  </si>
  <si>
    <t>Cooperative Forestry Assistance</t>
  </si>
  <si>
    <t>Urban and Community Forestry Program</t>
  </si>
  <si>
    <t>Forest Legacy Program</t>
  </si>
  <si>
    <t>Forest Stewardship Program</t>
  </si>
  <si>
    <t>National Agricultural Library</t>
  </si>
  <si>
    <t>Water and Waste Disposal Systems for Rural Communities</t>
  </si>
  <si>
    <t>Loan Repayment Program for General Research</t>
  </si>
  <si>
    <t>National Center on Sleep Disorders Research</t>
  </si>
  <si>
    <t>Fish and Wildlife Management Assistance</t>
  </si>
  <si>
    <t>American Overseas Research Centers</t>
  </si>
  <si>
    <t>Barry M. Goldwater Scholarship Program</t>
  </si>
  <si>
    <t>Scientific Cooperation and Research</t>
  </si>
  <si>
    <t>Crime Victim Assistance/Discretionary Grants</t>
  </si>
  <si>
    <t>Children's Justice Act Partnerships for Indian Communities</t>
  </si>
  <si>
    <t>Hazardous Waste Management Grant Program for Tribes</t>
  </si>
  <si>
    <t>Alcohol Research Programs</t>
  </si>
  <si>
    <t>Rural Community Development Initiative</t>
  </si>
  <si>
    <t>Boll Weevil Eradication Loan Program</t>
  </si>
  <si>
    <t>Crop Insurance</t>
  </si>
  <si>
    <t>Lead Technical Studies Grants</t>
  </si>
  <si>
    <t>Lead Hazard Reduction Demonstration Grant Program</t>
  </si>
  <si>
    <t>Healthy Homes Technical Studies Grants</t>
  </si>
  <si>
    <t>Aid To Tribal Governments</t>
  </si>
  <si>
    <t>Fuel Tax Evasion-Intergovernmental Enforcement Effort</t>
  </si>
  <si>
    <t>Railroad Development</t>
  </si>
  <si>
    <t>Clean Fuels</t>
  </si>
  <si>
    <t>New Freedom Program</t>
  </si>
  <si>
    <t>TRIO Staff Training Program</t>
  </si>
  <si>
    <t>Fund for the Improvement of Postsecondary Education</t>
  </si>
  <si>
    <t>Minority Science and Engineering Improvement</t>
  </si>
  <si>
    <t>Rehabilitation Long-Term Training</t>
  </si>
  <si>
    <t>Cooperative Fishery Statistics</t>
  </si>
  <si>
    <t>Southeast Area Monitoring and Assessment Program</t>
  </si>
  <si>
    <t>Columbia River Fisheries Development Program</t>
  </si>
  <si>
    <t>Pacific Fisheries Data Program</t>
  </si>
  <si>
    <t>Language Grant Program</t>
  </si>
  <si>
    <t>Research and Technology Development</t>
  </si>
  <si>
    <t>Rehabilitation Mortgage Insurance</t>
  </si>
  <si>
    <t>Beach Monitoring and Notification Program Implementation Grants</t>
  </si>
  <si>
    <t>Direct Implementation Tribal Cooperative Agreements</t>
  </si>
  <si>
    <t>Tree Assistance Program</t>
  </si>
  <si>
    <t>Market News</t>
  </si>
  <si>
    <t>15.546</t>
  </si>
  <si>
    <t>15.662</t>
  </si>
  <si>
    <t>15.663</t>
  </si>
  <si>
    <t>15.664</t>
  </si>
  <si>
    <t>15.665</t>
  </si>
  <si>
    <t>National Wetlands Inventory</t>
  </si>
  <si>
    <t>15.666</t>
  </si>
  <si>
    <t>Endangered Species Conservation-Wolf Livestock Loss Compensation and Prevention</t>
  </si>
  <si>
    <t>15.667</t>
  </si>
  <si>
    <t>15.668</t>
  </si>
  <si>
    <t>15.669</t>
  </si>
  <si>
    <t>Cooperative Landscape Conservation</t>
  </si>
  <si>
    <t>15.670</t>
  </si>
  <si>
    <t>Adaptive Science</t>
  </si>
  <si>
    <t>15.939</t>
  </si>
  <si>
    <t>15.940</t>
  </si>
  <si>
    <t>15.941</t>
  </si>
  <si>
    <t>15.942</t>
  </si>
  <si>
    <t>15.943</t>
  </si>
  <si>
    <t>15.944</t>
  </si>
  <si>
    <t>Natural Resource Stewardship</t>
  </si>
  <si>
    <t>15.945</t>
  </si>
  <si>
    <t>15.946</t>
  </si>
  <si>
    <t>15.947</t>
  </si>
  <si>
    <t>Boston Harbor Islands Partnership</t>
  </si>
  <si>
    <t>Grants to Encourage Arrest Policies and Enforcement of Protection Orders Program</t>
  </si>
  <si>
    <t>Project Safe Neighborhoods</t>
  </si>
  <si>
    <t>17.279</t>
  </si>
  <si>
    <t>17.280</t>
  </si>
  <si>
    <t>17.281</t>
  </si>
  <si>
    <t>17.282</t>
  </si>
  <si>
    <t>19.021</t>
  </si>
  <si>
    <t>19.022</t>
  </si>
  <si>
    <t>19.023</t>
  </si>
  <si>
    <t>Overseas Schools Program</t>
  </si>
  <si>
    <t>19.024</t>
  </si>
  <si>
    <t>Soft Target Program for Overseas Schools</t>
  </si>
  <si>
    <t>19.025</t>
  </si>
  <si>
    <t>19.087</t>
  </si>
  <si>
    <t>International Fisheries Commissions</t>
  </si>
  <si>
    <t>19.123</t>
  </si>
  <si>
    <t>EUR/ACE Humanitarian Assistance Program</t>
  </si>
  <si>
    <t>19.124</t>
  </si>
  <si>
    <t>19.440</t>
  </si>
  <si>
    <t>19.666</t>
  </si>
  <si>
    <t>EUR/ACE National Endowment for Democracy Small Grants</t>
  </si>
  <si>
    <t>19.700</t>
  </si>
  <si>
    <t>19.800</t>
  </si>
  <si>
    <t>19.878</t>
  </si>
  <si>
    <t>EUR-Other</t>
  </si>
  <si>
    <t>Export Control and Related Border Security</t>
  </si>
  <si>
    <t>Federal Communications Commission</t>
  </si>
  <si>
    <t>General Services Administration</t>
  </si>
  <si>
    <t>Research and Evaluation Program</t>
  </si>
  <si>
    <t>Geodetic Surveys and Services (Geodesy and Applications of the National Geodetic Reference System)</t>
  </si>
  <si>
    <t>Interjurisdictional Fisheries Act of 1986</t>
  </si>
  <si>
    <t>Fishermen's Contingency Fund</t>
  </si>
  <si>
    <t>Fishery Products Inspection and Certification</t>
  </si>
  <si>
    <t>Fisheries Finance Program</t>
  </si>
  <si>
    <t>Sea Grant Support</t>
  </si>
  <si>
    <t>Regional Biomass Energy Programs</t>
  </si>
  <si>
    <t>Conservation Research and Development</t>
  </si>
  <si>
    <t>Renewable Energy Research and Development</t>
  </si>
  <si>
    <t>Fossil Energy Research and Development</t>
  </si>
  <si>
    <t>National Industrial Competitiveness through Energy, Environment, and Economics</t>
  </si>
  <si>
    <t>Transport of Transuranic Wastes to the Waste Isolation Pilot Plant: States and Tribal Concerns, Proposed Solutions</t>
  </si>
  <si>
    <t>Epidemiology and Other Health Studies Financial Assistance Program</t>
  </si>
  <si>
    <t>Stewardship Science Grant Program</t>
  </si>
  <si>
    <t>Defense Nuclear Nonproliferation Research</t>
  </si>
  <si>
    <t>Energy Efficiency and Renewable Energy Information Dissemination, Outreach, Training and Technical Analysis/Assistance</t>
  </si>
  <si>
    <t>State Energy Program Special Projects</t>
  </si>
  <si>
    <t>Discovery and Applied Research for Technological Innovations to Improve Human Health</t>
  </si>
  <si>
    <t>Trans-NIH Research Support</t>
  </si>
  <si>
    <t>Sickle Cell Treatment Demonstration Program</t>
  </si>
  <si>
    <t>Indian Self-Determination</t>
  </si>
  <si>
    <t>Food Safety and Security Monitoring Project</t>
  </si>
  <si>
    <t>Community-Based Child Abuse Prevention Grants</t>
  </si>
  <si>
    <t>USAID Foreign Assistance for Programs Overseas</t>
  </si>
  <si>
    <t>Cooperative Development Program (CDP)</t>
  </si>
  <si>
    <t>Ocean Freight Reimbursement Program (OFR)</t>
  </si>
  <si>
    <t>Non-Governmental Organization Strengthening (NGO)</t>
  </si>
  <si>
    <t>Institutional Capacity Building (ICB)</t>
  </si>
  <si>
    <t>Foreign Assistance to American Schools and Hospitals Abroad (ASHA)</t>
  </si>
  <si>
    <t>Food for Peace Development Assistance Program (DAP)</t>
  </si>
  <si>
    <t>Food for Peace Emergency Program (EP)</t>
  </si>
  <si>
    <t>Denton Program</t>
  </si>
  <si>
    <t>Occupational Safety and Health Program</t>
  </si>
  <si>
    <t>Drug Abuse and Addiction Research Programs</t>
  </si>
  <si>
    <t>15.812</t>
  </si>
  <si>
    <t>15.813</t>
  </si>
  <si>
    <t>15.814</t>
  </si>
  <si>
    <t>15.815</t>
  </si>
  <si>
    <t>15.816</t>
  </si>
  <si>
    <t>15.875</t>
  </si>
  <si>
    <t>15.904</t>
  </si>
  <si>
    <t>15.912</t>
  </si>
  <si>
    <t>15.914</t>
  </si>
  <si>
    <t>15.915</t>
  </si>
  <si>
    <t>15.916</t>
  </si>
  <si>
    <t>15.918</t>
  </si>
  <si>
    <t>15.921</t>
  </si>
  <si>
    <t>15.922</t>
  </si>
  <si>
    <t>15.923</t>
  </si>
  <si>
    <t>15.926</t>
  </si>
  <si>
    <t>15.927</t>
  </si>
  <si>
    <t>15.928</t>
  </si>
  <si>
    <t>15.929</t>
  </si>
  <si>
    <t>15.931</t>
  </si>
  <si>
    <t>15.978</t>
  </si>
  <si>
    <t>16.001</t>
  </si>
  <si>
    <t>16.003</t>
  </si>
  <si>
    <t>16.004</t>
  </si>
  <si>
    <t>16.012</t>
  </si>
  <si>
    <t>16.013</t>
  </si>
  <si>
    <t>16.016</t>
  </si>
  <si>
    <t>16.017</t>
  </si>
  <si>
    <t>16.019</t>
  </si>
  <si>
    <t>16.101</t>
  </si>
  <si>
    <t>16.103</t>
  </si>
  <si>
    <t>16.104</t>
  </si>
  <si>
    <t>16.105</t>
  </si>
  <si>
    <t>16.109</t>
  </si>
  <si>
    <t>16.203</t>
  </si>
  <si>
    <t>16.301</t>
  </si>
  <si>
    <t>16.302</t>
  </si>
  <si>
    <t>16.303</t>
  </si>
  <si>
    <t>16.304</t>
  </si>
  <si>
    <t>10.090</t>
  </si>
  <si>
    <t>10.317</t>
  </si>
  <si>
    <t>10.318</t>
  </si>
  <si>
    <t>10.319</t>
  </si>
  <si>
    <t>Farm Business Management and Benchmarking Competitive Grants Program</t>
  </si>
  <si>
    <t>10.320</t>
  </si>
  <si>
    <t>Sun Grant Program</t>
  </si>
  <si>
    <t>10.583</t>
  </si>
  <si>
    <t>10.585</t>
  </si>
  <si>
    <t>FNS Food Safety Grants</t>
  </si>
  <si>
    <t>10.694</t>
  </si>
  <si>
    <t>11.802</t>
  </si>
  <si>
    <t>Minority Business Resource Development</t>
  </si>
  <si>
    <t>12.124</t>
  </si>
  <si>
    <t>12.125</t>
  </si>
  <si>
    <t>12.126</t>
  </si>
  <si>
    <t>12.127</t>
  </si>
  <si>
    <t>12.128</t>
  </si>
  <si>
    <t>12.129</t>
  </si>
  <si>
    <t>Nursing Research</t>
  </si>
  <si>
    <t>Nursing Student Loans</t>
  </si>
  <si>
    <t>Cancer Cause and Prevention Research</t>
  </si>
  <si>
    <t>Cancer Detection and Diagnosis Research</t>
  </si>
  <si>
    <t>93.822</t>
  </si>
  <si>
    <t>93.824</t>
  </si>
  <si>
    <t>93.837</t>
  </si>
  <si>
    <t>93.838</t>
  </si>
  <si>
    <t>93.839</t>
  </si>
  <si>
    <t>93.846</t>
  </si>
  <si>
    <t>93.847</t>
  </si>
  <si>
    <t>93.853</t>
  </si>
  <si>
    <t>93.855</t>
  </si>
  <si>
    <t>93.856</t>
  </si>
  <si>
    <t>93.859</t>
  </si>
  <si>
    <t>93.865</t>
  </si>
  <si>
    <t>93.866</t>
  </si>
  <si>
    <t>93.867</t>
  </si>
  <si>
    <t>93.879</t>
  </si>
  <si>
    <t>93.884</t>
  </si>
  <si>
    <t>93.887</t>
  </si>
  <si>
    <t>93.888</t>
  </si>
  <si>
    <t>93.889</t>
  </si>
  <si>
    <t>93.908</t>
  </si>
  <si>
    <t>93.912</t>
  </si>
  <si>
    <t>93.913</t>
  </si>
  <si>
    <t>93.914</t>
  </si>
  <si>
    <t>93.917</t>
  </si>
  <si>
    <t>93.918</t>
  </si>
  <si>
    <t>93.919</t>
  </si>
  <si>
    <t>93.923</t>
  </si>
  <si>
    <t>93.924</t>
  </si>
  <si>
    <t>93.925</t>
  </si>
  <si>
    <t>93.926</t>
  </si>
  <si>
    <t>93.928</t>
  </si>
  <si>
    <t>93.932</t>
  </si>
  <si>
    <t>93.933</t>
  </si>
  <si>
    <t>93.936</t>
  </si>
  <si>
    <t>93.938</t>
  </si>
  <si>
    <t>93.939</t>
  </si>
  <si>
    <t>93.941</t>
  </si>
  <si>
    <t>93.942</t>
  </si>
  <si>
    <t>93.943</t>
  </si>
  <si>
    <t>93.944</t>
  </si>
  <si>
    <t>93.945</t>
  </si>
  <si>
    <t>93.946</t>
  </si>
  <si>
    <t>93.947</t>
  </si>
  <si>
    <t>93.958</t>
  </si>
  <si>
    <t>93.959</t>
  </si>
  <si>
    <t>93.964</t>
  </si>
  <si>
    <t>93.965</t>
  </si>
  <si>
    <t>93.969</t>
  </si>
  <si>
    <t>93.971</t>
  </si>
  <si>
    <t>93.972</t>
  </si>
  <si>
    <t>93.974</t>
  </si>
  <si>
    <t>93.977</t>
  </si>
  <si>
    <t>93.978</t>
  </si>
  <si>
    <t>93.982</t>
  </si>
  <si>
    <t>93.988</t>
  </si>
  <si>
    <t>93.989</t>
  </si>
  <si>
    <t>93.991</t>
  </si>
  <si>
    <t>93.994</t>
  </si>
  <si>
    <t>93.995</t>
  </si>
  <si>
    <t>94.002</t>
  </si>
  <si>
    <t>94.003</t>
  </si>
  <si>
    <t>94.006</t>
  </si>
  <si>
    <t>94.007</t>
  </si>
  <si>
    <t>94.011</t>
  </si>
  <si>
    <t>94.013</t>
  </si>
  <si>
    <t>94.016</t>
  </si>
  <si>
    <t>96.001</t>
  </si>
  <si>
    <t>96.002</t>
  </si>
  <si>
    <t>96.004</t>
  </si>
  <si>
    <t>96.006</t>
  </si>
  <si>
    <t>96.007</t>
  </si>
  <si>
    <t>96.008</t>
  </si>
  <si>
    <t>96.009</t>
  </si>
  <si>
    <t>97.005</t>
  </si>
  <si>
    <t>97.007</t>
  </si>
  <si>
    <t>97.008</t>
  </si>
  <si>
    <t>97.009</t>
  </si>
  <si>
    <t>97.012</t>
  </si>
  <si>
    <t>97.016</t>
  </si>
  <si>
    <t>97.018</t>
  </si>
  <si>
    <t>97.022</t>
  </si>
  <si>
    <t>97.023</t>
  </si>
  <si>
    <t>97.024</t>
  </si>
  <si>
    <t>97.025</t>
  </si>
  <si>
    <t>97.026</t>
  </si>
  <si>
    <t>97.027</t>
  </si>
  <si>
    <t>97.028</t>
  </si>
  <si>
    <t>97.029</t>
  </si>
  <si>
    <t>97.031</t>
  </si>
  <si>
    <t>97.032</t>
  </si>
  <si>
    <t>97.033</t>
  </si>
  <si>
    <t>97.034</t>
  </si>
  <si>
    <t>97.036</t>
  </si>
  <si>
    <t>97.039</t>
  </si>
  <si>
    <t>97.041</t>
  </si>
  <si>
    <t>97.042</t>
  </si>
  <si>
    <t>97.043</t>
  </si>
  <si>
    <t>97.044</t>
  </si>
  <si>
    <t>97.045</t>
  </si>
  <si>
    <t>97.046</t>
  </si>
  <si>
    <t>97.047</t>
  </si>
  <si>
    <t>97.048</t>
  </si>
  <si>
    <t>97.049</t>
  </si>
  <si>
    <t>97.052</t>
  </si>
  <si>
    <t>97.053</t>
  </si>
  <si>
    <t>97.055</t>
  </si>
  <si>
    <t>97.056</t>
  </si>
  <si>
    <t>97.057</t>
  </si>
  <si>
    <t>97.061</t>
  </si>
  <si>
    <t>97.062</t>
  </si>
  <si>
    <t>97.065</t>
  </si>
  <si>
    <t>97.066</t>
  </si>
  <si>
    <t>97.067</t>
  </si>
  <si>
    <t>97.068</t>
  </si>
  <si>
    <t>97.069</t>
  </si>
  <si>
    <t>97.073</t>
  </si>
  <si>
    <t>97.075</t>
  </si>
  <si>
    <t>97.076</t>
  </si>
  <si>
    <t>97.077</t>
  </si>
  <si>
    <t>97.078</t>
  </si>
  <si>
    <t>Research Innovation and Development Grants in Economic (RIDGE)</t>
  </si>
  <si>
    <t>10.310</t>
  </si>
  <si>
    <t>10.311</t>
  </si>
  <si>
    <t>Beginning Farmer and Rancher Development Program</t>
  </si>
  <si>
    <t>10.312</t>
  </si>
  <si>
    <t>Biomass Research and Development Initiative Competitive Grants Program (BRDI)</t>
  </si>
  <si>
    <t>10.315</t>
  </si>
  <si>
    <t>10.316</t>
  </si>
  <si>
    <t>10.448</t>
  </si>
  <si>
    <t>10.682</t>
  </si>
  <si>
    <t>National Forest Foundation</t>
  </si>
  <si>
    <t>10.683</t>
  </si>
  <si>
    <t>National Fish and Wildlife Foundation</t>
  </si>
  <si>
    <t>10.685</t>
  </si>
  <si>
    <t>10.687</t>
  </si>
  <si>
    <t>10.688</t>
  </si>
  <si>
    <t>10.689</t>
  </si>
  <si>
    <t>Community Forest and Open Space Conservation Program (CFP)</t>
  </si>
  <si>
    <t>10.690</t>
  </si>
  <si>
    <t>Lake Tahoe Erosion Control Grant Program</t>
  </si>
  <si>
    <t>10.691</t>
  </si>
  <si>
    <t>10.693</t>
  </si>
  <si>
    <t>Watershed Restoration and Enhancement Agreement Authority</t>
  </si>
  <si>
    <t>10.759</t>
  </si>
  <si>
    <t>Grants for Education, Prevention, and Early Detection of Radiogenic Cancers and Diseases</t>
  </si>
  <si>
    <t>Nurse Faculty Loan Program (NFLP)</t>
  </si>
  <si>
    <t>Morris K. Udall Scholarship Program</t>
  </si>
  <si>
    <t>U.S. Department of Education</t>
  </si>
  <si>
    <t>VIRGINIA-ISRAEL ADVISORY BOARD</t>
  </si>
  <si>
    <t>MARINE RESOURCES COMMISSION</t>
  </si>
  <si>
    <t>VIRGINIA RACING COMMISSION</t>
  </si>
  <si>
    <t>GUNSTON HALL</t>
  </si>
  <si>
    <t>JAMESTOWN-YORKTOWN FOUNDATION</t>
  </si>
  <si>
    <t>DEPARTMENT OF ENVIRONMENTAL QUALITY</t>
  </si>
  <si>
    <t>DEPARTMENT OF TRANSPORTATION</t>
  </si>
  <si>
    <t>MOTOR VEHICLE DEALER BOARD</t>
  </si>
  <si>
    <t>DEPARTMENT OF HEALTH</t>
  </si>
  <si>
    <t>VIRGINIA CORRECTIONAL ENTERPRISES</t>
  </si>
  <si>
    <t>Incentive Grant Program to Prohibit Racial Profiling</t>
  </si>
  <si>
    <t>Department of Treasury</t>
  </si>
  <si>
    <t>Appalachian Regional Commission</t>
  </si>
  <si>
    <t>Office of Personnel Management</t>
  </si>
  <si>
    <t>Commission on Civil Rights</t>
  </si>
  <si>
    <t>Equal Employment Opportunity Commission</t>
  </si>
  <si>
    <t>Employment Discrimination Equal Pay Act</t>
  </si>
  <si>
    <t>Fair Housing Initiatives Program</t>
  </si>
  <si>
    <t>General Research and Technology Activity</t>
  </si>
  <si>
    <t>Housing Counseling Assistance Program</t>
  </si>
  <si>
    <t>Global Development Alliance</t>
  </si>
  <si>
    <t>Native American Veteran Direct Loan Program</t>
  </si>
  <si>
    <t>Monthly Allowance for Children of Vietnam Veterans Born with Spina Bifida</t>
  </si>
  <si>
    <t>Vocational Training and Rehabilitation for Vietnam Veterans' Children with Spina Bifida or Other Covered Birth Defects</t>
  </si>
  <si>
    <t>National Cemeteries</t>
  </si>
  <si>
    <t>Procurement of Headstones and Markers and/or Presidential Memorial Certificates</t>
  </si>
  <si>
    <t>Air Pollution Control Program Support</t>
  </si>
  <si>
    <t>State Indoor Radon Grants</t>
  </si>
  <si>
    <t>Environmental Justice Collaborative Problem-Solving Cooperative Agreement Program</t>
  </si>
  <si>
    <t>State Public Water System Supervision</t>
  </si>
  <si>
    <t>State Underground Water Source Protection</t>
  </si>
  <si>
    <t>Denali Commission Program</t>
  </si>
  <si>
    <t>USAID Development Partnerships for University Cooperation and Development</t>
  </si>
  <si>
    <t>HOUSE OF DELEGATES</t>
  </si>
  <si>
    <t>MAGISTRATE SYSTEM</t>
  </si>
  <si>
    <t>DIVISION OF LEGISLATIVE SERVICES</t>
  </si>
  <si>
    <t>VIRGINIA CODE COMMISSION</t>
  </si>
  <si>
    <t>Affordable Care Act (ACA) Maternal, Infant, and Early Childhood Home Visiting Program</t>
  </si>
  <si>
    <t>93.507</t>
  </si>
  <si>
    <t>93.508</t>
  </si>
  <si>
    <t>93.516</t>
  </si>
  <si>
    <t>93.517</t>
  </si>
  <si>
    <t>93.518</t>
  </si>
  <si>
    <t>93.519</t>
  </si>
  <si>
    <t>93.520</t>
  </si>
  <si>
    <t>93.521</t>
  </si>
  <si>
    <t>93.523</t>
  </si>
  <si>
    <t>93.524</t>
  </si>
  <si>
    <t>93.525</t>
  </si>
  <si>
    <t>93.526</t>
  </si>
  <si>
    <t>93.527</t>
  </si>
  <si>
    <t>93.528</t>
  </si>
  <si>
    <t>National Forum for State and Territorial Chief Executives</t>
  </si>
  <si>
    <t>93.529</t>
  </si>
  <si>
    <t>93.530</t>
  </si>
  <si>
    <t>93.531</t>
  </si>
  <si>
    <t>93.533</t>
  </si>
  <si>
    <t>93.534</t>
  </si>
  <si>
    <t>Affordable Care Act Program for Early Detection of Certain Medical Conditions Related to Environmental Health Hazards</t>
  </si>
  <si>
    <t>93.535</t>
  </si>
  <si>
    <t>93.536</t>
  </si>
  <si>
    <t>93.537</t>
  </si>
  <si>
    <t>93.538</t>
  </si>
  <si>
    <t>93.539</t>
  </si>
  <si>
    <t>93.540</t>
  </si>
  <si>
    <t>93.541</t>
  </si>
  <si>
    <t>93.542</t>
  </si>
  <si>
    <t>93.796</t>
  </si>
  <si>
    <t>State Survey Certification of Health Care Providers and Suppliers (Title XIX) Medicaid</t>
  </si>
  <si>
    <t>Biomedical Research and Research Training</t>
  </si>
  <si>
    <t>11.417</t>
  </si>
  <si>
    <t>11.419</t>
  </si>
  <si>
    <t>11.426</t>
  </si>
  <si>
    <t>11.427</t>
  </si>
  <si>
    <t>11.429</t>
  </si>
  <si>
    <t>11.431</t>
  </si>
  <si>
    <t>11.432</t>
  </si>
  <si>
    <t>11.433</t>
  </si>
  <si>
    <t>11.434</t>
  </si>
  <si>
    <t>11.435</t>
  </si>
  <si>
    <t>11.436</t>
  </si>
  <si>
    <t>11.437</t>
  </si>
  <si>
    <t>11.438</t>
  </si>
  <si>
    <t>11.439</t>
  </si>
  <si>
    <t>11.441</t>
  </si>
  <si>
    <t>11.452</t>
  </si>
  <si>
    <t>11.454</t>
  </si>
  <si>
    <t>11.455</t>
  </si>
  <si>
    <t>11.457</t>
  </si>
  <si>
    <t>11.459</t>
  </si>
  <si>
    <t>11.462</t>
  </si>
  <si>
    <t>11.463</t>
  </si>
  <si>
    <t>11.467</t>
  </si>
  <si>
    <t>11.468</t>
  </si>
  <si>
    <t>11.469</t>
  </si>
  <si>
    <t>11.472</t>
  </si>
  <si>
    <t>11.473</t>
  </si>
  <si>
    <t>11.474</t>
  </si>
  <si>
    <t>11.478</t>
  </si>
  <si>
    <t>11.481</t>
  </si>
  <si>
    <t>11.553</t>
  </si>
  <si>
    <t>11.601</t>
  </si>
  <si>
    <t>11.603</t>
  </si>
  <si>
    <t>11.604</t>
  </si>
  <si>
    <t>11.606</t>
  </si>
  <si>
    <t>11.609</t>
  </si>
  <si>
    <t>11.611</t>
  </si>
  <si>
    <t>11.612</t>
  </si>
  <si>
    <t>11.616</t>
  </si>
  <si>
    <t>11.617</t>
  </si>
  <si>
    <t>11.801</t>
  </si>
  <si>
    <t>12.002</t>
  </si>
  <si>
    <t>12.101</t>
  </si>
  <si>
    <t>12.102</t>
  </si>
  <si>
    <t>12.103</t>
  </si>
  <si>
    <t>12.104</t>
  </si>
  <si>
    <t>12.105</t>
  </si>
  <si>
    <t>12.106</t>
  </si>
  <si>
    <t>12.107</t>
  </si>
  <si>
    <t>12.108</t>
  </si>
  <si>
    <t>12.109</t>
  </si>
  <si>
    <t>12.111</t>
  </si>
  <si>
    <t>12.112</t>
  </si>
  <si>
    <t>12.113</t>
  </si>
  <si>
    <t>12.114</t>
  </si>
  <si>
    <t>12.116</t>
  </si>
  <si>
    <t>12.351</t>
  </si>
  <si>
    <t>12.352</t>
  </si>
  <si>
    <t>12.401</t>
  </si>
  <si>
    <t>12.404</t>
  </si>
  <si>
    <t>12.431</t>
  </si>
  <si>
    <t>12.551</t>
  </si>
  <si>
    <t>12.552</t>
  </si>
  <si>
    <t>12.553</t>
  </si>
  <si>
    <t>12.554</t>
  </si>
  <si>
    <t>12.555</t>
  </si>
  <si>
    <t>12.607</t>
  </si>
  <si>
    <t>12.611</t>
  </si>
  <si>
    <t>12.614</t>
  </si>
  <si>
    <t>12.901</t>
  </si>
  <si>
    <t>12.902</t>
  </si>
  <si>
    <t>14.103</t>
  </si>
  <si>
    <t>14.108</t>
  </si>
  <si>
    <t>14.117</t>
  </si>
  <si>
    <t>14.119</t>
  </si>
  <si>
    <t>14.122</t>
  </si>
  <si>
    <t>14.123</t>
  </si>
  <si>
    <t>14.126</t>
  </si>
  <si>
    <t>14.127</t>
  </si>
  <si>
    <t>14.128</t>
  </si>
  <si>
    <t>14.129</t>
  </si>
  <si>
    <t>14.133</t>
  </si>
  <si>
    <t>14.134</t>
  </si>
  <si>
    <t>14.135</t>
  </si>
  <si>
    <t>14.138</t>
  </si>
  <si>
    <t>14.139</t>
  </si>
  <si>
    <t>14.142</t>
  </si>
  <si>
    <t>14.149</t>
  </si>
  <si>
    <t>14.151</t>
  </si>
  <si>
    <t>14.155</t>
  </si>
  <si>
    <t>14.157</t>
  </si>
  <si>
    <t>14.159</t>
  </si>
  <si>
    <t>14.162</t>
  </si>
  <si>
    <t>14.163</t>
  </si>
  <si>
    <t>14.167</t>
  </si>
  <si>
    <t>14.168</t>
  </si>
  <si>
    <t>14.169</t>
  </si>
  <si>
    <t>14.171</t>
  </si>
  <si>
    <t>14.172</t>
  </si>
  <si>
    <t>14.175</t>
  </si>
  <si>
    <t>14.181</t>
  </si>
  <si>
    <t>14.183</t>
  </si>
  <si>
    <t>14.184</t>
  </si>
  <si>
    <t>14.188</t>
  </si>
  <si>
    <t>14.189</t>
  </si>
  <si>
    <t>14.191</t>
  </si>
  <si>
    <t>14.195</t>
  </si>
  <si>
    <t>14.198</t>
  </si>
  <si>
    <t>14.199</t>
  </si>
  <si>
    <t>14.218</t>
  </si>
  <si>
    <t>14.225</t>
  </si>
  <si>
    <t>14.228</t>
  </si>
  <si>
    <t>14.231</t>
  </si>
  <si>
    <t>14.235</t>
  </si>
  <si>
    <t>14.238</t>
  </si>
  <si>
    <t>14.239</t>
  </si>
  <si>
    <t>14.241</t>
  </si>
  <si>
    <t>14.247</t>
  </si>
  <si>
    <t>14.248</t>
  </si>
  <si>
    <t>14.249</t>
  </si>
  <si>
    <t>14.252</t>
  </si>
  <si>
    <t>14.311</t>
  </si>
  <si>
    <t>14.313</t>
  </si>
  <si>
    <t>14.314</t>
  </si>
  <si>
    <t>14.316</t>
  </si>
  <si>
    <t>14.401</t>
  </si>
  <si>
    <t>14.408</t>
  </si>
  <si>
    <t>14.506</t>
  </si>
  <si>
    <t>14.516</t>
  </si>
  <si>
    <t>14.856</t>
  </si>
  <si>
    <t>14.862</t>
  </si>
  <si>
    <t>14.865</t>
  </si>
  <si>
    <t>14.866</t>
  </si>
  <si>
    <t>14.867</t>
  </si>
  <si>
    <t>14.869</t>
  </si>
  <si>
    <t>14.871</t>
  </si>
  <si>
    <t>14.872</t>
  </si>
  <si>
    <t>14.873</t>
  </si>
  <si>
    <t>14.874</t>
  </si>
  <si>
    <t>14.877</t>
  </si>
  <si>
    <t>14.878</t>
  </si>
  <si>
    <t>14.879</t>
  </si>
  <si>
    <t>14.881</t>
  </si>
  <si>
    <t>14.902</t>
  </si>
  <si>
    <t>14.905</t>
  </si>
  <si>
    <t>14.906</t>
  </si>
  <si>
    <t>15.021</t>
  </si>
  <si>
    <t>15.022</t>
  </si>
  <si>
    <t>15.024</t>
  </si>
  <si>
    <t>15.025</t>
  </si>
  <si>
    <t>15.026</t>
  </si>
  <si>
    <t>15.027</t>
  </si>
  <si>
    <t>15.028</t>
  </si>
  <si>
    <t>15.029</t>
  </si>
  <si>
    <t>15.031</t>
  </si>
  <si>
    <t>15.032</t>
  </si>
  <si>
    <t>15.033</t>
  </si>
  <si>
    <t>15.034</t>
  </si>
  <si>
    <t>15.035</t>
  </si>
  <si>
    <t>15.036</t>
  </si>
  <si>
    <t>15.037</t>
  </si>
  <si>
    <t>15.038</t>
  </si>
  <si>
    <t>15.041</t>
  </si>
  <si>
    <t>15.042</t>
  </si>
  <si>
    <t>15.043</t>
  </si>
  <si>
    <t>15.044</t>
  </si>
  <si>
    <t>15.046</t>
  </si>
  <si>
    <t>15.047</t>
  </si>
  <si>
    <t>15.048</t>
  </si>
  <si>
    <t>16.757</t>
  </si>
  <si>
    <t>State Senior Environmental Employment Program</t>
  </si>
  <si>
    <t>Environmental Information Exchange Network Grant Program and Related Assistance</t>
  </si>
  <si>
    <t>Solid Waste Management Assistance Grants</t>
  </si>
  <si>
    <t>81.136</t>
  </si>
  <si>
    <t>Long-Term Surveillance and Maintenance</t>
  </si>
  <si>
    <t>85.102</t>
  </si>
  <si>
    <t>85.104</t>
  </si>
  <si>
    <t>Priority Grant Competition</t>
  </si>
  <si>
    <t>93.062</t>
  </si>
  <si>
    <t>Biomonitoring Programs for State Public Health Laboratories</t>
  </si>
  <si>
    <t>93.070</t>
  </si>
  <si>
    <t>Environmental Public Health and Emergency Response</t>
  </si>
  <si>
    <t>93.073</t>
  </si>
  <si>
    <t>Birth Defects and Developmental Disabilities - Prevention and Surveillance</t>
  </si>
  <si>
    <t>93.090</t>
  </si>
  <si>
    <t>93.091</t>
  </si>
  <si>
    <t>93.401</t>
  </si>
  <si>
    <t>93.402</t>
  </si>
  <si>
    <t>93.403</t>
  </si>
  <si>
    <t>93.404</t>
  </si>
  <si>
    <t>93.414</t>
  </si>
  <si>
    <t>93.415</t>
  </si>
  <si>
    <t>93.420</t>
  </si>
  <si>
    <t>93.715</t>
  </si>
  <si>
    <t>93.718</t>
  </si>
  <si>
    <t>93.719</t>
  </si>
  <si>
    <t>93.720</t>
  </si>
  <si>
    <t>93.721</t>
  </si>
  <si>
    <t>93.723</t>
  </si>
  <si>
    <t>93.724</t>
  </si>
  <si>
    <t>93.725</t>
  </si>
  <si>
    <t>93.726</t>
  </si>
  <si>
    <t>93.727</t>
  </si>
  <si>
    <t>Grants to Provide Outpatient Early Intervention Services with Respect to HIV Disease</t>
  </si>
  <si>
    <t>Cooperative Agreements for State-Based Comprehensive Breast and Cervical Cancer Early Detection Programs</t>
  </si>
  <si>
    <t>Healthy Start Initiative</t>
  </si>
  <si>
    <t>Special Projects of National Significance</t>
  </si>
  <si>
    <t>Demonstration Projects for Indian Health</t>
  </si>
  <si>
    <t>National Institutes of Health Acquired Immunodeficiency Syndrome Research Loan Repayment Program</t>
  </si>
  <si>
    <t>Other Assistance</t>
  </si>
  <si>
    <t>Other Federal Assistance</t>
  </si>
  <si>
    <t>Agricultural Market and Economic Research</t>
  </si>
  <si>
    <t>Blood Diseases and Resources Research</t>
  </si>
  <si>
    <t>Arthritis, Musculoskeletal and Skin Diseases Research</t>
  </si>
  <si>
    <t>FEDERAL EXPENDITURES MADE FROM PASS-THROUGH FUNDS RECEIVED</t>
  </si>
  <si>
    <t>Running Totals</t>
  </si>
  <si>
    <t>FEDERAL PASSTHROUGH FUNDS DISBURSED</t>
  </si>
  <si>
    <t>Schedule of Federal Pass-Through Funds Disbursed To Non-State Entities</t>
  </si>
  <si>
    <t>Schedule of Expenditures of Federal Awards</t>
  </si>
  <si>
    <t>FEDERAL AGENCY GRANTOR</t>
  </si>
  <si>
    <t>FEDERAL EXPENDITURES</t>
  </si>
  <si>
    <t>Commodity Loans and Loan Deficiency Payments</t>
  </si>
  <si>
    <t>Emergency Conservation Program</t>
  </si>
  <si>
    <t>Farm Storage Facility Loans</t>
  </si>
  <si>
    <t>Conservation Reserve Program</t>
  </si>
  <si>
    <t>Collaborative Forest Restoration</t>
  </si>
  <si>
    <t>Unallied Industry Projects</t>
  </si>
  <si>
    <t>Unallied Management Projects</t>
  </si>
  <si>
    <t>Cooperative Science and Education Program</t>
  </si>
  <si>
    <t>Chesapeake Bay Studies</t>
  </si>
  <si>
    <t>Weather and Air Quality Research</t>
  </si>
  <si>
    <t>Cooperating Technical Partners</t>
  </si>
  <si>
    <t>Fire Management Assistance Grant</t>
  </si>
  <si>
    <t>HIV Emergency Relief Project Grants</t>
  </si>
  <si>
    <t>Edward Byrne Memorial Competitive Grant Program</t>
  </si>
  <si>
    <t>Safety and Health Grants</t>
  </si>
  <si>
    <t>Payments for Small Community Air Service Development</t>
  </si>
  <si>
    <t>7(a) Loan Guarantees</t>
  </si>
  <si>
    <t>Small Business Development Centers</t>
  </si>
  <si>
    <t>504 Certified Development Loans</t>
  </si>
  <si>
    <t>National Wetland Program Development Grants and Five-Star Restoration Training Grant</t>
  </si>
  <si>
    <t>Office of Research and Development Consolidated Research/Training/Fellowships</t>
  </si>
  <si>
    <t>Environmental Protection Consolidated Grants for the Insular Areas - Program Support</t>
  </si>
  <si>
    <t>Predictive Science Academic Alliance Program</t>
  </si>
  <si>
    <t>Strengthening Minority-Serving Institutions</t>
  </si>
  <si>
    <t>International Broadcasting Independent Grantee Organizations</t>
  </si>
  <si>
    <t>Technical Assistance and Provision for Foreign Hospitals and Health Organizations</t>
  </si>
  <si>
    <t>Cardiovascular Diseases Research</t>
  </si>
  <si>
    <t>Diabetes, Digestive, and Kidney Diseases Extramural Research</t>
  </si>
  <si>
    <t>Training, Investigations, and Special Purpose Activities of Federally-Recognized Indian Tribes Consistent With the Clean Air Act (CAA), Tribal Sovereignty and the Protection and Management of Air Quality</t>
  </si>
  <si>
    <t>International Research and Research Training</t>
  </si>
  <si>
    <t>Preventive Health and Health Services Block Grant</t>
  </si>
  <si>
    <t>DEPARTMENT OF FIRE PROGRAMS</t>
  </si>
  <si>
    <t>DIVISION OF CAPITOL POLICE</t>
  </si>
  <si>
    <t>U.S. Department of Labor</t>
  </si>
  <si>
    <t>Trade Adjustment Assistance</t>
  </si>
  <si>
    <t>Permanent Labor Certification for Foreign Workers</t>
  </si>
  <si>
    <t>Temporary Labor Certification for Foreign Workers</t>
  </si>
  <si>
    <t>Energy Employees Occupational Illness Compensation</t>
  </si>
  <si>
    <t>Disability Employment Policy Development</t>
  </si>
  <si>
    <t>Transition Assistance Program</t>
  </si>
  <si>
    <t>HIV Demonstration, Research, Public and Professional Education Projects</t>
  </si>
  <si>
    <t>Maternal and Child Health Services Block Grant to the States</t>
  </si>
  <si>
    <t>Supplemental Security Income</t>
  </si>
  <si>
    <t>Twenty-First Century Community Learning Centers</t>
  </si>
  <si>
    <t>Ready-To-Learn Television</t>
  </si>
  <si>
    <t>Education Research, Development and Dissemination</t>
  </si>
  <si>
    <t>VIRGINIA SMALL BUSINESS FINANCING AUTHORITY</t>
  </si>
  <si>
    <t>VIRGINIA OUTDOORS FOUNDATION</t>
  </si>
  <si>
    <t>ASSISTIVE TECHNOLOGY LOAN FUND AUTHORITY</t>
  </si>
  <si>
    <t>RICHARD BLAND COLLEGE</t>
  </si>
  <si>
    <t>CHRISTOPHER NEWPORT UNIVERSITY</t>
  </si>
  <si>
    <t>UNIVERSITY OF VIRGINIA'S COLLEGE AT WISE</t>
  </si>
  <si>
    <t>GEORGE MASON UNIVERSITY</t>
  </si>
  <si>
    <t>VIRGINIA COMMUNITY COLLEGE SYSTEM</t>
  </si>
  <si>
    <t>NEW RIVER COMMUNITY COLLEGE</t>
  </si>
  <si>
    <t>SOUTHSIDE VIRGINIA COMMUNITY COLLEGE</t>
  </si>
  <si>
    <t>DANVILLE COMMUNITY COLLEGE</t>
  </si>
  <si>
    <t>NORTHERN VIRGINIA COMMUNITY COLLEGE</t>
  </si>
  <si>
    <t>PIEDMONT VIRGINIA COMMUNITY COLLEGE</t>
  </si>
  <si>
    <t>EASTERN SHORE COMMUNITY COLLEGE</t>
  </si>
  <si>
    <t>VIRGINIA WESTERN COMMUNITY COLLEGE</t>
  </si>
  <si>
    <t>WYTHEVILLE COMMUNITY COLLEGE</t>
  </si>
  <si>
    <t>BLUE RIDGE COMMUNITY COLLEGE</t>
  </si>
  <si>
    <t>CENTRAL VIRGINIA COMMUNITY COLLEGE</t>
  </si>
  <si>
    <t>SOUTHWEST VIRGINIA COMMUNITY COLLEGE</t>
  </si>
  <si>
    <t>TIDEWATER COMMUNITY COLLEGE</t>
  </si>
  <si>
    <t>VIRGINIA HIGHLANDS COMMUNITY COLLEGE</t>
  </si>
  <si>
    <t>MOUNTAIN EMPIRE COMMUNITY COLLEGE</t>
  </si>
  <si>
    <t>National Historical Publications and Records Grants</t>
  </si>
  <si>
    <t>Overseas Private Investment Corporation</t>
  </si>
  <si>
    <t>Commodities Futures Trading Commission</t>
  </si>
  <si>
    <t>U.S. Department of Energy</t>
  </si>
  <si>
    <t>National Incident Management System (NIMS)</t>
  </si>
  <si>
    <t>Wetlands Reserve Program</t>
  </si>
  <si>
    <t>INDIGENT DEFENSE COMMISSION</t>
  </si>
  <si>
    <t>DEPARTMENT OF VETERANS SERVICES</t>
  </si>
  <si>
    <t>Block Grants for Community Mental Health Services</t>
  </si>
  <si>
    <t>Crop Insurance Education in Targeted States</t>
  </si>
  <si>
    <t>Cooperative Agreements with States for Intrastate Meat and Poultry Inspection</t>
  </si>
  <si>
    <t>Meat, Poultry, and Egg Products Inspection</t>
  </si>
  <si>
    <t>Cooperative Extension Service</t>
  </si>
  <si>
    <t>School Breakfast Program</t>
  </si>
  <si>
    <t>Special Milk Program for Children</t>
  </si>
  <si>
    <t>Child and Adult Care Food Program</t>
  </si>
  <si>
    <t>Summer Food Service Program for Children</t>
  </si>
  <si>
    <t>State Administrative Expenses for Child Nutrition</t>
  </si>
  <si>
    <t>Commodity Supplemental Food Program</t>
  </si>
  <si>
    <t>Food Distribution Program on Indian Reservations</t>
  </si>
  <si>
    <t>Emergency Food Assistance Program (Food Commodities)</t>
  </si>
  <si>
    <t>WIC Farmers' Market Nutrition Program (FMNP)</t>
  </si>
  <si>
    <t>Team Nutrition Grants</t>
  </si>
  <si>
    <t>Community Development Block Grants/State's program and Non-Entitlement Grants in Hawaii</t>
  </si>
  <si>
    <t>Cultural Resources Management</t>
  </si>
  <si>
    <t>Lower Rio Grande Valley Water Resources Conservation and Improvement</t>
  </si>
  <si>
    <t>Contraception and Infertility Research Loan Repayment Program</t>
  </si>
  <si>
    <t>Development and Coordination of Rural Health Services</t>
  </si>
  <si>
    <t>Research on Healthcare Costs, Quality and Outcomes</t>
  </si>
  <si>
    <t>Endangered Species on Indian Lands</t>
  </si>
  <si>
    <t>Litigation Support for Indian Rights</t>
  </si>
  <si>
    <t>Indian Post Secondary Schools</t>
  </si>
  <si>
    <t>Indian Graduate Student Scholarships</t>
  </si>
  <si>
    <t>Improvement and Repair of Indian Detention Facilities</t>
  </si>
  <si>
    <t>SOUTHERN VIRGINIA HIGHER EDUCATION CENTER</t>
  </si>
  <si>
    <t>NEW COLLEGE INSTITUTE</t>
  </si>
  <si>
    <t>Missing Children's Assistance</t>
  </si>
  <si>
    <t>State Justice Statistics Program for Statistical Analysis Centers</t>
  </si>
  <si>
    <t>National Criminal History Improvement Program (NCHIP)</t>
  </si>
  <si>
    <t>Comprehensive Centers</t>
  </si>
  <si>
    <t>Program Title</t>
  </si>
  <si>
    <t>Water Bank Program</t>
  </si>
  <si>
    <t>Superfund State and Indian Tribe Core Program Cooperative Agreements</t>
  </si>
  <si>
    <t>Court Appointed Special Advocates</t>
  </si>
  <si>
    <t>Alternative or Innovative Treatment Technology Research, Demonstration, Training, and Hazardous Substance Research Grants</t>
  </si>
  <si>
    <t>Headquarters and Regional Underground Storage Tanks Program</t>
  </si>
  <si>
    <t>State and Tribal Response Program Grants</t>
  </si>
  <si>
    <t>Indian Environmental General Assistance Program (GAP)</t>
  </si>
  <si>
    <t>Service Training and Technical Assistance (Generic Training)</t>
  </si>
  <si>
    <t>Research Grants (Generic)</t>
  </si>
  <si>
    <t>Chesapeake Bay Gateways Network</t>
  </si>
  <si>
    <t>Enhanced Training and Services to End Violence and Abuse of Women Later in Life</t>
  </si>
  <si>
    <t>Fisheries Development and Utilization Research and Development Grants and Cooperative Agreements Program</t>
  </si>
  <si>
    <t>Marine Sanctuary Program</t>
  </si>
  <si>
    <t>Climate and Atmospheric Research</t>
  </si>
  <si>
    <t>Marine Fisheries Initiative</t>
  </si>
  <si>
    <t>Community Connect Grant Program</t>
  </si>
  <si>
    <t>Soil and Water Conservation</t>
  </si>
  <si>
    <t>Soil Survey</t>
  </si>
  <si>
    <t>Plant Materials for Conservation</t>
  </si>
  <si>
    <t>Research in Special Education</t>
  </si>
  <si>
    <t>GRANTOR STATE AGENCY NUMBER</t>
  </si>
  <si>
    <t>GRANTOR STATE AGENCY NAME</t>
  </si>
  <si>
    <t>FEDERAL PROGRAM NAME</t>
  </si>
  <si>
    <t>FEDERAL PASSTHROUGH FUNDS RECEIVED</t>
  </si>
  <si>
    <t>@</t>
  </si>
  <si>
    <t>United States Agency for International Development</t>
  </si>
  <si>
    <t>U.S. Department of Agriculture</t>
  </si>
  <si>
    <t>Plant and Animal Disease, Pest Control, and Animal Care</t>
  </si>
  <si>
    <t>Wildlife Services</t>
  </si>
  <si>
    <t>Market Protection and Promotion</t>
  </si>
  <si>
    <t>U.S. Department of Veteran's Affairs</t>
  </si>
  <si>
    <t>Veterans State Adult Day Health Care</t>
  </si>
  <si>
    <t>Environmental Protection Agency</t>
  </si>
  <si>
    <t>Ozone Transport Commission</t>
  </si>
  <si>
    <t>Healthy Communities Grant Program</t>
  </si>
  <si>
    <t>10.314</t>
  </si>
  <si>
    <t>11.008</t>
  </si>
  <si>
    <t>NOAA Mission-Related Education Awards</t>
  </si>
  <si>
    <t>11.557</t>
  </si>
  <si>
    <t>11.558</t>
  </si>
  <si>
    <t>11.618</t>
  </si>
  <si>
    <t>Small Rural Hospital Improvement Grant Program</t>
  </si>
  <si>
    <t>Assistance for Torture Victims</t>
  </si>
  <si>
    <t>Scientific Research - Combating Weapons of Mass Destruction</t>
  </si>
  <si>
    <t>Research on Chemical and Biological Defense</t>
  </si>
  <si>
    <t>National Security Education Program David L. Boren Scholarships</t>
  </si>
  <si>
    <t>English for Heritage Language Speakers Grants to U.S. Institutions of Higher Education</t>
  </si>
  <si>
    <t>National Institute of Justice W.E.B. DuBois Fellowship Program</t>
  </si>
  <si>
    <t>Public Safety Officers' Benefits Program</t>
  </si>
  <si>
    <t>Crime Victim Assistance</t>
  </si>
  <si>
    <t>Crime Victim Compensation</t>
  </si>
  <si>
    <t>16.758</t>
  </si>
  <si>
    <t>Improving the Investigation and Prosecution of Child Abuse and the Regional and Local Children's Advocacy Centers</t>
  </si>
  <si>
    <t>15.051</t>
  </si>
  <si>
    <t>15.052</t>
  </si>
  <si>
    <t>15.053</t>
  </si>
  <si>
    <t>15.057</t>
  </si>
  <si>
    <t>15.058</t>
  </si>
  <si>
    <t>15.059</t>
  </si>
  <si>
    <t>15.061</t>
  </si>
  <si>
    <t>15.062</t>
  </si>
  <si>
    <t>15.063</t>
  </si>
  <si>
    <t>15.065</t>
  </si>
  <si>
    <t>15.108</t>
  </si>
  <si>
    <t>15.113</t>
  </si>
  <si>
    <t>15.114</t>
  </si>
  <si>
    <t>15.124</t>
  </si>
  <si>
    <t>15.133</t>
  </si>
  <si>
    <t>15.141</t>
  </si>
  <si>
    <t>15.144</t>
  </si>
  <si>
    <t>15.146</t>
  </si>
  <si>
    <t>15.147</t>
  </si>
  <si>
    <t>15.148</t>
  </si>
  <si>
    <t>15.214</t>
  </si>
  <si>
    <t>15.222</t>
  </si>
  <si>
    <t>15.224</t>
  </si>
  <si>
    <t>15.225</t>
  </si>
  <si>
    <t>15.226</t>
  </si>
  <si>
    <t>15.227</t>
  </si>
  <si>
    <t>15.228</t>
  </si>
  <si>
    <t>15.229</t>
  </si>
  <si>
    <t>15.231</t>
  </si>
  <si>
    <t>15.232</t>
  </si>
  <si>
    <t>15.233</t>
  </si>
  <si>
    <t>15.234</t>
  </si>
  <si>
    <t>15.235</t>
  </si>
  <si>
    <t>15.236</t>
  </si>
  <si>
    <t>15.237</t>
  </si>
  <si>
    <t>15.238</t>
  </si>
  <si>
    <t>15.239</t>
  </si>
  <si>
    <t>15.242</t>
  </si>
  <si>
    <t>15.252</t>
  </si>
  <si>
    <t>15.253</t>
  </si>
  <si>
    <t>National Family Caregiver Support, Title III, Part E</t>
  </si>
  <si>
    <t>National Family Caregiver Support, Title VI, Part C, Grants To Indian Tribes And Native Hawaiians</t>
  </si>
  <si>
    <t>State Vital Statistics Improvement Program</t>
  </si>
  <si>
    <t>Environmental Health</t>
  </si>
  <si>
    <t>Technical and Non-Financial Assistance to Health Centers</t>
  </si>
  <si>
    <t>Cooperative Agreements to States/Territories for the Coordination and Development of Primary Care Offices</t>
  </si>
  <si>
    <t>National Research Service Award in Primary Care Medicine</t>
  </si>
  <si>
    <t>20.301</t>
  </si>
  <si>
    <t>20.313</t>
  </si>
  <si>
    <t>20.314</t>
  </si>
  <si>
    <t>20.315</t>
  </si>
  <si>
    <t>20.316</t>
  </si>
  <si>
    <t>20.317</t>
  </si>
  <si>
    <t>20.505</t>
  </si>
  <si>
    <t>20.507</t>
  </si>
  <si>
    <t>20.509</t>
  </si>
  <si>
    <t>20.513</t>
  </si>
  <si>
    <t>20.514</t>
  </si>
  <si>
    <t>20.515</t>
  </si>
  <si>
    <t>20.516</t>
  </si>
  <si>
    <t>20.518</t>
  </si>
  <si>
    <t>20.519</t>
  </si>
  <si>
    <t>20.521</t>
  </si>
  <si>
    <t>20.522</t>
  </si>
  <si>
    <t>20.601</t>
  </si>
  <si>
    <t>20.602</t>
  </si>
  <si>
    <t>20.607</t>
  </si>
  <si>
    <t>20.608</t>
  </si>
  <si>
    <t>20.609</t>
  </si>
  <si>
    <t>20.611</t>
  </si>
  <si>
    <t>20.612</t>
  </si>
  <si>
    <t>20.613</t>
  </si>
  <si>
    <t>20.614</t>
  </si>
  <si>
    <t>20.701</t>
  </si>
  <si>
    <t>20.703</t>
  </si>
  <si>
    <t>20.762</t>
  </si>
  <si>
    <t>20.764</t>
  </si>
  <si>
    <t>20.802</t>
  </si>
  <si>
    <t>20.803</t>
  </si>
  <si>
    <t>20.806</t>
  </si>
  <si>
    <t>20.807</t>
  </si>
  <si>
    <t>20.808</t>
  </si>
  <si>
    <t>20.812</t>
  </si>
  <si>
    <t>20.813</t>
  </si>
  <si>
    <t>20.814</t>
  </si>
  <si>
    <t>20.901</t>
  </si>
  <si>
    <t>20.904</t>
  </si>
  <si>
    <t>20.905</t>
  </si>
  <si>
    <t>20.931</t>
  </si>
  <si>
    <t>21.004</t>
  </si>
  <si>
    <t>21.006</t>
  </si>
  <si>
    <t>21.008</t>
  </si>
  <si>
    <t>21.021</t>
  </si>
  <si>
    <t>23.001</t>
  </si>
  <si>
    <t>23.002</t>
  </si>
  <si>
    <t>23.003</t>
  </si>
  <si>
    <t>23.009</t>
  </si>
  <si>
    <t>23.011</t>
  </si>
  <si>
    <t>27.001</t>
  </si>
  <si>
    <t>27.002</t>
  </si>
  <si>
    <t>27.003</t>
  </si>
  <si>
    <t>27.005</t>
  </si>
  <si>
    <t>27.006</t>
  </si>
  <si>
    <t>27.011</t>
  </si>
  <si>
    <t>27.013</t>
  </si>
  <si>
    <t>29.001</t>
  </si>
  <si>
    <t>30.001</t>
  </si>
  <si>
    <t>30.005</t>
  </si>
  <si>
    <t>30.008</t>
  </si>
  <si>
    <t>30.011</t>
  </si>
  <si>
    <t>32.001</t>
  </si>
  <si>
    <t>33.001</t>
  </si>
  <si>
    <t>34.001</t>
  </si>
  <si>
    <t>34.002</t>
  </si>
  <si>
    <t>36.001</t>
  </si>
  <si>
    <t>Water Pollution Control State, Interstate, and Tribal Program Support</t>
  </si>
  <si>
    <t>Surveys, Studies, Investigations, Demonstrations, and Training Grants and Cooperative Agreements - Section 104(b)(3) of the Clean Water Act</t>
  </si>
  <si>
    <t>U.S. Department of Health and Human Services</t>
  </si>
  <si>
    <t>Property Improvement Loan Insurance for Improving All Existing Structures and Building of New Nonresidential Structures</t>
  </si>
  <si>
    <t>Mortgage Insurance for the Purchase or Refinancing of Existing Multifamily Housing Projects</t>
  </si>
  <si>
    <t>Supportive Housing for the Elderly</t>
  </si>
  <si>
    <t>Public Awareness Campaigns on Embryo Adoption</t>
  </si>
  <si>
    <t>Medical Reserve Corps Small Grant Program</t>
  </si>
  <si>
    <t>97.120</t>
  </si>
  <si>
    <t>97.122</t>
  </si>
  <si>
    <t>Bio-Preparedness Collaboratory</t>
  </si>
  <si>
    <t>97.123</t>
  </si>
  <si>
    <t>VA Homeless Providers Grant and Per Diem Program</t>
  </si>
  <si>
    <t>Automobiles and Adaptive Equipment for Certain Disabled Veterans and Members of the Armed Forces</t>
  </si>
  <si>
    <t>Burial Expenses Allowance for Veterans</t>
  </si>
  <si>
    <t>Pension for Non-Service-Connected Disability for Veterans</t>
  </si>
  <si>
    <t>Pension to Veterans Surviving Spouses, and Children</t>
  </si>
  <si>
    <t>Tribal Self-Governance</t>
  </si>
  <si>
    <t>Indian Self-Determination Contract Support</t>
  </si>
  <si>
    <t>Services to Indian Children, Elderly and Families</t>
  </si>
  <si>
    <t>Indian Adult Education</t>
  </si>
  <si>
    <t>Assistance to Tribally Controlled Community Colleges and Universities</t>
  </si>
  <si>
    <t>Tribally Controlled Community College Endowments</t>
  </si>
  <si>
    <t>Tribal Courts</t>
  </si>
  <si>
    <t>Indian Law Enforcement</t>
  </si>
  <si>
    <t>Indian Community Fire Protection</t>
  </si>
  <si>
    <t>Indian Economic Development</t>
  </si>
  <si>
    <t>Agriculture on Indian Lands</t>
  </si>
  <si>
    <t>Forestry on Indian Lands</t>
  </si>
  <si>
    <t>Indian Rights Protection</t>
  </si>
  <si>
    <t>Water Resources on Indian Lands</t>
  </si>
  <si>
    <t>Minerals and Mining on Indian Lands</t>
  </si>
  <si>
    <t>Indian Child and Family Education</t>
  </si>
  <si>
    <t>Nuclear Energy Research, Development and Demonstration</t>
  </si>
  <si>
    <t>Federal Supplemental Educational Opportunity Grants</t>
  </si>
  <si>
    <t>Undergraduate International Studies and Foreign Language Programs</t>
  </si>
  <si>
    <t>International Research and Studies</t>
  </si>
  <si>
    <t>Coastal Zone Management Administration Awards</t>
  </si>
  <si>
    <t>Coastal Zone Management Estuarine Research Reserves</t>
  </si>
  <si>
    <t>Financial Assistance for National Centers for Coastal Ocean Science</t>
  </si>
  <si>
    <t>Policy Research and Evaluation Grants</t>
  </si>
  <si>
    <t>State Capacity Building</t>
  </si>
  <si>
    <t>Mental Health Research Grants</t>
  </si>
  <si>
    <t>Edward Byrne Memorial Justice Assistance Grant Program</t>
  </si>
  <si>
    <t>Support for Adam Walsh Act Implementation Grant Program</t>
  </si>
  <si>
    <t>National Farmworker Jobs Program</t>
  </si>
  <si>
    <t>H-1B Job Training Grants</t>
  </si>
  <si>
    <t>Brookwood-Sago Grant</t>
  </si>
  <si>
    <t>Overseas Refugee Assistance Programs for East Asia</t>
  </si>
  <si>
    <t>Overseas Refugee Assistance Programs for Africa</t>
  </si>
  <si>
    <t>Overseas Refugee Assistance Programs for Western Hemisphere</t>
  </si>
  <si>
    <t>Overseas Refugee Assistance Programs for Europe</t>
  </si>
  <si>
    <t>Overseas Refugee Assistance Programs for Strategic Global Priorities</t>
  </si>
  <si>
    <t>Transportation Infrastructure Finance and Innovation Act (TIFIA) Program</t>
  </si>
  <si>
    <t>COMBINED DISTRICT COURTS</t>
  </si>
  <si>
    <t>VIRGINIA STATE BAR</t>
  </si>
  <si>
    <t>OFFICE OF THE GOVERNOR</t>
  </si>
  <si>
    <t>DEPARTMENT OF PLANNING AND BUDGET</t>
  </si>
  <si>
    <t>DEPARTMENT OF MILITARY AFFAIRS</t>
  </si>
  <si>
    <t>COURT OF APPEALS OF VIRGINIA</t>
  </si>
  <si>
    <t>DEPARTMENT OF EMERGENCY MANAGEMENT</t>
  </si>
  <si>
    <t>DEPARTMENT OF HUMAN RESOURCE MANAGEMENT</t>
  </si>
  <si>
    <t>AUDITOR OF PUBLIC ACCOUNTS</t>
  </si>
  <si>
    <t>VIRGINIA INFORMATION TECHNOLOGIES AGENCY</t>
  </si>
  <si>
    <t>DEPARTMENT OF CRIMINAL JUSTICE SERVICES</t>
  </si>
  <si>
    <t>THE SCIENCE MUSEUM OF VIRGINIA</t>
  </si>
  <si>
    <t>VIRGINIA COMMISSION FOR THE ARTS</t>
  </si>
  <si>
    <t>ADMINISTRATION OF HEALTH INSURANCE</t>
  </si>
  <si>
    <t>DEPARTMENT OF ACCOUNTS</t>
  </si>
  <si>
    <t>DEPARTMENT OF THE TREASURY</t>
  </si>
  <si>
    <t>DEPARTMENT OF MOTOR VEHICLES</t>
  </si>
  <si>
    <t>TREASURY BOARD</t>
  </si>
  <si>
    <t>DEPARTMENT OF STATE POLICE</t>
  </si>
  <si>
    <t>COMPENSATION BOARD</t>
  </si>
  <si>
    <t>VIRGINIA RETIREMENT SYSTEM</t>
  </si>
  <si>
    <t>VIRGINIA CRIMINAL SENTENCING COMMISSION</t>
  </si>
  <si>
    <t>DEPARTMENT OF TAXATION</t>
  </si>
  <si>
    <t>SECRETARY OF THE COMMONWEALTH</t>
  </si>
  <si>
    <t>10.866</t>
  </si>
  <si>
    <t>10.867</t>
  </si>
  <si>
    <t>Bioenergy Program for Advanced Biofuels</t>
  </si>
  <si>
    <t>National Oceanic and Atmospheric Administration (NOAA) Cooperative Institutes</t>
  </si>
  <si>
    <t>11.482</t>
  </si>
  <si>
    <t>11.805</t>
  </si>
  <si>
    <t>MBDA Business Center</t>
  </si>
  <si>
    <t>12.217</t>
  </si>
  <si>
    <t>12.330</t>
  </si>
  <si>
    <t>12.335</t>
  </si>
  <si>
    <t>12.357</t>
  </si>
  <si>
    <t>ROTC Language and Culture Training Grants</t>
  </si>
  <si>
    <t>12.369</t>
  </si>
  <si>
    <t>Marine Corps Systems Command Federal Assistance Program</t>
  </si>
  <si>
    <t>14.259</t>
  </si>
  <si>
    <t>14.260</t>
  </si>
  <si>
    <t>14.261</t>
  </si>
  <si>
    <t>14.262</t>
  </si>
  <si>
    <t>14.321</t>
  </si>
  <si>
    <t>14.419</t>
  </si>
  <si>
    <t>14.420</t>
  </si>
  <si>
    <t>14.523</t>
  </si>
  <si>
    <t>14.524</t>
  </si>
  <si>
    <t>14.525</t>
  </si>
  <si>
    <t>14.703</t>
  </si>
  <si>
    <t>14.704</t>
  </si>
  <si>
    <t>14.889</t>
  </si>
  <si>
    <t>14.891</t>
  </si>
  <si>
    <t>14.913</t>
  </si>
  <si>
    <t>14.914</t>
  </si>
  <si>
    <t>15.429</t>
  </si>
  <si>
    <t>State Select</t>
  </si>
  <si>
    <t>15.430</t>
  </si>
  <si>
    <t>8(g) State Coastal Zone</t>
  </si>
  <si>
    <t>15.431</t>
  </si>
  <si>
    <t>15.432</t>
  </si>
  <si>
    <t>California Refuge Account</t>
  </si>
  <si>
    <t>15.433</t>
  </si>
  <si>
    <t>Flood Control Act Lands</t>
  </si>
  <si>
    <t>15.434</t>
  </si>
  <si>
    <t>Geothermal Resources</t>
  </si>
  <si>
    <t>15.435</t>
  </si>
  <si>
    <t>GoMESA</t>
  </si>
  <si>
    <t>15.436</t>
  </si>
  <si>
    <t>Late Disbursement Interest</t>
  </si>
  <si>
    <t>15.437</t>
  </si>
  <si>
    <t>Minerals Leasing Act</t>
  </si>
  <si>
    <t>15.438</t>
  </si>
  <si>
    <t>National Forest Acquired Lands</t>
  </si>
  <si>
    <t>15.439</t>
  </si>
  <si>
    <t>National Petroleum Reserve - Alaska</t>
  </si>
  <si>
    <t>15.440</t>
  </si>
  <si>
    <t>South Half of the Red River</t>
  </si>
  <si>
    <t>15.542</t>
  </si>
  <si>
    <t>Arizona Water Settlement Act of 2004</t>
  </si>
  <si>
    <t>15.543</t>
  </si>
  <si>
    <t>15.544</t>
  </si>
  <si>
    <t>15.545</t>
  </si>
  <si>
    <t>VIRGINIA HOUSING COMMISSION</t>
  </si>
  <si>
    <t>Lung Diseases Research</t>
  </si>
  <si>
    <t>Special Education - State Personnel Development</t>
  </si>
  <si>
    <t>16.812</t>
  </si>
  <si>
    <t>16.813</t>
  </si>
  <si>
    <t>NICS Act Record Improvement Program</t>
  </si>
  <si>
    <t>17.275</t>
  </si>
  <si>
    <t>Graduate Assistance in Areas of National Need</t>
  </si>
  <si>
    <t>Centers for International Business Education</t>
  </si>
  <si>
    <t>Language Resource Centers</t>
  </si>
  <si>
    <t>Rehabilitation Services Demonstration and Training Programs</t>
  </si>
  <si>
    <t>Program of Protection and Advocacy of Individual Rights</t>
  </si>
  <si>
    <t>Rehabilitation Short-Term Training</t>
  </si>
  <si>
    <t>U.S. Department of Commerce</t>
  </si>
  <si>
    <t>U.S. Department of Defense</t>
  </si>
  <si>
    <t>Department of Defense HIV/AIDS Prevention Program</t>
  </si>
  <si>
    <t>National Security Education Program David L. Boren Fellowships</t>
  </si>
  <si>
    <t>English for Heritage Language Speakers Scholarships</t>
  </si>
  <si>
    <t>U.S. Department of Housing and Urban Development</t>
  </si>
  <si>
    <t>Atlantic Coastal Fisheries Cooperative Management Act</t>
  </si>
  <si>
    <t>Educational Partnership Program</t>
  </si>
  <si>
    <t>Calibration Program</t>
  </si>
  <si>
    <t>National Standard Reference Data System</t>
  </si>
  <si>
    <t>Standard Reference Materials</t>
  </si>
  <si>
    <t>Weights and Measures Service</t>
  </si>
  <si>
    <t>Assistance to Small Shipyards</t>
  </si>
  <si>
    <t>Community Development Revolving Loan Fund Program for Credit Unions</t>
  </si>
  <si>
    <t>Museums for America</t>
  </si>
  <si>
    <t>8(a) Business Development Program</t>
  </si>
  <si>
    <t>7(j) Technical Assistance</t>
  </si>
  <si>
    <t>Disaster Assistance Loans</t>
  </si>
  <si>
    <t>70.000</t>
  </si>
  <si>
    <t>77.000</t>
  </si>
  <si>
    <t>78.000</t>
  </si>
  <si>
    <t>81.000</t>
  </si>
  <si>
    <t>84.000</t>
  </si>
  <si>
    <t>84.040</t>
  </si>
  <si>
    <t>93.975</t>
  </si>
  <si>
    <t>National Nuclear Security Administration (NNSA) Minority Serving Institutions (MSI) Program</t>
  </si>
  <si>
    <t>Flood Mitigation Assistance</t>
  </si>
  <si>
    <t>Hazard Mitigation Grant</t>
  </si>
  <si>
    <t>Emergency Management Performance Grants</t>
  </si>
  <si>
    <t>Indian Country Investigations</t>
  </si>
  <si>
    <t>Services for Trafficking Victims</t>
  </si>
  <si>
    <t>Legal Assistance for Victims</t>
  </si>
  <si>
    <t>Tribal Work Grants</t>
  </si>
  <si>
    <t>Welfare Reform Research, Evaluations and National Studies</t>
  </si>
  <si>
    <t>Child Care Mandatory and Matching Funds of the Child Care and Development Fund</t>
  </si>
  <si>
    <t>Grants to States for Access and Visitation Programs</t>
  </si>
  <si>
    <t>Services to Victims of a Severe Form of Trafficking</t>
  </si>
  <si>
    <t>Chafee Education and Training Vouchers Program (ETV)</t>
  </si>
  <si>
    <t>Providing Water to At-Risk Natural Desert Terminal Lakes</t>
  </si>
  <si>
    <t>Rail and Transit Security Grant Program</t>
  </si>
  <si>
    <t>National Estuary Program</t>
  </si>
  <si>
    <t>Nonpoint Source Implementation Grants</t>
  </si>
  <si>
    <t>Regional Wetland Program Development Grants</t>
  </si>
  <si>
    <t>Disaster Assistance Projects</t>
  </si>
  <si>
    <t>Homeland Security Biowatch Program</t>
  </si>
  <si>
    <t>Repetitive Flood Claims</t>
  </si>
  <si>
    <t>Foreign Investment Insurance</t>
  </si>
  <si>
    <t>DEPARTMENT OF MOTOR VEHICLES TRANSFER PAYMENTS</t>
  </si>
  <si>
    <t>Specialty Crop Research Initiative</t>
  </si>
  <si>
    <t>Cancer Treatment Research</t>
  </si>
  <si>
    <t>Cancer Biology Research</t>
  </si>
  <si>
    <t>Cancer Centers Support Grants</t>
  </si>
  <si>
    <t>Cancer Research Manpower</t>
  </si>
  <si>
    <t>Cancer Control</t>
  </si>
  <si>
    <t>Transitional Living for Homeless Youth</t>
  </si>
  <si>
    <t>Education and Prevention Grants to Reduce Sexual Abuse of Runaway, Homeless and Street Youth</t>
  </si>
  <si>
    <t>Temporary Assistance for Needy Families</t>
  </si>
  <si>
    <t>Low-Income Home Energy Assistance</t>
  </si>
  <si>
    <t>Community Services Block Grant</t>
  </si>
  <si>
    <t>Child Care and Development Block Grant</t>
  </si>
  <si>
    <t>U.S. Repatriation</t>
  </si>
  <si>
    <t>Improving the Capability of Indian Tribal Governments to Regulate Environmental Quality</t>
  </si>
  <si>
    <t>State Court Improvement Program</t>
  </si>
  <si>
    <t>Forest Health Protection</t>
  </si>
  <si>
    <t>Grant Program to Establish a Fund for Financing Water and Wastewater Projects</t>
  </si>
  <si>
    <t>Rural Broadband Access Loans and Loan Guarantees</t>
  </si>
  <si>
    <t>Culturally and Linguistically Specific Services Program</t>
  </si>
  <si>
    <t>16.123</t>
  </si>
  <si>
    <t>93.071</t>
  </si>
  <si>
    <t>93.072</t>
  </si>
  <si>
    <t>Lifespan Respite Care Program</t>
  </si>
  <si>
    <t>93.089</t>
  </si>
  <si>
    <t>93.400</t>
  </si>
  <si>
    <t>93.406</t>
  </si>
  <si>
    <t>93.409</t>
  </si>
  <si>
    <t>93.605</t>
  </si>
  <si>
    <t>Family Connection Grants</t>
  </si>
  <si>
    <t>National Center for Research Resources, Recovery Act Construction Support</t>
  </si>
  <si>
    <t>93.708</t>
  </si>
  <si>
    <t>93.709</t>
  </si>
  <si>
    <t>93.710</t>
  </si>
  <si>
    <t>93.711</t>
  </si>
  <si>
    <t>93.713</t>
  </si>
  <si>
    <t>93.714</t>
  </si>
  <si>
    <t>93.716</t>
  </si>
  <si>
    <t>Highway Research and Development Program</t>
  </si>
  <si>
    <t>Performance and Registration Information Systems Management</t>
  </si>
  <si>
    <t>Border Enforcement Grants</t>
  </si>
  <si>
    <t>Safety Data Improvement Program</t>
  </si>
  <si>
    <t>INTERSTATE ORGANIZATION CONTRIBUTIONS</t>
  </si>
  <si>
    <t>VIRGINIA MUSEUM OF NATURAL HISTORY</t>
  </si>
  <si>
    <t>Promote the Survival and Continuing Vitality of Native American Languages</t>
  </si>
  <si>
    <t>U.S. Department of Transportation</t>
  </si>
  <si>
    <t>Coal Mine Workers' Compensation</t>
  </si>
  <si>
    <t>Labor Organization Reports</t>
  </si>
  <si>
    <t>Consultation Agreements</t>
  </si>
  <si>
    <t>Mine Health and Safety Grants</t>
  </si>
  <si>
    <t>Epidemiologic Research Studies of Acquired Immunodeficiency Syndrome (AIDS) and Human Immunodeficiency Virus (HIV) Infection in Selected Population Groups</t>
  </si>
  <si>
    <t>Human Immunodeficiency Virus (HIV)/Acquired Immunodeficiency Virus Syndrome (AIDS) Surveillance</t>
  </si>
  <si>
    <t>Assistance Programs for Chronic Disease Prevention and Control</t>
  </si>
  <si>
    <t>85.003</t>
  </si>
  <si>
    <t>91.003</t>
  </si>
  <si>
    <t>93.011</t>
  </si>
  <si>
    <t>93.016</t>
  </si>
  <si>
    <t>93.055</t>
  </si>
  <si>
    <t>93.056</t>
  </si>
  <si>
    <t>93.338</t>
  </si>
  <si>
    <t>Foreign Public Health Construction</t>
  </si>
  <si>
    <t>93.339</t>
  </si>
  <si>
    <t>Public Health Conference Support</t>
  </si>
  <si>
    <t>Biomedical Advanced Research and Development Authority (BARDA), Biodefense Medical Countermeasure Development</t>
  </si>
  <si>
    <t>93.440</t>
  </si>
  <si>
    <t>93.452</t>
  </si>
  <si>
    <t>93.505</t>
  </si>
  <si>
    <t>Resident Opportunity and Supportive Services - Service Coordinators</t>
  </si>
  <si>
    <t>Moving to Work Demonstration Program</t>
  </si>
  <si>
    <t>Native American Business Development Institute</t>
  </si>
  <si>
    <t>Tribal Energy Development Capacity Grants</t>
  </si>
  <si>
    <t>Invasive and Noxious Plant Management</t>
  </si>
  <si>
    <t>Marine Turtle Conservation Fund</t>
  </si>
  <si>
    <t>U.S. Department of Justice</t>
  </si>
  <si>
    <t>90.402</t>
  </si>
  <si>
    <t>20.721</t>
  </si>
  <si>
    <t>20.761</t>
  </si>
  <si>
    <t>15.652</t>
  </si>
  <si>
    <t>Secure Rural Schools and Community Self-Determination</t>
  </si>
  <si>
    <t>Southern Nevada Public Land Management</t>
  </si>
  <si>
    <t>Rangeland Resource Management</t>
  </si>
  <si>
    <t>Management Initiatives</t>
  </si>
  <si>
    <t>Marine Gas Hydrate Research Activities</t>
  </si>
  <si>
    <t>Specially Adapted Housing for Disabled Veterans</t>
  </si>
  <si>
    <t>Marine Mammal Data Program</t>
  </si>
  <si>
    <t>Environmental Sciences, Applications, Data, and Education</t>
  </si>
  <si>
    <t>Regional Fishery Management Councils</t>
  </si>
  <si>
    <t>Inventions and Innovations</t>
  </si>
  <si>
    <t>State Energy Program</t>
  </si>
  <si>
    <t>Weatherization Assistance for Low-Income Persons</t>
  </si>
  <si>
    <t>University Coal Research</t>
  </si>
  <si>
    <t>15.535</t>
  </si>
  <si>
    <t>15.537</t>
  </si>
  <si>
    <t>15.538</t>
  </si>
  <si>
    <t>15.656</t>
  </si>
  <si>
    <t>15.657</t>
  </si>
  <si>
    <t>15.817</t>
  </si>
  <si>
    <t>15.818</t>
  </si>
  <si>
    <t>15.819</t>
  </si>
  <si>
    <t>15.932</t>
  </si>
  <si>
    <t>16.015</t>
  </si>
  <si>
    <t>16.756</t>
  </si>
  <si>
    <t>10.087</t>
  </si>
  <si>
    <t>Biomass Crop Assistance Program</t>
  </si>
  <si>
    <t>10.088</t>
  </si>
  <si>
    <t>10.089</t>
  </si>
  <si>
    <t>Livestock Forage Disaster Program</t>
  </si>
  <si>
    <t>10.091</t>
  </si>
  <si>
    <t>10.092</t>
  </si>
  <si>
    <t>10.093</t>
  </si>
  <si>
    <t>Voluntary Public Access and Habitat Incentive Program</t>
  </si>
  <si>
    <t>10.095</t>
  </si>
  <si>
    <t>10.099</t>
  </si>
  <si>
    <t>10.171</t>
  </si>
  <si>
    <t>Organic Certification Cost Share Programs</t>
  </si>
  <si>
    <t>10.313</t>
  </si>
  <si>
    <t>10.322</t>
  </si>
  <si>
    <t>Distance Education Grants for Institutions of Higher Education in Insular Areas</t>
  </si>
  <si>
    <t>10.324</t>
  </si>
  <si>
    <t>10.586</t>
  </si>
  <si>
    <t>10.588</t>
  </si>
  <si>
    <t>10.610</t>
  </si>
  <si>
    <t>10.777</t>
  </si>
  <si>
    <t>Norman E. Borlaug International Agricultural Science and Technology Fellowship</t>
  </si>
  <si>
    <t>Gaining Early Awareness and Readiness for Undergraduate Programs</t>
  </si>
  <si>
    <t>Child Care Access Means Parents in School</t>
  </si>
  <si>
    <t>#</t>
  </si>
  <si>
    <t>Staffing for Adequate Fire and Emergency Response (SAFER)</t>
  </si>
  <si>
    <t>Program for Study of Eastern Europe and the Independent States of the Former Soviet Union</t>
  </si>
  <si>
    <t>Appalachian Research, Technical Assistance, and Demonstration Projects</t>
  </si>
  <si>
    <t>VIRGINIA RESOURCES AUTHORITY</t>
  </si>
  <si>
    <t>VIRGINIA COMMERCIAL SPACE FLIGHT AUTHORITY</t>
  </si>
  <si>
    <t>Administrative Cost Grants for Indian Schools</t>
  </si>
  <si>
    <t>Rural Electrification Loans and Loan Guarantees</t>
  </si>
  <si>
    <t>Rural Economic Development Loans and Grants</t>
  </si>
  <si>
    <t>Distance Learning and Telemedicine Loans and Grants</t>
  </si>
  <si>
    <t>Federal Real Property Assistance Program</t>
  </si>
  <si>
    <t>Training Interpreters for Individuals who are Deaf and Individuals who are Deaf-Blind</t>
  </si>
  <si>
    <t>20.816</t>
  </si>
  <si>
    <t>43.003</t>
  </si>
  <si>
    <t>43.007</t>
  </si>
  <si>
    <t>Space Operations</t>
  </si>
  <si>
    <t>43.008</t>
  </si>
  <si>
    <t>43.009</t>
  </si>
  <si>
    <t>43.010</t>
  </si>
  <si>
    <t>43.011</t>
  </si>
  <si>
    <t>59.059</t>
  </si>
  <si>
    <t>59.060</t>
  </si>
  <si>
    <t>59.061</t>
  </si>
  <si>
    <t>64.028</t>
  </si>
  <si>
    <t>64.029</t>
  </si>
  <si>
    <t>64.030</t>
  </si>
  <si>
    <t>64.031</t>
  </si>
  <si>
    <t>Life Insurance for Veterans - Direct Payments for Insurance</t>
  </si>
  <si>
    <t>66.126</t>
  </si>
  <si>
    <t>66.313</t>
  </si>
  <si>
    <t>International Compliance and Enforcement Projects</t>
  </si>
  <si>
    <t>81.214</t>
  </si>
  <si>
    <t>Environmental Monitoring/Cleanup, Cultural and Resource Mgmt., Emergency Response Research, Outreach, Technical Analysis</t>
  </si>
  <si>
    <t>Supported Employment Services for Individuals with the Most Significant Disabilities</t>
  </si>
  <si>
    <t>Solid Waste Management Grants</t>
  </si>
  <si>
    <t>Emergency Community Water Assistance Grants</t>
  </si>
  <si>
    <t>Community Facilities Loans and Grants</t>
  </si>
  <si>
    <t>Intermediary Relending Program</t>
  </si>
  <si>
    <t>Rural Cooperative Development Grants</t>
  </si>
  <si>
    <t>Social Security State Grants for Work Incentives Assistance to Disabled Beneficiaries</t>
  </si>
  <si>
    <t>Special Benefits for Certain World War II Veterans</t>
  </si>
  <si>
    <t>Citizenship Education and Training</t>
  </si>
  <si>
    <t>Snow Survey and Water Supply Forecasting</t>
  </si>
  <si>
    <t>Environmental Quality Incentives Program</t>
  </si>
  <si>
    <t>Farm and Ranch Lands Protection Program</t>
  </si>
  <si>
    <t>Wildlife Habitat Incentive Program</t>
  </si>
  <si>
    <t>Agricultural Management Assistance</t>
  </si>
  <si>
    <t>99.100</t>
  </si>
  <si>
    <t>Grassland Reserve Program</t>
  </si>
  <si>
    <t>Agricultural Statistics Reports</t>
  </si>
  <si>
    <t>Technical Agricultural Assistance</t>
  </si>
  <si>
    <t>Organic Agriculture Research and Extension Initiative</t>
  </si>
  <si>
    <t>Value-Added Producer Grants</t>
  </si>
  <si>
    <t>Food Safety Cooperative Agreements</t>
  </si>
  <si>
    <t>Cooperative Endangered Species Conservation Fund</t>
  </si>
  <si>
    <t>HIV Care Formula Grants</t>
  </si>
  <si>
    <t>15.254</t>
  </si>
  <si>
    <t>15.255</t>
  </si>
  <si>
    <t>15.406</t>
  </si>
  <si>
    <t>15.407</t>
  </si>
  <si>
    <t>15.421</t>
  </si>
  <si>
    <t>15.422</t>
  </si>
  <si>
    <t>15.423</t>
  </si>
  <si>
    <t>15.424</t>
  </si>
  <si>
    <t>15.425</t>
  </si>
  <si>
    <t>15.427</t>
  </si>
  <si>
    <t>15.428</t>
  </si>
  <si>
    <t>15.504</t>
  </si>
  <si>
    <t>15.506</t>
  </si>
  <si>
    <t>15.507</t>
  </si>
  <si>
    <t>15.508</t>
  </si>
  <si>
    <t>15.509</t>
  </si>
  <si>
    <t>15.511</t>
  </si>
  <si>
    <t>15.512</t>
  </si>
  <si>
    <t>15.513</t>
  </si>
  <si>
    <t>15.514</t>
  </si>
  <si>
    <t>15.516</t>
  </si>
  <si>
    <t>15.517</t>
  </si>
  <si>
    <t>15.518</t>
  </si>
  <si>
    <t>15.519</t>
  </si>
  <si>
    <t>15.521</t>
  </si>
  <si>
    <t>15.522</t>
  </si>
  <si>
    <t>15.524</t>
  </si>
  <si>
    <t>15.525</t>
  </si>
  <si>
    <t>15.526</t>
  </si>
  <si>
    <t>15.527</t>
  </si>
  <si>
    <t>15.529</t>
  </si>
  <si>
    <t>15.531</t>
  </si>
  <si>
    <t>15.532</t>
  </si>
  <si>
    <t>15.533</t>
  </si>
  <si>
    <t>15.534</t>
  </si>
  <si>
    <t>15.605</t>
  </si>
  <si>
    <t>15.608</t>
  </si>
  <si>
    <t>15.611</t>
  </si>
  <si>
    <t>15.614</t>
  </si>
  <si>
    <t>15.615</t>
  </si>
  <si>
    <t>15.616</t>
  </si>
  <si>
    <t>15.619</t>
  </si>
  <si>
    <t>15.621</t>
  </si>
  <si>
    <t>15.622</t>
  </si>
  <si>
    <t>15.623</t>
  </si>
  <si>
    <t>15.625</t>
  </si>
  <si>
    <t>15.626</t>
  </si>
  <si>
    <t>15.628</t>
  </si>
  <si>
    <t>15.629</t>
  </si>
  <si>
    <t>15.631</t>
  </si>
  <si>
    <t>15.632</t>
  </si>
  <si>
    <t>15.633</t>
  </si>
  <si>
    <t>15.634</t>
  </si>
  <si>
    <t>15.635</t>
  </si>
  <si>
    <t>15.636</t>
  </si>
  <si>
    <t>15.637</t>
  </si>
  <si>
    <t>15.639</t>
  </si>
  <si>
    <t>15.641</t>
  </si>
  <si>
    <t>15.642</t>
  </si>
  <si>
    <t>15.643</t>
  </si>
  <si>
    <t>15.644</t>
  </si>
  <si>
    <t>15.645</t>
  </si>
  <si>
    <t>15.647</t>
  </si>
  <si>
    <t>15.648</t>
  </si>
  <si>
    <t>15.649</t>
  </si>
  <si>
    <t>15.651</t>
  </si>
  <si>
    <t>15.653</t>
  </si>
  <si>
    <t>15.654</t>
  </si>
  <si>
    <t>15.655</t>
  </si>
  <si>
    <t>15.805</t>
  </si>
  <si>
    <t>15.807</t>
  </si>
  <si>
    <t>15.808</t>
  </si>
  <si>
    <t>15.809</t>
  </si>
  <si>
    <t>15.811</t>
  </si>
  <si>
    <t>Housing Counseling Training Program</t>
  </si>
  <si>
    <t>Affordable Housing Development in Main Street Rejuvenation Projects</t>
  </si>
  <si>
    <t>Mainstream Vouchers</t>
  </si>
  <si>
    <t>U.S. Department of the Interior</t>
  </si>
  <si>
    <t>Wild Horse and Burro Resource Management</t>
  </si>
  <si>
    <t>Alaska Coastal Marine Institute</t>
  </si>
  <si>
    <t>Single Family Property Disposition</t>
  </si>
  <si>
    <t>Dollar Home Sales</t>
  </si>
  <si>
    <t>Equal Opportunity in Housing</t>
  </si>
  <si>
    <t>Source Reduction Assistance</t>
  </si>
  <si>
    <t>Hazardous Waste Management State Program Support</t>
  </si>
  <si>
    <t>Family and Community Violence Prevention Program</t>
  </si>
  <si>
    <t>95.000</t>
  </si>
  <si>
    <t>95.001</t>
  </si>
  <si>
    <t>High Intensity Drug Trafficking Areas Program</t>
  </si>
  <si>
    <t>State and Local Homeland Security National Training Program</t>
  </si>
  <si>
    <t>Non-Profit Security Program</t>
  </si>
  <si>
    <t>Federal Disaster Assistance to Individuals and Households in Presidential Declared Disaster Areas</t>
  </si>
  <si>
    <t>Interoperable Emergency Communications</t>
  </si>
  <si>
    <t>Driver's License Security Grant Program</t>
  </si>
  <si>
    <t>97.124</t>
  </si>
  <si>
    <t>97.127</t>
  </si>
  <si>
    <t>Nuclear Regulatory Commission</t>
  </si>
  <si>
    <t>U. S. Nuclear Regulatory Commission Nuclear Education Grant Program</t>
  </si>
  <si>
    <t>U.S. Nuclear Regulatory Commission Minority Serving Institutions Program (MSIP)</t>
  </si>
  <si>
    <t>U.S. Nuclear Regulatory Commission Scholarship and Fellowship Program</t>
  </si>
  <si>
    <t>Native Hawaiian Career and Technical Education</t>
  </si>
  <si>
    <t>Extramural Research Programs in the Neurosciences and Neurological Disorders</t>
  </si>
  <si>
    <t>Child Health and Human Development Extramural Research</t>
  </si>
  <si>
    <t>Aging Research</t>
  </si>
  <si>
    <t>Traumatic Brain Injury State Demonstration Grant Program</t>
  </si>
  <si>
    <t>Native Hawaiian Housing Block Grants</t>
  </si>
  <si>
    <t>Block Grants for Prevention and Treatment of Substance Abuse</t>
  </si>
  <si>
    <t>Coal Miners Respiratory Impairment Treatment Clinics and Services</t>
  </si>
  <si>
    <t>Health Professions Recruitment Program for Indians</t>
  </si>
  <si>
    <t>Health Professions Preparatory Scholarship Program for Indians</t>
  </si>
  <si>
    <t>Health Professions Scholarship Program</t>
  </si>
  <si>
    <t>Mental Health Disaster Assistance and Emergency Mental Health</t>
  </si>
  <si>
    <t>Amounts Reported for Current Year</t>
  </si>
  <si>
    <t>Percentage
Variance</t>
  </si>
  <si>
    <t>Amounts Reported for Prior Year</t>
  </si>
  <si>
    <t>Senior Farmers Market Nutrition Program</t>
  </si>
  <si>
    <t>Child Nutrition Discretionary Grants Limited Availability</t>
  </si>
  <si>
    <t>Foreign Market Development Cooperator Program</t>
  </si>
  <si>
    <t>Market Access Program</t>
  </si>
  <si>
    <t>Emerging Markets Program</t>
  </si>
  <si>
    <t>ROANOKE HIGHER EDUCATION AUTHORITY</t>
  </si>
  <si>
    <t>Labor Management Cooperation</t>
  </si>
  <si>
    <t>Disposal of Federal Surplus Real Property</t>
  </si>
  <si>
    <t>Donation of Federal Surplus Personal Property</t>
  </si>
  <si>
    <t>Sale of Federal Surplus Personal Property</t>
  </si>
  <si>
    <t>Undergraduate Scholarship Program for Individuals from Disadvantaged Backgrounds</t>
  </si>
  <si>
    <t>10.001</t>
  </si>
  <si>
    <t>10.025</t>
  </si>
  <si>
    <t>10.028</t>
  </si>
  <si>
    <t>10.051</t>
  </si>
  <si>
    <t>10.053</t>
  </si>
  <si>
    <t>10.054</t>
  </si>
  <si>
    <t>10.055</t>
  </si>
  <si>
    <t>10.056</t>
  </si>
  <si>
    <t>10.069</t>
  </si>
  <si>
    <t>10.072</t>
  </si>
  <si>
    <t>10.085</t>
  </si>
  <si>
    <t>10.153</t>
  </si>
  <si>
    <t>10.155</t>
  </si>
  <si>
    <t>10.156</t>
  </si>
  <si>
    <t>10.162</t>
  </si>
  <si>
    <t>10.163</t>
  </si>
  <si>
    <t>10.164</t>
  </si>
  <si>
    <t>10.165</t>
  </si>
  <si>
    <t>10.167</t>
  </si>
  <si>
    <t>10.168</t>
  </si>
  <si>
    <t>10.202</t>
  </si>
  <si>
    <t>10.203</t>
  </si>
  <si>
    <t>10.205</t>
  </si>
  <si>
    <t>10.206</t>
  </si>
  <si>
    <t>10.207</t>
  </si>
  <si>
    <t>10.212</t>
  </si>
  <si>
    <t>10.215</t>
  </si>
  <si>
    <t>10.216</t>
  </si>
  <si>
    <t>10.217</t>
  </si>
  <si>
    <t>10.219</t>
  </si>
  <si>
    <t>10.221</t>
  </si>
  <si>
    <t>10.222</t>
  </si>
  <si>
    <t>10.223</t>
  </si>
  <si>
    <t>10.225</t>
  </si>
  <si>
    <t>10.226</t>
  </si>
  <si>
    <t>10.227</t>
  </si>
  <si>
    <t>10.228</t>
  </si>
  <si>
    <t>10.253</t>
  </si>
  <si>
    <t>10.254</t>
  </si>
  <si>
    <t>10.255</t>
  </si>
  <si>
    <t>10.256</t>
  </si>
  <si>
    <t>10.303</t>
  </si>
  <si>
    <t>10.304</t>
  </si>
  <si>
    <t>10.305</t>
  </si>
  <si>
    <t>10.306</t>
  </si>
  <si>
    <t>10.307</t>
  </si>
  <si>
    <t>10.308</t>
  </si>
  <si>
    <t>10.309</t>
  </si>
  <si>
    <t>10.352</t>
  </si>
  <si>
    <t>10.404</t>
  </si>
  <si>
    <t>10.405</t>
  </si>
  <si>
    <t>10.406</t>
  </si>
  <si>
    <t>10.407</t>
  </si>
  <si>
    <t>10.415</t>
  </si>
  <si>
    <t>10.417</t>
  </si>
  <si>
    <t>10.421</t>
  </si>
  <si>
    <t>10.427</t>
  </si>
  <si>
    <t>10.433</t>
  </si>
  <si>
    <t>10.435</t>
  </si>
  <si>
    <t>10.437</t>
  </si>
  <si>
    <t>10.438</t>
  </si>
  <si>
    <t>10.443</t>
  </si>
  <si>
    <t>10.446</t>
  </si>
  <si>
    <t>10.447</t>
  </si>
  <si>
    <t>10.449</t>
  </si>
  <si>
    <t>10.451</t>
  </si>
  <si>
    <t>10.456</t>
  </si>
  <si>
    <t>10.458</t>
  </si>
  <si>
    <t>10.475</t>
  </si>
  <si>
    <t>10.477</t>
  </si>
  <si>
    <t>10.479</t>
  </si>
  <si>
    <t>10.551</t>
  </si>
  <si>
    <t>10.553</t>
  </si>
  <si>
    <t>10.555</t>
  </si>
  <si>
    <t>10.556</t>
  </si>
  <si>
    <t>10.557</t>
  </si>
  <si>
    <t>10.558</t>
  </si>
  <si>
    <t>10.559</t>
  </si>
  <si>
    <t>10.561</t>
  </si>
  <si>
    <t>10.565</t>
  </si>
  <si>
    <t>10.566</t>
  </si>
  <si>
    <t>10.567</t>
  </si>
  <si>
    <t>10.568</t>
  </si>
  <si>
    <t>10.569</t>
  </si>
  <si>
    <t>10.572</t>
  </si>
  <si>
    <t>10.574</t>
  </si>
  <si>
    <t>10.576</t>
  </si>
  <si>
    <t>10.578</t>
  </si>
  <si>
    <t>10.579</t>
  </si>
  <si>
    <t>10.582</t>
  </si>
  <si>
    <t>10.601</t>
  </si>
  <si>
    <t>10.603</t>
  </si>
  <si>
    <t>10.604</t>
  </si>
  <si>
    <t>10.605</t>
  </si>
  <si>
    <t>10.606</t>
  </si>
  <si>
    <t>10.608</t>
  </si>
  <si>
    <t>10.609</t>
  </si>
  <si>
    <t>10.652</t>
  </si>
  <si>
    <t>10.664</t>
  </si>
  <si>
    <t>10.665</t>
  </si>
  <si>
    <t>10.666</t>
  </si>
  <si>
    <t>10.672</t>
  </si>
  <si>
    <t>10.674</t>
  </si>
  <si>
    <t>10.675</t>
  </si>
  <si>
    <t>10.676</t>
  </si>
  <si>
    <t>10.678</t>
  </si>
  <si>
    <t>10.679</t>
  </si>
  <si>
    <t>10.681</t>
  </si>
  <si>
    <t>10.684</t>
  </si>
  <si>
    <t>10.761</t>
  </si>
  <si>
    <t>10.762</t>
  </si>
  <si>
    <t>10.763</t>
  </si>
  <si>
    <t>10.766</t>
  </si>
  <si>
    <t>10.767</t>
  </si>
  <si>
    <t>10.768</t>
  </si>
  <si>
    <t>10.769</t>
  </si>
  <si>
    <t>10.771</t>
  </si>
  <si>
    <t>10.773</t>
  </si>
  <si>
    <t>10.778</t>
  </si>
  <si>
    <t>10.851</t>
  </si>
  <si>
    <t>Cooperative Inspection Agreements with States and Tribes</t>
  </si>
  <si>
    <t>Payments in Lieu of Taxes</t>
  </si>
  <si>
    <t>Regulation of Surface Coal Mining and Surface Effects of Underground Coal Mining</t>
  </si>
  <si>
    <t>Not-for-Profit AMD Reclamation</t>
  </si>
  <si>
    <t>DEPARTMENT OF HISTORIC RESOURCES</t>
  </si>
  <si>
    <t>Dollar
Variance between Current Year and Prior Year</t>
  </si>
  <si>
    <t>10.XXX</t>
  </si>
  <si>
    <t>11.XXX</t>
  </si>
  <si>
    <t>12.XXX</t>
  </si>
  <si>
    <t>14.XXX</t>
  </si>
  <si>
    <t>15.XXX</t>
  </si>
  <si>
    <t>16.XXX</t>
  </si>
  <si>
    <t>17.XXX</t>
  </si>
  <si>
    <t>19.XXX</t>
  </si>
  <si>
    <t>20.XXX</t>
  </si>
  <si>
    <t>23.XXX</t>
  </si>
  <si>
    <t>36.XXX</t>
  </si>
  <si>
    <t>39.XXX</t>
  </si>
  <si>
    <t>42.XXX</t>
  </si>
  <si>
    <t>43.XXX</t>
  </si>
  <si>
    <t>45.XXX</t>
  </si>
  <si>
    <t>47.XXX</t>
  </si>
  <si>
    <t>59.XXX</t>
  </si>
  <si>
    <t>64.XXX</t>
  </si>
  <si>
    <t>66.XXX</t>
  </si>
  <si>
    <t>77.XXX</t>
  </si>
  <si>
    <t>81.XXX</t>
  </si>
  <si>
    <t>84.XXX</t>
  </si>
  <si>
    <t>85.XXX</t>
  </si>
  <si>
    <t>89.XXX</t>
  </si>
  <si>
    <t>90.XXX</t>
  </si>
  <si>
    <t>93.XXX</t>
  </si>
  <si>
    <t>94.XXX</t>
  </si>
  <si>
    <t>96.XXX</t>
  </si>
  <si>
    <t>97.XXX</t>
  </si>
  <si>
    <t>98.XXX</t>
  </si>
  <si>
    <t>99.XXX</t>
  </si>
  <si>
    <t>Total SEFA Amounts Reported for Current Year</t>
  </si>
  <si>
    <t xml:space="preserve"> Total SEFA Amounts Reported for Prior Year</t>
  </si>
  <si>
    <t>Biodiesel</t>
  </si>
  <si>
    <t>10.325</t>
  </si>
  <si>
    <t>10.326</t>
  </si>
  <si>
    <t>10.577</t>
  </si>
  <si>
    <t>SNAP Partnership Grant</t>
  </si>
  <si>
    <t>10.613</t>
  </si>
  <si>
    <t>Faculty Exchange Program</t>
  </si>
  <si>
    <t>10.614</t>
  </si>
  <si>
    <t>Scientific Cooperation Exchange Program with China</t>
  </si>
  <si>
    <t>10.874</t>
  </si>
  <si>
    <t>Delta Health Care Services Grant Program</t>
  </si>
  <si>
    <t>10.924</t>
  </si>
  <si>
    <t>Conservation Stewardship Program</t>
  </si>
  <si>
    <t>10.925</t>
  </si>
  <si>
    <t>10.926</t>
  </si>
  <si>
    <t>Chesapeake Bay Watershed Program</t>
  </si>
  <si>
    <t>12.340</t>
  </si>
  <si>
    <t>Naval Medical Research and Development</t>
  </si>
  <si>
    <t>12.597</t>
  </si>
  <si>
    <t>12.750</t>
  </si>
  <si>
    <t>Performance Based Contract Administrator Program</t>
  </si>
  <si>
    <t>14.008</t>
  </si>
  <si>
    <t>Home Investment Partnerships Program</t>
  </si>
  <si>
    <t>Section 4 Capacity Building for Community Development and Affordable Housing</t>
  </si>
  <si>
    <t>14.319</t>
  </si>
  <si>
    <t>14.322</t>
  </si>
  <si>
    <t>14.324</t>
  </si>
  <si>
    <t>14.326</t>
  </si>
  <si>
    <t>14.327</t>
  </si>
  <si>
    <t>14.421</t>
  </si>
  <si>
    <t>14.529</t>
  </si>
  <si>
    <t>14.705</t>
  </si>
  <si>
    <t>Choice Neighborhoods Implementation Grants</t>
  </si>
  <si>
    <t>14.892</t>
  </si>
  <si>
    <t>15.149</t>
  </si>
  <si>
    <t>15.150</t>
  </si>
  <si>
    <t>15.151</t>
  </si>
  <si>
    <t>15.548</t>
  </si>
  <si>
    <t>15.549</t>
  </si>
  <si>
    <t>15.550</t>
  </si>
  <si>
    <t>15.551</t>
  </si>
  <si>
    <t>Great Lakes Restoration</t>
  </si>
  <si>
    <t>15.671</t>
  </si>
  <si>
    <t>15.672</t>
  </si>
  <si>
    <t>15.673</t>
  </si>
  <si>
    <t>15.674</t>
  </si>
  <si>
    <t>15.948</t>
  </si>
  <si>
    <t>15.949</t>
  </si>
  <si>
    <t>Youth Gang Prevention</t>
  </si>
  <si>
    <t>17.283</t>
  </si>
  <si>
    <t>Workforce Innovation Fund</t>
  </si>
  <si>
    <t>19.026</t>
  </si>
  <si>
    <t>19.030</t>
  </si>
  <si>
    <t>19.031</t>
  </si>
  <si>
    <t>Research and Development - Physical Security Programs</t>
  </si>
  <si>
    <t>19.032</t>
  </si>
  <si>
    <t>Global Engagement</t>
  </si>
  <si>
    <t>19.040</t>
  </si>
  <si>
    <t>East Asia and Pacific Grants Program</t>
  </si>
  <si>
    <t>19.221</t>
  </si>
  <si>
    <t>19.450</t>
  </si>
  <si>
    <t>ECA Individual Grants</t>
  </si>
  <si>
    <t>19.515</t>
  </si>
  <si>
    <t>Contributions to International Organizations for Overseas Assistance</t>
  </si>
  <si>
    <t>19.600</t>
  </si>
  <si>
    <t>19.703</t>
  </si>
  <si>
    <t>Criminal Justice Systems</t>
  </si>
  <si>
    <t>19.704</t>
  </si>
  <si>
    <t>19.705</t>
  </si>
  <si>
    <t>19.750</t>
  </si>
  <si>
    <t>19.801</t>
  </si>
  <si>
    <t>Office of Global Women's Issues</t>
  </si>
  <si>
    <t>19.900</t>
  </si>
  <si>
    <t>19.901</t>
  </si>
  <si>
    <t>20.723</t>
  </si>
  <si>
    <t>Assistance to Small and Disadvantaged Businesses</t>
  </si>
  <si>
    <t>30.013</t>
  </si>
  <si>
    <t>Employment Discrimination-Title II of the Genetic Information Nondiscrimination Act of 2008</t>
  </si>
  <si>
    <t>59.062</t>
  </si>
  <si>
    <t>Intermediary Loan Program</t>
  </si>
  <si>
    <t>64.032</t>
  </si>
  <si>
    <t>64.033</t>
  </si>
  <si>
    <t>VA Supportive Services for Veteran Families Program</t>
  </si>
  <si>
    <t>64.034</t>
  </si>
  <si>
    <t>66.128</t>
  </si>
  <si>
    <t>66.440</t>
  </si>
  <si>
    <t>Urban Waters Small Grants</t>
  </si>
  <si>
    <t>Protection of Children from Environmental Health Risks</t>
  </si>
  <si>
    <t>International Financial Assistance Projects Sponsored by the Office of International and Tribal Affairs</t>
  </si>
  <si>
    <t>National Environmental Education Training Program</t>
  </si>
  <si>
    <t>84.412</t>
  </si>
  <si>
    <t>93.059</t>
  </si>
  <si>
    <t>Training in General, Pediatric, and Public Health Dentistry</t>
  </si>
  <si>
    <t>Emergency System for Advance Registration of Volunteer Health Professionals</t>
  </si>
  <si>
    <t>Grants to States to Support Oral Health Workforce Activities</t>
  </si>
  <si>
    <t>93.350</t>
  </si>
  <si>
    <t>National Center for Advancing Translational Sciences</t>
  </si>
  <si>
    <t>93.351</t>
  </si>
  <si>
    <t>Research Infrastructure Programs</t>
  </si>
  <si>
    <t>93.352</t>
  </si>
  <si>
    <t>Construction Support</t>
  </si>
  <si>
    <t>93.544</t>
  </si>
  <si>
    <t>93.545</t>
  </si>
  <si>
    <t>93.546</t>
  </si>
  <si>
    <t>93.547</t>
  </si>
  <si>
    <t>93.548</t>
  </si>
  <si>
    <t>93.549</t>
  </si>
  <si>
    <t>93.606</t>
  </si>
  <si>
    <t>Affordable Care Act - Preparedness and Emergency Response Learning Centers</t>
  </si>
  <si>
    <t>93.607</t>
  </si>
  <si>
    <t>93.610</t>
  </si>
  <si>
    <t>93.611</t>
  </si>
  <si>
    <t>93.615</t>
  </si>
  <si>
    <t>Stephanie Tubbs Jones Child Welfare Services Program</t>
  </si>
  <si>
    <t>State Survey and Certification of Health Care Providers and Suppliers (Title XVIII) Medicare</t>
  </si>
  <si>
    <t>Scientific Leadership Awards</t>
  </si>
  <si>
    <t>97.101</t>
  </si>
  <si>
    <t>97.126</t>
  </si>
  <si>
    <t>97.128</t>
  </si>
  <si>
    <t>97.129</t>
  </si>
  <si>
    <t>97.130</t>
  </si>
  <si>
    <t>Percentage
Variance Hide</t>
  </si>
  <si>
    <t>10.030</t>
  </si>
  <si>
    <t>Indemnity Program</t>
  </si>
  <si>
    <t>10.102</t>
  </si>
  <si>
    <t>10.327</t>
  </si>
  <si>
    <t>10.460</t>
  </si>
  <si>
    <t>10.575</t>
  </si>
  <si>
    <t>Farm to School Grant Program</t>
  </si>
  <si>
    <t>11.804</t>
  </si>
  <si>
    <t>MBDA Business Center - American Indian and Alaska Native</t>
  </si>
  <si>
    <t>12.579</t>
  </si>
  <si>
    <t>Language Training Center</t>
  </si>
  <si>
    <t>12.801</t>
  </si>
  <si>
    <t>Air Force Academy Athletic Programs</t>
  </si>
  <si>
    <t>14.265</t>
  </si>
  <si>
    <t>Rural Capacity Building for Community Development and Affordable Housing Grants</t>
  </si>
  <si>
    <t>15.552</t>
  </si>
  <si>
    <t>15.553</t>
  </si>
  <si>
    <t>15.554</t>
  </si>
  <si>
    <t>15.555</t>
  </si>
  <si>
    <t>15.556</t>
  </si>
  <si>
    <t>Crow Tribe Water Rights Settlement</t>
  </si>
  <si>
    <t>15.557</t>
  </si>
  <si>
    <t>15.558</t>
  </si>
  <si>
    <t>15.559</t>
  </si>
  <si>
    <t>15.560</t>
  </si>
  <si>
    <t>15.561</t>
  </si>
  <si>
    <t>15.954</t>
  </si>
  <si>
    <t>National Park Service Conservation, Protection, Outreach, and Education</t>
  </si>
  <si>
    <t>16.817</t>
  </si>
  <si>
    <t>16.818</t>
  </si>
  <si>
    <t>Children Exposed to Violence</t>
  </si>
  <si>
    <t>16.819</t>
  </si>
  <si>
    <t>16.820</t>
  </si>
  <si>
    <t>16.922</t>
  </si>
  <si>
    <t>Equitable Sharing Program</t>
  </si>
  <si>
    <t>20.524</t>
  </si>
  <si>
    <t>Passenger Rail Investment and Improvement (PRIIA)  Projects for Washington Metropolitan Area Transit Authority (WMATA)</t>
  </si>
  <si>
    <t>20.817</t>
  </si>
  <si>
    <t>64.035</t>
  </si>
  <si>
    <t>Veterans Transportation Program</t>
  </si>
  <si>
    <t>64.036</t>
  </si>
  <si>
    <t>81.137</t>
  </si>
  <si>
    <t>Minority Economic Impact</t>
  </si>
  <si>
    <t>81.138</t>
  </si>
  <si>
    <t>State Heating Oil and Propane Program</t>
  </si>
  <si>
    <t>84.414</t>
  </si>
  <si>
    <t>84.415</t>
  </si>
  <si>
    <t>93.058</t>
  </si>
  <si>
    <t>93.060</t>
  </si>
  <si>
    <t>93.074</t>
  </si>
  <si>
    <t>Hospital Preparedness Program (HPP) and Public Health Emergency Preparedness (PHEP) Aligned Cooperative Agreements</t>
  </si>
  <si>
    <t>93.075</t>
  </si>
  <si>
    <t>93.076</t>
  </si>
  <si>
    <t>93.077</t>
  </si>
  <si>
    <t>Family Smoking Prevention and Tobacco Control Act Regulatory Research</t>
  </si>
  <si>
    <t>93.078</t>
  </si>
  <si>
    <t>93.609</t>
  </si>
  <si>
    <t>93.621</t>
  </si>
  <si>
    <t>Affordable Care Act Initiative to Reduce Avoidable Hospitalizations among Nursing Facility Residents</t>
  </si>
  <si>
    <t>93.622</t>
  </si>
  <si>
    <t>93.732</t>
  </si>
  <si>
    <t>93.733</t>
  </si>
  <si>
    <t>93.734</t>
  </si>
  <si>
    <t>93.735</t>
  </si>
  <si>
    <t>93.736</t>
  </si>
  <si>
    <t>93.737</t>
  </si>
  <si>
    <t>93.738</t>
  </si>
  <si>
    <t>93.739</t>
  </si>
  <si>
    <t>93.740</t>
  </si>
  <si>
    <t>93.741</t>
  </si>
  <si>
    <t>93.742</t>
  </si>
  <si>
    <t>93.743</t>
  </si>
  <si>
    <t>93.744</t>
  </si>
  <si>
    <t>93.745</t>
  </si>
  <si>
    <t>93.747</t>
  </si>
  <si>
    <t>Elder Abuse Prevention Interventions Program</t>
  </si>
  <si>
    <t>93.748</t>
  </si>
  <si>
    <t>95.004</t>
  </si>
  <si>
    <t>Anti-Doping Activities</t>
  </si>
  <si>
    <t>VIRGINIA STATE CRIME COMMISSION</t>
  </si>
  <si>
    <t>OFFICE OF THE STATE INSPECTOR GENERAL</t>
  </si>
  <si>
    <t>DEPARTMENT FOR AGING AND REHABILITATIVE SERVICES</t>
  </si>
  <si>
    <t>VIRGINIA FOUNDATION FOR HEALTHY YOUTH</t>
  </si>
  <si>
    <t>Schedule of Federal Pass-Through Funds Disbursed To Other State Agencies/Institutions</t>
  </si>
  <si>
    <t>10.098</t>
  </si>
  <si>
    <t>Reimbursement Transportation Cost Payment Program for Geographically Disadvantaged Farmers and Ranchers</t>
  </si>
  <si>
    <t>10.101</t>
  </si>
  <si>
    <t>10.105</t>
  </si>
  <si>
    <t>10.141</t>
  </si>
  <si>
    <t>Agricultural and Rural Economic Research, Cooperative Agreements and Collaborations</t>
  </si>
  <si>
    <t>Women and Minorities in Science, Technology, Engineering, and Mathematics Fields</t>
  </si>
  <si>
    <t>Capacity Building for Non-Land Grant Colleges of Agriculture (NLGCA)</t>
  </si>
  <si>
    <t>Risk Management Education Partnerships</t>
  </si>
  <si>
    <t>Supplemental Nutrition Assistance Program, Process and Technology Improvement Grants</t>
  </si>
  <si>
    <t>10.587</t>
  </si>
  <si>
    <t>National Food Service Management Institute Administration and Staffing Grant</t>
  </si>
  <si>
    <t>10.589</t>
  </si>
  <si>
    <t>10.590</t>
  </si>
  <si>
    <t>10.591</t>
  </si>
  <si>
    <t>10.602</t>
  </si>
  <si>
    <t>10.612</t>
  </si>
  <si>
    <t>10.692</t>
  </si>
  <si>
    <t>10.927</t>
  </si>
  <si>
    <t>Emergency Watershed Protection Program - Disaster Relief Appropriations Act</t>
  </si>
  <si>
    <t>10.928</t>
  </si>
  <si>
    <t>11.483</t>
  </si>
  <si>
    <t>NOAA Programs for Disaster Relief Appropriations Act - Non-construction and Construction</t>
  </si>
  <si>
    <t>11.549</t>
  </si>
  <si>
    <t>State and Local Implementation Grant Program</t>
  </si>
  <si>
    <t>12.130</t>
  </si>
  <si>
    <t>Estuary Habitat Restoration Program</t>
  </si>
  <si>
    <t>12.218</t>
  </si>
  <si>
    <t>12.219</t>
  </si>
  <si>
    <t>12.225</t>
  </si>
  <si>
    <t>Commercial Technologies for Maintenance Activities Program</t>
  </si>
  <si>
    <t>The Language Flagship Grants to Institutions of Higher Education</t>
  </si>
  <si>
    <t>12.598</t>
  </si>
  <si>
    <t>Centers for Academic Excellence</t>
  </si>
  <si>
    <t>12.604</t>
  </si>
  <si>
    <t>Community Economic Adjustment Assistance for Compatible Use and Joint Land Use Studies</t>
  </si>
  <si>
    <t>Community Economic Adjustment Assistance for Reductions in Defense Industry Employment</t>
  </si>
  <si>
    <t>Community Economic Adjustment Assistance for Advance Planning and Economic Diversification</t>
  </si>
  <si>
    <t>14.266</t>
  </si>
  <si>
    <t>Border Community Capital Initiative</t>
  </si>
  <si>
    <t>14.267</t>
  </si>
  <si>
    <t>14.268</t>
  </si>
  <si>
    <t>Project Rental Assistance Demonstration (PRA Demo) Program of Section 811 Supportive Housing for Persons with Disabilities</t>
  </si>
  <si>
    <t>14.534</t>
  </si>
  <si>
    <t>14.535</t>
  </si>
  <si>
    <t>14.893</t>
  </si>
  <si>
    <t>Office of Native American Programs Training and Technical Assistance for Indian Housing Block Grant Program</t>
  </si>
  <si>
    <t>14.894</t>
  </si>
  <si>
    <t>15.152</t>
  </si>
  <si>
    <t>Science and Technology Projects Related to Coal Mining and Reclamation</t>
  </si>
  <si>
    <t>15.408</t>
  </si>
  <si>
    <t>Federal Oil and Gas Royalty Management State and Tribal Coordination</t>
  </si>
  <si>
    <t>Alaska Settlement Agreement</t>
  </si>
  <si>
    <t>15.441</t>
  </si>
  <si>
    <t>15.562</t>
  </si>
  <si>
    <t>15.563</t>
  </si>
  <si>
    <t>Suisun Marsh Preservation Agreement</t>
  </si>
  <si>
    <t>15.564</t>
  </si>
  <si>
    <t>15.676</t>
  </si>
  <si>
    <t>15.955</t>
  </si>
  <si>
    <t>Martin Luther King Junior National Historic Site and Preservation District</t>
  </si>
  <si>
    <t>15.956</t>
  </si>
  <si>
    <t>15.957</t>
  </si>
  <si>
    <t>16.111</t>
  </si>
  <si>
    <t>Promoting Evidence Integration in Sex Offender Management Discretionary Grant Program</t>
  </si>
  <si>
    <t>DNA Backlog Reduction Program</t>
  </si>
  <si>
    <t>16.821</t>
  </si>
  <si>
    <t>16.822</t>
  </si>
  <si>
    <t>16.823</t>
  </si>
  <si>
    <t>Emergency Planning for Juvenile Justice Facilities</t>
  </si>
  <si>
    <t>16.888</t>
  </si>
  <si>
    <t>Registered Apprenticeship</t>
  </si>
  <si>
    <t>17.284</t>
  </si>
  <si>
    <t>17.506</t>
  </si>
  <si>
    <t>Academic Exchange Programs - Hubert H. Humphrey Fellowship Program</t>
  </si>
  <si>
    <t>19.033</t>
  </si>
  <si>
    <t>Global Threat Reduction</t>
  </si>
  <si>
    <t>19.121</t>
  </si>
  <si>
    <t>Conflict and Stabilization Operations</t>
  </si>
  <si>
    <t>19.224</t>
  </si>
  <si>
    <t>19.301</t>
  </si>
  <si>
    <t>The Secretary's Office of the Global Partnership Initiative (S/GPI) Grant Programs</t>
  </si>
  <si>
    <t>19.322</t>
  </si>
  <si>
    <t>Economic Statecraft</t>
  </si>
  <si>
    <t>19.701</t>
  </si>
  <si>
    <t>Global Counterterrorism Programs</t>
  </si>
  <si>
    <t>Bureau of Western Hemisphere Affairs (WHA) Grant Programs (including Energy and Climate Partnership for the Americas)</t>
  </si>
  <si>
    <t>20.323</t>
  </si>
  <si>
    <t>Fiscal Year 2013 Hurricane Sandy Disaster Relief Grants to the National Railroad Passenger Corporation</t>
  </si>
  <si>
    <t>20.525</t>
  </si>
  <si>
    <t>State of Good Repair Grants Program</t>
  </si>
  <si>
    <t>20.526</t>
  </si>
  <si>
    <t>20.527</t>
  </si>
  <si>
    <t>Public Transportation Emergency Relief Program</t>
  </si>
  <si>
    <t>20.616</t>
  </si>
  <si>
    <t>National Priority Safety Programs</t>
  </si>
  <si>
    <t>20.724</t>
  </si>
  <si>
    <t>20.818</t>
  </si>
  <si>
    <t>20.819</t>
  </si>
  <si>
    <t>Ballast Water Treatment Technologies</t>
  </si>
  <si>
    <t>21.014</t>
  </si>
  <si>
    <t>Community Development Financial Institutions Bond Guarantee Program</t>
  </si>
  <si>
    <t>21.015</t>
  </si>
  <si>
    <t>Resources and Ecosystems Sustainability, Tourist Opportunities, and Revived Economies of the Gulf Coast States</t>
  </si>
  <si>
    <t>Science</t>
  </si>
  <si>
    <t>Aeronautics</t>
  </si>
  <si>
    <t>59.063</t>
  </si>
  <si>
    <t>59.064</t>
  </si>
  <si>
    <t>64.037</t>
  </si>
  <si>
    <t>VA U.S. Paralympics Monthly Assistance Allowance Program</t>
  </si>
  <si>
    <t>64.038</t>
  </si>
  <si>
    <t>66.043</t>
  </si>
  <si>
    <t>Surveys, Studies, Investigations, Training and Special Purpose Activities Relating to Environmental Justice</t>
  </si>
  <si>
    <t>81.139</t>
  </si>
  <si>
    <t>English Language Acquisition State Grants</t>
  </si>
  <si>
    <t>84.416</t>
  </si>
  <si>
    <t>84.417</t>
  </si>
  <si>
    <t>Directed Grants and Awards</t>
  </si>
  <si>
    <t>84.418</t>
  </si>
  <si>
    <t>85.801</t>
  </si>
  <si>
    <t>U.S. Faculty Scholar Grants</t>
  </si>
  <si>
    <t>91.004</t>
  </si>
  <si>
    <t>93.079</t>
  </si>
  <si>
    <t>Cooperative Agreements to Promote Adolescent Health through School-Based HIV/STD Prevention and School-Based Surveillance</t>
  </si>
  <si>
    <t>93.081</t>
  </si>
  <si>
    <t>93.082</t>
  </si>
  <si>
    <t>Sodium Reduction in Communities</t>
  </si>
  <si>
    <t>93.083</t>
  </si>
  <si>
    <t>Prevention of Disease, Disability, and Death through Immunization and Control of Respiratory and Related Diseases</t>
  </si>
  <si>
    <t>93.084</t>
  </si>
  <si>
    <t>93.085</t>
  </si>
  <si>
    <t>Enhance Safety of Children Affected by Substance Abuse</t>
  </si>
  <si>
    <t>93.094</t>
  </si>
  <si>
    <t>93.095</t>
  </si>
  <si>
    <t>93.096</t>
  </si>
  <si>
    <t>93.097</t>
  </si>
  <si>
    <t>Strengthening the Nation's Public Health System through a National Voluntary Accreditation Program for State, Tribal, Local and Territorial Health Departments</t>
  </si>
  <si>
    <t>93.098</t>
  </si>
  <si>
    <t>Tribal Public Health Capacity Building and Quality Improvement</t>
  </si>
  <si>
    <t>93.099</t>
  </si>
  <si>
    <t>93.261</t>
  </si>
  <si>
    <t>Immunization Cooperative Agreements</t>
  </si>
  <si>
    <t>93.292</t>
  </si>
  <si>
    <t>National Public Health Improvement Initiative</t>
  </si>
  <si>
    <t>93.293</t>
  </si>
  <si>
    <t>93.304</t>
  </si>
  <si>
    <t>National Institute on Minority Health and Health Disparities (NIMHD) Extramural Loan Repayment Programs</t>
  </si>
  <si>
    <t>93.313</t>
  </si>
  <si>
    <t>NIH Office of Research on Women's Health</t>
  </si>
  <si>
    <t>93.624</t>
  </si>
  <si>
    <t>93.626</t>
  </si>
  <si>
    <t>93.627</t>
  </si>
  <si>
    <t>93.628</t>
  </si>
  <si>
    <t>93.634</t>
  </si>
  <si>
    <t>93.749</t>
  </si>
  <si>
    <t>93.750</t>
  </si>
  <si>
    <t>93.751</t>
  </si>
  <si>
    <t>94.023</t>
  </si>
  <si>
    <t>95.005</t>
  </si>
  <si>
    <t>Drug Court Training and Technical Assistance</t>
  </si>
  <si>
    <t>95.006</t>
  </si>
  <si>
    <t>Regional Catastrophic Preparedness Grant Program (RCPGP)</t>
  </si>
  <si>
    <t>97.131</t>
  </si>
  <si>
    <t>Emergency Management Baseline Assessments Grant (EMBAG)</t>
  </si>
  <si>
    <t>84.268</t>
  </si>
  <si>
    <t>Federal Direct Student Loans</t>
  </si>
  <si>
    <t>SECRETARY OF VETERANS AND DEFENSE AFFAIRS</t>
  </si>
  <si>
    <t>VIRGINIA HEALTH WORKFORCE DEVELOPMENT AUTHORITY</t>
  </si>
  <si>
    <t>Fluctuation Analysis of Prior Year Federal Expenditures to Current Year Federal Expenditures</t>
  </si>
  <si>
    <t>Schedule of Federal Pass-Through Funds Received From State Entities</t>
  </si>
  <si>
    <t>10.106</t>
  </si>
  <si>
    <t>10.172</t>
  </si>
  <si>
    <t>Local Food Promotion Program</t>
  </si>
  <si>
    <t>10.592</t>
  </si>
  <si>
    <t>Healthy, Hunger-Free Kids Act of 2010 Childhood Hunger Research and Demonstration Projects</t>
  </si>
  <si>
    <t>10.593</t>
  </si>
  <si>
    <t>Bill Emerson National Hunger Fellows and Mickey Leland International Hunger Fellows Programs</t>
  </si>
  <si>
    <t>10.594</t>
  </si>
  <si>
    <t>10.595</t>
  </si>
  <si>
    <t>10.782</t>
  </si>
  <si>
    <t>Appropriate Technology Transfer for Rural Areas</t>
  </si>
  <si>
    <t>10.871</t>
  </si>
  <si>
    <t>10.929</t>
  </si>
  <si>
    <t>11.020</t>
  </si>
  <si>
    <t>Cluster Grants</t>
  </si>
  <si>
    <t>11.030</t>
  </si>
  <si>
    <t>11.619</t>
  </si>
  <si>
    <t>Arrangements for Interdisciplinary Research Infrastructure</t>
  </si>
  <si>
    <t>11.620</t>
  </si>
  <si>
    <t>Science, Technology, Business and/or Education Outreach</t>
  </si>
  <si>
    <t>12.440</t>
  </si>
  <si>
    <t>Dissertation Year Fellowship</t>
  </si>
  <si>
    <t>12.617</t>
  </si>
  <si>
    <t>Economic Adjustment Assistance for State Governments</t>
  </si>
  <si>
    <t>14.269</t>
  </si>
  <si>
    <t>Hurricane Sandy Community Development Block Grant Disaster Recovery Grants (CDBG-DR)</t>
  </si>
  <si>
    <t>14.270</t>
  </si>
  <si>
    <t>Appalachia Economic Development Initiative</t>
  </si>
  <si>
    <t>14.271</t>
  </si>
  <si>
    <t>Delta Community Capital Initiative</t>
  </si>
  <si>
    <t>14.895</t>
  </si>
  <si>
    <t>Jobs-Plus Pilot Initiative</t>
  </si>
  <si>
    <t>14.896</t>
  </si>
  <si>
    <t>Family Self-Sufficiency Program</t>
  </si>
  <si>
    <t>15.153</t>
  </si>
  <si>
    <t>15.677</t>
  </si>
  <si>
    <t>Hurricane Sandy Disaster Relief Activities-FWS</t>
  </si>
  <si>
    <t>15.979</t>
  </si>
  <si>
    <t>16.021</t>
  </si>
  <si>
    <t>Justice Systems Response to Families</t>
  </si>
  <si>
    <t>16.023</t>
  </si>
  <si>
    <t>16.024</t>
  </si>
  <si>
    <t>Tribal Sexual Assault Services Program</t>
  </si>
  <si>
    <t>16.824</t>
  </si>
  <si>
    <t>Emergency Law Enforcement Assistance Grant</t>
  </si>
  <si>
    <t>16.825</t>
  </si>
  <si>
    <t>Smart Prosecution Initiative</t>
  </si>
  <si>
    <t>16.826</t>
  </si>
  <si>
    <t>16.827</t>
  </si>
  <si>
    <t>Justice Reinvestment Initiative</t>
  </si>
  <si>
    <t>16.828</t>
  </si>
  <si>
    <t>16.829</t>
  </si>
  <si>
    <t>16.889</t>
  </si>
  <si>
    <t>Grants for Outreach and Services to Underserved Populations</t>
  </si>
  <si>
    <t>17.250</t>
  </si>
  <si>
    <t>17.401</t>
  </si>
  <si>
    <t>International Labor Programs</t>
  </si>
  <si>
    <t>19.027</t>
  </si>
  <si>
    <t>Energy Governance and Reform Programs</t>
  </si>
  <si>
    <t>19.029</t>
  </si>
  <si>
    <t>The U.S. President's Emergency Plan for AIDS Relief Programs</t>
  </si>
  <si>
    <t>20.528</t>
  </si>
  <si>
    <t>Rail Fixed Guideway Public Transportation System State Safety Oversight Formula Grant Program</t>
  </si>
  <si>
    <t>45.400</t>
  </si>
  <si>
    <t>64.039</t>
  </si>
  <si>
    <t>CHAMPVA</t>
  </si>
  <si>
    <t>64.040</t>
  </si>
  <si>
    <t>VHA Inpatient Medicine</t>
  </si>
  <si>
    <t>64.041</t>
  </si>
  <si>
    <t>VHA Outpatient Specialty Care</t>
  </si>
  <si>
    <t>64.042</t>
  </si>
  <si>
    <t>VHA Inpatient Surgery</t>
  </si>
  <si>
    <t>64.043</t>
  </si>
  <si>
    <t>VHA Mental Health Residential</t>
  </si>
  <si>
    <t>64.044</t>
  </si>
  <si>
    <t>VHA Home Care</t>
  </si>
  <si>
    <t>64.045</t>
  </si>
  <si>
    <t>VHA Outpatient Ancillary Services</t>
  </si>
  <si>
    <t>64.046</t>
  </si>
  <si>
    <t>VHA Inpatient Psychiatry</t>
  </si>
  <si>
    <t>64.047</t>
  </si>
  <si>
    <t>VHA Primary Care</t>
  </si>
  <si>
    <t>66.482</t>
  </si>
  <si>
    <t>Disaster Relief Appropriations Act (DRAA) Hurricane Sandy Capitalization Grants For Clean Water State Revolving Funds</t>
  </si>
  <si>
    <t>66.483</t>
  </si>
  <si>
    <t>Disaster Relief Appropriations Act (DRAA) Hurricane Sandy Capitalization Grants for Drinking Water State Revolving Funds</t>
  </si>
  <si>
    <t>66.819</t>
  </si>
  <si>
    <t>81.140</t>
  </si>
  <si>
    <t>Los Alamos National Laboratory - Fire Protection</t>
  </si>
  <si>
    <t>85.802</t>
  </si>
  <si>
    <t>Fellowship Program</t>
  </si>
  <si>
    <t>85.803</t>
  </si>
  <si>
    <t>Visiting Scholar Grants</t>
  </si>
  <si>
    <t>90.601</t>
  </si>
  <si>
    <t>Northern Border Regional Development</t>
  </si>
  <si>
    <t>93.057</t>
  </si>
  <si>
    <t>93.080</t>
  </si>
  <si>
    <t>93.305</t>
  </si>
  <si>
    <t>93.311</t>
  </si>
  <si>
    <t>Mobilization For Health: National Prevention Partnership Awards</t>
  </si>
  <si>
    <t>93.312</t>
  </si>
  <si>
    <t>93.314</t>
  </si>
  <si>
    <t>Early Hearing Detection and Intervention Information System (EHDI-IS) Surveillance Program</t>
  </si>
  <si>
    <t>93.315</t>
  </si>
  <si>
    <t>93.316</t>
  </si>
  <si>
    <t>Public Health Preparedness and Response Science, Research, and Practice</t>
  </si>
  <si>
    <t>93.317</t>
  </si>
  <si>
    <t>Emerging Infections Programs</t>
  </si>
  <si>
    <t>93.318</t>
  </si>
  <si>
    <t>Protecting and Improving Health Globally: Building and Strengthening Public Health Impact, Systems, Capacity and Security</t>
  </si>
  <si>
    <t>93.319</t>
  </si>
  <si>
    <t>Outreach Programs to Reduce the Prevalence of Obesity in High Risk Rural Areas</t>
  </si>
  <si>
    <t>93.320</t>
  </si>
  <si>
    <t>93.321</t>
  </si>
  <si>
    <t>Dietary Supplement Research Program</t>
  </si>
  <si>
    <t>93.322</t>
  </si>
  <si>
    <t>93.324</t>
  </si>
  <si>
    <t>93.325</t>
  </si>
  <si>
    <t>Paralysis Resource Center</t>
  </si>
  <si>
    <t>93.326</t>
  </si>
  <si>
    <t>93.327</t>
  </si>
  <si>
    <t>93.328</t>
  </si>
  <si>
    <t>93.329</t>
  </si>
  <si>
    <t>93.330</t>
  </si>
  <si>
    <t>93.331</t>
  </si>
  <si>
    <t>93.424</t>
  </si>
  <si>
    <t>93.636</t>
  </si>
  <si>
    <t>93.752</t>
  </si>
  <si>
    <t>93.753</t>
  </si>
  <si>
    <t>Child Lead Poisoning Prevention Surveillance financed in part by Prevention and Public Health (PPHF) Program</t>
  </si>
  <si>
    <t>93.754</t>
  </si>
  <si>
    <t>93.755</t>
  </si>
  <si>
    <t>93.756</t>
  </si>
  <si>
    <t>93.757</t>
  </si>
  <si>
    <t>93.758</t>
  </si>
  <si>
    <t>Preventive Health and Health Services Block Grant funded solely with Prevention and Public Health Funds (PPHF)</t>
  </si>
  <si>
    <t>93.759</t>
  </si>
  <si>
    <t>93.761</t>
  </si>
  <si>
    <t>Evidence-Based Falls Prevention Programs Financed Solely by Prevention and Public Health Funds (PPHF)</t>
  </si>
  <si>
    <t>93.762</t>
  </si>
  <si>
    <t>93.763</t>
  </si>
  <si>
    <t>93.764</t>
  </si>
  <si>
    <t>93.998</t>
  </si>
  <si>
    <t>Autism and Other Developmental Disabilities, Surveillance, Research, and Prevention</t>
  </si>
  <si>
    <t>Sum of Federal Expenditures</t>
  </si>
  <si>
    <t>Federal Expenditures</t>
  </si>
  <si>
    <t>Agency/Office</t>
  </si>
  <si>
    <t>Direct and Counter-cyclical Payments Program</t>
  </si>
  <si>
    <t>Supplemental Revenue Assistance Program</t>
  </si>
  <si>
    <t>10.108</t>
  </si>
  <si>
    <t>Livestock Indemnity Program-2014 Farm Bill</t>
  </si>
  <si>
    <t>10.109</t>
  </si>
  <si>
    <t>10.110</t>
  </si>
  <si>
    <t>10.111</t>
  </si>
  <si>
    <t>10.114</t>
  </si>
  <si>
    <t>Cotton Transition Assistance Program</t>
  </si>
  <si>
    <t>10.116</t>
  </si>
  <si>
    <t>The Margin Protection Program</t>
  </si>
  <si>
    <t>10.117</t>
  </si>
  <si>
    <t>Biofuel Infrastructure Partnership</t>
  </si>
  <si>
    <t>Specialty Crop Block Grant Program - Farm Bill</t>
  </si>
  <si>
    <t>10.173</t>
  </si>
  <si>
    <t>Sheep Production and Marketing Grant Program</t>
  </si>
  <si>
    <t>Grants for Agricultural Research_Competitive Research Grants</t>
  </si>
  <si>
    <t>Higher Education - Institution Challenge Grants Program</t>
  </si>
  <si>
    <t>Biotechnology Risk Assessment Research</t>
  </si>
  <si>
    <t>Higher Education - Multicultural Scholars Grant Program</t>
  </si>
  <si>
    <t>Consumer Data and Nutrition Research</t>
  </si>
  <si>
    <t>10.291</t>
  </si>
  <si>
    <t>Agricultural and Food Policy Research Centers</t>
  </si>
  <si>
    <t>10.328</t>
  </si>
  <si>
    <t>10.329</t>
  </si>
  <si>
    <t>Crop Protection and Pest Management Competitive Grants Program</t>
  </si>
  <si>
    <t>10.330</t>
  </si>
  <si>
    <t>10.331</t>
  </si>
  <si>
    <t>10.351</t>
  </si>
  <si>
    <t>Rural Business Development Grant</t>
  </si>
  <si>
    <t>Outreach and Assistance for Socially Disadvantaged and Veteran Farmers and Ranchers</t>
  </si>
  <si>
    <t>10.464</t>
  </si>
  <si>
    <t>Socially Disadvantaged Farmers and Ranchers Policy Research Center</t>
  </si>
  <si>
    <t>10.544</t>
  </si>
  <si>
    <t>10.545</t>
  </si>
  <si>
    <t>10.546</t>
  </si>
  <si>
    <t>10.547</t>
  </si>
  <si>
    <t>Professional Standards for School Nutrition Employees</t>
  </si>
  <si>
    <t>10.549</t>
  </si>
  <si>
    <t>Rural Child Poverty Nutrition Center</t>
  </si>
  <si>
    <t>Supplemental Nutrition Assistance Program</t>
  </si>
  <si>
    <t>National School Lunch Program</t>
  </si>
  <si>
    <t>State Administrative Matching Grants for the Supplemental Nutrition Assistance Program</t>
  </si>
  <si>
    <t>Nutrition Assistance For Puerto Rico</t>
  </si>
  <si>
    <t>Emergency Food Assistance Program (Administrative Costs)</t>
  </si>
  <si>
    <t>10.596</t>
  </si>
  <si>
    <t>Pilot Projects to Reduce Dependency and Increase Work Requirements and Work Effort under SNAP</t>
  </si>
  <si>
    <t>10.597</t>
  </si>
  <si>
    <t>School Wellness Policy Cooperative Agreement</t>
  </si>
  <si>
    <t>10.598</t>
  </si>
  <si>
    <t>10.599</t>
  </si>
  <si>
    <t>USDA Local and Regional Food Aid Procurement Program</t>
  </si>
  <si>
    <t>10.615</t>
  </si>
  <si>
    <t>Pima Agriculture Cotton Trust Fund</t>
  </si>
  <si>
    <t>10.616</t>
  </si>
  <si>
    <t>Schools and Roads - Grants to States</t>
  </si>
  <si>
    <t>Schools and Roads - Grants to Counties</t>
  </si>
  <si>
    <t>Wood Utilization Assistance</t>
  </si>
  <si>
    <t>Wood  Education and Resource  Center (WERC)</t>
  </si>
  <si>
    <t>International Forestry Programs</t>
  </si>
  <si>
    <t>Southwest Forest Health and Wildfire Prevention</t>
  </si>
  <si>
    <t>Biorefinery Assistance</t>
  </si>
  <si>
    <t>Watershed Protection and Flood Prevention</t>
  </si>
  <si>
    <t>Watershed Rehabilitation Program</t>
  </si>
  <si>
    <t>Emergency Watershed Protection Program</t>
  </si>
  <si>
    <t>Agricultural Water Enhancement Program</t>
  </si>
  <si>
    <t>10.931</t>
  </si>
  <si>
    <t>10.932</t>
  </si>
  <si>
    <t>Regional Conservation Partnership Program</t>
  </si>
  <si>
    <t>Ocean Exploration</t>
  </si>
  <si>
    <t>Investments for Public Works and Economic Development Facilities</t>
  </si>
  <si>
    <t>Economic Adjustment Assistance</t>
  </si>
  <si>
    <t>11.451</t>
  </si>
  <si>
    <t>Habitat Conservation</t>
  </si>
  <si>
    <t>Congressionally Identified Awards and  Projects</t>
  </si>
  <si>
    <t>Office for Coastal Management</t>
  </si>
  <si>
    <t>Coral Reef Conservation Program</t>
  </si>
  <si>
    <t>Special Projects</t>
  </si>
  <si>
    <t>Broadband Technology Opportunities Program (BTOP)</t>
  </si>
  <si>
    <t>Measurement and Engineering Research and Standards</t>
  </si>
  <si>
    <t>12.010</t>
  </si>
  <si>
    <t>Youth Conservation Services</t>
  </si>
  <si>
    <t>Science, Technology, Engineering &amp; Mathematics (STEM) Education, Outreach and Workforce Program</t>
  </si>
  <si>
    <t>Military Construction, National Guard</t>
  </si>
  <si>
    <t>National Guard Military Operations and Maintenance (O&amp;M) Projects</t>
  </si>
  <si>
    <t>National Guard ChalleNGe Program</t>
  </si>
  <si>
    <t>Basic Scientific Research</t>
  </si>
  <si>
    <t>Competitive Grants: Promoting K-12 Student Achievement at Military-Connected Schools</t>
  </si>
  <si>
    <t>Invitational Grants for Military-Connected Schools</t>
  </si>
  <si>
    <t>12.561</t>
  </si>
  <si>
    <t>Community Investment</t>
  </si>
  <si>
    <t>Basic, Applied, and Advanced Research in Science and Engineering</t>
  </si>
  <si>
    <t>Science, Technology, Engineering and Mathematics (STEM) Educational Program: Science, Mathematics And Research for Transformation (SMART)</t>
  </si>
  <si>
    <t>12.632</t>
  </si>
  <si>
    <t>Legacy Resource Management Program</t>
  </si>
  <si>
    <t>Uniformed Services University Medical Research Projects</t>
  </si>
  <si>
    <t>12.810</t>
  </si>
  <si>
    <t>Air Force Medical Research and Development</t>
  </si>
  <si>
    <t>Emergency Solutions Grant Program</t>
  </si>
  <si>
    <t>Community Compass Technical Assistance and Capacity Building</t>
  </si>
  <si>
    <t>14.272</t>
  </si>
  <si>
    <t>14.536</t>
  </si>
  <si>
    <t>14.897</t>
  </si>
  <si>
    <t>Healthy Homes Production Program</t>
  </si>
  <si>
    <t>Replacement and Repair of Indian Schools</t>
  </si>
  <si>
    <t>Indian Employment Assistance</t>
  </si>
  <si>
    <t>15.154</t>
  </si>
  <si>
    <t>15.155</t>
  </si>
  <si>
    <t>Office of the Special Trustee for American Indians, Field Operations</t>
  </si>
  <si>
    <t>15.156</t>
  </si>
  <si>
    <t>Fish, Wildlife and Plant Conservation Resource Management</t>
  </si>
  <si>
    <t>Louisiana State University (LSU) Coastal Marine Institute  (CMI)</t>
  </si>
  <si>
    <t>Colorado Ute Indian Water Rights Settlement Act</t>
  </si>
  <si>
    <t>Reclamation States Emergency Drought Relief</t>
  </si>
  <si>
    <t>Fish and Wildlife Coordination Act</t>
  </si>
  <si>
    <t>Garrison Diversion Unit</t>
  </si>
  <si>
    <t>Indian Tribal Water Resources Development, Management, and Protection</t>
  </si>
  <si>
    <t>Mni Wiconi Rural Water Supply Project</t>
  </si>
  <si>
    <t>Recreation Resources Management</t>
  </si>
  <si>
    <t>Rocky Boy's/North Central Montana Regional Water System</t>
  </si>
  <si>
    <t>Recovery Act Funds - Habitat Enhancement, Restoration and Improvement.</t>
  </si>
  <si>
    <t>Yukon River Salmon Research and Management Assistance</t>
  </si>
  <si>
    <t>National Fire Plan-Wildland Urban Interface Community Fire Assistance</t>
  </si>
  <si>
    <t>Volcano Hazards Program Research and Monitoring</t>
  </si>
  <si>
    <t>Technical Preservation Services</t>
  </si>
  <si>
    <t>15.925</t>
  </si>
  <si>
    <t>American Battlefield Protection</t>
  </si>
  <si>
    <t>Save America's Treasures</t>
  </si>
  <si>
    <t>Preservation of Historic Structures on the Campuses of Historically Black Colleges and Universities (HBCUs).</t>
  </si>
  <si>
    <t>National Trails System Projects</t>
  </si>
  <si>
    <t>Redwood National Park Cooperative Management with the State of California</t>
  </si>
  <si>
    <t>New Bedford Whaling National Historic Park Cooperative Management</t>
  </si>
  <si>
    <t>Mississippi National River and Recreation Area State and Local Assistance</t>
  </si>
  <si>
    <t>15.980</t>
  </si>
  <si>
    <t>National Ground-Water Monitoring Network</t>
  </si>
  <si>
    <t>Missing Alzheimer's Disease Patient Assistance Program</t>
  </si>
  <si>
    <t>OVW Technical Assistance Initiative</t>
  </si>
  <si>
    <t>State Domestic Violence and Sexual Assault Coalitions</t>
  </si>
  <si>
    <t>Tribal Domestic Violence and Sexual Assault Coalitions Grant Program</t>
  </si>
  <si>
    <t>National Institute of Justice Research, Evaluation, and Development Project Grants</t>
  </si>
  <si>
    <t>Violence Against Women Discretionary Grants for Indian Tribal Governments</t>
  </si>
  <si>
    <t>Violence Against Women Formula Grants</t>
  </si>
  <si>
    <t>Rural Domestic Violence, Dating Violence, Sexual Assault, and Stalking Assistance Program</t>
  </si>
  <si>
    <t>Public Safety Partnership and Community Policing Grants</t>
  </si>
  <si>
    <t>Capital Case Litigation Initiative</t>
  </si>
  <si>
    <t>Judicial Training on Child Maltreatment for Court Personnel Juvenile Justice Programs</t>
  </si>
  <si>
    <t>Second Chance Act Reentry Initiative</t>
  </si>
  <si>
    <t>Tribal Civil and Criminal Legal Assistance Grants, Training and Technical Assistance</t>
  </si>
  <si>
    <t>John R.  Justice Prosecutors and Defenders Incentive Act</t>
  </si>
  <si>
    <t>16.830</t>
  </si>
  <si>
    <t>16.831</t>
  </si>
  <si>
    <t>16.832</t>
  </si>
  <si>
    <t>16.833</t>
  </si>
  <si>
    <t>National Sexual Assault Kit Initiative</t>
  </si>
  <si>
    <t>Employment Service/Wagner-Peyser Funded Activities</t>
  </si>
  <si>
    <t>Unemployment Insurance</t>
  </si>
  <si>
    <t>Health Care Tax Credit (HCTC) National Emergency Grants (NEGs)</t>
  </si>
  <si>
    <t>Academic Exchange Programs - Special Academic Exchange Programs</t>
  </si>
  <si>
    <t>Cultural, Technical and Educational Centers</t>
  </si>
  <si>
    <t>Iraq Assistance Program</t>
  </si>
  <si>
    <t>Resettlement Support Centers (RSCs) for U.S. Refugee Resettlement</t>
  </si>
  <si>
    <t>International Programs to Combat Human Trafficking</t>
  </si>
  <si>
    <t>Investing in People in The Middle East and North Africa</t>
  </si>
  <si>
    <t>Educational and Cultural Exchange Programs Appropriation Overseas Grants</t>
  </si>
  <si>
    <t>U.S. Ambassadors Fund for Cultural Preservation</t>
  </si>
  <si>
    <t>Public Diplomacy Programs</t>
  </si>
  <si>
    <t>Academic Exchange Programs - Scholars</t>
  </si>
  <si>
    <t>Academic Exchange Programs - English Language Programs</t>
  </si>
  <si>
    <t>19.451</t>
  </si>
  <si>
    <t>Special International Exchange Grant Programs</t>
  </si>
  <si>
    <t>Middle East Partnership Initiative</t>
  </si>
  <si>
    <t>Bureau of Near Eastern Affairs</t>
  </si>
  <si>
    <t>19.601</t>
  </si>
  <si>
    <t>Syria Assistance Program</t>
  </si>
  <si>
    <t>General Department of State Assistance</t>
  </si>
  <si>
    <t>Counter Narcotics</t>
  </si>
  <si>
    <t>Trans-National Crime</t>
  </si>
  <si>
    <t>Weapons Removal and Abatement</t>
  </si>
  <si>
    <t>20.110</t>
  </si>
  <si>
    <t>Highway Planning and Construction</t>
  </si>
  <si>
    <t>National Railroad Passenger Corporation Grants</t>
  </si>
  <si>
    <t>Maglev Project Selection Program - SAFETEA-LU</t>
  </si>
  <si>
    <t>20.529</t>
  </si>
  <si>
    <t>PHMSA Pipeline Safety Program One Call Grant</t>
  </si>
  <si>
    <t>Low Income Taxpayer Clinics</t>
  </si>
  <si>
    <t>Native Initiatives</t>
  </si>
  <si>
    <t>Export - Loan Guarantee/Insured Loans</t>
  </si>
  <si>
    <t>Export - Import Bank of the United States</t>
  </si>
  <si>
    <t>Exploration</t>
  </si>
  <si>
    <t>43.012</t>
  </si>
  <si>
    <t>Space Technology</t>
  </si>
  <si>
    <t>47.083</t>
  </si>
  <si>
    <t>Surety Bond Guarantees</t>
  </si>
  <si>
    <t>Microloan Program</t>
  </si>
  <si>
    <t>7(a)Export Loan Guarantees</t>
  </si>
  <si>
    <t>59.065</t>
  </si>
  <si>
    <t>Growth Accelerator Fund Competition</t>
  </si>
  <si>
    <t>59.066</t>
  </si>
  <si>
    <t>59.067</t>
  </si>
  <si>
    <t>Purchase Care Program</t>
  </si>
  <si>
    <t>64.048</t>
  </si>
  <si>
    <t>VHA Mental Health clinics</t>
  </si>
  <si>
    <t>64.049</t>
  </si>
  <si>
    <t>VHA Community Living Center</t>
  </si>
  <si>
    <t>64.050</t>
  </si>
  <si>
    <t>VHA Diagnostic Care</t>
  </si>
  <si>
    <t>Vocational and Educational Counseling for Servicemembers and Veterans</t>
  </si>
  <si>
    <t>Surveys, Studies, Research, Investigations, Demonstrations, and Special Purpose Activities Relating to the Clean Air Act</t>
  </si>
  <si>
    <t>Internships, Training and Workshops for the Office of Air and Radiation</t>
  </si>
  <si>
    <t>Construction Grants for Wastewater Treatment Works</t>
  </si>
  <si>
    <t>Surveys, Studies, Investigations, Demonstrations, and Training Grants - Section 1442 of the Safe Drinking Water Act</t>
  </si>
  <si>
    <t>66.441</t>
  </si>
  <si>
    <t>Water Quality Management Planning</t>
  </si>
  <si>
    <t>Senior Environmental Employment Program</t>
  </si>
  <si>
    <t>Office of Science Financial Assistance Program</t>
  </si>
  <si>
    <t>Environmental Remediation and Waste Processing and Disposal</t>
  </si>
  <si>
    <t>Federal Loan Guarantees for Innovative Energy Technologies</t>
  </si>
  <si>
    <t>Energy Efficient Appliance Rebate Program (EEARP)</t>
  </si>
  <si>
    <t>Energy Efficiency and Renewable Energy Technology Deployment, Demonstration and Commercialization</t>
  </si>
  <si>
    <t>Advanced Research Projects Agency - Energy</t>
  </si>
  <si>
    <t>Adult Education - Basic Grants to States</t>
  </si>
  <si>
    <t>Overseas Programs - Group Projects Abroad</t>
  </si>
  <si>
    <t>Overseas Programs - Doctoral Dissertation Research Abroad</t>
  </si>
  <si>
    <t>Federal Work-Study Program</t>
  </si>
  <si>
    <t>Career and Technical Education -- Basic Grants to States</t>
  </si>
  <si>
    <t>Career and Technical Education -- National Programs</t>
  </si>
  <si>
    <t>Federal Pell Grant Program</t>
  </si>
  <si>
    <t>Career and Technical Education - Grants to Native Americans and Alaska Natives</t>
  </si>
  <si>
    <t>Special Education-Grants for Infants and Families</t>
  </si>
  <si>
    <t>Statewide Longitudinal Data Systems</t>
  </si>
  <si>
    <t>Postsecondary Education Scholarships for Veteran's Dependents</t>
  </si>
  <si>
    <t>84.420</t>
  </si>
  <si>
    <t>87.002</t>
  </si>
  <si>
    <t>Virginia Graeme Baker Pool and Spa Safety</t>
  </si>
  <si>
    <t>87.051</t>
  </si>
  <si>
    <t>Gulf Coast Ecosystem Restoration Council Comprehensive Plan Component Program</t>
  </si>
  <si>
    <t>87.052</t>
  </si>
  <si>
    <t>Gulf Coast Ecosystem Restoration Council Oil Spill Impact Program</t>
  </si>
  <si>
    <t>Japan-U.S. Friendship Commission Grants</t>
  </si>
  <si>
    <t>Medicare Enrollment Assistance Program</t>
  </si>
  <si>
    <t>Advancing System Improvements for Key Issues in Women's Health</t>
  </si>
  <si>
    <t>Guardianship Assistance</t>
  </si>
  <si>
    <t>Affordable Care Act (ACA) Personal Responsibility Education Program</t>
  </si>
  <si>
    <t>Community Programs to Improve  Minority Health Grant Program</t>
  </si>
  <si>
    <t>NIEHS Superfund Hazardous Substances_Basic Research and Education</t>
  </si>
  <si>
    <t>Coordinated Services and Access to Research for Women, Infants, Children, and Youth</t>
  </si>
  <si>
    <t>Public Health Training Centers Program</t>
  </si>
  <si>
    <t>Children's Hospitals Graduate Medical Education Payment Program</t>
  </si>
  <si>
    <t>Complex Humanitarian Emergency and War-Related Injury Public Health Activities</t>
  </si>
  <si>
    <t>93.323</t>
  </si>
  <si>
    <t>Epidemiology and Laboratory Capacity for Infectious Diseases (ELC)</t>
  </si>
  <si>
    <t>93.332</t>
  </si>
  <si>
    <t>93.334</t>
  </si>
  <si>
    <t>The Healthy Brain Initiative: Technical Assistance to Implement Public Health Actions related to Cognitive Health, Cognitive Impairment, and Caregiving at the State and Local Levels</t>
  </si>
  <si>
    <t>93.335</t>
  </si>
  <si>
    <t>93.336</t>
  </si>
  <si>
    <t>Behavioral Risk Factor Surveillance System</t>
  </si>
  <si>
    <t>93.340</t>
  </si>
  <si>
    <t>Native American Community Research, Demonstration, and Pilot Projects</t>
  </si>
  <si>
    <t>93.341</t>
  </si>
  <si>
    <t>93.343</t>
  </si>
  <si>
    <t>Public Health Service Evaluation Funds</t>
  </si>
  <si>
    <t>93.344</t>
  </si>
  <si>
    <t>Research, Monitoring and Outcomes Definitions for Vaccine Safety</t>
  </si>
  <si>
    <t>93.369</t>
  </si>
  <si>
    <t>93.432</t>
  </si>
  <si>
    <t>93.433</t>
  </si>
  <si>
    <t>ACL National Institute on Disability, Independent Living, and Rehabilitation Research</t>
  </si>
  <si>
    <t>Tribal Self-Governance Program: Planning and Negotiation Cooperative Agreement</t>
  </si>
  <si>
    <t>93.464</t>
  </si>
  <si>
    <t>ACL Assistive Technology</t>
  </si>
  <si>
    <t>Pregnancy Assistance Fund Program</t>
  </si>
  <si>
    <t>Prevention and Public Health Fund  (Affordable Care Act): Enhanced Surveillance for New Vaccine Preventable Disease</t>
  </si>
  <si>
    <t>Family Violence Prevention and Services/State Domestic Violence Coalitions</t>
  </si>
  <si>
    <t>Family Violence Prevention and Services/Discretionary</t>
  </si>
  <si>
    <t>93.638</t>
  </si>
  <si>
    <t>ACA-Transforming Clinical Practice Initiative: Practice Transformation Networks (PTNs)</t>
  </si>
  <si>
    <t>93.639</t>
  </si>
  <si>
    <t>93.640</t>
  </si>
  <si>
    <t>Basic Health Program (Affordable Care Act)</t>
  </si>
  <si>
    <t>93.644</t>
  </si>
  <si>
    <t>93.646</t>
  </si>
  <si>
    <t>Adoption Assistance</t>
  </si>
  <si>
    <t>93.765</t>
  </si>
  <si>
    <t>PPHF-CDC Partnership: Strengthening Public Health Laboratories</t>
  </si>
  <si>
    <t>Children's Health Insurance Program</t>
  </si>
  <si>
    <t>93.800</t>
  </si>
  <si>
    <t>Organized Approaches to Increase Colorectal Cancer Screening</t>
  </si>
  <si>
    <t>93.801</t>
  </si>
  <si>
    <t>Ebola Healthcare Preparedness and Response for Select Cities with Enhanced Airport Entrance Screenings from Affected Countries in West Africa</t>
  </si>
  <si>
    <t>93.808</t>
  </si>
  <si>
    <t>93.809</t>
  </si>
  <si>
    <t>93.810</t>
  </si>
  <si>
    <t>93.813</t>
  </si>
  <si>
    <t>93.814</t>
  </si>
  <si>
    <t>Partner support for heart disease and stroke prevention</t>
  </si>
  <si>
    <t>93.815</t>
  </si>
  <si>
    <t>93.816</t>
  </si>
  <si>
    <t>Preventing Heart Attacks and Strokes in High Need Areas</t>
  </si>
  <si>
    <t>93.817</t>
  </si>
  <si>
    <t>Hospital Preparedness Program (HPP) Ebola Preparedness and Response Activities</t>
  </si>
  <si>
    <t>93.818</t>
  </si>
  <si>
    <t>Support to the World Health Organization (WHO) for Response to the Ebola Virus Disease Outbreak in Western Africa</t>
  </si>
  <si>
    <t>93.819</t>
  </si>
  <si>
    <t>93.823</t>
  </si>
  <si>
    <t>93.825</t>
  </si>
  <si>
    <t>National Ebola Training and Education Center (NETEC)</t>
  </si>
  <si>
    <t>93.826</t>
  </si>
  <si>
    <t>Closing the Gap Between Standards Development and Implementation</t>
  </si>
  <si>
    <t>93.827</t>
  </si>
  <si>
    <t>93.829</t>
  </si>
  <si>
    <t>Section 223 Demonstration Programs to Improve Community Mental Health Services</t>
  </si>
  <si>
    <t>93.830</t>
  </si>
  <si>
    <t>93.831</t>
  </si>
  <si>
    <t>Standards Development Organization Collaboration to Enhance Standards Alignment, Testing, and Measurement</t>
  </si>
  <si>
    <t>93.832</t>
  </si>
  <si>
    <t>Promoting the Cancer Surveillance Workforce, Education and Data Use</t>
  </si>
  <si>
    <t>93.843</t>
  </si>
  <si>
    <t>ACL Assistive Technology State Grants for Protection and Advocacy</t>
  </si>
  <si>
    <t>93.844</t>
  </si>
  <si>
    <t>ACL Centers for Independent Living, Recovery Act</t>
  </si>
  <si>
    <t>Nurse Corps Loan Repayment Program</t>
  </si>
  <si>
    <t>Research, Prevention, and Education Programs on Lyme Disease in the United States</t>
  </si>
  <si>
    <t>94.024</t>
  </si>
  <si>
    <t>Social Innovation Fund Pay for Success</t>
  </si>
  <si>
    <t>94.025</t>
  </si>
  <si>
    <t>94.026</t>
  </si>
  <si>
    <t>95.007</t>
  </si>
  <si>
    <t>Research and Data Analysis</t>
  </si>
  <si>
    <t>95.008</t>
  </si>
  <si>
    <t>Drug-Free Communities Support Program - National Youth Leadership Initiative</t>
  </si>
  <si>
    <t>Emergency Management Institute Training Assistance</t>
  </si>
  <si>
    <t>Emergency Operations Center</t>
  </si>
  <si>
    <t>CyberTipline</t>
  </si>
  <si>
    <t>Securing the Cities Program</t>
  </si>
  <si>
    <t>Severe Repetitive Loss Program</t>
  </si>
  <si>
    <t>National Nuclear Forensics Expertise Development Program</t>
  </si>
  <si>
    <t>14.273</t>
  </si>
  <si>
    <t>Pay for Success Permanent Supportive Housing Demonstration</t>
  </si>
  <si>
    <t>84.038</t>
  </si>
  <si>
    <t>84.928</t>
  </si>
  <si>
    <t>10.029</t>
  </si>
  <si>
    <t>10.062</t>
  </si>
  <si>
    <t>10.064</t>
  </si>
  <si>
    <t>10.066</t>
  </si>
  <si>
    <t>10.070</t>
  </si>
  <si>
    <t>10.073</t>
  </si>
  <si>
    <t>10.075</t>
  </si>
  <si>
    <t>10.076</t>
  </si>
  <si>
    <t>10.077</t>
  </si>
  <si>
    <t>10.078</t>
  </si>
  <si>
    <t>10.079</t>
  </si>
  <si>
    <t>10.081</t>
  </si>
  <si>
    <t>10.082</t>
  </si>
  <si>
    <t>10.083</t>
  </si>
  <si>
    <t>10.084</t>
  </si>
  <si>
    <t>10.086</t>
  </si>
  <si>
    <t>10.103</t>
  </si>
  <si>
    <t>10.104</t>
  </si>
  <si>
    <t>10.169</t>
  </si>
  <si>
    <t>10.224</t>
  </si>
  <si>
    <t>10.411</t>
  </si>
  <si>
    <t>10.441</t>
  </si>
  <si>
    <t>10.442</t>
  </si>
  <si>
    <t>10.444</t>
  </si>
  <si>
    <t>10.445</t>
  </si>
  <si>
    <t>10.452</t>
  </si>
  <si>
    <t>10.454</t>
  </si>
  <si>
    <t>10.455</t>
  </si>
  <si>
    <t>10.457</t>
  </si>
  <si>
    <t>10.459</t>
  </si>
  <si>
    <t>10.465</t>
  </si>
  <si>
    <t>10.550</t>
  </si>
  <si>
    <t>10.584</t>
  </si>
  <si>
    <t>10.607</t>
  </si>
  <si>
    <t>10.670</t>
  </si>
  <si>
    <t>10.671</t>
  </si>
  <si>
    <t>10.673</t>
  </si>
  <si>
    <t>10.677</t>
  </si>
  <si>
    <t>10.686</t>
  </si>
  <si>
    <t>10.695</t>
  </si>
  <si>
    <t>10.772</t>
  </si>
  <si>
    <t>10.774</t>
  </si>
  <si>
    <t>10.775</t>
  </si>
  <si>
    <t>10.780</t>
  </si>
  <si>
    <t>10.783</t>
  </si>
  <si>
    <t>10.787</t>
  </si>
  <si>
    <t>10.788</t>
  </si>
  <si>
    <t>10.789</t>
  </si>
  <si>
    <t>10.852</t>
  </si>
  <si>
    <t>10.853</t>
  </si>
  <si>
    <t>10.860</t>
  </si>
  <si>
    <t>10.900</t>
  </si>
  <si>
    <t>10.906</t>
  </si>
  <si>
    <t>10.910</t>
  </si>
  <si>
    <t>10.918</t>
  </si>
  <si>
    <t>10.919</t>
  </si>
  <si>
    <t>10.994</t>
  </si>
  <si>
    <t>10.995</t>
  </si>
  <si>
    <t>10.998</t>
  </si>
  <si>
    <t>11.009</t>
  </si>
  <si>
    <t>11.114</t>
  </si>
  <si>
    <t>11.405</t>
  </si>
  <si>
    <t>11.428</t>
  </si>
  <si>
    <t>11.443</t>
  </si>
  <si>
    <t>11.444</t>
  </si>
  <si>
    <t>11.445</t>
  </si>
  <si>
    <t>11.449</t>
  </si>
  <si>
    <t>11.450</t>
  </si>
  <si>
    <t>11.477</t>
  </si>
  <si>
    <t>Fisheries Disaster Relief</t>
  </si>
  <si>
    <t>National Ocean Service Intern Program</t>
  </si>
  <si>
    <t>11.552</t>
  </si>
  <si>
    <t>11.554</t>
  </si>
  <si>
    <t>11.555</t>
  </si>
  <si>
    <t>11.556</t>
  </si>
  <si>
    <t>11.559</t>
  </si>
  <si>
    <t>11.650</t>
  </si>
  <si>
    <t>11.702</t>
  </si>
  <si>
    <t>11.800</t>
  </si>
  <si>
    <t>11.803</t>
  </si>
  <si>
    <t>12.612</t>
  </si>
  <si>
    <t>12.613</t>
  </si>
  <si>
    <t>14.112</t>
  </si>
  <si>
    <t>14.132</t>
  </si>
  <si>
    <t>14.164</t>
  </si>
  <si>
    <t>14.165</t>
  </si>
  <si>
    <t>14.182</t>
  </si>
  <si>
    <t>14.197</t>
  </si>
  <si>
    <t>14.219</t>
  </si>
  <si>
    <t>14.227</t>
  </si>
  <si>
    <t>14.244</t>
  </si>
  <si>
    <t>14.246</t>
  </si>
  <si>
    <t>14.250</t>
  </si>
  <si>
    <t>Rural Housing and Economic Development</t>
  </si>
  <si>
    <t>14.251</t>
  </si>
  <si>
    <t>14.253</t>
  </si>
  <si>
    <t>14.254</t>
  </si>
  <si>
    <t>14.255</t>
  </si>
  <si>
    <t>14.256</t>
  </si>
  <si>
    <t>14.257</t>
  </si>
  <si>
    <t>14.258</t>
  </si>
  <si>
    <t>14.263</t>
  </si>
  <si>
    <t>14.264</t>
  </si>
  <si>
    <t>14.310</t>
  </si>
  <si>
    <t>14.315</t>
  </si>
  <si>
    <t>14.323</t>
  </si>
  <si>
    <t>14.402</t>
  </si>
  <si>
    <t>14.404</t>
  </si>
  <si>
    <t>14.406</t>
  </si>
  <si>
    <t>14.407</t>
  </si>
  <si>
    <t>14.412</t>
  </si>
  <si>
    <t>14.414</t>
  </si>
  <si>
    <t>14.415</t>
  </si>
  <si>
    <t>14.511</t>
  </si>
  <si>
    <t>14.512</t>
  </si>
  <si>
    <t>14.514</t>
  </si>
  <si>
    <t>14.515</t>
  </si>
  <si>
    <t>14.517</t>
  </si>
  <si>
    <t>14.519</t>
  </si>
  <si>
    <t>14.520</t>
  </si>
  <si>
    <t>14.521</t>
  </si>
  <si>
    <t>14.533</t>
  </si>
  <si>
    <t>14.875</t>
  </si>
  <si>
    <t>14.876</t>
  </si>
  <si>
    <t>14.882</t>
  </si>
  <si>
    <t>14.883</t>
  </si>
  <si>
    <t>14.884</t>
  </si>
  <si>
    <t>14.885</t>
  </si>
  <si>
    <t>14.886</t>
  </si>
  <si>
    <t>14.890</t>
  </si>
  <si>
    <t>14.901</t>
  </si>
  <si>
    <t>14.903</t>
  </si>
  <si>
    <t>14.904</t>
  </si>
  <si>
    <t>14.907</t>
  </si>
  <si>
    <t>14.908</t>
  </si>
  <si>
    <t>14.909</t>
  </si>
  <si>
    <t>14.910</t>
  </si>
  <si>
    <t>14.911</t>
  </si>
  <si>
    <t>14.912</t>
  </si>
  <si>
    <t>15.039</t>
  </si>
  <si>
    <t>15.045</t>
  </si>
  <si>
    <t>15.049</t>
  </si>
  <si>
    <t>15.050</t>
  </si>
  <si>
    <t>15.055</t>
  </si>
  <si>
    <t>15.064</t>
  </si>
  <si>
    <t>15.426</t>
  </si>
  <si>
    <t>15.515</t>
  </si>
  <si>
    <t>15.523</t>
  </si>
  <si>
    <t>15.528</t>
  </si>
  <si>
    <t>15.536</t>
  </si>
  <si>
    <t>15.547</t>
  </si>
  <si>
    <t>15.602</t>
  </si>
  <si>
    <t>15.638</t>
  </si>
  <si>
    <t>15.675</t>
  </si>
  <si>
    <t>15.910</t>
  </si>
  <si>
    <t>16.005</t>
  </si>
  <si>
    <t>16.014</t>
  </si>
  <si>
    <t>16.018</t>
  </si>
  <si>
    <t>16.020</t>
  </si>
  <si>
    <t>16.108</t>
  </si>
  <si>
    <t>16.110</t>
  </si>
  <si>
    <t>16.202</t>
  </si>
  <si>
    <t>16.542</t>
  </si>
  <si>
    <t>16.547</t>
  </si>
  <si>
    <t>16.549</t>
  </si>
  <si>
    <t>16.561</t>
  </si>
  <si>
    <t>16.563</t>
  </si>
  <si>
    <t>16.564</t>
  </si>
  <si>
    <t>16.565</t>
  </si>
  <si>
    <t>16.577</t>
  </si>
  <si>
    <t>16.579</t>
  </si>
  <si>
    <t>16.580</t>
  </si>
  <si>
    <t>16.586</t>
  </si>
  <si>
    <t>16.592</t>
  </si>
  <si>
    <t>16.597</t>
  </si>
  <si>
    <t>16.611</t>
  </si>
  <si>
    <t>16.612</t>
  </si>
  <si>
    <t>16.613</t>
  </si>
  <si>
    <t>16.684</t>
  </si>
  <si>
    <t>16.712</t>
  </si>
  <si>
    <t>16.728</t>
  </si>
  <si>
    <t>16.732</t>
  </si>
  <si>
    <t>16.743</t>
  </si>
  <si>
    <t>16.744</t>
  </si>
  <si>
    <t>16.747</t>
  </si>
  <si>
    <t>16.748</t>
  </si>
  <si>
    <t>16.749</t>
  </si>
  <si>
    <t>16.805</t>
  </si>
  <si>
    <t>16.806</t>
  </si>
  <si>
    <t>17.151</t>
  </si>
  <si>
    <t>17.262</t>
  </si>
  <si>
    <t>17.263</t>
  </si>
  <si>
    <t>17.266</t>
  </si>
  <si>
    <t>17.269</t>
  </si>
  <si>
    <t>17.311</t>
  </si>
  <si>
    <t>19.403</t>
  </si>
  <si>
    <t>19.409</t>
  </si>
  <si>
    <t>19.410</t>
  </si>
  <si>
    <t>19.413</t>
  </si>
  <si>
    <t>19.418</t>
  </si>
  <si>
    <t>19.423</t>
  </si>
  <si>
    <t>19.425</t>
  </si>
  <si>
    <t>19.430</t>
  </si>
  <si>
    <t>19.431</t>
  </si>
  <si>
    <t>20.100</t>
  </si>
  <si>
    <t>20.230</t>
  </si>
  <si>
    <t>20.236</t>
  </si>
  <si>
    <t>20.238</t>
  </si>
  <si>
    <t>20.241</t>
  </si>
  <si>
    <t>20.242</t>
  </si>
  <si>
    <t>20.303</t>
  </si>
  <si>
    <t>20.312</t>
  </si>
  <si>
    <t>20.603</t>
  </si>
  <si>
    <t>20.604</t>
  </si>
  <si>
    <t>20.605</t>
  </si>
  <si>
    <t>20.615</t>
  </si>
  <si>
    <t>E-911 Grant Program</t>
  </si>
  <si>
    <t>20.704</t>
  </si>
  <si>
    <t>20.722</t>
  </si>
  <si>
    <t>20.760</t>
  </si>
  <si>
    <t>20.763</t>
  </si>
  <si>
    <t>20.801</t>
  </si>
  <si>
    <t>20.810</t>
  </si>
  <si>
    <t>20.815</t>
  </si>
  <si>
    <t>20.900</t>
  </si>
  <si>
    <t>20.903</t>
  </si>
  <si>
    <t>20.907</t>
  </si>
  <si>
    <t>21.003</t>
  </si>
  <si>
    <t>21.013</t>
  </si>
  <si>
    <t>30.002</t>
  </si>
  <si>
    <t>30.009</t>
  </si>
  <si>
    <t>39.009</t>
  </si>
  <si>
    <t>39.011</t>
  </si>
  <si>
    <t>44.001</t>
  </si>
  <si>
    <t>National Credit Union Administration</t>
  </si>
  <si>
    <t>45.168</t>
  </si>
  <si>
    <t>45.302</t>
  </si>
  <si>
    <t>45.303</t>
  </si>
  <si>
    <t>45.304</t>
  </si>
  <si>
    <t>45.307</t>
  </si>
  <si>
    <t>46.001</t>
  </si>
  <si>
    <t>59.002</t>
  </si>
  <si>
    <t>59.005</t>
  </si>
  <si>
    <t>66.036</t>
  </si>
  <si>
    <t>66.041</t>
  </si>
  <si>
    <t>66.050</t>
  </si>
  <si>
    <t>66.111</t>
  </si>
  <si>
    <t>66.112</t>
  </si>
  <si>
    <t>66.113</t>
  </si>
  <si>
    <t>66.114</t>
  </si>
  <si>
    <t>66.115</t>
  </si>
  <si>
    <t>66.116</t>
  </si>
  <si>
    <t>66.117</t>
  </si>
  <si>
    <t>66.119</t>
  </si>
  <si>
    <t>66.120</t>
  </si>
  <si>
    <t>66.127</t>
  </si>
  <si>
    <t>66.307</t>
  </si>
  <si>
    <t>66.308</t>
  </si>
  <si>
    <t>66.311</t>
  </si>
  <si>
    <t>66.312</t>
  </si>
  <si>
    <t>66.479</t>
  </si>
  <si>
    <t>66.480</t>
  </si>
  <si>
    <t>66.512</t>
  </si>
  <si>
    <t>66.515</t>
  </si>
  <si>
    <t>66.709</t>
  </si>
  <si>
    <t>66.715</t>
  </si>
  <si>
    <t>66.718</t>
  </si>
  <si>
    <t>66.940</t>
  </si>
  <si>
    <t>66.953</t>
  </si>
  <si>
    <t>81.039</t>
  </si>
  <si>
    <t>81.065</t>
  </si>
  <si>
    <t>81.114</t>
  </si>
  <si>
    <t>81.130</t>
  </si>
  <si>
    <t>81.131</t>
  </si>
  <si>
    <t>81.132</t>
  </si>
  <si>
    <t>81.133</t>
  </si>
  <si>
    <t>81.134</t>
  </si>
  <si>
    <t>84.019</t>
  </si>
  <si>
    <t>84.037</t>
  </si>
  <si>
    <t>84.069</t>
  </si>
  <si>
    <t>84.083</t>
  </si>
  <si>
    <t>84.142</t>
  </si>
  <si>
    <t>84.153</t>
  </si>
  <si>
    <t>Business and International Education Projects</t>
  </si>
  <si>
    <t>84.170</t>
  </si>
  <si>
    <t>84.176</t>
  </si>
  <si>
    <t>84.185</t>
  </si>
  <si>
    <t>84.186</t>
  </si>
  <si>
    <t>84.203</t>
  </si>
  <si>
    <t>84.213</t>
  </si>
  <si>
    <t>84.214</t>
  </si>
  <si>
    <t>84.234</t>
  </si>
  <si>
    <t>84.243</t>
  </si>
  <si>
    <t>84.255</t>
  </si>
  <si>
    <t>84.257</t>
  </si>
  <si>
    <t>84.258</t>
  </si>
  <si>
    <t>84.263</t>
  </si>
  <si>
    <t>84.269</t>
  </si>
  <si>
    <t>84.286</t>
  </si>
  <si>
    <t>84.293</t>
  </si>
  <si>
    <t>84.298</t>
  </si>
  <si>
    <t>84.304</t>
  </si>
  <si>
    <t>84.318</t>
  </si>
  <si>
    <t>84.319</t>
  </si>
  <si>
    <t>84.331</t>
  </si>
  <si>
    <t>84.332</t>
  </si>
  <si>
    <t>84.333</t>
  </si>
  <si>
    <t>84.337</t>
  </si>
  <si>
    <t>84.341</t>
  </si>
  <si>
    <t>84.344</t>
  </si>
  <si>
    <t>84.345</t>
  </si>
  <si>
    <t>84.346</t>
  </si>
  <si>
    <t>84.349</t>
  </si>
  <si>
    <t>84.353</t>
  </si>
  <si>
    <t>84.357</t>
  </si>
  <si>
    <t>84.359</t>
  </si>
  <si>
    <t>84.361</t>
  </si>
  <si>
    <t>84.364</t>
  </si>
  <si>
    <t>84.375</t>
  </si>
  <si>
    <t>84.376</t>
  </si>
  <si>
    <t>84.381</t>
  </si>
  <si>
    <t>84.383</t>
  </si>
  <si>
    <t>84.384</t>
  </si>
  <si>
    <t>84.385</t>
  </si>
  <si>
    <t>84.386</t>
  </si>
  <si>
    <t>84.387</t>
  </si>
  <si>
    <t>84.388</t>
  </si>
  <si>
    <t>84.389</t>
  </si>
  <si>
    <t>84.390</t>
  </si>
  <si>
    <t>84.391</t>
  </si>
  <si>
    <t>84.392</t>
  </si>
  <si>
    <t>84.393</t>
  </si>
  <si>
    <t>84.394</t>
  </si>
  <si>
    <t>84.395</t>
  </si>
  <si>
    <t>84.396</t>
  </si>
  <si>
    <t>84.397</t>
  </si>
  <si>
    <t>84.398</t>
  </si>
  <si>
    <t>84.399</t>
  </si>
  <si>
    <t>84.400</t>
  </si>
  <si>
    <t>84.401</t>
  </si>
  <si>
    <t>84.402</t>
  </si>
  <si>
    <t>84.404</t>
  </si>
  <si>
    <t>84.405</t>
  </si>
  <si>
    <t>84.406</t>
  </si>
  <si>
    <t>84.409</t>
  </si>
  <si>
    <t>84.410</t>
  </si>
  <si>
    <t>84.413</t>
  </si>
  <si>
    <t>85.100</t>
  </si>
  <si>
    <t>85.101</t>
  </si>
  <si>
    <t>85.111</t>
  </si>
  <si>
    <t>85.401</t>
  </si>
  <si>
    <t>89.005</t>
  </si>
  <si>
    <t>93.012</t>
  </si>
  <si>
    <t>93.013</t>
  </si>
  <si>
    <t>93.014</t>
  </si>
  <si>
    <t>93.017</t>
  </si>
  <si>
    <t>93.063</t>
  </si>
  <si>
    <t>93.100</t>
  </si>
  <si>
    <t>93.105</t>
  </si>
  <si>
    <t>93.111</t>
  </si>
  <si>
    <t>93.181</t>
  </si>
  <si>
    <t>93.189</t>
  </si>
  <si>
    <t>93.192</t>
  </si>
  <si>
    <t>93.202</t>
  </si>
  <si>
    <t>93.206</t>
  </si>
  <si>
    <t>93.208</t>
  </si>
  <si>
    <t>93.219</t>
  </si>
  <si>
    <t>93.229</t>
  </si>
  <si>
    <t>93.230</t>
  </si>
  <si>
    <t>93.238</t>
  </si>
  <si>
    <t>93.244</t>
  </si>
  <si>
    <t>93.252</t>
  </si>
  <si>
    <t>93.271</t>
  </si>
  <si>
    <t>93.272</t>
  </si>
  <si>
    <t>93.294</t>
  </si>
  <si>
    <t>93.295</t>
  </si>
  <si>
    <t>93.390</t>
  </si>
  <si>
    <t>93.392</t>
  </si>
  <si>
    <t>93.405</t>
  </si>
  <si>
    <t>93.407</t>
  </si>
  <si>
    <t>93.408</t>
  </si>
  <si>
    <t>93.410</t>
  </si>
  <si>
    <t>93.411</t>
  </si>
  <si>
    <t>93.412</t>
  </si>
  <si>
    <t>93.416</t>
  </si>
  <si>
    <t>93.417</t>
  </si>
  <si>
    <t>93.418</t>
  </si>
  <si>
    <t>93.419</t>
  </si>
  <si>
    <t>93.447</t>
  </si>
  <si>
    <t>93.451</t>
  </si>
  <si>
    <t>93.453</t>
  </si>
  <si>
    <t>93.522</t>
  </si>
  <si>
    <t>93.571</t>
  </si>
  <si>
    <t>93.577</t>
  </si>
  <si>
    <t>93.582</t>
  </si>
  <si>
    <t>93.629</t>
  </si>
  <si>
    <t>93.700</t>
  </si>
  <si>
    <t>93.705</t>
  </si>
  <si>
    <t>93.707</t>
  </si>
  <si>
    <t>93.712</t>
  </si>
  <si>
    <t>93.717</t>
  </si>
  <si>
    <t>93.722</t>
  </si>
  <si>
    <t>93.729</t>
  </si>
  <si>
    <t>93.760</t>
  </si>
  <si>
    <t>93.769</t>
  </si>
  <si>
    <t>93.776</t>
  </si>
  <si>
    <t>93.781</t>
  </si>
  <si>
    <t>93.782</t>
  </si>
  <si>
    <t>93.783</t>
  </si>
  <si>
    <t>93.785</t>
  </si>
  <si>
    <t>93.786</t>
  </si>
  <si>
    <t>93.789</t>
  </si>
  <si>
    <t>93.790</t>
  </si>
  <si>
    <t>93.793</t>
  </si>
  <si>
    <t>93.794</t>
  </si>
  <si>
    <t>93.848</t>
  </si>
  <si>
    <t>93.849</t>
  </si>
  <si>
    <t>93.890</t>
  </si>
  <si>
    <t>93.891</t>
  </si>
  <si>
    <t>93.952</t>
  </si>
  <si>
    <t>93.954</t>
  </si>
  <si>
    <t>93.962</t>
  </si>
  <si>
    <t>93.993</t>
  </si>
  <si>
    <t>93.996</t>
  </si>
  <si>
    <t>94.004</t>
  </si>
  <si>
    <t>94.005</t>
  </si>
  <si>
    <t>94.009</t>
  </si>
  <si>
    <t>Training and Technical Assistance</t>
  </si>
  <si>
    <t>94.018</t>
  </si>
  <si>
    <t>94.022</t>
  </si>
  <si>
    <t>97.001</t>
  </si>
  <si>
    <t>97.002</t>
  </si>
  <si>
    <t>97.004</t>
  </si>
  <si>
    <t>97.006</t>
  </si>
  <si>
    <t>97.011</t>
  </si>
  <si>
    <t>97.013</t>
  </si>
  <si>
    <t>97.014</t>
  </si>
  <si>
    <t>97.015</t>
  </si>
  <si>
    <t>97.017</t>
  </si>
  <si>
    <t>97.019</t>
  </si>
  <si>
    <t>97.020</t>
  </si>
  <si>
    <t>97.021</t>
  </si>
  <si>
    <t>97.058</t>
  </si>
  <si>
    <t>97.059</t>
  </si>
  <si>
    <t>97.060</t>
  </si>
  <si>
    <t>97.064</t>
  </si>
  <si>
    <t>97.071</t>
  </si>
  <si>
    <t>97.072</t>
  </si>
  <si>
    <t>97.074</t>
  </si>
  <si>
    <t>97.079</t>
  </si>
  <si>
    <t>97.081</t>
  </si>
  <si>
    <t>97.084</t>
  </si>
  <si>
    <t>97.085</t>
  </si>
  <si>
    <t>97.086</t>
  </si>
  <si>
    <t>97.090</t>
  </si>
  <si>
    <t>97.094</t>
  </si>
  <si>
    <t>97.095</t>
  </si>
  <si>
    <t>97.096</t>
  </si>
  <si>
    <t>97.098</t>
  </si>
  <si>
    <t>97.099</t>
  </si>
  <si>
    <t>97.100</t>
  </si>
  <si>
    <t>97.105</t>
  </si>
  <si>
    <t>97.112</t>
  </si>
  <si>
    <t>97.117</t>
  </si>
  <si>
    <t>97.118</t>
  </si>
  <si>
    <t>97.119</t>
  </si>
  <si>
    <t>97.121</t>
  </si>
  <si>
    <t>97.125</t>
  </si>
  <si>
    <t>DEPARTMENT OF ELECTIONS</t>
  </si>
  <si>
    <t>VIRGINIA LOTTERY</t>
  </si>
  <si>
    <t>WILSON WORKFORCE AND REHABILITATION CENTER</t>
  </si>
  <si>
    <t>10.112</t>
  </si>
  <si>
    <t>Price Loss Coverage</t>
  </si>
  <si>
    <t>10.113</t>
  </si>
  <si>
    <t>Agriculture Risk Coverage Program</t>
  </si>
  <si>
    <t>10.115</t>
  </si>
  <si>
    <t>10.118</t>
  </si>
  <si>
    <t>10.336</t>
  </si>
  <si>
    <t>Veterinary Services Grant Program</t>
  </si>
  <si>
    <t>10.540</t>
  </si>
  <si>
    <t>Participant Research Innovation Laboratory for Enhancing WIC Services</t>
  </si>
  <si>
    <t>10.543</t>
  </si>
  <si>
    <t>Healthier US School Challenge: Smarter Lunchrooms</t>
  </si>
  <si>
    <t>10.890</t>
  </si>
  <si>
    <t>Rural Development Cooperative Agreement Program</t>
  </si>
  <si>
    <t>10.933</t>
  </si>
  <si>
    <t>11.014</t>
  </si>
  <si>
    <t>11.015</t>
  </si>
  <si>
    <t>Broad Agency Announcement</t>
  </si>
  <si>
    <t>11.016</t>
  </si>
  <si>
    <t>Statistical, Research, and Methodology  Assistance</t>
  </si>
  <si>
    <t>11.999</t>
  </si>
  <si>
    <t>Marine Debris Program</t>
  </si>
  <si>
    <t>12.355</t>
  </si>
  <si>
    <t>Pest Management and Vector Control Research</t>
  </si>
  <si>
    <t>12.450</t>
  </si>
  <si>
    <t>12.903</t>
  </si>
  <si>
    <t>GenCyber Grants Program</t>
  </si>
  <si>
    <t>12.987</t>
  </si>
  <si>
    <t>Upper San Pedro Partnership Support</t>
  </si>
  <si>
    <t>14.275</t>
  </si>
  <si>
    <t>Housing Trust Fund</t>
  </si>
  <si>
    <t>14.276</t>
  </si>
  <si>
    <t>Youth Homelessness Demonstration Program</t>
  </si>
  <si>
    <t>14.278</t>
  </si>
  <si>
    <t>14.329</t>
  </si>
  <si>
    <t>14.898</t>
  </si>
  <si>
    <t>ROSS Supportive Services Programs</t>
  </si>
  <si>
    <t>15.066</t>
  </si>
  <si>
    <t>Tribal Great Lakes Restoration Initiative</t>
  </si>
  <si>
    <t>15.067</t>
  </si>
  <si>
    <t>15.243</t>
  </si>
  <si>
    <t>15.260</t>
  </si>
  <si>
    <t>15.442</t>
  </si>
  <si>
    <t>Alaska Native Science and Engineering</t>
  </si>
  <si>
    <t>15.565</t>
  </si>
  <si>
    <t>Implementation of the Taos Pueblo Indian water rights settlement</t>
  </si>
  <si>
    <t>15.678</t>
  </si>
  <si>
    <t>Cooperative Ecosystem Studies Units</t>
  </si>
  <si>
    <t>15.679</t>
  </si>
  <si>
    <t>Combating Wildlife Trafficking</t>
  </si>
  <si>
    <t>15.958</t>
  </si>
  <si>
    <t>15.959</t>
  </si>
  <si>
    <t>Education Program Management</t>
  </si>
  <si>
    <t>15.960</t>
  </si>
  <si>
    <t>15.961</t>
  </si>
  <si>
    <t>Federal Historic Preservation Tax Incentive</t>
  </si>
  <si>
    <t>15.962</t>
  </si>
  <si>
    <t>15.981</t>
  </si>
  <si>
    <t>Water Use and Data Research</t>
  </si>
  <si>
    <t>16.025</t>
  </si>
  <si>
    <t>Special Domestic Violence Criminal Jurisdiction Implementation</t>
  </si>
  <si>
    <t>16.026</t>
  </si>
  <si>
    <t>OVW Research and Evaluation Program</t>
  </si>
  <si>
    <t>16.027</t>
  </si>
  <si>
    <t>National Clearinghouse on Sexual Assault of American Indian and Alaska Native Women</t>
  </si>
  <si>
    <t>16.028</t>
  </si>
  <si>
    <t>Resource Center on Workplace Response to Domestic Violence, Dating Violence, Sexual Assault, and Stalking</t>
  </si>
  <si>
    <t>16.029</t>
  </si>
  <si>
    <t>Office on Violence Against Women Special Projects</t>
  </si>
  <si>
    <t>16.835</t>
  </si>
  <si>
    <t>Body Worn Camera Policy and Implementation</t>
  </si>
  <si>
    <t>16.836</t>
  </si>
  <si>
    <t>Indigent Defense</t>
  </si>
  <si>
    <t>17.285</t>
  </si>
  <si>
    <t>17.791</t>
  </si>
  <si>
    <t>19.441</t>
  </si>
  <si>
    <t>19.452</t>
  </si>
  <si>
    <t>International Exchange Alumni Programs</t>
  </si>
  <si>
    <t>19.979</t>
  </si>
  <si>
    <t>20.224</t>
  </si>
  <si>
    <t>Federal Lands Access Program</t>
  </si>
  <si>
    <t>20.530</t>
  </si>
  <si>
    <t>Public Transportation Innovation</t>
  </si>
  <si>
    <t>20.531</t>
  </si>
  <si>
    <t>Technical Assistance and Workforce Development</t>
  </si>
  <si>
    <t>20.820</t>
  </si>
  <si>
    <t>Maritime Studies and Innovations</t>
  </si>
  <si>
    <t>20.821</t>
  </si>
  <si>
    <t>Women on the Water (WOW)</t>
  </si>
  <si>
    <t>20.934</t>
  </si>
  <si>
    <t>Nationally Significant Freight and Highway Projects</t>
  </si>
  <si>
    <t>59.068</t>
  </si>
  <si>
    <t>59.069</t>
  </si>
  <si>
    <t>64.051</t>
  </si>
  <si>
    <t>Specially Adapted Housing Assistive Technology Grant Program</t>
  </si>
  <si>
    <t>66.129</t>
  </si>
  <si>
    <t>66.204</t>
  </si>
  <si>
    <t>66.954</t>
  </si>
  <si>
    <t>81.250</t>
  </si>
  <si>
    <t>Energy Policy and Systems Analysis</t>
  </si>
  <si>
    <t>84.421</t>
  </si>
  <si>
    <t>Disability Innovation Fund (DIF)</t>
  </si>
  <si>
    <t>85.750</t>
  </si>
  <si>
    <t>IAF Assistance for Overseas Programs</t>
  </si>
  <si>
    <t>93.465</t>
  </si>
  <si>
    <t>Tobacco Prevention and Control Legal Technical Assistance</t>
  </si>
  <si>
    <t>93.649</t>
  </si>
  <si>
    <t>93.650</t>
  </si>
  <si>
    <t>93.651</t>
  </si>
  <si>
    <t>93.833</t>
  </si>
  <si>
    <t>Supporting and Maintaining a Surveillance System for Chronic Kidney Disease (CKD) in the United States</t>
  </si>
  <si>
    <t>93.835</t>
  </si>
  <si>
    <t>Planning Grant for Healthcare and Public Health Sector Cybersecurity Information Sharing</t>
  </si>
  <si>
    <t>93.840</t>
  </si>
  <si>
    <t>Translation and Implementation Science Research for Heart, Lung, Blood Diseases, and Sleep Disorders</t>
  </si>
  <si>
    <t>93.845</t>
  </si>
  <si>
    <t>Promoting Population Health through Increased Capacity in Alcohol Epidemiology</t>
  </si>
  <si>
    <t>93.850</t>
  </si>
  <si>
    <t>Improving Epilepsy Programs, Services, and Outcomes through National Partnerships</t>
  </si>
  <si>
    <t>93.851</t>
  </si>
  <si>
    <t>Tracking Electronic Health Record Adoption and Capturing Related Insights in U.S. Hospitals</t>
  </si>
  <si>
    <t>93.852</t>
  </si>
  <si>
    <t>National Syndromic Surveillance Program Community of Practice (NSSP CoP)</t>
  </si>
  <si>
    <t>93.857</t>
  </si>
  <si>
    <t>93.858</t>
  </si>
  <si>
    <t>93.860</t>
  </si>
  <si>
    <t>Emerging Infections Sentinel Networks</t>
  </si>
  <si>
    <t>93.861</t>
  </si>
  <si>
    <t>Strengthening the Public Health System in US-affiliated Pacific Islands (PPHF)</t>
  </si>
  <si>
    <t>93.870</t>
  </si>
  <si>
    <t>93.872</t>
  </si>
  <si>
    <t>Tribal Maternal, Infant, and Early Childhood Home Visiting</t>
  </si>
  <si>
    <t>93.873</t>
  </si>
  <si>
    <t>93.874</t>
  </si>
  <si>
    <t>93.875</t>
  </si>
  <si>
    <t>93.876</t>
  </si>
  <si>
    <t>Antimicrobial Resistance Surveillance in Retail Food Specimens</t>
  </si>
  <si>
    <t>93.877</t>
  </si>
  <si>
    <t>93.878</t>
  </si>
  <si>
    <t>Enhance the Ability of Emergency Medical Services (EMS) to transport patients with highly infectious  diseases (HID)</t>
  </si>
  <si>
    <t>93.881</t>
  </si>
  <si>
    <t>93.882</t>
  </si>
  <si>
    <t>High Impact Pilot Awards</t>
  </si>
  <si>
    <t>93.883</t>
  </si>
  <si>
    <t>93.893</t>
  </si>
  <si>
    <t>93.985</t>
  </si>
  <si>
    <t>93.997</t>
  </si>
  <si>
    <t>Assisted Outpatient Treatment</t>
  </si>
  <si>
    <t>97.132</t>
  </si>
  <si>
    <t>VIRGINIA COMMISSION ON INTERGOVERNMENTAL COOPERATION</t>
  </si>
  <si>
    <t>DIVISION OF LEGISLATIVE AUTOMATED SYSTEMS</t>
  </si>
  <si>
    <t>JOINT LEGISLATIVE AUDIT AND REVIEW COMMISSION</t>
  </si>
  <si>
    <t>DEPARTMENT OF ACCOUNTS TRANSFER PAYMENTS</t>
  </si>
  <si>
    <t>DEPARTMENT OF HOUSING AND COMMUNITY DEVELOPMENT</t>
  </si>
  <si>
    <t>VIRGINIA WORKERS' COMPENSATION COMMISSION</t>
  </si>
  <si>
    <t>DEPARTMENT OF CONSERVATION AND RECREATION</t>
  </si>
  <si>
    <t>THE COLLEGE OF WILLIAM AND MARY IN VIRGINIA</t>
  </si>
  <si>
    <t>UNIVERSITY OF VIRGINIA</t>
  </si>
  <si>
    <t>VIRGINIA SCHOOL FOR THE DEAF AND THE BLIND</t>
  </si>
  <si>
    <t>DEPARTMENT OF PROFESSIONAL AND OCCUPATIONAL REGULATION</t>
  </si>
  <si>
    <t>BOARD OF BAR EXAMINERS</t>
  </si>
  <si>
    <t>STATE COUNCIL OF HIGHER EDUCATION FOR VIRGINIA</t>
  </si>
  <si>
    <t>VIRGINIA REHABILITATION CENTER FOR THE BLIND AND VISION IMPAIRED</t>
  </si>
  <si>
    <t>PAUL D. CAMP COMMUNITY COLLEGE</t>
  </si>
  <si>
    <t>DEPARTMENT OF AGRICULTURE AND CONSUMER SERVICES</t>
  </si>
  <si>
    <t>DEPARTMENT OF SMALL BUSINESS AND SUPPLIER DIVERSITY</t>
  </si>
  <si>
    <t>DEPARTMENT OF RAIL AND PUBLIC TRANSPORTATION</t>
  </si>
  <si>
    <t>DEPARTMENT OF MEDICAL ASSISTANCE SERVICES</t>
  </si>
  <si>
    <t>VIRGINIA BOARD FOR PEOPLE WITH DISABILITIES</t>
  </si>
  <si>
    <t>DEPARTMENT FOR THE BLIND AND VISION IMPAIRED</t>
  </si>
  <si>
    <t>DEPARTMENT FOR THE DEAF AND HARD-OF-HEARING</t>
  </si>
  <si>
    <t>VIRGINIA FREEDOM OF INFORMATION ADVISORY COUNCIL</t>
  </si>
  <si>
    <t>JOINT COMMISSION ON TECHNOLOGY AND SCIENCE</t>
  </si>
  <si>
    <t>VIRGINIA CONFLICT OF INTEREST AND ETHICS ADVISORY COUNCIL</t>
  </si>
  <si>
    <t>OTHER IDENTIFYING NUMBER ASSIGNED BY THE PASS-THROUGH ENTITY</t>
  </si>
  <si>
    <t>VIRGINIA OFFSHORE WIND DEVELOPMENT AUTHORITY</t>
  </si>
  <si>
    <t>10.512</t>
  </si>
  <si>
    <t>10.513</t>
  </si>
  <si>
    <t>10.520</t>
  </si>
  <si>
    <t>10.521</t>
  </si>
  <si>
    <t>Children, Youth and Families At-Risk</t>
  </si>
  <si>
    <t>10.537</t>
  </si>
  <si>
    <t>Supplemental Nutrition Assistance Program (SNAP) Employment and Training (E&amp;T) Data and Technical Assistance Grants</t>
  </si>
  <si>
    <t>10.538</t>
  </si>
  <si>
    <t>11.019</t>
  </si>
  <si>
    <t>12.582</t>
  </si>
  <si>
    <t>12.905</t>
  </si>
  <si>
    <t>CyberSecurity Core Curriculum</t>
  </si>
  <si>
    <t>15.566</t>
  </si>
  <si>
    <t>15.567</t>
  </si>
  <si>
    <t>15.680</t>
  </si>
  <si>
    <t>15.681</t>
  </si>
  <si>
    <t>16.838</t>
  </si>
  <si>
    <t>20.324</t>
  </si>
  <si>
    <t>Restoration and Enhancement</t>
  </si>
  <si>
    <t>20.325</t>
  </si>
  <si>
    <t>Consolidated Rail Infrastructure and Safety Improvements</t>
  </si>
  <si>
    <t>20.326</t>
  </si>
  <si>
    <t>20.822</t>
  </si>
  <si>
    <t>Port of Guam Improvement Enterprise Program</t>
  </si>
  <si>
    <t>21.016</t>
  </si>
  <si>
    <t>Government Publishing Office</t>
  </si>
  <si>
    <t>64.054</t>
  </si>
  <si>
    <t>Research and Development</t>
  </si>
  <si>
    <t>66.130</t>
  </si>
  <si>
    <t>90.203</t>
  </si>
  <si>
    <t>Delta Creative Place-Making Pilot Initiative</t>
  </si>
  <si>
    <t>90.204</t>
  </si>
  <si>
    <t>States' Economic Development Assistance Program</t>
  </si>
  <si>
    <t>U.S. Institute of Peace</t>
  </si>
  <si>
    <t>92.002</t>
  </si>
  <si>
    <t>National Council on Disability</t>
  </si>
  <si>
    <t>93.353</t>
  </si>
  <si>
    <t>21st Century Cures Act - Beau Biden Cancer Moonshot</t>
  </si>
  <si>
    <t>93.354</t>
  </si>
  <si>
    <t>Public Health Emergency Response:  Cooperative Agreement for Emergency Response: Public Health Crisis Response</t>
  </si>
  <si>
    <t>93.355</t>
  </si>
  <si>
    <t>93.363</t>
  </si>
  <si>
    <t>93.456</t>
  </si>
  <si>
    <t>CDC Undergraduate Public Health Scholars Program (CUPS): A Public Health Experience to Expose Undergraduates Interested in Minority Health to Public Health and the Public Health Professions</t>
  </si>
  <si>
    <t>93.967</t>
  </si>
  <si>
    <t>93.980</t>
  </si>
  <si>
    <t>Increasing Public Awareness and Provider Education about Primary Immunodeficiency Disease</t>
  </si>
  <si>
    <t>93.983</t>
  </si>
  <si>
    <t>Market Transparency Project for Health IT Interoperability Services Cooperative Agreement Program</t>
  </si>
  <si>
    <t>93.986</t>
  </si>
  <si>
    <t>Medicare Access and CHIP Reauthorization Act (MACRA) Funding Opportunity: Measure Development for the Quality Payment Program</t>
  </si>
  <si>
    <t>Agy No</t>
  </si>
  <si>
    <t>Bus. Unit</t>
  </si>
  <si>
    <t>Agency Name</t>
  </si>
  <si>
    <t>SENATE OF VIRGINIA</t>
  </si>
  <si>
    <t>LIEUTENANT GOVERNOR</t>
  </si>
  <si>
    <t>ATTORNEY GENERAL AND DEPARTMENT OF LAW</t>
  </si>
  <si>
    <t>DIVISION OF DEBT COLLECTION</t>
  </si>
  <si>
    <t>VIRGINIA MANAGEMENT FELLOWS PROGRAM ADMINISTRATION</t>
  </si>
  <si>
    <t>CHILDREN'S SERVICES ACT</t>
  </si>
  <si>
    <t>ONLINE VIRGINIA NETWORK AUTHORITY</t>
  </si>
  <si>
    <t>AGRICULTURAL COUNCIL</t>
  </si>
  <si>
    <t>ECONOMIC DEVELOPMENT INCENTIVE PAYMENTS</t>
  </si>
  <si>
    <t>DEPARTMENT OF FORESTRY</t>
  </si>
  <si>
    <t>COMMISSION ON THE VIRGINIA ALCOHOL SAFETY ACTION PROGRAM</t>
  </si>
  <si>
    <t>DEPARTMENT OF CORRECTIONS--CENTRAL ADMINISTRATION</t>
  </si>
  <si>
    <t>CITIZENS' ADVISORY COUNCIL ON FURNISHING AND INTERPRETING THE EXECUTIVE MANSION</t>
  </si>
  <si>
    <t>VIRGINIA WORLD WAR I AND WORLD WAR II COMMEMORATION COMMISSION</t>
  </si>
  <si>
    <t>VETERANS SERVICES FOUNDATION</t>
  </si>
  <si>
    <t>CENTRAL CAPITAL OUTLAY</t>
  </si>
  <si>
    <t>9(C) REVENUE BONDS</t>
  </si>
  <si>
    <t>9(D) REVENUE BONDS</t>
  </si>
  <si>
    <t>SOUTHWEST VIRGINIA HIGHER EDUCATION CENTER</t>
  </si>
  <si>
    <t>VIRGINIA COOPERATIVE EXTENSION AND AGRICULTURAL EXPERIMENT STATION</t>
  </si>
  <si>
    <t>VIRGINIA COMMUNITY COLLEGE SYSTEM - SHARED SERVICES CENTER</t>
  </si>
  <si>
    <t>VIRGINIA COLLEGE BUILDING AUTHORITY</t>
  </si>
  <si>
    <t>VIRGINIA ALCOHOLIC BEVERAGE CONTROL AUTHORITY</t>
  </si>
  <si>
    <t>Agency #</t>
  </si>
  <si>
    <t>Concatenate</t>
  </si>
  <si>
    <t>10.119</t>
  </si>
  <si>
    <t>10.522</t>
  </si>
  <si>
    <t>11.021</t>
  </si>
  <si>
    <t>NOAA Small Business Innovation Research (SBIR) Program</t>
  </si>
  <si>
    <t>11.022</t>
  </si>
  <si>
    <t>Bipartisan Budget Act of 2018</t>
  </si>
  <si>
    <t>12.618</t>
  </si>
  <si>
    <t>Community Economic Adjustment Assistance for Establishment or Expansion of a Military Installation</t>
  </si>
  <si>
    <t>12.740</t>
  </si>
  <si>
    <t>Past Conflict Accounting</t>
  </si>
  <si>
    <t>12.777</t>
  </si>
  <si>
    <t>Defense Production Act Title III (DPA Title III)</t>
  </si>
  <si>
    <t>14.899</t>
  </si>
  <si>
    <t>Tribal HUD-VA Supportive Housing Program</t>
  </si>
  <si>
    <t>15.162</t>
  </si>
  <si>
    <t>Tiwahe Housing</t>
  </si>
  <si>
    <t>15.244</t>
  </si>
  <si>
    <t>15.245</t>
  </si>
  <si>
    <t>Plant Conservation and Restoration Management</t>
  </si>
  <si>
    <t>15.246</t>
  </si>
  <si>
    <t>Threatened and Endangered Species</t>
  </si>
  <si>
    <t>15.247</t>
  </si>
  <si>
    <t>Wildlife Resource Management</t>
  </si>
  <si>
    <t>15.568</t>
  </si>
  <si>
    <t>Colorado River Pilot System Conservation</t>
  </si>
  <si>
    <t>16.839</t>
  </si>
  <si>
    <t>STOP School Violence</t>
  </si>
  <si>
    <t>16.840</t>
  </si>
  <si>
    <t>Keep Young Athletes Safe</t>
  </si>
  <si>
    <t>16.841</t>
  </si>
  <si>
    <t>VOCA Tribal Victim Services Set-Aside Program</t>
  </si>
  <si>
    <t>16.842</t>
  </si>
  <si>
    <t>19.523</t>
  </si>
  <si>
    <t>Overseas Refugee Assistance Program for South Asia</t>
  </si>
  <si>
    <t>90.404</t>
  </si>
  <si>
    <t>91.005</t>
  </si>
  <si>
    <t>93.356</t>
  </si>
  <si>
    <t>93.421</t>
  </si>
  <si>
    <t>93.430</t>
  </si>
  <si>
    <t>93.431</t>
  </si>
  <si>
    <t>93.434</t>
  </si>
  <si>
    <t>Every Student Succeeds Act/Preschool Development Grants</t>
  </si>
  <si>
    <t>93.435</t>
  </si>
  <si>
    <t>93.436</t>
  </si>
  <si>
    <t>WELL-INTEGRATED SCREENING AND EVALUATION FOR WOMEN ACROSS THE NATION (WISEWOMAN)</t>
  </si>
  <si>
    <t>93.437</t>
  </si>
  <si>
    <t>93.439</t>
  </si>
  <si>
    <t>93.446</t>
  </si>
  <si>
    <t>Partner Actions to Improve Oral Health Outcomes</t>
  </si>
  <si>
    <t>93.469</t>
  </si>
  <si>
    <t>Assistive Technology Alternative Financing Program</t>
  </si>
  <si>
    <t>93.470</t>
  </si>
  <si>
    <t>93.662</t>
  </si>
  <si>
    <t>93.663</t>
  </si>
  <si>
    <t>93.787</t>
  </si>
  <si>
    <t>Title V Sexual Risk Avoidance Education Program (Discretionary Grants)</t>
  </si>
  <si>
    <t>11</t>
  </si>
  <si>
    <t>93</t>
  </si>
  <si>
    <t>84</t>
  </si>
  <si>
    <t>16</t>
  </si>
  <si>
    <t>20</t>
  </si>
  <si>
    <t>10</t>
  </si>
  <si>
    <t>12</t>
  </si>
  <si>
    <t>45</t>
  </si>
  <si>
    <t>97</t>
  </si>
  <si>
    <t>64</t>
  </si>
  <si>
    <t>90</t>
  </si>
  <si>
    <t>21</t>
  </si>
  <si>
    <t>17</t>
  </si>
  <si>
    <t>14</t>
  </si>
  <si>
    <t>23</t>
  </si>
  <si>
    <t>81</t>
  </si>
  <si>
    <t>66</t>
  </si>
  <si>
    <t>39</t>
  </si>
  <si>
    <t>94</t>
  </si>
  <si>
    <t>15</t>
  </si>
  <si>
    <t>19</t>
  </si>
  <si>
    <t>43</t>
  </si>
  <si>
    <t>47</t>
  </si>
  <si>
    <t>98</t>
  </si>
  <si>
    <t>77</t>
  </si>
  <si>
    <t>89</t>
  </si>
  <si>
    <t>59</t>
  </si>
  <si>
    <t>99</t>
  </si>
  <si>
    <t>42</t>
  </si>
  <si>
    <t>85</t>
  </si>
  <si>
    <t>95</t>
  </si>
  <si>
    <t>96</t>
  </si>
  <si>
    <t>Cat.</t>
  </si>
  <si>
    <t>AGY</t>
  </si>
  <si>
    <t>DEPARTMENT OF EDUCATION, CENTRAL OFFICE OPERATIONS</t>
  </si>
  <si>
    <t>DR. MARTIN LUTHER KING, JR. MEMORIAL COMMISSION</t>
  </si>
  <si>
    <t>SITTER &amp; BARFOOT VETERANS CARE CENTER</t>
  </si>
  <si>
    <t>COMMONWEALTH'S ATTORNEYS' SERVICES COUNCIL</t>
  </si>
  <si>
    <t>CU</t>
  </si>
  <si>
    <t>VIRGINIA HOUSING DEVELOPMENT AUTHORITY</t>
  </si>
  <si>
    <t>10.074</t>
  </si>
  <si>
    <t>10.120</t>
  </si>
  <si>
    <t>2017 Wildfires and Hurricanes Indemnity Program</t>
  </si>
  <si>
    <t>10.122</t>
  </si>
  <si>
    <t>Conservation Reserve Program Forest Inventory Analysis Pilot Program</t>
  </si>
  <si>
    <t>10.123</t>
  </si>
  <si>
    <t>Market Facilitation Program</t>
  </si>
  <si>
    <t>10.124</t>
  </si>
  <si>
    <t>10.125</t>
  </si>
  <si>
    <t>10.174</t>
  </si>
  <si>
    <t>Acer Access Development Program</t>
  </si>
  <si>
    <t>10.175</t>
  </si>
  <si>
    <t>Farmers Market and Local Food Promotion Program</t>
  </si>
  <si>
    <t>10.176</t>
  </si>
  <si>
    <t>Dairy Business Innovation Initiatives</t>
  </si>
  <si>
    <t>10.177</t>
  </si>
  <si>
    <t>Regional Food System Partnerships</t>
  </si>
  <si>
    <t>10.178</t>
  </si>
  <si>
    <t>Trade Mitigation Program Eligible Recipient Agency Operational Funds</t>
  </si>
  <si>
    <t>10.334</t>
  </si>
  <si>
    <t>Enhancing Agricultural Opportunities for Military Veterans Competitive Grants Program</t>
  </si>
  <si>
    <t>10.511</t>
  </si>
  <si>
    <t>10.514</t>
  </si>
  <si>
    <t>Expanded Food and Nutrition Education Program</t>
  </si>
  <si>
    <t>10.515</t>
  </si>
  <si>
    <t>10.516</t>
  </si>
  <si>
    <t>Rural Health and Safety Education Competitive Grants Program</t>
  </si>
  <si>
    <t>10.517</t>
  </si>
  <si>
    <t>Tribal Colleges Extension Programs</t>
  </si>
  <si>
    <t>10.518</t>
  </si>
  <si>
    <t>Food Animal Residue Avoidance Databank</t>
  </si>
  <si>
    <t>10.528</t>
  </si>
  <si>
    <t>USDA WIC Telehealth Evaluation Collaborative</t>
  </si>
  <si>
    <t>10.531</t>
  </si>
  <si>
    <t>State Agency: Farm to School Program Training and Curricula</t>
  </si>
  <si>
    <t>10.532</t>
  </si>
  <si>
    <t>10.533</t>
  </si>
  <si>
    <t>SNAP-Ed Toolkit</t>
  </si>
  <si>
    <t>10.534</t>
  </si>
  <si>
    <t>CACFP Meal Service Training Grants</t>
  </si>
  <si>
    <t>10.535</t>
  </si>
  <si>
    <t>SNAP Fraud Framework Implementation Grant</t>
  </si>
  <si>
    <t>10.536</t>
  </si>
  <si>
    <t>CACFP Training Grants</t>
  </si>
  <si>
    <t>10.539</t>
  </si>
  <si>
    <t>CNMI Nutrition Assistance</t>
  </si>
  <si>
    <t>10.541</t>
  </si>
  <si>
    <t>Child Nutrition-Technology Innovation Grant</t>
  </si>
  <si>
    <t>10.617</t>
  </si>
  <si>
    <t>PL-480 Market Development and Technical Assistance</t>
  </si>
  <si>
    <t>10.618</t>
  </si>
  <si>
    <t>10.697</t>
  </si>
  <si>
    <t>State &amp; Private Forestry Hazardous Fuel Reduction Program</t>
  </si>
  <si>
    <t>10.698</t>
  </si>
  <si>
    <t>State &amp; Private Forestry Cooperative Fire Assistance</t>
  </si>
  <si>
    <t>10.699</t>
  </si>
  <si>
    <t>Partnership Agreements</t>
  </si>
  <si>
    <t>10.701</t>
  </si>
  <si>
    <t>Stewardship Agreements</t>
  </si>
  <si>
    <t>10.702</t>
  </si>
  <si>
    <t>10.703</t>
  </si>
  <si>
    <t>Cooperative Fire Protection Agreement</t>
  </si>
  <si>
    <t>10.704</t>
  </si>
  <si>
    <t>Law Enforcement Agreements</t>
  </si>
  <si>
    <t>10.705</t>
  </si>
  <si>
    <t>Cooperative Forest Road Agreements</t>
  </si>
  <si>
    <t>10.707</t>
  </si>
  <si>
    <t>Research Joint Venture and Cost Reimbursable Agreements</t>
  </si>
  <si>
    <t>10.751</t>
  </si>
  <si>
    <t>Rural Energy Savings Program (RESP)</t>
  </si>
  <si>
    <t>10.752</t>
  </si>
  <si>
    <t>Rural eConnectivity Pilot Program</t>
  </si>
  <si>
    <t>10.934</t>
  </si>
  <si>
    <t>Feral Swine Eradication and Control Pilot Program</t>
  </si>
  <si>
    <t>11.017</t>
  </si>
  <si>
    <t>Ocean Acidification Program (OAP)</t>
  </si>
  <si>
    <t>12.004</t>
  </si>
  <si>
    <t>Fort Huachuca Sentinel Landscapes for Military Training</t>
  </si>
  <si>
    <t>12.005</t>
  </si>
  <si>
    <t>Conservation and Rehabilitation of Natural Resources on Military Installations</t>
  </si>
  <si>
    <t>12.432</t>
  </si>
  <si>
    <t>U.S. Military Academy Athletic Programs at West Point</t>
  </si>
  <si>
    <t>12.460</t>
  </si>
  <si>
    <t>Fisher House Foundation</t>
  </si>
  <si>
    <t>12.501</t>
  </si>
  <si>
    <t>Training and Support – Combating Weapons of Mass Destruction</t>
  </si>
  <si>
    <t>12.620</t>
  </si>
  <si>
    <t>Troops to Teachers Grant Program</t>
  </si>
  <si>
    <t>12.840</t>
  </si>
  <si>
    <t>Civil Air Patrol Program</t>
  </si>
  <si>
    <t>12.888</t>
  </si>
  <si>
    <t>OPA Research Fellowship Program</t>
  </si>
  <si>
    <t>14.012</t>
  </si>
  <si>
    <t>14.017</t>
  </si>
  <si>
    <t>Specialized Housing and Services for Victims of Human Trafficking</t>
  </si>
  <si>
    <t>14.888</t>
  </si>
  <si>
    <t>Lead-Based Paint Capital Fund Program</t>
  </si>
  <si>
    <t>14.920</t>
  </si>
  <si>
    <t>Lead Hazard Control for High Risk Areas</t>
  </si>
  <si>
    <t>15.011</t>
  </si>
  <si>
    <t>15.012</t>
  </si>
  <si>
    <t>15.158</t>
  </si>
  <si>
    <t xml:space="preserve">DOI National Fire Plan </t>
  </si>
  <si>
    <t>15.159</t>
  </si>
  <si>
    <t>15.160</t>
  </si>
  <si>
    <t>BIA Wildland Urban Interface Community Fire Assistance</t>
  </si>
  <si>
    <t>15.161</t>
  </si>
  <si>
    <t>Native Language Immersion Grant</t>
  </si>
  <si>
    <t>15.163</t>
  </si>
  <si>
    <t>Tribal Education Departments</t>
  </si>
  <si>
    <t>15.443</t>
  </si>
  <si>
    <t>Not For Profit</t>
  </si>
  <si>
    <t>15.444</t>
  </si>
  <si>
    <t>Take Pride</t>
  </si>
  <si>
    <t>15.682</t>
  </si>
  <si>
    <t>Experienced Services</t>
  </si>
  <si>
    <t>15.683</t>
  </si>
  <si>
    <t>Prescott Marine Mammal Rescue Assistance</t>
  </si>
  <si>
    <t>16.834</t>
  </si>
  <si>
    <t xml:space="preserve">Domestic Trafficking Victim Program </t>
  </si>
  <si>
    <t>16.843</t>
  </si>
  <si>
    <t>Gulf States Regional Law Enforcement Technology Training and Technical Assistance Initiative</t>
  </si>
  <si>
    <t>16.844</t>
  </si>
  <si>
    <t>Combatting Contraband Cell Phone Use in Prisons</t>
  </si>
  <si>
    <t>17.007</t>
  </si>
  <si>
    <t>17.286</t>
  </si>
  <si>
    <t>Hurricanes and Wildfires of 2017 Supplemental– National Dislocated Worker Grants</t>
  </si>
  <si>
    <t>17.287</t>
  </si>
  <si>
    <t>Job Corps Experimental Projects and Technical Assistance</t>
  </si>
  <si>
    <t>17.701</t>
  </si>
  <si>
    <t>Women in Apprenticeship and Nontraditional Occupations (“WANTO”) Technical Assistance Grant Program</t>
  </si>
  <si>
    <t>19.035</t>
  </si>
  <si>
    <t>Cyber Capacity Building</t>
  </si>
  <si>
    <t>19.222</t>
  </si>
  <si>
    <t>Trans-Sahara Counterterrorism Partnership (TSCTP)</t>
  </si>
  <si>
    <t>19.948</t>
  </si>
  <si>
    <t>Organization of American States Programs</t>
  </si>
  <si>
    <t>20.725</t>
  </si>
  <si>
    <t xml:space="preserve">PHMSA Pipeline Safety Underground Natural Gas Storage Grant </t>
  </si>
  <si>
    <t>20.823</t>
  </si>
  <si>
    <t>Port Infrastructure Development Program</t>
  </si>
  <si>
    <t>21.017</t>
  </si>
  <si>
    <t>Social Impact Partnerships to Pay for Results Act (SIPPRA)</t>
  </si>
  <si>
    <t>64.052</t>
  </si>
  <si>
    <t>Veterans Employment Pay for Success Program</t>
  </si>
  <si>
    <t>64.053</t>
  </si>
  <si>
    <t>Payments to States for Programs to Promote the Hiring and Retention of Nurses at State Veterans Homes</t>
  </si>
  <si>
    <t>66.956</t>
  </si>
  <si>
    <t>81.005</t>
  </si>
  <si>
    <t>Environmental Monitoring, Independent Research, Technical Analysis</t>
  </si>
  <si>
    <t>81.092</t>
  </si>
  <si>
    <t>Remedial Action and Waste Management</t>
  </si>
  <si>
    <t>81.102</t>
  </si>
  <si>
    <t>Student Driven Research and Long Term Monitoring of Selected Populations in the Valley and Ridge Eco-region</t>
  </si>
  <si>
    <t>90.199</t>
  </si>
  <si>
    <t>Shared Services</t>
  </si>
  <si>
    <t>93.345</t>
  </si>
  <si>
    <t>Leading Edge Acceleration Projects (LEAP) in Health Information Technology</t>
  </si>
  <si>
    <t>93.346</t>
  </si>
  <si>
    <t>Enhancing the Logical Observation Identifiers Names and Codes (LOINC®) Standard to meet U.S. Interoperability Needs</t>
  </si>
  <si>
    <t>93.347</t>
  </si>
  <si>
    <t>Trusted Exchange Framework and Common Agreement (TEFCA) Recognized Coordinating Entity (RCE) Cooperative Agreement</t>
  </si>
  <si>
    <t>93.348</t>
  </si>
  <si>
    <t>Technical Assistance to Increase Tobacco Cessation</t>
  </si>
  <si>
    <t>93.349</t>
  </si>
  <si>
    <t>93.357</t>
  </si>
  <si>
    <t>93.362</t>
  </si>
  <si>
    <t>Assistive Technology National Activities</t>
  </si>
  <si>
    <t>93.366</t>
  </si>
  <si>
    <t>State Actions to Improve Oral Health Outcomes and Partner Actions to Improve Oral Health Outcomes</t>
  </si>
  <si>
    <t>93.367</t>
  </si>
  <si>
    <t>Flexible Funding Model - Infrastructure Development and Maintenance for State Manufactured Food Regulatory Programs</t>
  </si>
  <si>
    <t>93.368</t>
  </si>
  <si>
    <t xml:space="preserve">21st Century Cures Act - Precision Medicine Initiative	</t>
  </si>
  <si>
    <t>93.370</t>
  </si>
  <si>
    <t>21st Century Cures Act: Regenerative Medicine Initiative</t>
  </si>
  <si>
    <t>93.372</t>
  </si>
  <si>
    <t>21st Century Cures Act -	Brain Research through Advancing Innovative Neurotechnologies</t>
  </si>
  <si>
    <t>93.373</t>
  </si>
  <si>
    <t>Multiple Approaches to Support Young Breast Cancer Survivors and Metastatic Breast Cancer Patients</t>
  </si>
  <si>
    <t>93.374</t>
  </si>
  <si>
    <t>93.376</t>
  </si>
  <si>
    <t>Title: Multiple Approaches to Support Young Breast Cancer Survivors and Metastatic Breast Cancer Patients</t>
  </si>
  <si>
    <t>93.377</t>
  </si>
  <si>
    <t>Prevention and Control of Chronic Disease and Associated Risk Factors in the U.S. Affiliated Pacific Islands, U.S. Virgin Islands, and P. R.</t>
  </si>
  <si>
    <t>93.378</t>
  </si>
  <si>
    <t>Integrated Care for Kids Model</t>
  </si>
  <si>
    <t>93.380</t>
  </si>
  <si>
    <t>The CDC Public Health Cancer Genomics Program: Translating Research into Public Health Practice</t>
  </si>
  <si>
    <t>93.387</t>
  </si>
  <si>
    <t>National and State Tobacco Control Program</t>
  </si>
  <si>
    <t>93.391</t>
  </si>
  <si>
    <t>Activities to Support State, Tribal, Local and Territorial (STLT) Health Department Response to Public Health or Healthcare Crises</t>
  </si>
  <si>
    <t>93.413</t>
  </si>
  <si>
    <t>The State Flexibility to Stabilize the Market Grant Program</t>
  </si>
  <si>
    <t>93.422</t>
  </si>
  <si>
    <t>National Partnerships to promote cancer surveillance standards and support data quality and operations of National Program of Cancer Registries</t>
  </si>
  <si>
    <t>93.423</t>
  </si>
  <si>
    <t>1332 State Innovation Waivers</t>
  </si>
  <si>
    <t>93.425</t>
  </si>
  <si>
    <t>93.426</t>
  </si>
  <si>
    <t>93.427</t>
  </si>
  <si>
    <t xml:space="preserve">Provision of  Technical Assistance and Training Activities to Assure Comprehensive Cancer Control Outcomes. </t>
  </si>
  <si>
    <t>93.466</t>
  </si>
  <si>
    <t>93.471</t>
  </si>
  <si>
    <t>Title IV-E Kinship Navigator Program</t>
  </si>
  <si>
    <t>93.472</t>
  </si>
  <si>
    <t>93.475</t>
  </si>
  <si>
    <t>TANF Policy Academy for Innovative Employment Strategies (PAIES)</t>
  </si>
  <si>
    <t>93.478</t>
  </si>
  <si>
    <t>Preventing Maternal Deaths: Supporting Maternal Mortality Review Committees</t>
  </si>
  <si>
    <t>93.479</t>
  </si>
  <si>
    <t>Good Health and Wellness in Indian Country</t>
  </si>
  <si>
    <t>93.488</t>
  </si>
  <si>
    <t>National Harm Reduction Technical Assistance and Syringe Services Program (SSP) Monitoring and Evaluation Funding Opportunity</t>
  </si>
  <si>
    <t>93.664</t>
  </si>
  <si>
    <t>Substance Use-Disorder Prevention that Promotes Opioid Recovery and Treatment (SUPPORT) for Patients and Communities Act</t>
  </si>
  <si>
    <t>93.680</t>
  </si>
  <si>
    <t>93.684</t>
  </si>
  <si>
    <t>Engaging State and Local Emergency Management Agencies to Improve Ability to Prepare for and Respond to All - Hazards Events</t>
  </si>
  <si>
    <t>93.685</t>
  </si>
  <si>
    <t>Drug Vial Size Report</t>
  </si>
  <si>
    <t>93.686</t>
  </si>
  <si>
    <t>Ending the HIV Epidemic:  A Plan for America — Ryan White HIV/AIDS Program Parts A and B</t>
  </si>
  <si>
    <t>93.687</t>
  </si>
  <si>
    <t>Maternal Opioid Misuse Model</t>
  </si>
  <si>
    <t>93.691</t>
  </si>
  <si>
    <t>Integrating the Healthcare Enterprise FHIR Cooperative Agreement Program</t>
  </si>
  <si>
    <t>93.699</t>
  </si>
  <si>
    <t>State and National Tobacco Cessation Support Systems</t>
  </si>
  <si>
    <t>93.772</t>
  </si>
  <si>
    <t>Tribal Public Health Capacity Building and Quality Improvement Umbrella Cooperative Agreement</t>
  </si>
  <si>
    <t>93.788</t>
  </si>
  <si>
    <t>Opioid STR</t>
  </si>
  <si>
    <t>93.792</t>
  </si>
  <si>
    <t>93.799</t>
  </si>
  <si>
    <t>CARA Act – Comprehensive Addiction and Recovery Act of 2016</t>
  </si>
  <si>
    <t>93.834</t>
  </si>
  <si>
    <t>Capacity Building Assistance (CBA) for High-Impact HIV Prevention</t>
  </si>
  <si>
    <t>93.898</t>
  </si>
  <si>
    <t>Cancer Prevention and Control Programs for State, Territorial and Tribal Organizations</t>
  </si>
  <si>
    <t>93.966</t>
  </si>
  <si>
    <t>93.968</t>
  </si>
  <si>
    <t>93.976</t>
  </si>
  <si>
    <t>93.981</t>
  </si>
  <si>
    <t>Improving Student Health and Academic Achievement through Nutrition, Physical Activity and the Management of Chronic Conditions in Schools</t>
  </si>
  <si>
    <t>94.008</t>
  </si>
  <si>
    <t>94.012</t>
  </si>
  <si>
    <t>94.014</t>
  </si>
  <si>
    <t>95.003</t>
  </si>
  <si>
    <t>DFC NATIONAL COMMUNITY ANTIDRUG COALITION INSTITUTE</t>
  </si>
  <si>
    <t>95.009</t>
  </si>
  <si>
    <t>97.133</t>
  </si>
  <si>
    <t xml:space="preserve">Preparing for Emerging Threats and Hazards  </t>
  </si>
  <si>
    <t>97.134</t>
  </si>
  <si>
    <t>Presidential Residence Protection Security Grant</t>
  </si>
  <si>
    <t>DISBURSING AGENCY NUMBER</t>
  </si>
  <si>
    <t>JUVENILE AND DOMESTIC RELATIONS DISTRICT COURTS</t>
  </si>
  <si>
    <t>Date Completed</t>
  </si>
  <si>
    <t>1001</t>
  </si>
  <si>
    <t>1002</t>
  </si>
  <si>
    <t>1007</t>
  </si>
  <si>
    <t>1024</t>
  </si>
  <si>
    <t>111</t>
  </si>
  <si>
    <t>121</t>
  </si>
  <si>
    <t>123</t>
  </si>
  <si>
    <t>127</t>
  </si>
  <si>
    <t>128</t>
  </si>
  <si>
    <t>132</t>
  </si>
  <si>
    <t>140</t>
  </si>
  <si>
    <t>141</t>
  </si>
  <si>
    <t>148</t>
  </si>
  <si>
    <t>154</t>
  </si>
  <si>
    <t>156</t>
  </si>
  <si>
    <t>165</t>
  </si>
  <si>
    <t>171</t>
  </si>
  <si>
    <t>181</t>
  </si>
  <si>
    <t>182</t>
  </si>
  <si>
    <t>183</t>
  </si>
  <si>
    <t>187</t>
  </si>
  <si>
    <t>191</t>
  </si>
  <si>
    <t>194</t>
  </si>
  <si>
    <t>197</t>
  </si>
  <si>
    <t>199</t>
  </si>
  <si>
    <t>200</t>
  </si>
  <si>
    <t>202</t>
  </si>
  <si>
    <t>203</t>
  </si>
  <si>
    <t>204</t>
  </si>
  <si>
    <t>207</t>
  </si>
  <si>
    <t>208</t>
  </si>
  <si>
    <t>211</t>
  </si>
  <si>
    <t>212</t>
  </si>
  <si>
    <t>213</t>
  </si>
  <si>
    <t>214</t>
  </si>
  <si>
    <t>215</t>
  </si>
  <si>
    <t>216</t>
  </si>
  <si>
    <t>217</t>
  </si>
  <si>
    <t>218</t>
  </si>
  <si>
    <t>221</t>
  </si>
  <si>
    <t>222</t>
  </si>
  <si>
    <t>223</t>
  </si>
  <si>
    <t>236</t>
  </si>
  <si>
    <t>238</t>
  </si>
  <si>
    <t>241</t>
  </si>
  <si>
    <t>242</t>
  </si>
  <si>
    <t>245</t>
  </si>
  <si>
    <t>247</t>
  </si>
  <si>
    <t>261</t>
  </si>
  <si>
    <t>262</t>
  </si>
  <si>
    <t>263</t>
  </si>
  <si>
    <t>268</t>
  </si>
  <si>
    <t>301</t>
  </si>
  <si>
    <t>310</t>
  </si>
  <si>
    <t>402</t>
  </si>
  <si>
    <t>403</t>
  </si>
  <si>
    <t>409</t>
  </si>
  <si>
    <t>411</t>
  </si>
  <si>
    <t>423</t>
  </si>
  <si>
    <t>440</t>
  </si>
  <si>
    <t>454</t>
  </si>
  <si>
    <t>501</t>
  </si>
  <si>
    <t>505</t>
  </si>
  <si>
    <t>530</t>
  </si>
  <si>
    <t>601</t>
  </si>
  <si>
    <t>602</t>
  </si>
  <si>
    <t>606</t>
  </si>
  <si>
    <t>701</t>
  </si>
  <si>
    <t>702</t>
  </si>
  <si>
    <t>720</t>
  </si>
  <si>
    <t>751</t>
  </si>
  <si>
    <t>765</t>
  </si>
  <si>
    <t>777</t>
  </si>
  <si>
    <t>778</t>
  </si>
  <si>
    <t>841</t>
  </si>
  <si>
    <t>848</t>
  </si>
  <si>
    <t>852</t>
  </si>
  <si>
    <t>912</t>
  </si>
  <si>
    <t>922</t>
  </si>
  <si>
    <t>937</t>
  </si>
  <si>
    <t>957</t>
  </si>
  <si>
    <t>960</t>
  </si>
  <si>
    <t>999</t>
  </si>
  <si>
    <t>201</t>
  </si>
  <si>
    <t>Sum of Sum of Federal Expenditures</t>
  </si>
  <si>
    <t>Control Agency</t>
  </si>
  <si>
    <t>Control Bus. Unit</t>
  </si>
  <si>
    <t>DEPARTMENT OF EDUCATION-DIRECT AID TO PUBLIC EDUCATION</t>
  </si>
  <si>
    <t>CENTRAL STATE HOSPITAL</t>
  </si>
  <si>
    <t>EASTERN STATE HOSPITAL</t>
  </si>
  <si>
    <t>SOUTHWESTERN VIRGINIA MENTAL HEALTH INSTITUTE</t>
  </si>
  <si>
    <t>WESTERN STATE HOSPITAL</t>
  </si>
  <si>
    <t>CENTRAL VIRGINIA TRAINING CENTER</t>
  </si>
  <si>
    <t>POWHATAN CORRECTIONAL CENTER</t>
  </si>
  <si>
    <t>VIRGINIA CORRECTIONAL CENTER FOR WOMEN</t>
  </si>
  <si>
    <t>BLAND CORRECTIONAL CENTER</t>
  </si>
  <si>
    <t>JAMES RIVER CORRECTIONAL CENTER</t>
  </si>
  <si>
    <t>STATE FARM ENTERPRISE UNIT</t>
  </si>
  <si>
    <t>SOUTHEASTERN VIRGINIA TRAINING CENTER</t>
  </si>
  <si>
    <t>CATAWBA HOSPITAL</t>
  </si>
  <si>
    <t>NORTHERN VIRGINIA MENTAL HEALTH INSTITUTE</t>
  </si>
  <si>
    <t>PIEDMONT GERIATRIC HOSPITAL</t>
  </si>
  <si>
    <t>BRUNSWICK CORRECTIONAL CENTER</t>
  </si>
  <si>
    <t>WALLENS RIDGE STATE PRISON</t>
  </si>
  <si>
    <t>ST. BRIDES CORRECTIONAL CENTER</t>
  </si>
  <si>
    <t>SOUTHERN VIRGINIA MENTAL HEALTH INSTITUTE</t>
  </si>
  <si>
    <t>RED ONION STATE PRISON</t>
  </si>
  <si>
    <t>CORRECTIONS--EMPLOYEE RELATIONS AND TRAINING</t>
  </si>
  <si>
    <t>FLUVANNA CORRECTIONAL CENTER FOR WOMEN</t>
  </si>
  <si>
    <t>NOTTOWAY CORRECTIONAL CENTER</t>
  </si>
  <si>
    <t>HIRAM DAVIS MEDICAL CENTER</t>
  </si>
  <si>
    <t>BUCKINGHAM CORRECTIONAL CENTER</t>
  </si>
  <si>
    <t>STATE FARM COMPLEX</t>
  </si>
  <si>
    <t>DEERFIELD CORRECTIONAL CENTER</t>
  </si>
  <si>
    <t>AUGUSTA CORRECTIONAL CENTER</t>
  </si>
  <si>
    <t>CENTRAL REGION CORRECTIONAL FIELD UNITS</t>
  </si>
  <si>
    <t>BASKERVILLE CORRECTIONAL CENTER</t>
  </si>
  <si>
    <t>VIRGINIA PAROLE BOARD</t>
  </si>
  <si>
    <t>DIVISION OF COMMUNITY CORRECTIONS</t>
  </si>
  <si>
    <t>KEEN MOUNTAIN CORRECTIONAL CENTER</t>
  </si>
  <si>
    <t>GREENSVILLE CORRECTIONAL CENTER</t>
  </si>
  <si>
    <t>DILLWYN CORRECTIONAL CENTER</t>
  </si>
  <si>
    <t>INDIAN CREEK CORRECTIONAL CENTER</t>
  </si>
  <si>
    <t>HAYNESVILLE CORRECTIONAL CENTER</t>
  </si>
  <si>
    <t>COFFEEWOOD CORRECTIONAL CENTER</t>
  </si>
  <si>
    <t>LUNENBURG CORRECTIONAL CENTER</t>
  </si>
  <si>
    <t>POCAHONTAS STATE CORRECTIONAL CENTER</t>
  </si>
  <si>
    <t>GREEN ROCK CORRECTIONAL CENTER</t>
  </si>
  <si>
    <t>GRANTS TO LOCALITIES</t>
  </si>
  <si>
    <t>MENTAL HEALTH TREATMENT CENTERS</t>
  </si>
  <si>
    <t>INTELLECTUAL DISABILITIES TRAINING CENTERS</t>
  </si>
  <si>
    <t>VIRGINIA CENTER FOR BEHAVIORAL REHABILITATION</t>
  </si>
  <si>
    <t>DEPARTMENT OF CORRECTIONS--INSTITUTIONS</t>
  </si>
  <si>
    <t>VIRGINIA COMMONWEALTH UNIVERSITY HEALTH SYSTEM AUTHORITY</t>
  </si>
  <si>
    <t>VIRGINIA COMMUNITY COLLEGE SYSTEM - CENTRAL OFFICE</t>
  </si>
  <si>
    <t>RAPPAHANNOCK COMMUNITY COLLEGE</t>
  </si>
  <si>
    <t>GERMANNA COMMUNITY COLLEGE</t>
  </si>
  <si>
    <t>VIRGINIA PUBLIC SCHOOL AUTHORITY</t>
  </si>
  <si>
    <t>CENTER FOR RURAL VIRGINIA</t>
  </si>
  <si>
    <t>VIRGINIA NUCLEAR ENERGY CONSORTIUM AUTHORITY</t>
  </si>
  <si>
    <t>VIRGINIA COALFIELDS EXPRESSWAY AUTHORITY</t>
  </si>
  <si>
    <t>Published Date</t>
  </si>
  <si>
    <t>Agricultural Research Basic and Applied Research</t>
  </si>
  <si>
    <t>Jan 01,1965</t>
  </si>
  <si>
    <t>Jan 01,1972</t>
  </si>
  <si>
    <t>Jan 01,1986</t>
  </si>
  <si>
    <t>Jan 01,1969</t>
  </si>
  <si>
    <t>Jan 01,1970</t>
  </si>
  <si>
    <t>Jan 01,1992</t>
  </si>
  <si>
    <t>Aug 12,2010</t>
  </si>
  <si>
    <t>Apr 20,2013</t>
  </si>
  <si>
    <t xml:space="preserve">Conservation Loans </t>
  </si>
  <si>
    <t>Sep 08,2010</t>
  </si>
  <si>
    <t xml:space="preserve">Emergency Forest Restoration Program </t>
  </si>
  <si>
    <t>May 03,2012</t>
  </si>
  <si>
    <t>Emergency Assistance for Livestock, Honeybees and Farm-Raised Fish Program</t>
  </si>
  <si>
    <t>Jul 06,2016</t>
  </si>
  <si>
    <t>Dairy Margin Coverage</t>
  </si>
  <si>
    <t>Wildfires and Hurricanes Indemnity Program Plus</t>
  </si>
  <si>
    <t>May 21,2020</t>
  </si>
  <si>
    <t>Jan 01,1982</t>
  </si>
  <si>
    <t>Jan 01,1991</t>
  </si>
  <si>
    <t>Farmers Market Promotion Program</t>
  </si>
  <si>
    <t>Jan 01,2006</t>
  </si>
  <si>
    <t>Jan 01,2008</t>
  </si>
  <si>
    <t>Jun 12,2014</t>
  </si>
  <si>
    <t>Jul 28,2017</t>
  </si>
  <si>
    <t>Apr 05,2019</t>
  </si>
  <si>
    <t>Mar 27,2019</t>
  </si>
  <si>
    <t>Apr 12,2019</t>
  </si>
  <si>
    <t>Micro-Grants for Food Security Program</t>
  </si>
  <si>
    <t>Apr 20,2020</t>
  </si>
  <si>
    <t>Jan 01,1981</t>
  </si>
  <si>
    <t>Jan 01,1985</t>
  </si>
  <si>
    <t>Jan 01,1988</t>
  </si>
  <si>
    <t>Jan 01,1990</t>
  </si>
  <si>
    <t>Jan 01,1993</t>
  </si>
  <si>
    <t>Jan 01,1994</t>
  </si>
  <si>
    <t>Jan 01,1997</t>
  </si>
  <si>
    <t>Jan 01,1999</t>
  </si>
  <si>
    <t>Jan 01,2000</t>
  </si>
  <si>
    <t>Jan 01,2001</t>
  </si>
  <si>
    <t>Jan 01,2004</t>
  </si>
  <si>
    <t>Jan 01,2005</t>
  </si>
  <si>
    <t xml:space="preserve">Agriculture and Food Research Initiative (AFRI) </t>
  </si>
  <si>
    <t xml:space="preserve">Veterinary Medicine Loan Repayment Program </t>
  </si>
  <si>
    <t>Mar 24,2010</t>
  </si>
  <si>
    <t>Mar 17,2010</t>
  </si>
  <si>
    <t>Jun 10,2014</t>
  </si>
  <si>
    <t>Agricultural Genome to Phenome Initiative</t>
  </si>
  <si>
    <t>May 07,2020</t>
  </si>
  <si>
    <t>Urban, Indoor, and Other Emerging Agricultural Production Research, Education, and Extension Initiative</t>
  </si>
  <si>
    <t>Aug 31,2017</t>
  </si>
  <si>
    <t>Apr 14,2016</t>
  </si>
  <si>
    <t>Agriculture Innovation Center Demonstration Program</t>
  </si>
  <si>
    <t>Aug 12,2019</t>
  </si>
  <si>
    <t>Rural Housing Site Loans and Self Help Housing Land Development Loans</t>
  </si>
  <si>
    <t>Jan 01,1967</t>
  </si>
  <si>
    <t>Jan 01,1971</t>
  </si>
  <si>
    <t>Jan 01,1978</t>
  </si>
  <si>
    <t>Jan 01,1989</t>
  </si>
  <si>
    <t>Jan 01,2007</t>
  </si>
  <si>
    <t>Oct 14,2009</t>
  </si>
  <si>
    <t>Noninsured Crop Disaster Assistance Program</t>
  </si>
  <si>
    <t>Jun 20,2012</t>
  </si>
  <si>
    <t>Jan 01,1977</t>
  </si>
  <si>
    <t>Jul 09,2017</t>
  </si>
  <si>
    <t>Equipment Grants Program (EGP)</t>
  </si>
  <si>
    <t>Apr 27,2020</t>
  </si>
  <si>
    <t xml:space="preserve">Agriculture Risk Management Education Partnerships Competitive Grants Program  </t>
  </si>
  <si>
    <t>Jun 25,2017</t>
  </si>
  <si>
    <t xml:space="preserve">Food and Agriculture Service Learning Program </t>
  </si>
  <si>
    <t>Centers of Excellence at 1890 Institutions</t>
  </si>
  <si>
    <t>Jul 10,2019</t>
  </si>
  <si>
    <t>Scholarships for Students at 1890 Institutions</t>
  </si>
  <si>
    <t>Jul 23,2019</t>
  </si>
  <si>
    <t>Farm and Ranch Stress Assistance Network Competitive Grants Program</t>
  </si>
  <si>
    <t>May 16,2019</t>
  </si>
  <si>
    <t>Sep 02,2019</t>
  </si>
  <si>
    <t>Jun 04,2019</t>
  </si>
  <si>
    <t>Nov 08,2018</t>
  </si>
  <si>
    <t>Sep 28,2018</t>
  </si>
  <si>
    <t>Aug 27,2018</t>
  </si>
  <si>
    <t>Jul 01,2017</t>
  </si>
  <si>
    <t>Dec 21,2017</t>
  </si>
  <si>
    <t>Farmers’ Market Supplemental Nutrition Assistance Program Support Grants</t>
  </si>
  <si>
    <t>May 17,2015</t>
  </si>
  <si>
    <t xml:space="preserve">WIC Special Supplemental Nutrition Program for Women, Infants, and Children </t>
  </si>
  <si>
    <t>Jan 01,1974</t>
  </si>
  <si>
    <t>Jan 01,1976</t>
  </si>
  <si>
    <t>Jan 01,1979</t>
  </si>
  <si>
    <t>Jan 01,1983</t>
  </si>
  <si>
    <t>Jan 01,1984</t>
  </si>
  <si>
    <t xml:space="preserve">WIC Grants To States (WGS) </t>
  </si>
  <si>
    <t xml:space="preserve">Fresh Fruit and Vegetable Program </t>
  </si>
  <si>
    <t>Aug 01,2012</t>
  </si>
  <si>
    <t xml:space="preserve">Food Distribution Program on Indian Reservations Nutrition Education Grants </t>
  </si>
  <si>
    <t>Jan 01,1987</t>
  </si>
  <si>
    <t>Jan 01,2002</t>
  </si>
  <si>
    <t xml:space="preserve">Quality Samples Program </t>
  </si>
  <si>
    <t>Jan 01,2003</t>
  </si>
  <si>
    <t xml:space="preserve">Export Guarantee Program </t>
  </si>
  <si>
    <t xml:space="preserve">Agriculture Wool Apparel Manufacturers Trust Fund </t>
  </si>
  <si>
    <t>International Agricultural Education Fellowship Program</t>
  </si>
  <si>
    <t>Scientific Exchanges Program</t>
  </si>
  <si>
    <t>Jun 24,2020</t>
  </si>
  <si>
    <t>Jan 01,1980</t>
  </si>
  <si>
    <t>Oct 01,2009</t>
  </si>
  <si>
    <t xml:space="preserve">Good Neighbor Authority </t>
  </si>
  <si>
    <t>Dec 20,2009</t>
  </si>
  <si>
    <t>May 18,2018</t>
  </si>
  <si>
    <t>Sep 03,2018</t>
  </si>
  <si>
    <t>Community Wood Energy and Wood Innovation Program</t>
  </si>
  <si>
    <t>Mar 24,2020</t>
  </si>
  <si>
    <t>Forest Service 638 Authority for Tribes</t>
  </si>
  <si>
    <t>Aug 02,2017</t>
  </si>
  <si>
    <t>Part 1774 Special Evaluation Assistance for Rural Communities and Households (SEARCH)</t>
  </si>
  <si>
    <t>Sep 07,2010</t>
  </si>
  <si>
    <t xml:space="preserve">Denali Commission Grants and Loans </t>
  </si>
  <si>
    <t>Dec 23,2009</t>
  </si>
  <si>
    <t>Nov 28,2010</t>
  </si>
  <si>
    <t>Oct 02,2009</t>
  </si>
  <si>
    <t>Socially-Disadvantaged Groups Grant</t>
  </si>
  <si>
    <t>Healthy Food Financing Initiative</t>
  </si>
  <si>
    <t>Aug 13,2019</t>
  </si>
  <si>
    <t>Jun 16,2011</t>
  </si>
  <si>
    <t>Sep 22,2015</t>
  </si>
  <si>
    <t xml:space="preserve">Conservation Security Program </t>
  </si>
  <si>
    <t xml:space="preserve">Emergency Watershed Protection Program - Floodplain Easements – Disaster Relief Appropriations Act </t>
  </si>
  <si>
    <t>Jun 21,2019</t>
  </si>
  <si>
    <t>Urban Agriculture and Innovative Production</t>
  </si>
  <si>
    <t>Jun 30,2009</t>
  </si>
  <si>
    <t>Nov 06,2015</t>
  </si>
  <si>
    <t>Apr 06,2018</t>
  </si>
  <si>
    <t>May 03,2018</t>
  </si>
  <si>
    <t>Economic Development Support for Planning Organizations</t>
  </si>
  <si>
    <t>Economic Development Technical Assistance</t>
  </si>
  <si>
    <t>Jan 01,1975</t>
  </si>
  <si>
    <t>Pacific Coast Salmon Recovery Pacific Salmon Treaty Program</t>
  </si>
  <si>
    <t xml:space="preserve">Gulf Coast Ecosystem Restoration Science, Observation, Monitoring, and Technology </t>
  </si>
  <si>
    <t>Jan 01,1995</t>
  </si>
  <si>
    <t>Center for Sponsored Coastal Ocean Research Coastal Ocean Program</t>
  </si>
  <si>
    <t>Jan 01,1998</t>
  </si>
  <si>
    <t>May 26,2009</t>
  </si>
  <si>
    <t xml:space="preserve">Standards Information Center </t>
  </si>
  <si>
    <t xml:space="preserve">Technology Innovation Program (TIP) </t>
  </si>
  <si>
    <t>Community Economic Adjustment Assistance for Responding to Threats to the Resilience of a Military Installation</t>
  </si>
  <si>
    <t>National Defense Education Program</t>
  </si>
  <si>
    <t>Military Health Services Research (MHSR)</t>
  </si>
  <si>
    <t>Jun 22,2020</t>
  </si>
  <si>
    <t>Apr 04,2013</t>
  </si>
  <si>
    <t>May 24,2013</t>
  </si>
  <si>
    <t>Apr 12,2011</t>
  </si>
  <si>
    <t xml:space="preserve">Navy  Command, Control, Communications, Computers, Intelligence, Surveillance, and Reconnaissance </t>
  </si>
  <si>
    <t>May 26,2011</t>
  </si>
  <si>
    <t>Dec 14,2011</t>
  </si>
  <si>
    <t>Jul 31,2015</t>
  </si>
  <si>
    <t>Apr 28,2011</t>
  </si>
  <si>
    <t>Jan 01,1996</t>
  </si>
  <si>
    <t>Nov 27,2016</t>
  </si>
  <si>
    <t>Aug 24,2013</t>
  </si>
  <si>
    <t xml:space="preserve">Fort Huachuca Environmental Training </t>
  </si>
  <si>
    <t>Aug 26,2017</t>
  </si>
  <si>
    <t>Jan 21,2018</t>
  </si>
  <si>
    <t>Aug 31,2009</t>
  </si>
  <si>
    <t>Oct 20,2009</t>
  </si>
  <si>
    <t>Oct 16,2009</t>
  </si>
  <si>
    <t>Apr 18,2010</t>
  </si>
  <si>
    <t>May 04,2012</t>
  </si>
  <si>
    <t>Mar 05,2010</t>
  </si>
  <si>
    <t>Oct 22,2010</t>
  </si>
  <si>
    <t>Community Economic Adjustment Assistance for Reductions in Defense Spending</t>
  </si>
  <si>
    <t>Nov 30,2012</t>
  </si>
  <si>
    <t>Community Economic Adjustment Assistance for Realignment or Closure of a Military Installation</t>
  </si>
  <si>
    <t>May 30,2014</t>
  </si>
  <si>
    <t>Jan 09,2018</t>
  </si>
  <si>
    <t>Jan 20,2017</t>
  </si>
  <si>
    <t>Mar 20,2015</t>
  </si>
  <si>
    <t>May 09,2018</t>
  </si>
  <si>
    <t>Aug 11,2011</t>
  </si>
  <si>
    <t>Feb 02,2018</t>
  </si>
  <si>
    <t>May 12,2012</t>
  </si>
  <si>
    <t>Apr 10,2015</t>
  </si>
  <si>
    <t>Aug 11,2017</t>
  </si>
  <si>
    <t>May 15,2016</t>
  </si>
  <si>
    <t>Interest Reduction Payments Rental and Cooperative Housing for Lower Income Families</t>
  </si>
  <si>
    <t>Mortgage Insurance Homes</t>
  </si>
  <si>
    <t>Mortgage Insurance Homes for Disaster Victims</t>
  </si>
  <si>
    <t>Mortgage Insurance Homes in Urban Renewal Areas</t>
  </si>
  <si>
    <t>Mortgage Insurance Housing in Older, Declining Areas</t>
  </si>
  <si>
    <t>Mortgage Insurance Cooperative Projects</t>
  </si>
  <si>
    <t>Mortgage Insurance Hospitals</t>
  </si>
  <si>
    <t>Mortgage Insurance Nursing Homes, Intermediate Care Facilities, Board and Care Homes and Assisted Living Facilities</t>
  </si>
  <si>
    <t>Mortgage Insurance Purchase of Units in Condominiums</t>
  </si>
  <si>
    <t>Mortgage Insurance Rental Housing</t>
  </si>
  <si>
    <t>Mortgage Insurance Rental and Cooperative Housing for Moderate Income Families and Elderly, Market Interest Rate</t>
  </si>
  <si>
    <t>Mortgage Insurance Rental Housing for the Elderly</t>
  </si>
  <si>
    <t>Mortgage Insurance Rental Housing in Urban Renewal Areas</t>
  </si>
  <si>
    <t>Supplemental Loan Insurance Multifamily Rental Housing</t>
  </si>
  <si>
    <t>Mortgage Insurance Combination and Manufactured Home Lot Loans</t>
  </si>
  <si>
    <t>Community Development Block Grants Section 108 Loan Guarantees</t>
  </si>
  <si>
    <t>Jul 19,2010</t>
  </si>
  <si>
    <t>Sep 10,2010</t>
  </si>
  <si>
    <t>Apr 11,2012</t>
  </si>
  <si>
    <t>Sep 20,2012</t>
  </si>
  <si>
    <t xml:space="preserve">Continuum of Care Program </t>
  </si>
  <si>
    <t>Aug 08,2012</t>
  </si>
  <si>
    <t xml:space="preserve">Rural Housing Stability Assistance Program </t>
  </si>
  <si>
    <t>Sep 22,2012</t>
  </si>
  <si>
    <t>Aug 31,2013</t>
  </si>
  <si>
    <t>Sep 06,2013</t>
  </si>
  <si>
    <t>National Disaster Resilience Competition</t>
  </si>
  <si>
    <t>Aug 01,2014</t>
  </si>
  <si>
    <t>Jul 08,2015</t>
  </si>
  <si>
    <t>Jun 19,2016</t>
  </si>
  <si>
    <t>May 14,2016</t>
  </si>
  <si>
    <t>Veterans Housing Rehabilitation and Modification Program</t>
  </si>
  <si>
    <t>Jun 28,2019</t>
  </si>
  <si>
    <t>Aug 19,2011</t>
  </si>
  <si>
    <t>Tenant Education and Outreach Program</t>
  </si>
  <si>
    <t>Jul 20,2011</t>
  </si>
  <si>
    <t>Nov 13,2011</t>
  </si>
  <si>
    <t>Dec 10,2011</t>
  </si>
  <si>
    <t>Jul 21,2009</t>
  </si>
  <si>
    <t xml:space="preserve">Private Enforcement Initiatives </t>
  </si>
  <si>
    <t>Jul 12,2010</t>
  </si>
  <si>
    <t>Jun 14,2014</t>
  </si>
  <si>
    <t>Lower Income Housing Assistance Program Section 8 Moderate Rehabilitation</t>
  </si>
  <si>
    <t>Public and Indian Housing Indian Loan Guarantee Program</t>
  </si>
  <si>
    <t xml:space="preserve">Loan Guarantees for Native Hawaiian Housing </t>
  </si>
  <si>
    <t>Aug 23,2017</t>
  </si>
  <si>
    <t xml:space="preserve">Choice Neighborhoods Planning Grants </t>
  </si>
  <si>
    <t>Sep 23,2011</t>
  </si>
  <si>
    <t>Jul 25,2012</t>
  </si>
  <si>
    <t>Apr 06,2014</t>
  </si>
  <si>
    <t>Mar 15,2014</t>
  </si>
  <si>
    <t>Feb 11,2018</t>
  </si>
  <si>
    <t>Jul 08,2003</t>
  </si>
  <si>
    <t>May 20,2019</t>
  </si>
  <si>
    <t>Older Adults Home Modification Grant Program</t>
  </si>
  <si>
    <t>Oct 30,2019</t>
  </si>
  <si>
    <t>Experienced Services Program</t>
  </si>
  <si>
    <t>May 28,2019</t>
  </si>
  <si>
    <t xml:space="preserve">Consolidated Tribal Government </t>
  </si>
  <si>
    <t>Road Maintenance Indian Roads</t>
  </si>
  <si>
    <t>Real Estate Programs Indian Lands</t>
  </si>
  <si>
    <t xml:space="preserve">Environmental Management Indian </t>
  </si>
  <si>
    <t xml:space="preserve">Indian School Equalization </t>
  </si>
  <si>
    <t>Indian Schools Student Transportation</t>
  </si>
  <si>
    <t>Bureau of Indian Affairs Facilities Operations and Maintenance</t>
  </si>
  <si>
    <t>Attorney Fees Indian Rights</t>
  </si>
  <si>
    <t xml:space="preserve">Navajo-Hopi Indian Settlement </t>
  </si>
  <si>
    <t>Indian Vocational Training United Tribes Technical College</t>
  </si>
  <si>
    <t>Indian Job Placement United Sioux Tribes Development Corporation</t>
  </si>
  <si>
    <t xml:space="preserve">Strengthening Tribal Nations  </t>
  </si>
  <si>
    <t>Dec 18,2015</t>
  </si>
  <si>
    <t>Indian Social Services Welfare Assistance</t>
  </si>
  <si>
    <t xml:space="preserve">Indian Education Higher Education Grant </t>
  </si>
  <si>
    <t>Indian Loans Economic Development</t>
  </si>
  <si>
    <t>Indian Education Assistance to Schools</t>
  </si>
  <si>
    <t>Indian Child Welfare Act Title II Grants</t>
  </si>
  <si>
    <t>Ironworker Training</t>
  </si>
  <si>
    <t>Tribal Courts Trust Reform Initiative</t>
  </si>
  <si>
    <t xml:space="preserve">FOCUS on Student Achievement </t>
  </si>
  <si>
    <t>Jun 04,2011</t>
  </si>
  <si>
    <t xml:space="preserve">Juvenile Detention Education </t>
  </si>
  <si>
    <t>Jun 05,2011</t>
  </si>
  <si>
    <t xml:space="preserve">Education Enhancements </t>
  </si>
  <si>
    <t>Land Buy-Back For Tribal Nations</t>
  </si>
  <si>
    <t>Jun 30,2013</t>
  </si>
  <si>
    <t xml:space="preserve">21st Century Conservation Service Corps </t>
  </si>
  <si>
    <t>Jul 02,2014</t>
  </si>
  <si>
    <t>Dec 10,2014</t>
  </si>
  <si>
    <t xml:space="preserve">Tribal Climate Resilience </t>
  </si>
  <si>
    <t>Dec 11,2014</t>
  </si>
  <si>
    <t>Jul 29,2016</t>
  </si>
  <si>
    <t>Oct 30,2016</t>
  </si>
  <si>
    <t>Sep 01,2017</t>
  </si>
  <si>
    <t>Apr 12,2018</t>
  </si>
  <si>
    <t>Aug 03,2018</t>
  </si>
  <si>
    <t>Cultural and Paleontological Resources Management</t>
  </si>
  <si>
    <t>Recreation and Visitor Services</t>
  </si>
  <si>
    <t>BLM Fuels Management and Community Fire Assistance Program Activities</t>
  </si>
  <si>
    <t>Joint Fire Science Program</t>
  </si>
  <si>
    <t>Environmental Quality and Protection</t>
  </si>
  <si>
    <t>Jul 30,2009</t>
  </si>
  <si>
    <t>Youth Conservation Opportunities on Public Lands</t>
  </si>
  <si>
    <t>Jul 08,2016</t>
  </si>
  <si>
    <t>May 10,2018</t>
  </si>
  <si>
    <t>National Landscape Conservation System</t>
  </si>
  <si>
    <t>Aug 15,2019</t>
  </si>
  <si>
    <t>Abandoned Mine Land Reclamation (AMLR)</t>
  </si>
  <si>
    <t xml:space="preserve">OSM/VISTA AmeriCorps </t>
  </si>
  <si>
    <t>National Park Service Centennial Challenge</t>
  </si>
  <si>
    <t>Keweenaw National Historical Park (NHP) Preservation Grants</t>
  </si>
  <si>
    <t xml:space="preserve">Bureau of Ocean Energy Management Renewable Energy </t>
  </si>
  <si>
    <t>Mar 28,2013</t>
  </si>
  <si>
    <t>Bureau of Ocean Energy Management (BOEM) Environmental Studies (ES)</t>
  </si>
  <si>
    <t>Marine Minerals Activities</t>
  </si>
  <si>
    <t>May 25,2011</t>
  </si>
  <si>
    <t>Aug 30,2012</t>
  </si>
  <si>
    <t>Feb 29,2016</t>
  </si>
  <si>
    <t>Jul 22,2017</t>
  </si>
  <si>
    <t xml:space="preserve">Water Desalination Research and Development </t>
  </si>
  <si>
    <t>WaterSMART (Sustain and Manage America’s Resources for Tomorrow)</t>
  </si>
  <si>
    <t xml:space="preserve">Title II, Colorado River Basin Salinity Control </t>
  </si>
  <si>
    <t>Central Valley Improvement Act, Title XXXIV</t>
  </si>
  <si>
    <t xml:space="preserve">Fort Peck Reservation Rural Water System </t>
  </si>
  <si>
    <t xml:space="preserve">Lewis and Clark Rural Water System </t>
  </si>
  <si>
    <t xml:space="preserve">San Gabriel Basin Restoration </t>
  </si>
  <si>
    <t xml:space="preserve">San Luis Unit, Central Valley </t>
  </si>
  <si>
    <t xml:space="preserve">Upper Colorado and San Juan River Basins Endangered Fish Recovery </t>
  </si>
  <si>
    <t xml:space="preserve">Water Conservation Field Services (WCFS) </t>
  </si>
  <si>
    <t xml:space="preserve">Yakima River Basin Water Enhancement (YRBWE) </t>
  </si>
  <si>
    <t>Central Valley,  Trinity River Division, Trinity River Fish and Wildlife Management</t>
  </si>
  <si>
    <t xml:space="preserve">Upper Colorado River Basin Fish and Wildlife Mitigation </t>
  </si>
  <si>
    <t xml:space="preserve">Middle Rio Grande Endangered Species Collaborative </t>
  </si>
  <si>
    <t xml:space="preserve">Lower Colorado River Multi-Species Conservation </t>
  </si>
  <si>
    <t xml:space="preserve">Lake Mead/Las Vegas Wash </t>
  </si>
  <si>
    <t>Oct 23,2009</t>
  </si>
  <si>
    <t>Colorado River Basin Act of 1968</t>
  </si>
  <si>
    <t>Jul 28,2010</t>
  </si>
  <si>
    <t xml:space="preserve">Lake Tahoe Regional Wetlands Development </t>
  </si>
  <si>
    <t xml:space="preserve">Platte River Recovery Implementation </t>
  </si>
  <si>
    <t>Jul 30,2010</t>
  </si>
  <si>
    <t xml:space="preserve">Bunker Hill Groundwater Basin, Riverside-Corona Feeder </t>
  </si>
  <si>
    <t xml:space="preserve">Youth Conservation </t>
  </si>
  <si>
    <t xml:space="preserve">Reclamation Rural Water Supply </t>
  </si>
  <si>
    <t>Jun 11,2011</t>
  </si>
  <si>
    <t xml:space="preserve">Navajo-Gallup Water Supply </t>
  </si>
  <si>
    <t>Mar 17,2012</t>
  </si>
  <si>
    <t xml:space="preserve">Eastern New Mexico Rural Water System </t>
  </si>
  <si>
    <t>Mar 21,2012</t>
  </si>
  <si>
    <t xml:space="preserve">Cooperative Watershed Management </t>
  </si>
  <si>
    <t>Mar 22,2012</t>
  </si>
  <si>
    <t xml:space="preserve">San Joaquin River Restoration </t>
  </si>
  <si>
    <t>Applied Science Grants</t>
  </si>
  <si>
    <t xml:space="preserve">White Mountain Apache Tribe Rural Water System </t>
  </si>
  <si>
    <t>Mar 23,2012</t>
  </si>
  <si>
    <t xml:space="preserve">New Mexico Rio Grande Basin Pueblos Irrigation Infrastructure </t>
  </si>
  <si>
    <t>SECURE Water Act – Research Agreements</t>
  </si>
  <si>
    <t>Apr 19,2013</t>
  </si>
  <si>
    <t xml:space="preserve">Central Valley Project Conservation </t>
  </si>
  <si>
    <t>Jul 09,2016</t>
  </si>
  <si>
    <t>Educational Outreach</t>
  </si>
  <si>
    <t>Sep 16,2019</t>
  </si>
  <si>
    <t>Bay-Delta Restoration Program</t>
  </si>
  <si>
    <t>Salton Sea Program</t>
  </si>
  <si>
    <t>May 22,2020</t>
  </si>
  <si>
    <t>Agricultural Water Use Efficiency Program</t>
  </si>
  <si>
    <t>Temperature Control Devices at Folsom Dam</t>
  </si>
  <si>
    <t xml:space="preserve">Sport Fish Restoration </t>
  </si>
  <si>
    <t xml:space="preserve">Coastal Wetlands Planning, Protection and Restoration </t>
  </si>
  <si>
    <t xml:space="preserve">Clean Vessel Act </t>
  </si>
  <si>
    <t xml:space="preserve">Enhanced Hunter Education and Safety </t>
  </si>
  <si>
    <t xml:space="preserve">Multistate Conservation Grant </t>
  </si>
  <si>
    <t>Coastal</t>
  </si>
  <si>
    <t xml:space="preserve">Landowner Incentive </t>
  </si>
  <si>
    <t xml:space="preserve">Neotropical Migratory Bird Conservation </t>
  </si>
  <si>
    <t xml:space="preserve">Tribal Wildlife Grants </t>
  </si>
  <si>
    <t>Latin America and Caribbean Regional</t>
  </si>
  <si>
    <t xml:space="preserve">Wildlife Without Borders-Mexico </t>
  </si>
  <si>
    <t>Migratory Bird Conservation</t>
  </si>
  <si>
    <t>Central Valley Project Improvement Act (CVPIA)</t>
  </si>
  <si>
    <t>Central Africa Regional</t>
  </si>
  <si>
    <t>Invasive Species</t>
  </si>
  <si>
    <t xml:space="preserve">National Outreach and Communication </t>
  </si>
  <si>
    <t>National Wildlife Refuge System Enhancements</t>
  </si>
  <si>
    <t>May 27,2009</t>
  </si>
  <si>
    <t>Endangered Species Recovery Implementation</t>
  </si>
  <si>
    <t>Natural Resource Damage Assessment and Restoration</t>
  </si>
  <si>
    <t>Candidate Species Conservation</t>
  </si>
  <si>
    <t>Jul 10,2009</t>
  </si>
  <si>
    <t>Dec 02,2010</t>
  </si>
  <si>
    <t>NFWF-USFWS Conservation Partnership</t>
  </si>
  <si>
    <t>Dec 01,2010</t>
  </si>
  <si>
    <t xml:space="preserve">Fish and Wildlife Coordination and Assistance </t>
  </si>
  <si>
    <t>Dec 17,2010</t>
  </si>
  <si>
    <t xml:space="preserve">Highlands Conservation </t>
  </si>
  <si>
    <t>May 06,2011</t>
  </si>
  <si>
    <t xml:space="preserve">Coastal Impact Assistance </t>
  </si>
  <si>
    <t>Apr 15,2011</t>
  </si>
  <si>
    <t>May 13,2011</t>
  </si>
  <si>
    <t>Nov 06,2011</t>
  </si>
  <si>
    <t xml:space="preserve">Youth Engagement, Education, and Employment </t>
  </si>
  <si>
    <t>Mar 22,2013</t>
  </si>
  <si>
    <t>Aug 07,2013</t>
  </si>
  <si>
    <t xml:space="preserve">Mexican Wolf Recovery </t>
  </si>
  <si>
    <t>Jun 15,2017</t>
  </si>
  <si>
    <t xml:space="preserve">Cooperative Agriculture </t>
  </si>
  <si>
    <t>May 14,2019</t>
  </si>
  <si>
    <t>White-nose Syndrome National Response Implementation</t>
  </si>
  <si>
    <t>Feb 26,2020</t>
  </si>
  <si>
    <t>Earthquake Hazards Program Assistance</t>
  </si>
  <si>
    <t>U.S. Geological Survey Research and Data Collection</t>
  </si>
  <si>
    <t xml:space="preserve">National Cooperative Geologic Mapping </t>
  </si>
  <si>
    <t xml:space="preserve">Cooperative Research Units </t>
  </si>
  <si>
    <t xml:space="preserve">National Geological and Geophysical Data Preservation </t>
  </si>
  <si>
    <t>National Land Remote Sensing Education Outreach and Research</t>
  </si>
  <si>
    <t xml:space="preserve">National Geospatial Program: Building The National Map </t>
  </si>
  <si>
    <t>Energy Cooperatives to Support the National Energy Resources Data System</t>
  </si>
  <si>
    <t>National and Regional Climate Adaptation Science Centers</t>
  </si>
  <si>
    <t>Oct 13,2009</t>
  </si>
  <si>
    <t>Jan 27,2020</t>
  </si>
  <si>
    <t>Outdoor Recreation Acquisition, Development and Planning</t>
  </si>
  <si>
    <t xml:space="preserve">National Maritime Heritage Grants </t>
  </si>
  <si>
    <t>Jul 17,2014</t>
  </si>
  <si>
    <t>Battlefield Land Acquisition Grants</t>
  </si>
  <si>
    <t>May 22,2009</t>
  </si>
  <si>
    <t>Sep 28,2009</t>
  </si>
  <si>
    <t>Boston African-American National Historic Site</t>
  </si>
  <si>
    <t>Apr 22,2010</t>
  </si>
  <si>
    <t>Heritage Partnership</t>
  </si>
  <si>
    <t>Dec 16,2010</t>
  </si>
  <si>
    <t>Nov 18,2010</t>
  </si>
  <si>
    <t>Dec 15,2010</t>
  </si>
  <si>
    <t>Cooperative Research and Training Programs – Resources of the National Park System</t>
  </si>
  <si>
    <t>May 22,2011</t>
  </si>
  <si>
    <t>Jun 10,2011</t>
  </si>
  <si>
    <t>Jun 08,2012</t>
  </si>
  <si>
    <t>Apr 18,2013</t>
  </si>
  <si>
    <t>Cooperative Management of Ebey's Landing National Historical Reserve.</t>
  </si>
  <si>
    <t>Jun 06,2013</t>
  </si>
  <si>
    <t>Emergency Supplemental Historic Preservation Fund</t>
  </si>
  <si>
    <t>May 15,2013</t>
  </si>
  <si>
    <t xml:space="preserve">Route 66 Corridor Preservation </t>
  </si>
  <si>
    <t>Aug 29,2015</t>
  </si>
  <si>
    <t>Sep 10,2015</t>
  </si>
  <si>
    <t xml:space="preserve">Tribal Technical  Colleges </t>
  </si>
  <si>
    <t xml:space="preserve">National Wild and Scenic Rivers System </t>
  </si>
  <si>
    <t>Southwest Border Resource Protection Program</t>
  </si>
  <si>
    <t>May 19,2020</t>
  </si>
  <si>
    <t>9/11 Memorial Act Grant Program</t>
  </si>
  <si>
    <t>Upper Mississippi River Restoration Long Term Resource Monitoring</t>
  </si>
  <si>
    <t>Jun 21,2015</t>
  </si>
  <si>
    <t>Jan 21,2016</t>
  </si>
  <si>
    <t>Radium Remediation at Land-Grant Universities</t>
  </si>
  <si>
    <t>Feb 21,2020</t>
  </si>
  <si>
    <t>Law Enforcement Assistance Narcotics and Dangerous Drugs Laboratory Analysis</t>
  </si>
  <si>
    <t>Law Enforcement Assistance Narcotics and Dangerous Drugs Technical Laboratory Publications</t>
  </si>
  <si>
    <t>Law Enforcement Assistance Narcotics and Dangerous Drugs Training</t>
  </si>
  <si>
    <t>Jun 05,2009</t>
  </si>
  <si>
    <t xml:space="preserve">Sexual Assault Services Formula Program </t>
  </si>
  <si>
    <t>Nov 23,2013</t>
  </si>
  <si>
    <t>Sexual Assault Services Culturally Specific Program</t>
  </si>
  <si>
    <t>Apr 12,2014</t>
  </si>
  <si>
    <t>Nov 07,2015</t>
  </si>
  <si>
    <t>Feb 18,2016</t>
  </si>
  <si>
    <t>Jun 22,2016</t>
  </si>
  <si>
    <t>National Center on Restorative Justice</t>
  </si>
  <si>
    <t>Nov 27,2019</t>
  </si>
  <si>
    <t>Emmett Till Cold Case Investigations Program</t>
  </si>
  <si>
    <t>Feb 05,2020</t>
  </si>
  <si>
    <t>Academic-based Drug Field Testing and Training Initiative</t>
  </si>
  <si>
    <t>Feb 24,2020</t>
  </si>
  <si>
    <t>Collaborative Mental Health and Anti-Recidivism Initiative</t>
  </si>
  <si>
    <t>Coronavirus Emergency Supplemental Funding Program</t>
  </si>
  <si>
    <t>Mar 30,2020</t>
  </si>
  <si>
    <t>Preventing Trafficking of Girls</t>
  </si>
  <si>
    <t>Apr 06,2020</t>
  </si>
  <si>
    <t>Apr 16,2020</t>
  </si>
  <si>
    <t>Strengthening the Medical Examiner - Coroner System</t>
  </si>
  <si>
    <t>Apr 15,2020</t>
  </si>
  <si>
    <t>Mar 18,2010</t>
  </si>
  <si>
    <t>Law Enforcement Assistance FBI Advanced Police Training</t>
  </si>
  <si>
    <t>Law Enforcement Assistance FBI Crime Laboratory Support</t>
  </si>
  <si>
    <t>Law Enforcement Assistance FBI Field Police Training</t>
  </si>
  <si>
    <t>Law Enforcement Assistance FBI Fingerprint Identification</t>
  </si>
  <si>
    <t>Law Enforcement Assistance National Crime Information Center</t>
  </si>
  <si>
    <t>Law Enforcement Assistance Uniform Crime Reports</t>
  </si>
  <si>
    <t>Law Enforcement Assistance National Instant Criminal Background Check System</t>
  </si>
  <si>
    <t xml:space="preserve">Education, Training, and Enhanced Services to End Violence Against and Abuse of Women with Disabilities </t>
  </si>
  <si>
    <t>Juvenile Justice and Delinquency Prevention</t>
  </si>
  <si>
    <t>Criminal Justice Research and Development Graduate Research Fellowships</t>
  </si>
  <si>
    <t>Public Benefit Conveyance Program</t>
  </si>
  <si>
    <t>Corrections Training and Staff Development</t>
  </si>
  <si>
    <t>Corrections Research and Evaluation and Policy Formulation</t>
  </si>
  <si>
    <t>Corrections Technical Assistance/Clearinghouse</t>
  </si>
  <si>
    <t xml:space="preserve">PREA Program: Strategic Support for PREA Implementation </t>
  </si>
  <si>
    <t xml:space="preserve">Transitional Housing Assistance for Victims of Domestic Violence, Dating Violence, Stalking, or Sexual Assault </t>
  </si>
  <si>
    <t xml:space="preserve">National Prison Rape Statistics Program </t>
  </si>
  <si>
    <t>Economic, High-Tech, and Cyber Crime Prevention</t>
  </si>
  <si>
    <t>Jan 01,2009</t>
  </si>
  <si>
    <t>Jun 18,2009</t>
  </si>
  <si>
    <t>May 06,2010</t>
  </si>
  <si>
    <t>Apr 08,2012</t>
  </si>
  <si>
    <t>Apr 15,2012</t>
  </si>
  <si>
    <t>Postconviction Testing of DNA Evidence</t>
  </si>
  <si>
    <t>Jun 07,2013</t>
  </si>
  <si>
    <t>Aug 03,2013</t>
  </si>
  <si>
    <t>Mar 02,2014</t>
  </si>
  <si>
    <t>Apr 02,2014</t>
  </si>
  <si>
    <t>Apr 05,2014</t>
  </si>
  <si>
    <t xml:space="preserve">Girls in the Juvenile Justice System </t>
  </si>
  <si>
    <t xml:space="preserve">Children of Incarcerated Parents </t>
  </si>
  <si>
    <t xml:space="preserve">Children of Incarcerated Parents Web Portal </t>
  </si>
  <si>
    <t>Feb 08,2015</t>
  </si>
  <si>
    <t>Sep 18,2016</t>
  </si>
  <si>
    <t>Feb 26,2016</t>
  </si>
  <si>
    <t>May 22,2016</t>
  </si>
  <si>
    <t>Jan 18,2017</t>
  </si>
  <si>
    <t>May 06,2018</t>
  </si>
  <si>
    <t>Opioid Affected Youth Initiative</t>
  </si>
  <si>
    <t>Apr 15,2019</t>
  </si>
  <si>
    <t>Apr 09,2019</t>
  </si>
  <si>
    <t xml:space="preserve">Consolidated And Technical Assistance Grant Program to Address Children and Youth Experiencing Domestic and Sexual Violence and Engage Men and Boys as Allies </t>
  </si>
  <si>
    <t>Jul 22,2012</t>
  </si>
  <si>
    <t>Apr 19,2012</t>
  </si>
  <si>
    <t>Jul 30,2018</t>
  </si>
  <si>
    <t>WIOA Adult Program</t>
  </si>
  <si>
    <t>WIOA Youth Activities</t>
  </si>
  <si>
    <t>Reentry Employment Opportunities</t>
  </si>
  <si>
    <t xml:space="preserve">Work Opportunity Tax Credit Program (WOTC) </t>
  </si>
  <si>
    <t>YouthBuild</t>
  </si>
  <si>
    <t>WIOA National Dislocated Worker Grants / WIA National Emergency Grants</t>
  </si>
  <si>
    <t>WIOA Dislocated Worker Formula Grants</t>
  </si>
  <si>
    <t>WIOA Dislocated Worker National Reserve Demonstration Grants</t>
  </si>
  <si>
    <t>Aug 27,2010</t>
  </si>
  <si>
    <t>WIOA Dislocated Worker National Reserve Technical Assistance and Training</t>
  </si>
  <si>
    <t>Jul 22,2011</t>
  </si>
  <si>
    <t>Apr 20,2016</t>
  </si>
  <si>
    <t>Jul 10,2018</t>
  </si>
  <si>
    <t>Mar 07,2014</t>
  </si>
  <si>
    <t>Occupational Safety and Health Susan Harwood Training Grants</t>
  </si>
  <si>
    <t>Occupational Safety and Health State Program</t>
  </si>
  <si>
    <t>May 08,2019</t>
  </si>
  <si>
    <t>Jobs for Veterans State Grants</t>
  </si>
  <si>
    <t xml:space="preserve">Homeless Veterans’ Reintegration Program </t>
  </si>
  <si>
    <t>Jun 11,2009</t>
  </si>
  <si>
    <t>Jul 09,2009</t>
  </si>
  <si>
    <t>Jul 22,2009</t>
  </si>
  <si>
    <t>Nov 05,2009</t>
  </si>
  <si>
    <t>Mar 01,2010</t>
  </si>
  <si>
    <t>Jul 09,2010</t>
  </si>
  <si>
    <t>Jul 16,2010</t>
  </si>
  <si>
    <t>Mar 17,2011</t>
  </si>
  <si>
    <t>May 19,2011</t>
  </si>
  <si>
    <t xml:space="preserve">Global Peace Operations Initiative </t>
  </si>
  <si>
    <t>Sep 07,2011</t>
  </si>
  <si>
    <t>Apr 25,2014</t>
  </si>
  <si>
    <t>Jan 17,2014</t>
  </si>
  <si>
    <t>Antiterrorism Assistance – Domestic Training Programs</t>
  </si>
  <si>
    <t>Contributions to International Organizations-IO</t>
  </si>
  <si>
    <t>Sep 03,2017</t>
  </si>
  <si>
    <t>Dec 09,2011</t>
  </si>
  <si>
    <t>Feb 14,2011</t>
  </si>
  <si>
    <t>Jun 13,2013</t>
  </si>
  <si>
    <t>Dec 07,2010</t>
  </si>
  <si>
    <t>Sep 24,2019</t>
  </si>
  <si>
    <t>Regional Democracy Program</t>
  </si>
  <si>
    <t>Jun 22,2011</t>
  </si>
  <si>
    <t>Aug 10,2016</t>
  </si>
  <si>
    <t xml:space="preserve">Nonproliferation and Disarmament Fund </t>
  </si>
  <si>
    <t>May 04,2013</t>
  </si>
  <si>
    <t>Sep 26,2012</t>
  </si>
  <si>
    <t>Jan 18,2013</t>
  </si>
  <si>
    <t>Aug 19,2015</t>
  </si>
  <si>
    <t>Jul 31,2014</t>
  </si>
  <si>
    <t>Aug 14,2015</t>
  </si>
  <si>
    <t>Nov 18,2009</t>
  </si>
  <si>
    <t>Aug 20,2011</t>
  </si>
  <si>
    <t>Feb 23,2018</t>
  </si>
  <si>
    <t>Jul 27,2011</t>
  </si>
  <si>
    <t>Nov 16,2014</t>
  </si>
  <si>
    <t>Fiscal Transparency Innovation Fund</t>
  </si>
  <si>
    <t>Jan 25,2011</t>
  </si>
  <si>
    <t>Sep 30,2010</t>
  </si>
  <si>
    <t>Jul 19,2012</t>
  </si>
  <si>
    <t>Nov 16,2011</t>
  </si>
  <si>
    <t>Nov 17,2011</t>
  </si>
  <si>
    <t>Feb 01,2011</t>
  </si>
  <si>
    <t>Jun 23,2011</t>
  </si>
  <si>
    <t>Jan 28,2011</t>
  </si>
  <si>
    <t>AEECA/ESF PD Programs</t>
  </si>
  <si>
    <t>Jan 18,2012</t>
  </si>
  <si>
    <t>Aug 01,2015</t>
  </si>
  <si>
    <t>Aircraft Pilots Workforce Development Grant Program</t>
  </si>
  <si>
    <t>Jan 21,2020</t>
  </si>
  <si>
    <t>Aviation Maintenance Technical Workforce Grant Program</t>
  </si>
  <si>
    <t>May 11,2020</t>
  </si>
  <si>
    <t xml:space="preserve">Motor Carrier Safety Assistance </t>
  </si>
  <si>
    <t>Jun 18,2016</t>
  </si>
  <si>
    <t>Commercial Driver's License Program Implementation Grant</t>
  </si>
  <si>
    <t xml:space="preserve">Commercial Motor Vehicle Operator Safety Training Grants </t>
  </si>
  <si>
    <t>Motor Carrier Safety Assistance High Priority Activities Grants and Cooperative Agreements</t>
  </si>
  <si>
    <t>High-Speed Rail Corridors and Intercity Passenger Rail Service – Capital Assistance Grants</t>
  </si>
  <si>
    <t>Jun 17,2009</t>
  </si>
  <si>
    <t xml:space="preserve">Rail Line Relocation and Improvement </t>
  </si>
  <si>
    <t>Mar 03,2010</t>
  </si>
  <si>
    <t>Jun 04,2017</t>
  </si>
  <si>
    <t>May 31,2017</t>
  </si>
  <si>
    <t>Jun 01,2017</t>
  </si>
  <si>
    <t>Federal Transit Capital Investment Grants</t>
  </si>
  <si>
    <t xml:space="preserve">Metropolitan Transportation Planning and State and Non-Metropolitan Planning and Research </t>
  </si>
  <si>
    <t>Federal Transit Formula Grants</t>
  </si>
  <si>
    <t>Formula Grants for Rural Areas and Tribal Transit Program</t>
  </si>
  <si>
    <t xml:space="preserve">Enhanced Mobility of Seniors and Individuals with Disabilities </t>
  </si>
  <si>
    <t xml:space="preserve">Public Transportation Research, Technical Assistance, and Training </t>
  </si>
  <si>
    <t>Job Access and Reverse Commute Program</t>
  </si>
  <si>
    <t>Oct 08,2009</t>
  </si>
  <si>
    <t xml:space="preserve">Alternatives Analysis </t>
  </si>
  <si>
    <t>Jun 11,2012</t>
  </si>
  <si>
    <t>Dec 19,2012</t>
  </si>
  <si>
    <t>Buses and Bus Facilities Formula, Competitive, and Low or No Emissions Programs</t>
  </si>
  <si>
    <t>Feb 06,2013</t>
  </si>
  <si>
    <t>Jul 10,2013</t>
  </si>
  <si>
    <t>Feb 20,2015</t>
  </si>
  <si>
    <t>Jun 23,2016</t>
  </si>
  <si>
    <t>Jun 29,2016</t>
  </si>
  <si>
    <t>Apr 17,2006</t>
  </si>
  <si>
    <t xml:space="preserve">National Highway Traffic Safety Administration (NHTSA) Discretionary Safety Grants and Cooperative Agreements </t>
  </si>
  <si>
    <t>Sep 15,2012</t>
  </si>
  <si>
    <t xml:space="preserve">Pipeline Safety Program State Base Grant </t>
  </si>
  <si>
    <t>PHMSA Pipeline Safety Research and Development “Other Transaction Agreements”</t>
  </si>
  <si>
    <t xml:space="preserve">Pipeline Safety Research Competitive Academic Agreement Program (CAAP) </t>
  </si>
  <si>
    <t>Jan 19,2013</t>
  </si>
  <si>
    <t>Maritime Security Fleet Program or Ship Operations Cooperation Program</t>
  </si>
  <si>
    <t>Jul 15,2010</t>
  </si>
  <si>
    <t>Air Emissions and Energy Initiative</t>
  </si>
  <si>
    <t xml:space="preserve">Great Ships Initiative </t>
  </si>
  <si>
    <t>Dec 08,2012</t>
  </si>
  <si>
    <t>Dec 09,2012</t>
  </si>
  <si>
    <t>Jul 15,2015</t>
  </si>
  <si>
    <t>Nov 25,2015</t>
  </si>
  <si>
    <t>Jul 02,2017</t>
  </si>
  <si>
    <t>May 31,2019</t>
  </si>
  <si>
    <t xml:space="preserve">National Infrastructure Investments </t>
  </si>
  <si>
    <t>Apr 05,2010</t>
  </si>
  <si>
    <t>Mar 05,2016</t>
  </si>
  <si>
    <t>State and Local Government Data Analysis Tools for Roadway Safety</t>
  </si>
  <si>
    <t>Oct 17,2019</t>
  </si>
  <si>
    <t>Feb 05,2010</t>
  </si>
  <si>
    <t>Jun 07,2010</t>
  </si>
  <si>
    <t>Jul 21,2012</t>
  </si>
  <si>
    <t>Apr 27,2013</t>
  </si>
  <si>
    <t xml:space="preserve">Equitable  Sharing </t>
  </si>
  <si>
    <t>Jan 22,2017</t>
  </si>
  <si>
    <t>Feb 05,2019</t>
  </si>
  <si>
    <t>Coronavirus Relief - Pandemic Relief for Aviation Workers</t>
  </si>
  <si>
    <t>Coronavirus Relief Fund</t>
  </si>
  <si>
    <t>Jun 01,2020</t>
  </si>
  <si>
    <t>Employment Discrimination Title VII of the Civil Rights Act of 1964</t>
  </si>
  <si>
    <t>Employment Discrimination Private Bar Program</t>
  </si>
  <si>
    <t>Employment Discrimination Age Discrimination in Employment</t>
  </si>
  <si>
    <t>Employment Discrimination Title I of The Americans with Disabilities Act</t>
  </si>
  <si>
    <t>Dec 12,2019</t>
  </si>
  <si>
    <t>May 06,2020</t>
  </si>
  <si>
    <t>Jul 27,2009</t>
  </si>
  <si>
    <t>Nov 01,2010</t>
  </si>
  <si>
    <t>Office of Stem Engagement (OSTEM)</t>
  </si>
  <si>
    <t>Dec 18,2014</t>
  </si>
  <si>
    <t>Promotion of the Arts Grants to Organizations and Individuals</t>
  </si>
  <si>
    <t>Promotion of the Arts Partnership Agreements</t>
  </si>
  <si>
    <t>Promotion of the Humanities Federal/State Partnership</t>
  </si>
  <si>
    <t>Promotion of the Humanities Challenge Grants</t>
  </si>
  <si>
    <t>Promotion of the Humanities Division of Preservation and Access</t>
  </si>
  <si>
    <t>Promotion of the Humanities Fellowships and Stipends</t>
  </si>
  <si>
    <t>Promotion of the Humanities Research</t>
  </si>
  <si>
    <t>Promotion of the Humanities Teaching and Learning Resources and Curriculum Development</t>
  </si>
  <si>
    <t>Promotion of the Humanities Professional Development</t>
  </si>
  <si>
    <t>Promotion of the Humanities Public Programs</t>
  </si>
  <si>
    <t>Promotion of the Humanities Office of Digital Humanities</t>
  </si>
  <si>
    <t xml:space="preserve">Native American/Native Hawaiian Museum Services Program </t>
  </si>
  <si>
    <t>Peace Corps’ Global Health and PEPFAR Initiative Program</t>
  </si>
  <si>
    <t>Feb 16,2014</t>
  </si>
  <si>
    <t>Engineering</t>
  </si>
  <si>
    <t>Jan 01,1973</t>
  </si>
  <si>
    <t>Office of International Science and Engineering</t>
  </si>
  <si>
    <t>Integrative Activities</t>
  </si>
  <si>
    <t>May 20,2015</t>
  </si>
  <si>
    <t>SCORE</t>
  </si>
  <si>
    <t>Veterans Outreach Program</t>
  </si>
  <si>
    <t xml:space="preserve">Ombudsman and Regulatory Fairness Boards </t>
  </si>
  <si>
    <t>State Trade Expansion</t>
  </si>
  <si>
    <t>Apr 03,2011</t>
  </si>
  <si>
    <t>May 15,2015</t>
  </si>
  <si>
    <t>Transition Assistance – Entrepreneurship Track (Boots to Business)</t>
  </si>
  <si>
    <t>Makerspace Training, Collaboration, and Hiring (MaTCH)</t>
  </si>
  <si>
    <t>Aug 20,2019</t>
  </si>
  <si>
    <t>Economic Injury Disaster Loan Emergency Advance</t>
  </si>
  <si>
    <t>May 18,2020</t>
  </si>
  <si>
    <t>Paycheck Protection Loan Program (PPP)</t>
  </si>
  <si>
    <t>OED Resource Partners Training Portal (RPTP)</t>
  </si>
  <si>
    <t>Jun 01,2010</t>
  </si>
  <si>
    <t>Aug 06,2010</t>
  </si>
  <si>
    <t>Aug 30,2010</t>
  </si>
  <si>
    <t>Life Insurance for Veterans – Face Amount of New Life Insurance Policies Issued</t>
  </si>
  <si>
    <t>Oct 28,2010</t>
  </si>
  <si>
    <t>Jul 31,2011</t>
  </si>
  <si>
    <t>VA Grants for Adaptive Sports Programs for Disabled Veterans and Disabled Members of the Armed Forces</t>
  </si>
  <si>
    <t>Oct 29,2011</t>
  </si>
  <si>
    <t>Oct 31,2012</t>
  </si>
  <si>
    <t>May 21,2014</t>
  </si>
  <si>
    <t>Aug 12,2016</t>
  </si>
  <si>
    <t>Nov 25,2016</t>
  </si>
  <si>
    <t>Apr 13,2017</t>
  </si>
  <si>
    <t>Veterans Housing Guaranteed and Insured Loans</t>
  </si>
  <si>
    <t>Veterans Housing Direct Loans for Certain Disabled Veterans</t>
  </si>
  <si>
    <t>Veterans Cemetery Grants Program</t>
  </si>
  <si>
    <t>Oct 08,2008</t>
  </si>
  <si>
    <t>Mar 15,2010</t>
  </si>
  <si>
    <t>Oct 25,2009</t>
  </si>
  <si>
    <t>Nov 13,2015</t>
  </si>
  <si>
    <t>Apr 02,2017</t>
  </si>
  <si>
    <t xml:space="preserve">Multipurpose Grants to States and Tribes </t>
  </si>
  <si>
    <t>May 17,2016</t>
  </si>
  <si>
    <t xml:space="preserve">Compliance Assistance Support for Services to the Regulated Community and Other Assistance Providers </t>
  </si>
  <si>
    <t>Nov 08,2010</t>
  </si>
  <si>
    <t>Sep 24,2011</t>
  </si>
  <si>
    <t xml:space="preserve">Healthy Watersheds Consortium Grant Program </t>
  </si>
  <si>
    <t>Sep 04,2014</t>
  </si>
  <si>
    <t>Sep 03,2019</t>
  </si>
  <si>
    <t>Reducing Lead in Drinking Water (SDWA 1459B)</t>
  </si>
  <si>
    <t>Nov 28,2019</t>
  </si>
  <si>
    <t>Aug 29,2019</t>
  </si>
  <si>
    <t>Innovative Water Infrastructure Workforce Development Program (SDWA 1459E)</t>
  </si>
  <si>
    <t>Apr 09,2020</t>
  </si>
  <si>
    <t>Jul 11,2013</t>
  </si>
  <si>
    <t xml:space="preserve">Science To Achieve Results (STAR) Fellowship Program </t>
  </si>
  <si>
    <t xml:space="preserve">Regional Applied Research Efforts (RARE) </t>
  </si>
  <si>
    <t>Innovative Water Technology Grant Program</t>
  </si>
  <si>
    <t xml:space="preserve">Environmental Justice Small Grant Program </t>
  </si>
  <si>
    <t xml:space="preserve">Research, Development, Monitoring, Public Education, Outreach, Training, Demonstrations, and Studies </t>
  </si>
  <si>
    <t xml:space="preserve">Superfund State, Political Subdivision, and Indian Tribe Site-Specific Cooperative Agreements </t>
  </si>
  <si>
    <t>Underground Storage Tank (UST) Prevention, Detection, and Compliance Program</t>
  </si>
  <si>
    <t xml:space="preserve">Leaking Underground Storage Tank Trust Fund Corrective Action Program </t>
  </si>
  <si>
    <t xml:space="preserve">Brownfields Training, Research, and Technical Assistance Grants and Cooperative Agreements </t>
  </si>
  <si>
    <t>Aug 17,2018</t>
  </si>
  <si>
    <t>Water Infrastructure Finance and Innovation (WIFIA)</t>
  </si>
  <si>
    <t>Aug 28,2019</t>
  </si>
  <si>
    <t>Aug 26,2019</t>
  </si>
  <si>
    <t>Sep 11,2009</t>
  </si>
  <si>
    <t>Jul 19,2018</t>
  </si>
  <si>
    <t>Cybersecurity, Energy Security &amp; Emergency Response (CESER)</t>
  </si>
  <si>
    <t>Aug 23,2019</t>
  </si>
  <si>
    <t>Molybdenum-99 Program</t>
  </si>
  <si>
    <t>Mar 09,2020</t>
  </si>
  <si>
    <t>Office of Technology Transitions (OTT)-Technology Deployment, Demonstration and Commercialization</t>
  </si>
  <si>
    <t>Nuclear Legacy Cleanup Program</t>
  </si>
  <si>
    <t>Jun 18,2019</t>
  </si>
  <si>
    <t>May 13,2019</t>
  </si>
  <si>
    <t>Electricity Research, Development and Analysis</t>
  </si>
  <si>
    <t xml:space="preserve">Energy Efficiency and Conservation Block Grant Program (EECBG) </t>
  </si>
  <si>
    <t>May 13,2009</t>
  </si>
  <si>
    <t>Jul 20,2009</t>
  </si>
  <si>
    <t>Jun 14,2012</t>
  </si>
  <si>
    <t>Jun 21,2012</t>
  </si>
  <si>
    <t xml:space="preserve">Environmental Management R&amp;D and Validation Testing on High Efficiency Particulate Air (HEPA) Filters </t>
  </si>
  <si>
    <t>Nov 25,2012</t>
  </si>
  <si>
    <t>Jul 20,2013</t>
  </si>
  <si>
    <t>Apr 03,2016</t>
  </si>
  <si>
    <t>Overseas Programs Special Bilateral Projects</t>
  </si>
  <si>
    <t>Special Education Grants to States</t>
  </si>
  <si>
    <t>Higher Education Institutional Aid</t>
  </si>
  <si>
    <t>TRIO Student Support Services</t>
  </si>
  <si>
    <t>TRIO Talent Search</t>
  </si>
  <si>
    <t>TRIO Upward Bound</t>
  </si>
  <si>
    <t>TRIO Educational Opportunity Centers</t>
  </si>
  <si>
    <t>Rehabilitation Services Vocational Rehabilitation Grants to States</t>
  </si>
  <si>
    <t>Rehabilitation Services Client Assistance Program</t>
  </si>
  <si>
    <t>Special Education Preschool Grants</t>
  </si>
  <si>
    <t>Rehabilitation Services Independent Living Services for Older Individuals Who are Blind</t>
  </si>
  <si>
    <t>Adult Education National Leadership Activities</t>
  </si>
  <si>
    <t>TRIO McNair Post-Baccalaureate Achievement</t>
  </si>
  <si>
    <t xml:space="preserve">Tribally Controlled Postsecondary Career and Technical Institutions </t>
  </si>
  <si>
    <t>American Indian Vocational Rehabilitation Services</t>
  </si>
  <si>
    <t>Innovative Rehabilitation Training</t>
  </si>
  <si>
    <t>Rehabilitation Training Technical Assistance Centers</t>
  </si>
  <si>
    <t>Traditionally Underserved Populations</t>
  </si>
  <si>
    <t>Special Education Technical Assistance and Dissemination to Improve Services and Results for Children with Disabilities</t>
  </si>
  <si>
    <t>Special Education Educational Technology Media, and Materials for Individuals with Disabilities</t>
  </si>
  <si>
    <t>Special Education Parent Information Centers</t>
  </si>
  <si>
    <t>Special Education Studies and Evaluations</t>
  </si>
  <si>
    <t>May 03,2010</t>
  </si>
  <si>
    <t>Special Education Technical Assistance on State Data Collection</t>
  </si>
  <si>
    <t>May 19,2010</t>
  </si>
  <si>
    <t>May 15,2011</t>
  </si>
  <si>
    <t>Apr 26,2012</t>
  </si>
  <si>
    <t>Aug 31,2012</t>
  </si>
  <si>
    <t>Mar 09,2016</t>
  </si>
  <si>
    <t>Jul 22,2016</t>
  </si>
  <si>
    <t>May 27,2017</t>
  </si>
  <si>
    <t>Jan 14,2009</t>
  </si>
  <si>
    <t>Jun 13,2010</t>
  </si>
  <si>
    <t>Apr 10,2016</t>
  </si>
  <si>
    <t>Jul 05,2013</t>
  </si>
  <si>
    <t>Oct 29,2014</t>
  </si>
  <si>
    <t>Sep 12,2014</t>
  </si>
  <si>
    <t>Sep 13,2014</t>
  </si>
  <si>
    <t>National Archives Reference Services Historical Research</t>
  </si>
  <si>
    <t>Aug 25,2017</t>
  </si>
  <si>
    <t>Jun 03,2017</t>
  </si>
  <si>
    <t>Apr 26,2018</t>
  </si>
  <si>
    <t>Dec 04,2008</t>
  </si>
  <si>
    <t>Sep 07,2013</t>
  </si>
  <si>
    <t>Jan 04,2018</t>
  </si>
  <si>
    <t xml:space="preserve">National Council on Disability </t>
  </si>
  <si>
    <t>Jun 08,2017</t>
  </si>
  <si>
    <t>Jan 29,2011</t>
  </si>
  <si>
    <t>Special Programs for the Aging, Title VII, Chapter 3, Programs for Prevention of Elder Abuse, Neglect, and Exploitation</t>
  </si>
  <si>
    <t>Special Programs for the Aging, Title VII, Chapter 2, Long Term Care Ombudsman Services for Older Individuals</t>
  </si>
  <si>
    <t>Special Programs for the Aging, Title III, Part D, Disease Prevention and Health Promotion Services</t>
  </si>
  <si>
    <t>Special Programs for the Aging, Title III, Part B, Grants for Supportive Services and Senior Centers</t>
  </si>
  <si>
    <t>Special Programs for the Aging, Title III, Part C, Nutrition Services</t>
  </si>
  <si>
    <t>Special Programs for the Aging, Title VI, Part A, Grants to Indian Tribes, Part B, Grants to Native Hawaiians</t>
  </si>
  <si>
    <t>Special Programs for the Aging, Title IV, and Title II, Discretionary Projects</t>
  </si>
  <si>
    <t xml:space="preserve">Nutrition Services Incentive Program </t>
  </si>
  <si>
    <t>Dec 15,2011</t>
  </si>
  <si>
    <t xml:space="preserve">Sexual Risk Avoidance Education </t>
  </si>
  <si>
    <t>Apr 20,2012</t>
  </si>
  <si>
    <t xml:space="preserve">Chronic Diseases:  Research, Control, and Prevention  </t>
  </si>
  <si>
    <t>Sep 23,2009</t>
  </si>
  <si>
    <t>May 14,2009</t>
  </si>
  <si>
    <t>Feb 16,2010</t>
  </si>
  <si>
    <t>Jun 03,2012</t>
  </si>
  <si>
    <t>Jun 16,2012</t>
  </si>
  <si>
    <t xml:space="preserve">Strengthening Emergency Care Delivery in the United States Healthcare System through Health Information and Promotion </t>
  </si>
  <si>
    <t>Jun 24,2012</t>
  </si>
  <si>
    <t>Jan 30,2013</t>
  </si>
  <si>
    <t xml:space="preserve">Blood Disorder Program: Prevention, Surveillance, and Research </t>
  </si>
  <si>
    <t>Sep 01,2013</t>
  </si>
  <si>
    <t>ASPR Science Preparedness and Response Grants</t>
  </si>
  <si>
    <t>Dec 27,2012</t>
  </si>
  <si>
    <t>Jan 23,2013</t>
  </si>
  <si>
    <t>Apr 05,2013</t>
  </si>
  <si>
    <t xml:space="preserve">Prevention of Disease, Disability, and Death by Infectious Diseases  </t>
  </si>
  <si>
    <t>Research on Research Integrity</t>
  </si>
  <si>
    <t>Feb 12,2013</t>
  </si>
  <si>
    <t>Jun 19,2009</t>
  </si>
  <si>
    <t>May 10,2010</t>
  </si>
  <si>
    <t>Health Profession Opportunity Grants</t>
  </si>
  <si>
    <t>Apr 23,2010</t>
  </si>
  <si>
    <t>Apr 25,2013</t>
  </si>
  <si>
    <t>Collaboration With the World Health Organization and its Regional Offices for Global Health Security and the International Health Regulations (IHR 2005)</t>
  </si>
  <si>
    <t>May 05,2013</t>
  </si>
  <si>
    <t>Food and Drug Administration Research</t>
  </si>
  <si>
    <t>Area Health Education Centers</t>
  </si>
  <si>
    <t>Preventive Medicine Residency</t>
  </si>
  <si>
    <t>Health Professions Pre-graduate Scholarship Program for Indians</t>
  </si>
  <si>
    <t>Nurse Anesthetist Traineeship</t>
  </si>
  <si>
    <t>National Health Service Corps Loan Repayment</t>
  </si>
  <si>
    <t>Grants to States for Loan Repayment</t>
  </si>
  <si>
    <t>Immunization Research, Demonstration, Public Information and Education Training and Clinical Skills Improvement Projects</t>
  </si>
  <si>
    <t>Graduate Psychology Education</t>
  </si>
  <si>
    <t>Childhood Lead Poisoning Prevention Projects, State and Local Childhood Lead Poisoning Prevention and Surveillance of Blood Lead Levels in Children</t>
  </si>
  <si>
    <t xml:space="preserve">Tribal Self-Governance Program: IHS Compacts/Funding Agreements </t>
  </si>
  <si>
    <t>Research and Training in Complementary and Integrative Health</t>
  </si>
  <si>
    <t>Family Planning Services</t>
  </si>
  <si>
    <t>National Research Service Awards Health Services Research Training</t>
  </si>
  <si>
    <t>Indian Health Service, Health Management Development Program</t>
  </si>
  <si>
    <t>Title V State Sexual Risk Avoidance Education (Title V State SRAE) Program</t>
  </si>
  <si>
    <t>Special Diabetes Program for Indians Diabetes Prevention and Treatment  Projects</t>
  </si>
  <si>
    <t>Substance Abuse and Mental Health Services Projects of Regional and National Significance</t>
  </si>
  <si>
    <t>Nov 15,2018</t>
  </si>
  <si>
    <t>Family Planning Personnel Training</t>
  </si>
  <si>
    <t>Scaling the National Diabetes Prevention Program to Priority Populations</t>
  </si>
  <si>
    <t>Jun 19,2013</t>
  </si>
  <si>
    <t>Viral Hepatitis Prevention and Control</t>
  </si>
  <si>
    <t xml:space="preserve">Centers for Disease Control and Prevention Investigations and Technical Assistance </t>
  </si>
  <si>
    <t>Injury Prevention Program for American Indians and Alaskan Natives Cooperative Agreements</t>
  </si>
  <si>
    <t xml:space="preserve">State Partnership Grant Program to Improve Minority Health </t>
  </si>
  <si>
    <t>Apr 01,2010</t>
  </si>
  <si>
    <t>Nurse Corps Scholarship</t>
  </si>
  <si>
    <t xml:space="preserve">Racial and Ethnic Approaches to Community Health </t>
  </si>
  <si>
    <t>PPHF 2018: Office of Smoking and Health-National State-Based Tobacco Control Programs-Financed in part by 2018 Prevention and Public Health funds (PPHF)</t>
  </si>
  <si>
    <t>Aug 29,2013</t>
  </si>
  <si>
    <t xml:space="preserve">Minority Health and Health Disparities Research </t>
  </si>
  <si>
    <t xml:space="preserve">Child Development and, Surveillance, Research and Prevention </t>
  </si>
  <si>
    <t xml:space="preserve">Rare Disorders: Research, Surveillance, Health Promotion, and Education </t>
  </si>
  <si>
    <t>Mar 06,2014</t>
  </si>
  <si>
    <t>Feb 22,2014</t>
  </si>
  <si>
    <t>Apr 16,2014</t>
  </si>
  <si>
    <t>Mar 16,2014</t>
  </si>
  <si>
    <t>Aug 27,2014</t>
  </si>
  <si>
    <t xml:space="preserve">State Health Insurance Assistance Program </t>
  </si>
  <si>
    <t>Mar 25,2014</t>
  </si>
  <si>
    <t>Apr 24,2014</t>
  </si>
  <si>
    <t>Strengthening Public Health through Surveillance, Epidemiologic Research, Disease Detection and Prevention</t>
  </si>
  <si>
    <t xml:space="preserve">Demonstration Grants for Domestic Victims of Human Trafficking </t>
  </si>
  <si>
    <t>Apr 27,2014</t>
  </si>
  <si>
    <t>National Implementation and Dissemination for Chronic Disease Prevention</t>
  </si>
  <si>
    <t>Cooperative Agreement to Support Navigators in Federally-facilitated Exchanges</t>
  </si>
  <si>
    <t>Jun 09,2014</t>
  </si>
  <si>
    <t>Jul 06,2014</t>
  </si>
  <si>
    <t>Aug 22,2014</t>
  </si>
  <si>
    <t>Sep 06,2014</t>
  </si>
  <si>
    <t xml:space="preserve">Analyses, Research and Studies to Address the Impact of CMS’ Programs on American Indian/Alaska Native (AI/AN) Beneficiaries and the Health Care System Serving these Beneficiaries	</t>
  </si>
  <si>
    <t>Aug 29,2014</t>
  </si>
  <si>
    <t>Nov 01,2014</t>
  </si>
  <si>
    <t>Jun 26,2018</t>
  </si>
  <si>
    <t>Aug 15,2018</t>
  </si>
  <si>
    <t>Jan 22,2012</t>
  </si>
  <si>
    <t>Jan 28,2012</t>
  </si>
  <si>
    <t>Jun 02,2017</t>
  </si>
  <si>
    <t>Jun 22,2017</t>
  </si>
  <si>
    <t>Head Start Disaster Recovery</t>
  </si>
  <si>
    <t>May 11,2010</t>
  </si>
  <si>
    <t>Aug 13,2017</t>
  </si>
  <si>
    <t>Nov 18,2017</t>
  </si>
  <si>
    <t>Jul 19,2017</t>
  </si>
  <si>
    <t xml:space="preserve">ACL Independent Living State Grants </t>
  </si>
  <si>
    <t>Mar 09,2015</t>
  </si>
  <si>
    <t>Sep 18,2018</t>
  </si>
  <si>
    <t>Oct 23,2018</t>
  </si>
  <si>
    <t>Oct 29,2018</t>
  </si>
  <si>
    <t>Oct 30,2018</t>
  </si>
  <si>
    <t>Emergency Triage, Treat, and Transport (ET3) Model</t>
  </si>
  <si>
    <t>Jul 04,2019</t>
  </si>
  <si>
    <t>Sep 07,2017</t>
  </si>
  <si>
    <t>Strengthening Public Health Systems and Services through National Partnerships to Improve and Protect the Nation’s Health</t>
  </si>
  <si>
    <t>Jan 14,2018</t>
  </si>
  <si>
    <t>Oct 29,2017</t>
  </si>
  <si>
    <t>Sep 25,2017</t>
  </si>
  <si>
    <t>NON-ACA/PPHF—Building Capacity of the Public Health System to Improve Population Health through National Nonprofit Organizations</t>
  </si>
  <si>
    <t>Nov 26,2017</t>
  </si>
  <si>
    <t>Oct 22,2017</t>
  </si>
  <si>
    <t>PPHF 2018: Prevention Health and Health Services – Strengthening Public Health Systems and Services through National Partnerships to Improve and Protect the Nation’s Health – financed in part by Prevention and Public Health Funds (PPHF)</t>
  </si>
  <si>
    <t>Networking2Save”:  CDC’s National Network Approach to Preventing and Controlling Tobacco-related Cancers in Special Populations</t>
  </si>
  <si>
    <t>Mar 22,2018</t>
  </si>
  <si>
    <t xml:space="preserve">ACL Centers for Independent Living </t>
  </si>
  <si>
    <t>Mar 04,2015</t>
  </si>
  <si>
    <t>Jan 17,2018</t>
  </si>
  <si>
    <t>Feb 14,2018</t>
  </si>
  <si>
    <t>Feb 18,2018</t>
  </si>
  <si>
    <t xml:space="preserve">PPHF2018-National Organization for Chronic Disease Prevention and Health Promotion-financed in part by 2018 Prevention and Public Health Funds	</t>
  </si>
  <si>
    <t>State Physical Activity and Nutrition (SPAN</t>
  </si>
  <si>
    <t>Mar 15,2018</t>
  </si>
  <si>
    <t>Mar 21,2018</t>
  </si>
  <si>
    <t>Feb 02,2017</t>
  </si>
  <si>
    <t>Jun 15,2020</t>
  </si>
  <si>
    <t>Dec 22,2015</t>
  </si>
  <si>
    <t>Mar 23,2018</t>
  </si>
  <si>
    <t>Alzheimer’s Disease Program Initiative (ADPI)</t>
  </si>
  <si>
    <t>Nov 27,2018</t>
  </si>
  <si>
    <t>Title IV-E Prevention Program</t>
  </si>
  <si>
    <t>Dec 31,2018</t>
  </si>
  <si>
    <t>Dec 24,2018</t>
  </si>
  <si>
    <t>Jan 21,2019</t>
  </si>
  <si>
    <t>Child Care Disaster Relief</t>
  </si>
  <si>
    <t>Aug 19,2019</t>
  </si>
  <si>
    <t>Global Tuberculosis:Developing,Evaluating,Implementing Evidence-based and Innovative Approaches to Find, Cure, and Prevent Tuberculosis Globally</t>
  </si>
  <si>
    <t>Dec 26,2019</t>
  </si>
  <si>
    <t>Jun 02,2010</t>
  </si>
  <si>
    <t xml:space="preserve">ACA Nationwide Program for National and State Background Checks for Direct Patient Access Employees of Long Term Care Facilities and Providers </t>
  </si>
  <si>
    <t xml:space="preserve">PPHF National Public Health Improvement Initiative </t>
  </si>
  <si>
    <t>Jul 08,2010</t>
  </si>
  <si>
    <t>The Affordable Care Act: Building Epidemiology, Laboratory, and Health Information Systems Capacity in the Epidemiology and Laboratory Capacity for Infectious Disease (ELC) and Emerging Infections Program (EIP) Cooperative Agreements; PPHF</t>
  </si>
  <si>
    <t xml:space="preserve">Building Capacity of the Public Health System to Improve Population Health through National, Non-Profit Organizations- financed in part by Prevention and Public Health Funds (PPHF) </t>
  </si>
  <si>
    <t>Jul 21,2010</t>
  </si>
  <si>
    <t>Aug 31,2010</t>
  </si>
  <si>
    <t>Jan 19,2011</t>
  </si>
  <si>
    <t>Teaching Health Center Graduate Medical Education Payment</t>
  </si>
  <si>
    <t>Nov 02,2010</t>
  </si>
  <si>
    <t>Apr 11,2011</t>
  </si>
  <si>
    <t>Dec 18,2010</t>
  </si>
  <si>
    <t xml:space="preserve">PPHF Capacity Building Assistance to Strengthen Public Health Immunization Infrastructure and Performance financed in part by Prevention and Public Health Funds </t>
  </si>
  <si>
    <t xml:space="preserve">Health Promotion and Disease Prevention Research Centers: PPHF - Affordable Care Act Projects </t>
  </si>
  <si>
    <t xml:space="preserve">Consumer Operated and Oriented Plan [CO-OP] Program </t>
  </si>
  <si>
    <t>Jul 25,2011</t>
  </si>
  <si>
    <t>National Health Service Corps</t>
  </si>
  <si>
    <t>Jul 30,2011</t>
  </si>
  <si>
    <t xml:space="preserve">PPHF: State Nutrition, Physical Activity, and Obesity Programs - financed in part by PPHF </t>
  </si>
  <si>
    <t>MaryLee Allen Promoting Safe and Stable Families Program</t>
  </si>
  <si>
    <t>Payments to Territories – Adults</t>
  </si>
  <si>
    <t>Refugee and Entrant Assistance State/Replacement Designee Administered Programs</t>
  </si>
  <si>
    <t>Refugee and Entrant Assistance Voluntary Agency Programs</t>
  </si>
  <si>
    <t>Community Services Block Grant Discretionary Awards</t>
  </si>
  <si>
    <t>Refugee and Entrant Assistance Discretionary Grants</t>
  </si>
  <si>
    <t>Refugee and Entrant Assistance Wilson/Fish Program</t>
  </si>
  <si>
    <t>Mar 14,2012</t>
  </si>
  <si>
    <t>Support for Ombudsman and Beneficiary Counseling Programs for States Participating in Financial Alignment Model Demonstrations for Dually Eligible Individuals</t>
  </si>
  <si>
    <t>Jun 26,2013</t>
  </si>
  <si>
    <t>Oct 22,2014</t>
  </si>
  <si>
    <t>Dec 04,2014</t>
  </si>
  <si>
    <t xml:space="preserve">Child Welfare Research Training or Demonstration </t>
  </si>
  <si>
    <t xml:space="preserve">Nutrition and Physical Activity Programs </t>
  </si>
  <si>
    <t>Jul 30,2015</t>
  </si>
  <si>
    <t xml:space="preserve">Accountable Health Communities </t>
  </si>
  <si>
    <t>Dec 20,2015</t>
  </si>
  <si>
    <t>Foster Care Title IV-E</t>
  </si>
  <si>
    <t>Extramural Research Facilities Restoration Program: Hurricanes Harvey, Maria, and Irma – Construction</t>
  </si>
  <si>
    <t>May 04,2018</t>
  </si>
  <si>
    <t>Extramural Research Restoration Program: Hurricanes Harvey, Maria, and Irma – non-construction</t>
  </si>
  <si>
    <t>Mar 14,2019</t>
  </si>
  <si>
    <t>Emergency Grants to Address Mental and Substance Use Disorders During COVID-19</t>
  </si>
  <si>
    <t>Apr 01,2020</t>
  </si>
  <si>
    <t xml:space="preserve">Family Violence Prevention and Services/Domestic Violence Shelter and Supportive Services </t>
  </si>
  <si>
    <t>John H. Chafee Foster Care Program for Successful Transition to Adulthood</t>
  </si>
  <si>
    <t>Medical Student Education</t>
  </si>
  <si>
    <t>Jan 17,2019</t>
  </si>
  <si>
    <t>Mar 25,2019</t>
  </si>
  <si>
    <t>Certified Community Behavioral Health Clinic Expansion Grants</t>
  </si>
  <si>
    <t>Jan 24,2020</t>
  </si>
  <si>
    <t>Jun 16,2020</t>
  </si>
  <si>
    <t>May 15,2009</t>
  </si>
  <si>
    <t>ARRA – Emergency Contingency Fund for Temporary Assistance for Needy Families (TANF) State Program</t>
  </si>
  <si>
    <t xml:space="preserve">Mental and Behavioral Health Education and Training Grants </t>
  </si>
  <si>
    <t>Apr 13,2012</t>
  </si>
  <si>
    <t xml:space="preserve">Capacity Building Assistance to Strengthen Public Health Immunization Infrastructure and Performance – financed in part by the Prevention and Public Health Fund (PPHF) </t>
  </si>
  <si>
    <t>Apr 28,2012</t>
  </si>
  <si>
    <t xml:space="preserve">Empowering Older Adults and Adults with Disabilities through Chronic Disease Self-Management Education Programs – financed by Prevention and Public Health Funds (PPHF) </t>
  </si>
  <si>
    <t>May 09,2012</t>
  </si>
  <si>
    <t xml:space="preserve">State Public Health Approaches for Ensuring Quitline Capacity – Funded in part by Prevention and Public Health Funds (PPHF) </t>
  </si>
  <si>
    <t>Apr 23,2012</t>
  </si>
  <si>
    <t xml:space="preserve">PPHF: Racial and Ethnic Approaches to Community Health Program financed solely by Public Prevention and Health Funds </t>
  </si>
  <si>
    <t>May 18,2012</t>
  </si>
  <si>
    <t xml:space="preserve">PPHF: Chronic Disease Innovation Grants - financed solely by Public Prevention Health Funds </t>
  </si>
  <si>
    <t xml:space="preserve">PPHF: Early Childcare and Education Obesity Prevention Program - Obesity Prevention in Young Children - financed solely by Public Prevention and Health Funds </t>
  </si>
  <si>
    <t xml:space="preserve">Racial and Ethnic Approaches to Community Health: Obesity and Hypertension Demonstration Projects financed solely by Prevention and Public Health Funds </t>
  </si>
  <si>
    <t xml:space="preserve">PPHF: Breast and Cervical Cancer Screening Opportunities for States, Tribes and Territories solely financed by Prevention and Public Health Funds </t>
  </si>
  <si>
    <t>PPHF: Health Care Surveillance/Health Statistics – Surveillance Program Announcement: Behavioral Risk Factor Surveillance System Financed in Part by Prevention and Public Health Fund</t>
  </si>
  <si>
    <t>Jun 29,2012</t>
  </si>
  <si>
    <t>Jun 13,2012</t>
  </si>
  <si>
    <t xml:space="preserve">Surveillance for Diseases Among Immigrants and Refugees financed in part by Prevention and Public Health Funds (PPHF) </t>
  </si>
  <si>
    <t xml:space="preserve">Consortium for Tobacco Use Cessation Technical Assistance financed solely by Prevention and Public Health Funds </t>
  </si>
  <si>
    <t xml:space="preserve">A Comprehensive Approach to Good Health and Wellness in Indian County – financed solely by Prevention and Public Health </t>
  </si>
  <si>
    <t>Alzheimer’s Disease Initiative: Specialized Supportive Services Project (ADI-SSS) thru Prevention and Public Health Funds (PPHF)</t>
  </si>
  <si>
    <t>May 01,2014</t>
  </si>
  <si>
    <t>Medicare Prescription Drug Coverage</t>
  </si>
  <si>
    <t>Medicare Hospital Insurance</t>
  </si>
  <si>
    <t>Medicare Supplementary Medical Insurance</t>
  </si>
  <si>
    <t>Dec 08,2016</t>
  </si>
  <si>
    <t xml:space="preserve">Money Follows the Person Rebalancing Demonstration </t>
  </si>
  <si>
    <t>Oct 15,2010</t>
  </si>
  <si>
    <t>Dec 19,2014</t>
  </si>
  <si>
    <t>Nov 28,2014</t>
  </si>
  <si>
    <t xml:space="preserve">Increasing the Implementation of Evidence-Based Cancer Survivorship Interventions to Increase Quality and Duration of Life Among Cancer Patients </t>
  </si>
  <si>
    <t xml:space="preserve">National Organizations for Chronic Disease Prevention and Health Promotion	</t>
  </si>
  <si>
    <t xml:space="preserve">Paul Coverdell National Acute Stroke Program National Center for Chronic Disease Prevention and Health Promotion </t>
  </si>
  <si>
    <t>Mar 08,2015</t>
  </si>
  <si>
    <t xml:space="preserve">Heart Disease &amp; Stroke Prevention Program and Diabetes Prevention – State and Local Public Health Actions to Prevent Obesity, Diabetes, and Heart Disease and Stroke </t>
  </si>
  <si>
    <t>Mar 01,2015</t>
  </si>
  <si>
    <t>Mar 18,2015</t>
  </si>
  <si>
    <t>Mar 27,2015</t>
  </si>
  <si>
    <t>Apr 19,2015</t>
  </si>
  <si>
    <t>Jun 11,2015</t>
  </si>
  <si>
    <t>Jun 18,2015</t>
  </si>
  <si>
    <t>Jul 10,2015</t>
  </si>
  <si>
    <t>Aug 27,2016</t>
  </si>
  <si>
    <t>Oct 29,2015</t>
  </si>
  <si>
    <t>Jul 29,2015</t>
  </si>
  <si>
    <t>Jul 11,2015</t>
  </si>
  <si>
    <t>Allergy and Infectious Diseases Research</t>
  </si>
  <si>
    <t xml:space="preserve">National Collaboration to Support Health, Wellness and Academic Success of School-Age Children  </t>
  </si>
  <si>
    <t>Sep 08,2015</t>
  </si>
  <si>
    <t>Nov 08,2015</t>
  </si>
  <si>
    <t>Oct 24,2015</t>
  </si>
  <si>
    <t>Jan 23,2016</t>
  </si>
  <si>
    <t>Jan 14,2016</t>
  </si>
  <si>
    <t>May 27,2016</t>
  </si>
  <si>
    <t>Mar 04,2016</t>
  </si>
  <si>
    <t>Standards Exploration Award</t>
  </si>
  <si>
    <t>Apr 24,2016</t>
  </si>
  <si>
    <t>Health Care and Public Health (HPH) Sector Information Sharing and Analysis Organization (ISAO)</t>
  </si>
  <si>
    <t>Jul 03,2016</t>
  </si>
  <si>
    <t>Sep 08,2016</t>
  </si>
  <si>
    <t>Rural Health Care Services Outreach, Rural Health Network Development and Small Health Care Provider Quality Improvement</t>
  </si>
  <si>
    <t>Disadvantaged Health Professions Faculty Loan Repayment Program (FLRP)</t>
  </si>
  <si>
    <t>Scholarships for Health Professions Students from Disadvantaged Backgrounds</t>
  </si>
  <si>
    <t>HIV Prevention Activities Non-Governmental Organization Based</t>
  </si>
  <si>
    <t>HIV Prevention Activities Health Department Based</t>
  </si>
  <si>
    <t>Jan 01,1922</t>
  </si>
  <si>
    <t>Dec 14,2016</t>
  </si>
  <si>
    <t xml:space="preserve">PPHF Geriatric Education Centers </t>
  </si>
  <si>
    <t>Family Planning Service Delivery Improvement Research Grants</t>
  </si>
  <si>
    <t>Primary Care Medicine and Dentistry Clinician Educator Career Development Awards</t>
  </si>
  <si>
    <t>Dec 01,2016</t>
  </si>
  <si>
    <t>Sexually Transmitted Diseases (STD) Prevention and Control Grants</t>
  </si>
  <si>
    <t>Sexually Transmitted Diseases (STD) Provider Education Grants</t>
  </si>
  <si>
    <t>Jan 29,2017</t>
  </si>
  <si>
    <t>Aug 16,2017</t>
  </si>
  <si>
    <t>May 12,2017</t>
  </si>
  <si>
    <t>Mar 17,2016</t>
  </si>
  <si>
    <t>Aug 30,2017</t>
  </si>
  <si>
    <t>Nov 11,2016</t>
  </si>
  <si>
    <t>Dec 13,2009</t>
  </si>
  <si>
    <t>Jan 28,2010</t>
  </si>
  <si>
    <t>Apr 27,2010</t>
  </si>
  <si>
    <t xml:space="preserve">Operation AmeriCorps </t>
  </si>
  <si>
    <t>AmeriCorps VISTA Recruitment Support</t>
  </si>
  <si>
    <t>Jul 19,2019</t>
  </si>
  <si>
    <t>Jul 18,2010</t>
  </si>
  <si>
    <t>Feb 25,2012</t>
  </si>
  <si>
    <t>Model Acts Program</t>
  </si>
  <si>
    <t>Jan 11,2013</t>
  </si>
  <si>
    <t>Jun 13,2015</t>
  </si>
  <si>
    <t>Social Security Disability Insurance</t>
  </si>
  <si>
    <t>Social Security Retirement Insurance</t>
  </si>
  <si>
    <t>Social Security Survivors Insurance</t>
  </si>
  <si>
    <t>Social Security Research and Demonstration</t>
  </si>
  <si>
    <t xml:space="preserve">Social Security - Work Incentives Planning and Assistance Program </t>
  </si>
  <si>
    <t>Emergency Management Institute (EMI) Independent Study Program</t>
  </si>
  <si>
    <t>Emergency Management Institute (EMI) Resident Educational Program</t>
  </si>
  <si>
    <t xml:space="preserve">Port Security Grant Program </t>
  </si>
  <si>
    <t xml:space="preserve">Homeland Security, Research, Testing, Evaluation, and Demonstration of Technologies </t>
  </si>
  <si>
    <t>Rural Emergency Medical Communications Demonstration Project</t>
  </si>
  <si>
    <t>Feb 26,2010</t>
  </si>
  <si>
    <t>Jun 15,2010</t>
  </si>
  <si>
    <t>Apr 27,2011</t>
  </si>
  <si>
    <t>Jul 06,2011</t>
  </si>
  <si>
    <t>Jan 10,2012</t>
  </si>
  <si>
    <t>Sep 18,2012</t>
  </si>
  <si>
    <t>Financial Assistance for Targeted Violence and Terrorism Prevention</t>
  </si>
  <si>
    <t>Jun 30,2016</t>
  </si>
  <si>
    <t>Aug 08,2017</t>
  </si>
  <si>
    <t xml:space="preserve">John Ogonowski Farmer-to-Farmer Program </t>
  </si>
  <si>
    <t>21.019</t>
  </si>
  <si>
    <t>21.018</t>
  </si>
  <si>
    <t>SOUTHWEST VIRGINIA ENERGY RESEARCH AND DEVELOPMENT AUTHORITY</t>
  </si>
  <si>
    <t>10.127</t>
  </si>
  <si>
    <t>10.129</t>
  </si>
  <si>
    <t>10.179</t>
  </si>
  <si>
    <t>10.332</t>
  </si>
  <si>
    <t>10.333</t>
  </si>
  <si>
    <t>10.377</t>
  </si>
  <si>
    <t>10.519</t>
  </si>
  <si>
    <t>10.523</t>
  </si>
  <si>
    <t>10.524</t>
  </si>
  <si>
    <t>10.525</t>
  </si>
  <si>
    <t>10.527</t>
  </si>
  <si>
    <t>10.529</t>
  </si>
  <si>
    <t>10.619</t>
  </si>
  <si>
    <t>10.708</t>
  </si>
  <si>
    <t>10.711</t>
  </si>
  <si>
    <t>10.872</t>
  </si>
  <si>
    <t>10.935</t>
  </si>
  <si>
    <t>12.003</t>
  </si>
  <si>
    <t>12.006</t>
  </si>
  <si>
    <t>12.007</t>
  </si>
  <si>
    <t>14.279</t>
  </si>
  <si>
    <t>14.921</t>
  </si>
  <si>
    <t>15.248</t>
  </si>
  <si>
    <t>15.569</t>
  </si>
  <si>
    <t>15.571</t>
  </si>
  <si>
    <t>15.572</t>
  </si>
  <si>
    <t>15.573</t>
  </si>
  <si>
    <t>15.684</t>
  </si>
  <si>
    <t>15.876</t>
  </si>
  <si>
    <t>15.963</t>
  </si>
  <si>
    <t>15.964</t>
  </si>
  <si>
    <t>15.982</t>
  </si>
  <si>
    <t>16.031</t>
  </si>
  <si>
    <t>16.032</t>
  </si>
  <si>
    <t>16.033</t>
  </si>
  <si>
    <t>16.034</t>
  </si>
  <si>
    <t>16.035</t>
  </si>
  <si>
    <t>16.036</t>
  </si>
  <si>
    <t>16.037</t>
  </si>
  <si>
    <t>19.034</t>
  </si>
  <si>
    <t>19.129</t>
  </si>
  <si>
    <t>19.662</t>
  </si>
  <si>
    <t>20.111</t>
  </si>
  <si>
    <t>20.112</t>
  </si>
  <si>
    <t>20.935</t>
  </si>
  <si>
    <t>32.002</t>
  </si>
  <si>
    <t>32.003</t>
  </si>
  <si>
    <t>32.004</t>
  </si>
  <si>
    <t>32.005</t>
  </si>
  <si>
    <t>32.006</t>
  </si>
  <si>
    <t>59.071</t>
  </si>
  <si>
    <t>59.072</t>
  </si>
  <si>
    <t>59.073</t>
  </si>
  <si>
    <t>59.074</t>
  </si>
  <si>
    <t>66.442</t>
  </si>
  <si>
    <t>66.443</t>
  </si>
  <si>
    <t>66.444</t>
  </si>
  <si>
    <t>66.445</t>
  </si>
  <si>
    <t>66.446</t>
  </si>
  <si>
    <t>66.521</t>
  </si>
  <si>
    <t>66.958</t>
  </si>
  <si>
    <t>66.961</t>
  </si>
  <si>
    <t>66.962</t>
  </si>
  <si>
    <t>81.008</t>
  </si>
  <si>
    <t>81.009</t>
  </si>
  <si>
    <t>93.381</t>
  </si>
  <si>
    <t>93.461</t>
  </si>
  <si>
    <t>93.489</t>
  </si>
  <si>
    <t>93.494</t>
  </si>
  <si>
    <t>93.498</t>
  </si>
  <si>
    <t>93.665</t>
  </si>
  <si>
    <t>93.696</t>
  </si>
  <si>
    <t>93.697</t>
  </si>
  <si>
    <t>94.027</t>
  </si>
  <si>
    <t>21.XXX</t>
  </si>
  <si>
    <t>10.130</t>
  </si>
  <si>
    <t>10.620</t>
  </si>
  <si>
    <t>15.570</t>
  </si>
  <si>
    <t>16.030</t>
  </si>
  <si>
    <t>81.010</t>
  </si>
  <si>
    <t>95.XXX</t>
  </si>
  <si>
    <t>11.480</t>
  </si>
  <si>
    <t>15.574</t>
  </si>
  <si>
    <t>Water Storage Enhancement</t>
  </si>
  <si>
    <t>Jun 30,2020</t>
  </si>
  <si>
    <t>ALN</t>
  </si>
  <si>
    <t>10.131</t>
  </si>
  <si>
    <t>Seafood Trade Relief Program (STRP)</t>
  </si>
  <si>
    <t>10.132</t>
  </si>
  <si>
    <t>Coronavirus Food Assistance Program 2</t>
  </si>
  <si>
    <t>10.133</t>
  </si>
  <si>
    <t>Quality Loss Adjustment Program</t>
  </si>
  <si>
    <t>10.136</t>
  </si>
  <si>
    <t>American Rescue Plan Act of 2021 Loan Payment</t>
  </si>
  <si>
    <t>May 25,2021</t>
  </si>
  <si>
    <t>10.180</t>
  </si>
  <si>
    <t>10.229</t>
  </si>
  <si>
    <t>Extension Collaborative on Immunization Teaching &amp; Engagement</t>
  </si>
  <si>
    <t>10.494</t>
  </si>
  <si>
    <t>Multi-Family Housing Non-Profit Transfer Technical Assistance Grants</t>
  </si>
  <si>
    <t>May 19,2021</t>
  </si>
  <si>
    <t>10.495</t>
  </si>
  <si>
    <t>Farm Labor Housing Technical Assistance Grants</t>
  </si>
  <si>
    <t>10.542</t>
  </si>
  <si>
    <t>Pandemic EBT Food Benefits</t>
  </si>
  <si>
    <t>10.649</t>
  </si>
  <si>
    <t>Pandemic EBT Administrative Costs</t>
  </si>
  <si>
    <t>10.712</t>
  </si>
  <si>
    <t>Great American Outdoors Act Deferred Maintenance Program</t>
  </si>
  <si>
    <t>10.754</t>
  </si>
  <si>
    <t>Higher Blends Infrastructure Incentive Program</t>
  </si>
  <si>
    <t>Wetland Mitigation Banking Program</t>
  </si>
  <si>
    <t>10.951</t>
  </si>
  <si>
    <t>11.023</t>
  </si>
  <si>
    <t>Science, Technology, Engineering, and Mathematics (STEM) Talent Challenge Program</t>
  </si>
  <si>
    <t>11.024</t>
  </si>
  <si>
    <t>BUILD TO SCALE</t>
  </si>
  <si>
    <t>Dec 30,2020</t>
  </si>
  <si>
    <t>11.029</t>
  </si>
  <si>
    <t>Tribal Broadband Connectivity Program</t>
  </si>
  <si>
    <t>11.031</t>
  </si>
  <si>
    <t>Broadband Infrastructure Program</t>
  </si>
  <si>
    <t>Cooperative Institute (Inter-Agency Funded Activities)</t>
  </si>
  <si>
    <t>12.008</t>
  </si>
  <si>
    <t>Dredged Material Containment Area</t>
  </si>
  <si>
    <t>12.011</t>
  </si>
  <si>
    <t>DOD HIV/AIDS Prevention Program</t>
  </si>
  <si>
    <t>12.012</t>
  </si>
  <si>
    <t>Management of Undersirable Plants on Federal Lands, 7 U.S.C. 2814</t>
  </si>
  <si>
    <t>12.013</t>
  </si>
  <si>
    <t>Defense Civilian Training Corps (DCTC) - Scholarship/Internship</t>
  </si>
  <si>
    <t>Feb 16,2021</t>
  </si>
  <si>
    <t>12.014</t>
  </si>
  <si>
    <t>OnRampII</t>
  </si>
  <si>
    <t>Mathematical Sciences Grants</t>
  </si>
  <si>
    <t>Information Security Grants</t>
  </si>
  <si>
    <t>Jan 15,2016</t>
  </si>
  <si>
    <t>Feb 09,2017</t>
  </si>
  <si>
    <t>15.013</t>
  </si>
  <si>
    <t>Mar 09,2021</t>
  </si>
  <si>
    <t>Forest and Woodlands Resource Management</t>
  </si>
  <si>
    <t>Safety and Environmental Research and Data Collection for Offshore Energy and Mineral Activities</t>
  </si>
  <si>
    <t>Colorado River System Conservation Pilot</t>
  </si>
  <si>
    <t>Environmental Outreach and Conservation - North Cascades</t>
  </si>
  <si>
    <t>16.038</t>
  </si>
  <si>
    <t>National Decertification Index</t>
  </si>
  <si>
    <t>Sep 18,2020</t>
  </si>
  <si>
    <t>16.039</t>
  </si>
  <si>
    <t>Rural Violent Crime Initiative</t>
  </si>
  <si>
    <t>Mar 03,2021</t>
  </si>
  <si>
    <t>16.040</t>
  </si>
  <si>
    <t>Matthew Shepard and James Byrd, Jr. Hate Crimes Education, Investigation and Prosecution Program</t>
  </si>
  <si>
    <t>Mar 16,2021</t>
  </si>
  <si>
    <t>16.041</t>
  </si>
  <si>
    <t>National Ashanti Alert Network Training and Technical Assistance Program</t>
  </si>
  <si>
    <t>Apr 30,2021</t>
  </si>
  <si>
    <t>19.036</t>
  </si>
  <si>
    <t>Cultural Antiquities Task Force</t>
  </si>
  <si>
    <t>Feb 12,2021</t>
  </si>
  <si>
    <t>19.220</t>
  </si>
  <si>
    <t>Ambassadors' Special Self Help Fund</t>
  </si>
  <si>
    <t>Dec 16,2020</t>
  </si>
  <si>
    <t>19.223</t>
  </si>
  <si>
    <t>South Sudan and Sudan Assistance Program</t>
  </si>
  <si>
    <t>Feb 04,2021</t>
  </si>
  <si>
    <t>19.225</t>
  </si>
  <si>
    <t>Africa Regional Democracy Fund</t>
  </si>
  <si>
    <t>ECA U.S. Speaker Program</t>
  </si>
  <si>
    <t>ECA – American Spaces</t>
  </si>
  <si>
    <t>19.706</t>
  </si>
  <si>
    <t>Partnership for Regional East Africa Counterterrorism</t>
  </si>
  <si>
    <t>Regional Peace and Security</t>
  </si>
  <si>
    <t>19.980</t>
  </si>
  <si>
    <t>Partnership for Regional East Africa Counterterrorism (PREACT):</t>
  </si>
  <si>
    <t>Dec 15,2020</t>
  </si>
  <si>
    <t>19.990</t>
  </si>
  <si>
    <t>International Justice and Accountability Programming</t>
  </si>
  <si>
    <t>20.113</t>
  </si>
  <si>
    <t>Veterans Pilot Training Program</t>
  </si>
  <si>
    <t>20.706</t>
  </si>
  <si>
    <t>Pipeline Emergency Response Grant (PERG)</t>
  </si>
  <si>
    <t>May 27,2021</t>
  </si>
  <si>
    <t>20.936</t>
  </si>
  <si>
    <t>Transportation Demonstration Program</t>
  </si>
  <si>
    <t>Feb 23,2021</t>
  </si>
  <si>
    <t>21.023</t>
  </si>
  <si>
    <t>Emergency Rental Assistance Program</t>
  </si>
  <si>
    <t>Jan 13,2021</t>
  </si>
  <si>
    <t>21.024</t>
  </si>
  <si>
    <t>Community Development Financial Institutions Rapid Response Program (CDFI RRP)</t>
  </si>
  <si>
    <t>Jan 22,2021</t>
  </si>
  <si>
    <t>21.025</t>
  </si>
  <si>
    <t>Small Dollar Loan Program</t>
  </si>
  <si>
    <t>Apr 01,2021</t>
  </si>
  <si>
    <t>21.026</t>
  </si>
  <si>
    <t>Homeowner Assistance Fund</t>
  </si>
  <si>
    <t>Apr 23,2021</t>
  </si>
  <si>
    <t>21.027</t>
  </si>
  <si>
    <t>May 28,2021</t>
  </si>
  <si>
    <t>21.028</t>
  </si>
  <si>
    <t>Coronavirus Economic Relief for Transportation Services Act</t>
  </si>
  <si>
    <t>May 05,2021</t>
  </si>
  <si>
    <t>32.007</t>
  </si>
  <si>
    <t>Connected Care Pilot Program</t>
  </si>
  <si>
    <t>Jan 11,2021</t>
  </si>
  <si>
    <t>32.008</t>
  </si>
  <si>
    <t>Federal Mediation And Conciliation Service</t>
  </si>
  <si>
    <t>Federal Financial Institutions Examination Council Appraisal Subcommittee</t>
  </si>
  <si>
    <t>38.006</t>
  </si>
  <si>
    <t>State Appraiser Agency Support Grants</t>
  </si>
  <si>
    <t>Jul 22,2020</t>
  </si>
  <si>
    <t>38.008</t>
  </si>
  <si>
    <t>Training and Technical Assistance for State Appraiser Regulatory Agencies</t>
  </si>
  <si>
    <t>Sep 04,2020</t>
  </si>
  <si>
    <t>38.009</t>
  </si>
  <si>
    <t>Board Support and Innovation Grant</t>
  </si>
  <si>
    <t>Oct 27,2020</t>
  </si>
  <si>
    <t>Library Of Congress</t>
  </si>
  <si>
    <t>National Aeronautics And Space Administration</t>
  </si>
  <si>
    <t>42.010</t>
  </si>
  <si>
    <t>Teaching with Primary Sources</t>
  </si>
  <si>
    <t>May 04,2021</t>
  </si>
  <si>
    <t>Peace Corps</t>
  </si>
  <si>
    <t>Railroad Retirement Board</t>
  </si>
  <si>
    <t>59.075</t>
  </si>
  <si>
    <t>Shuttered Venue Operators Grant Program</t>
  </si>
  <si>
    <t>59.076</t>
  </si>
  <si>
    <t>Lab-to-Market</t>
  </si>
  <si>
    <t>Mar 25,2021</t>
  </si>
  <si>
    <t>59.077</t>
  </si>
  <si>
    <t>Community Navigator Pilot Program</t>
  </si>
  <si>
    <t>May 21,2021</t>
  </si>
  <si>
    <t>64.204</t>
  </si>
  <si>
    <t>Veterans Legacy Grants Program</t>
  </si>
  <si>
    <t>Aug 11,2020</t>
  </si>
  <si>
    <t>64.205</t>
  </si>
  <si>
    <t>64.206</t>
  </si>
  <si>
    <t>VA Outer Burial Receptacle Allowance Program</t>
  </si>
  <si>
    <t>Diesel Emission Reduction Act (DERA) National Grants</t>
  </si>
  <si>
    <t>Diesel Emissions Reduction Act (DERA) State Grants</t>
  </si>
  <si>
    <t>66.447</t>
  </si>
  <si>
    <t>Sewer Overflow and Stormwater Reuse Municipal Grant Program</t>
  </si>
  <si>
    <t>Mar 29,2021</t>
  </si>
  <si>
    <t>66.484</t>
  </si>
  <si>
    <t>Sep 21,2020</t>
  </si>
  <si>
    <t>Pesticide Environmental Stewardship Program (PESP) Grants</t>
  </si>
  <si>
    <t>Brownfields Multipurpose, Assessment, Revolving Loan Fund, and Cleanup Cooperative Agreements</t>
  </si>
  <si>
    <t>Targeted Airshed Grant Program</t>
  </si>
  <si>
    <t>66.963</t>
  </si>
  <si>
    <t>Healthy Environmental Living Program (HELP)</t>
  </si>
  <si>
    <t>Feb 02,2021</t>
  </si>
  <si>
    <t>66.964</t>
  </si>
  <si>
    <t>Expand and Extend Clean Coal Power Initiative</t>
  </si>
  <si>
    <t>Special Education - Special Olympics Education Programs</t>
  </si>
  <si>
    <t>Jul 17,2015</t>
  </si>
  <si>
    <t>84.425E</t>
  </si>
  <si>
    <t>84.425F</t>
  </si>
  <si>
    <t>84.425J</t>
  </si>
  <si>
    <t>84.425K</t>
  </si>
  <si>
    <t>84.425L</t>
  </si>
  <si>
    <t>84.425M</t>
  </si>
  <si>
    <t>84.425N</t>
  </si>
  <si>
    <t>84.425P</t>
  </si>
  <si>
    <t>84.426</t>
  </si>
  <si>
    <t>Randolph-Sheppard – Financial Relief and Restoration Payments</t>
  </si>
  <si>
    <t>Feb 03,2021</t>
  </si>
  <si>
    <t>Millennium Challenge Corporation</t>
  </si>
  <si>
    <t>Barry Goldwater Scholarship And Excellence In Education Fund</t>
  </si>
  <si>
    <t>Morris K Udall Scholarship And Excellence In National Environmental Policy Foundation</t>
  </si>
  <si>
    <t>Inter-American Foundation</t>
  </si>
  <si>
    <t>Vietnam Education Foundation</t>
  </si>
  <si>
    <t>Pension Benefit Guaranty Corporation</t>
  </si>
  <si>
    <t>Consumer Product Safety Commission</t>
  </si>
  <si>
    <t>Gulf Coast Ecosystem Restoration Council</t>
  </si>
  <si>
    <t>National Archives And Records Administration</t>
  </si>
  <si>
    <t>Denali Commission</t>
  </si>
  <si>
    <t>Delta Regional Authority</t>
  </si>
  <si>
    <t>Japan-Us Friendship Commission</t>
  </si>
  <si>
    <t>Election Assistance Commission</t>
  </si>
  <si>
    <t>Northern Border Regional Commission</t>
  </si>
  <si>
    <t>93.382</t>
  </si>
  <si>
    <t>Indian Health Service Community Health Aide Program</t>
  </si>
  <si>
    <t>93.462</t>
  </si>
  <si>
    <t>Strengthening the Technical Advancement &amp; Readiness of Public Health via Health Information Exchange Program</t>
  </si>
  <si>
    <t>Aug 04,2020</t>
  </si>
  <si>
    <t>93.495</t>
  </si>
  <si>
    <t>Community Health Workers for Public Health Response and Resilient</t>
  </si>
  <si>
    <t>State Planning and Establishment Grants for the Affordable Care Act (ACA)’s Exchanges</t>
  </si>
  <si>
    <t>Community Health Access and Rural Transformation (CHART) Model</t>
  </si>
  <si>
    <t>Section 9813: State Planning Grants for Qualifying Community-Based Mobile Crisis Intervention Services</t>
  </si>
  <si>
    <t>93.653</t>
  </si>
  <si>
    <t>Indian Health Service Domestic Violence Prevention Programs</t>
  </si>
  <si>
    <t>Aug 12,2020</t>
  </si>
  <si>
    <t>93.654</t>
  </si>
  <si>
    <t>Indian Health Service Behavioral Health Programs</t>
  </si>
  <si>
    <t>93.795</t>
  </si>
  <si>
    <t>Community Health Workers for COVID Response and Resilient Communities</t>
  </si>
  <si>
    <t>Dec 01,2020</t>
  </si>
  <si>
    <t>BRIC: Building Resilient Infrastructure and Communities</t>
  </si>
  <si>
    <t>U.S. Agency for International Development</t>
  </si>
  <si>
    <t>151</t>
  </si>
  <si>
    <t>129</t>
  </si>
  <si>
    <t>107</t>
  </si>
  <si>
    <t>COMMISSION ON THE MAY 31, 2019 VIRGINIA BEACH MASS SHOOTING</t>
  </si>
  <si>
    <t>COMMISSION TO STUDY SLAVERY AND SUBSEQUENT DE JURE AND DE FACTO RACIAL AND ECONOMIC DISCRIMINATION AGAINST AFRICAN AMERICANS</t>
  </si>
  <si>
    <t>122</t>
  </si>
  <si>
    <t>984</t>
  </si>
  <si>
    <t>MAINTAIN AFFORDABLE ACCESS</t>
  </si>
  <si>
    <t>100</t>
  </si>
  <si>
    <t>101</t>
  </si>
  <si>
    <t>109</t>
  </si>
  <si>
    <t>110</t>
  </si>
  <si>
    <t>117</t>
  </si>
  <si>
    <t>119</t>
  </si>
  <si>
    <t>133</t>
  </si>
  <si>
    <t>136</t>
  </si>
  <si>
    <t>146</t>
  </si>
  <si>
    <t>152</t>
  </si>
  <si>
    <t>157</t>
  </si>
  <si>
    <t>158</t>
  </si>
  <si>
    <t>161</t>
  </si>
  <si>
    <t>172</t>
  </si>
  <si>
    <t>174</t>
  </si>
  <si>
    <t>233</t>
  </si>
  <si>
    <t>239</t>
  </si>
  <si>
    <t>244</t>
  </si>
  <si>
    <t>350</t>
  </si>
  <si>
    <t>413</t>
  </si>
  <si>
    <t>417</t>
  </si>
  <si>
    <t>425</t>
  </si>
  <si>
    <t>711</t>
  </si>
  <si>
    <t>942</t>
  </si>
  <si>
    <t>234</t>
  </si>
  <si>
    <t>260</t>
  </si>
  <si>
    <t>938</t>
  </si>
  <si>
    <t>407</t>
  </si>
  <si>
    <t>VIRGINIA PUBLIC BUILDING AUTHORITY</t>
  </si>
  <si>
    <t>VIRGINIA INNOVATION PARTNERSHIP AUTHORITY</t>
  </si>
  <si>
    <t>VIRGINIA PASSENGER RAIL AUTHORITY</t>
  </si>
  <si>
    <t>Avian Influenza Indemnity Program</t>
  </si>
  <si>
    <t>Forestry Incentives Program</t>
  </si>
  <si>
    <t>Livestock Assistance Program</t>
  </si>
  <si>
    <t>Colorado River Basin Salinity Control Program</t>
  </si>
  <si>
    <t>Crop Disaster Program</t>
  </si>
  <si>
    <t>Commodity Credit Corporation Audit of Financial Statements</t>
  </si>
  <si>
    <t>Special Apple Program</t>
  </si>
  <si>
    <t>Emergency Loan for Seed Producers</t>
  </si>
  <si>
    <t>Livestock Compensation Program</t>
  </si>
  <si>
    <t>Bioenergy Program</t>
  </si>
  <si>
    <t>Bill Emerson Humanitarian Trust</t>
  </si>
  <si>
    <t>Milk Income Loss Contract Program</t>
  </si>
  <si>
    <t xml:space="preserve">Lamb Meat Adjustment Assistance Program </t>
  </si>
  <si>
    <t>Tobacco Loss Assistance Program</t>
  </si>
  <si>
    <t>Dairy Market Loss Assistance Program</t>
  </si>
  <si>
    <t>Tobacco Transition Payment Program</t>
  </si>
  <si>
    <t>Aquaculture Assistance Grants - ARRA</t>
  </si>
  <si>
    <t>Livestock Indemnity Program</t>
  </si>
  <si>
    <t>Emergency Assistance for Livestock, Honeybees, and Farm-Raised Fish Program</t>
  </si>
  <si>
    <t>Durum Wheat Quality Program</t>
  </si>
  <si>
    <t>Hawaii Sugar Disaster Program</t>
  </si>
  <si>
    <t>2009 Aquaculture Grant Program</t>
  </si>
  <si>
    <t>Poultry Loss Contract Grant Assistance Program</t>
  </si>
  <si>
    <t>Disaster Relief Appropriations Act, Emergency Conservation Program</t>
  </si>
  <si>
    <t>Disaster Relief Appropriations Act, Emergency Forest Restoration Program</t>
  </si>
  <si>
    <t>Dairy Product Donation</t>
  </si>
  <si>
    <t>Cotton Ginning Cost Share Program</t>
  </si>
  <si>
    <t>Dairy Assistance Program for Puerto Rico</t>
  </si>
  <si>
    <t>Farm-to-Fleet Feedstock Program Biofuel Production Incentive</t>
  </si>
  <si>
    <t>Hazardous Waste Management</t>
  </si>
  <si>
    <t>Dairy Product Price Support Program</t>
  </si>
  <si>
    <t>Specialty Crop Block Grant Program</t>
  </si>
  <si>
    <t>Fund for Rural America-Research, Education, and Extension Activities</t>
  </si>
  <si>
    <t>Program of Research on the Economic of Invasive Species Management (PREISM)</t>
  </si>
  <si>
    <t xml:space="preserve">Consumer Data and Information Program </t>
  </si>
  <si>
    <t>International Science and Education Grants</t>
  </si>
  <si>
    <t>New ERA Rural Technology Competitive Grants Program</t>
  </si>
  <si>
    <t>Trade Adjustment Assistance for Farmers Training Coordination Program (TAAF)</t>
  </si>
  <si>
    <t>Healthy Urban Food Enterprise Development Center (HUFED)</t>
  </si>
  <si>
    <t>Food Aid Nutrition Enhancement Program</t>
  </si>
  <si>
    <t>Afghanistan Agricultural Extension Project (AAEP)</t>
  </si>
  <si>
    <t>Common Bean Productivity Research for Global Food Security Competitive Program</t>
  </si>
  <si>
    <t>Interest Assistance Program</t>
  </si>
  <si>
    <t>Technical and Supervisory Assistance Grants</t>
  </si>
  <si>
    <t>Housing Application Packaging Grants</t>
  </si>
  <si>
    <t>Direct Housing-Natural Disaster Loans and Grants</t>
  </si>
  <si>
    <t>Direct Housing-Natural Disaster</t>
  </si>
  <si>
    <t>Disaster Reserve Assistance</t>
  </si>
  <si>
    <t>Dairy Options Pilot Program</t>
  </si>
  <si>
    <t>Community Outreach and Assistance Partnership Program</t>
  </si>
  <si>
    <t>Partnership Agreements to Develop Non-Insurance Risk Management Tools for Producers (Farmers)</t>
  </si>
  <si>
    <t>Commodity Partnerships for Risk Management Education</t>
  </si>
  <si>
    <t>Commodity Partnerships for Small Agricultural Risk Management Education Sessions</t>
  </si>
  <si>
    <t>Farmworker Training Grant Program</t>
  </si>
  <si>
    <t>Mobile Technology for Child Nutrition Innovation Laboratory</t>
  </si>
  <si>
    <t>Healthy Body Healthy Spirit</t>
  </si>
  <si>
    <t>Supplemental Nutrition Assistance Program (SNAP) Recipient Integrity Information Technology Grants</t>
  </si>
  <si>
    <t>Food Donation</t>
  </si>
  <si>
    <t>Hunger Free Communities</t>
  </si>
  <si>
    <t>SNAP Research Grants</t>
  </si>
  <si>
    <t>Special Supplemental Nutrition Program for Women, Infants and Children; Nutrition Education Innovations</t>
  </si>
  <si>
    <t>Assessment of Alternatives to Face-to-Face Interviews in SNAP</t>
  </si>
  <si>
    <t>Child Nutrition Direct Certification Performance Awards</t>
  </si>
  <si>
    <t>Disaster Relief Appropriations ActEmergency Food Assistance Program (Administrative Costs)</t>
  </si>
  <si>
    <t>Disaster Relief Appropriations ActEmergency Food Assistance Program (Commodities)</t>
  </si>
  <si>
    <t>Farm to School Training and Technical Assistance</t>
  </si>
  <si>
    <t>Supplemental Nutrition Assistance Program (SNAP) Recipient Trafficking Prevention Grants</t>
  </si>
  <si>
    <t>South Carolina SNAP Recipient Trafficking Prosecution Pilot</t>
  </si>
  <si>
    <t>CCC's Dairy Export Incentive Program</t>
  </si>
  <si>
    <t>Section 416(b)</t>
  </si>
  <si>
    <t>National Forest-Dependent Rural Communities</t>
  </si>
  <si>
    <t>Southeast Alaska Economic Disaster Fund</t>
  </si>
  <si>
    <t>Rural Development, Forestry, and Communities</t>
  </si>
  <si>
    <t>Wood In Transportation Program</t>
  </si>
  <si>
    <t>Forest Land Enhancement Program</t>
  </si>
  <si>
    <t>Community Wood Energy Program</t>
  </si>
  <si>
    <t xml:space="preserve">Forest Biomass for Energy </t>
  </si>
  <si>
    <t>Recovery Act of 2009: Capital Improvement and Maintenance</t>
  </si>
  <si>
    <t>Recovery Act of 2009: Wildland Fire Management</t>
  </si>
  <si>
    <t>Disaster Relief Appropriations Act for Emergency Forest Restoration Program (EFRP)</t>
  </si>
  <si>
    <t>Eastern Nevada Landscape Restoration Project (ENLRP)</t>
  </si>
  <si>
    <t>Alaska National Interest Lands Conservation Act (ANILCA) Agreements</t>
  </si>
  <si>
    <t>Rural Business Enterprise Grants</t>
  </si>
  <si>
    <t>Empowerment Zones Program</t>
  </si>
  <si>
    <t>Rural Business Opportunity Grants</t>
  </si>
  <si>
    <t>National Sheep Industry Improvement Center</t>
  </si>
  <si>
    <t>Renewable Energy Systems and Energy Efficiency Improvements Program</t>
  </si>
  <si>
    <t>Research on the Economic Impact of Cooperatives</t>
  </si>
  <si>
    <t>Community Facilities Loans and Grants - ARRA</t>
  </si>
  <si>
    <t>Water and Waste Disposal Systems for Rural Communities - ARRA</t>
  </si>
  <si>
    <t>Rural Business Enterprise Grants - ARRA</t>
  </si>
  <si>
    <t>Broadband Initiatives Program - ARRA</t>
  </si>
  <si>
    <t>Very Low to Moderate Income Housing Loans - Direct - ARRA</t>
  </si>
  <si>
    <t>Very Low to Moderate Income Housing Loans - Guaranteed - ARRA</t>
  </si>
  <si>
    <t>Rural Telephone Bank Loans</t>
  </si>
  <si>
    <t>LOCAL Television Loan Guarantee Program</t>
  </si>
  <si>
    <t>1890 Land Grant Institutions Rural Entrepreneurial Outreach Program</t>
  </si>
  <si>
    <t>State Bulk Fuel Revolving Fund Grants</t>
  </si>
  <si>
    <t>Rural Business Investment Program</t>
  </si>
  <si>
    <t>Public Television Station Digital Transition Grant Program</t>
  </si>
  <si>
    <t xml:space="preserve">Repowering Assistance </t>
  </si>
  <si>
    <t>Great Plains Conservation</t>
  </si>
  <si>
    <t>Resource Conservation and Development</t>
  </si>
  <si>
    <t>Watershed Surveys and Planning</t>
  </si>
  <si>
    <t>Rural Abandoned Mine Program</t>
  </si>
  <si>
    <t>Ground and Surface Water Conservation- Environmental Quality Incentives Program</t>
  </si>
  <si>
    <t>Klamath Basin - Environmental Quality Incentives Program</t>
  </si>
  <si>
    <t>Peanut Quota Buyout Program</t>
  </si>
  <si>
    <t xml:space="preserve">Hard White Wheat Incentive Program </t>
  </si>
  <si>
    <t xml:space="preserve">Long Term Standing Agreements for Storage, Transportation, and Lease </t>
  </si>
  <si>
    <t>Long Term Standing Agreements For Storage, Transportation And Lease</t>
  </si>
  <si>
    <t>Census Bureau Data Products</t>
  </si>
  <si>
    <t>Census Customer Services</t>
  </si>
  <si>
    <t>Census Geography</t>
  </si>
  <si>
    <t>Census Intergovernmental Services</t>
  </si>
  <si>
    <t>Census Special Tabulations and Services</t>
  </si>
  <si>
    <t>Personal Census Search</t>
  </si>
  <si>
    <t>TV Converter Box Coupon Program Consumer Education and Technical Assistance</t>
  </si>
  <si>
    <t>Community Trade Adjustment Assistance</t>
  </si>
  <si>
    <t>Band 14 Incumbent Spectrum Relocation</t>
  </si>
  <si>
    <t>State Alternative Plan Program</t>
  </si>
  <si>
    <t>Measures and Analyses of the U.S. Economy</t>
  </si>
  <si>
    <t>STAT-USA: Key Business, Economic, and International Trade Information</t>
  </si>
  <si>
    <t>Science and Research Park Development Grants</t>
  </si>
  <si>
    <t>Remedies for Unfair Foreign Trade Practices_Antidumping and Countervailing Duty Investigations</t>
  </si>
  <si>
    <t>Commercial Service</t>
  </si>
  <si>
    <t>Manufacturing and Services</t>
  </si>
  <si>
    <t>Foreign-Trade Zones in the United States</t>
  </si>
  <si>
    <t>ITA Special Projects</t>
  </si>
  <si>
    <t>Special American Business Internship Training Program</t>
  </si>
  <si>
    <t>Export Licensing Service and Information</t>
  </si>
  <si>
    <t>Intergovernmental Climate-Program (NESDIS)</t>
  </si>
  <si>
    <t>Undersea Research</t>
  </si>
  <si>
    <t>Short Term Climate Fluctuations</t>
  </si>
  <si>
    <t>Hawaii Sustainable Fisheries Development (Aquaculture Program)</t>
  </si>
  <si>
    <t>Hawaii Stock Management Program</t>
  </si>
  <si>
    <t>Independent Education and Science Projects and Programs</t>
  </si>
  <si>
    <t>Automated Flood Warning Systems (AFWS)</t>
  </si>
  <si>
    <t>Public Telecommunications Facilities Planning and Construction</t>
  </si>
  <si>
    <t>Technology Opportunities Program</t>
  </si>
  <si>
    <t>Low-Power Television and Translator Digital-to-Analog Conversion</t>
  </si>
  <si>
    <t>Public Safety Interoperable Communications Grant Program</t>
  </si>
  <si>
    <t>TV Converter Box Coupon Program</t>
  </si>
  <si>
    <t>State Broadband Data and Development Grant Program</t>
  </si>
  <si>
    <t>Low-Power Television and Translator Upgrade Program</t>
  </si>
  <si>
    <t>Congressionally-Identified Projects</t>
  </si>
  <si>
    <t>National Institute of Standards and Technology Construction Grant Program</t>
  </si>
  <si>
    <t>National Technical Information Service</t>
  </si>
  <si>
    <t>Internship Program for Postsecondary Students</t>
  </si>
  <si>
    <t>Minority Business Enterprise Centers</t>
  </si>
  <si>
    <t>Native American Business Enterprise Centers</t>
  </si>
  <si>
    <t>Minority Business Opportunity Center (MBOC)</t>
  </si>
  <si>
    <t>Patent and Trademark Technical Information Dissemination</t>
  </si>
  <si>
    <t>Beach Erosion Control Projects</t>
  </si>
  <si>
    <t>Emergency Rehabilitation of Flood Control Works or Federally Authorized Coastal Protection Works</t>
  </si>
  <si>
    <t>Emergency Operations Flood Response and Post Flood Response</t>
  </si>
  <si>
    <t>Protection of Essential Highways, Highway Bridge Approaches, and Public Works</t>
  </si>
  <si>
    <t>Flood Control Projects</t>
  </si>
  <si>
    <t>Navigation Projects</t>
  </si>
  <si>
    <t>Snagging and Clearing for Flood Control</t>
  </si>
  <si>
    <t>Protection, Clearing and Straightening Channels</t>
  </si>
  <si>
    <t>Emergency Advance Measures for Flood Prevention</t>
  </si>
  <si>
    <t>Payments to States in Lieu of Real Estate Taxes</t>
  </si>
  <si>
    <t>ARRA Cooperative Agreements, New Mexico</t>
  </si>
  <si>
    <t>North Dakota Environmental Infrastructure (Section 594) - ARRA</t>
  </si>
  <si>
    <t>Northern Wisconsin Environmental Infrastructure (Section 154) - ARRA</t>
  </si>
  <si>
    <t>Northeastern Minnesota  Environmental Infrastructure (Section 569) - ARRA</t>
  </si>
  <si>
    <t>Montana, Nevada, New Mexico, Utah, Idaho, &amp; Wyoming Environmental Infrastructure (Section 595) - ARRA</t>
  </si>
  <si>
    <t>Title VI - Cheyenne River Sioux Tribe, Lower Brule Sioux Tribe, and Terrestrial Wildlife Habitat Restoration, South Dakota - ARRA</t>
  </si>
  <si>
    <t>Mississippi Environmental Infrastructure (Section 592) - ARRA</t>
  </si>
  <si>
    <t>Southern WV Environmental Infrastructure (Section 340) - ARRA</t>
  </si>
  <si>
    <t>Central WV Environmental Infrastructure (Section 571) - ARRA</t>
  </si>
  <si>
    <t>Southern and Eastern KY Environmental Infrastructure (Section 531) - ARRA</t>
  </si>
  <si>
    <t>Florida Keys Water Quality Improvement Program (Section 109) - ARRA</t>
  </si>
  <si>
    <t>Title VI - Cheyenne River Sioux Tribe, Lower Brule Sioux Tribe, and Terrestrial Wildlife Habitat Restoration, South Dakota</t>
  </si>
  <si>
    <t>Electronic Absentee Systems for Elections</t>
  </si>
  <si>
    <t>FVAP Policy Clearinghouse</t>
  </si>
  <si>
    <t>The Language Flagship Fellowships</t>
  </si>
  <si>
    <t>Community Partners in Suicide Prevention</t>
  </si>
  <si>
    <t>Office for Reintegration Programs</t>
  </si>
  <si>
    <t>Task Force for Business &amp; Stability Operations</t>
  </si>
  <si>
    <t>Community Base Reuse Plans</t>
  </si>
  <si>
    <t>Growth Management Planning Assistance</t>
  </si>
  <si>
    <t>Transformation Initiative: Choice Neighborhoods Demonstration Small Research Grant Program</t>
  </si>
  <si>
    <t>Feb 03,2012</t>
  </si>
  <si>
    <t>Mortgage Insurance for Construction or Substantial Rehabilitation of Condominium Projects</t>
  </si>
  <si>
    <t>Mortgage Insurance_Manufactured Home Parks</t>
  </si>
  <si>
    <t>Mortgage Insurance-Purchase of Sales-Type Cooperative Housing Units</t>
  </si>
  <si>
    <t>Rent Supplements Rental Housing for Lower Income Families</t>
  </si>
  <si>
    <t>Section 245 Graduated Payment Mortgage Program</t>
  </si>
  <si>
    <t>Mortgage Insurance_Single Family Cooperative Housing</t>
  </si>
  <si>
    <t>Operating Assistance for Troubled Multifamily Housing Projects</t>
  </si>
  <si>
    <t>Mortgage Insurance-Homes-Military Impacted Areas</t>
  </si>
  <si>
    <t>Mortgage Insurance-Two Year Operating Loss Loans, Section 223(d)</t>
  </si>
  <si>
    <t>Land Sales-Certain Subdivided Land (Interstate Land Sales Registration) and Real Estate Settlement Procedures Act</t>
  </si>
  <si>
    <t>Mortgage Insurance_Growing Equity Mortgages</t>
  </si>
  <si>
    <t>Section 8 New Construction and Substantial Rehab</t>
  </si>
  <si>
    <t>Mortgages Insurance for Single Room Occupancy (SRO) Projects</t>
  </si>
  <si>
    <t>Qualified Participating Entities (QPE) Risk Sharing</t>
  </si>
  <si>
    <t>Multifamily Assisted Housing Reform and Affordability Act</t>
  </si>
  <si>
    <t>Multifamily Property Disposition</t>
  </si>
  <si>
    <t>Community Development Block Grants/Small Cities Program</t>
  </si>
  <si>
    <t>Community Development Block Grants/Technical Assistance Program</t>
  </si>
  <si>
    <t>Community Development Block Grants/Brownfields Economic Development Initiative</t>
  </si>
  <si>
    <t>Community Development Block Grant ARRA Entitlement Grants (CDBG-R) (Recovery Act Funded)</t>
  </si>
  <si>
    <t>Community Development Block Grants/Special Purpose Grants/Insular Areas (Recovery Act Funded)</t>
  </si>
  <si>
    <t>Community Development Block Grants/State's Program and Non-Entitlement Grants in Hawaii - (Recovery Act Funded)</t>
  </si>
  <si>
    <t>Neighborhood Stabilization Program (Recovery Act Funded)</t>
  </si>
  <si>
    <t>Homelessness Prevention and Rapid Re-Housing Program (Recovery Act Funded)</t>
  </si>
  <si>
    <t>Tax Credit Assistance Program (Recovery Act Funded)</t>
  </si>
  <si>
    <t>Veterans Homelessness Prevention Demonstration Program</t>
  </si>
  <si>
    <t>Homelessness Prevention and Rapid RE-Housing Program Technical Assistance - ARRA</t>
  </si>
  <si>
    <t xml:space="preserve">Rural Innovation Fund </t>
  </si>
  <si>
    <t xml:space="preserve">Neighborhood Stabilization Program </t>
  </si>
  <si>
    <t>Teacher Next Door Initiative</t>
  </si>
  <si>
    <t>Assisted Living Conversion for Eligible Multifamily Housing Projects</t>
  </si>
  <si>
    <t>Emergency Capital Repair Grants for Multifamily Housing Projects Designated for Occupancy</t>
  </si>
  <si>
    <t>Section 8 Housing Assistance Payments Program Special Allocations (Recovery Act Funded)</t>
  </si>
  <si>
    <t>Assisted Housing Stability and Energy and Green Retrofit Investments Program (Recovery Act Funded)</t>
  </si>
  <si>
    <t>Multifamily Energy Innovation Fund</t>
  </si>
  <si>
    <t>FHA Technical Assistance Training  Transformation Initiative</t>
  </si>
  <si>
    <t>Emergency Homeowners’ Loan Program</t>
  </si>
  <si>
    <t>FHA PowerSaver Home Energy Improvement Pilot Program</t>
  </si>
  <si>
    <t>HUD Multifamily PFS pilot</t>
  </si>
  <si>
    <t>Jul 16,2016</t>
  </si>
  <si>
    <t>Non-Discrimination in Federally-Assisted Programs (On the Basis of Age)</t>
  </si>
  <si>
    <t>Non-Discrimination in Federally Assisted and Conducted Programs (On the Basis of Disability)</t>
  </si>
  <si>
    <t>Non-Discrimination in the Community Development Block Grant Program (On the Basis of Race, Color, National Origin, Religion, or Sex)</t>
  </si>
  <si>
    <t>Architectural Barriers Act Enforcement</t>
  </si>
  <si>
    <t>Employment Opportunities for Lower Income Persons and Businesses</t>
  </si>
  <si>
    <t>Non-Discrimination on the Basis of Disability by Public Entities</t>
  </si>
  <si>
    <t>Non-Discrimination on the Basis of Sex in Education Programs and Activities Receiving Federal Financial Assistance</t>
  </si>
  <si>
    <t xml:space="preserve">Section 3 Technical Assistance </t>
  </si>
  <si>
    <t>Fair Housing Initiatives Program Enforcement Testing Technical Assistance</t>
  </si>
  <si>
    <t>Limited English Proficiency Initiative</t>
  </si>
  <si>
    <t>Community Outreach Partnership Center Program</t>
  </si>
  <si>
    <t>Community Development Work-Study Program</t>
  </si>
  <si>
    <t>Hispanic-Serving Institutions Assisting Communities</t>
  </si>
  <si>
    <t>Alaska Native/Native Hawaiian Institutions Assisting Communities</t>
  </si>
  <si>
    <t>Doctoral Dissertation Research Grants</t>
  </si>
  <si>
    <t>Early Doctoral Student Research Grants</t>
  </si>
  <si>
    <t>Tribal Colleges and Universities Program</t>
  </si>
  <si>
    <t>Historically Black Colleges and Universities Program</t>
  </si>
  <si>
    <t>Universities Rebuilding America Program - Community Design</t>
  </si>
  <si>
    <t>Transformation Initiative Research Grants: Sustainable Community Research Grant Program</t>
  </si>
  <si>
    <t>Transformation Initiative Research Grants: Natural Experiments</t>
  </si>
  <si>
    <t>Transformation Initiative Research Grants: Demonstration and Related Small Grants</t>
  </si>
  <si>
    <t>Fellowship Placement Pilot Program</t>
  </si>
  <si>
    <t>Strong Cities Strong Communities (SC2) National Resource Network</t>
  </si>
  <si>
    <t xml:space="preserve">Sustainable Communities Regional Planning Grant Program </t>
  </si>
  <si>
    <t>Community Challenge Planning Grants and the Dept. of Transportation's TIGER II Planning Grants</t>
  </si>
  <si>
    <t>Capacity Building for Sustainable Communities</t>
  </si>
  <si>
    <t>Demolition and Revitalization of Severely Distressed Public Housing</t>
  </si>
  <si>
    <t>Public Housing Neighborhood Networks Grants</t>
  </si>
  <si>
    <t>Resident Opportunity and Supportive Services - Elderly and Persons with Disabilities</t>
  </si>
  <si>
    <t>Public Housing Family Self-Sufficiency under Resident Opportunity and Supportive Services</t>
  </si>
  <si>
    <t>Native American Housing Block Grants (Formula) Recovery Act Funded</t>
  </si>
  <si>
    <t>Native Hawaiian Housing Block Grants (Recovery Act Funded)</t>
  </si>
  <si>
    <t>Public Housing Capital Fund Competitive (Recovery Act Funded)</t>
  </si>
  <si>
    <t>Public Housing Capital Fund Stimulus (Formula) Recovery Act Funded</t>
  </si>
  <si>
    <t>Indian Community Development Block Grant Program (Recovery Act Funded)</t>
  </si>
  <si>
    <t>Native American Housing Block Grants (Competitive) Recovery Act Funded</t>
  </si>
  <si>
    <t>Capital Fund Education and Training Community Facilities</t>
  </si>
  <si>
    <t>Public and Indian Housing Transformation Initiative (TI) Technical Assistance (TA)</t>
  </si>
  <si>
    <t>Office of Native American Programs Training and Technical Assistance for Native Hawaiian Housing Block Grant Program</t>
  </si>
  <si>
    <t>Juvenile Reentry Assistance Program Juvenile Reentry Assistance Program (JRAP)</t>
  </si>
  <si>
    <t>Operation Lead Elimination Action Program</t>
  </si>
  <si>
    <t>Lead Outreach Grants</t>
  </si>
  <si>
    <t>Lead-Based Paint Hazard Control in Privately-Owned Housing (Recovery Act Funded)</t>
  </si>
  <si>
    <t>Healthy Homes Demonstration Grants (Recovery Act Funded)</t>
  </si>
  <si>
    <t>Lead Hazard Reduction Demonstration Grant Program (Recovery Act Funded)</t>
  </si>
  <si>
    <t>Healthy Homes Technical Studies Grants (Recovery Act Funded)</t>
  </si>
  <si>
    <t>Green and Healthy Housing Technical Studies Grant</t>
  </si>
  <si>
    <t>Lead Hazard Control Capacity Building</t>
  </si>
  <si>
    <t>Fish, Wildlife, and Parks Programs on Indian Lands</t>
  </si>
  <si>
    <t>Assistance for Indian Children with Severe Disabilities</t>
  </si>
  <si>
    <t>Irrigation Operations and Maintenance on Indian Lands</t>
  </si>
  <si>
    <t>Unresolved Indian Hunting and Fishing Rights</t>
  </si>
  <si>
    <t>Alaskan Indian Allotments and Subsistence Preference-Alaska National Interest Lands Conservation Act</t>
  </si>
  <si>
    <t>Structural Fire Protection-Bureau of Indian Affairs Facilities</t>
  </si>
  <si>
    <t xml:space="preserve">Hurricane Sandy Disaster Relief – Coastal Resiliency Grants. </t>
  </si>
  <si>
    <t>Distribution of Receipts to State and Local Governments</t>
  </si>
  <si>
    <t>Helium Resource Management</t>
  </si>
  <si>
    <t>National Fire Plan - Rural Fire Assistance</t>
  </si>
  <si>
    <t>Joint Abandoned Mine Land Reclamation Economic Development Pilot</t>
  </si>
  <si>
    <t>Offshore Research Technology Center (OTRC) Texas Engineering Experiment Station (TEES)</t>
  </si>
  <si>
    <t>Coastal Impact Assistance Program (CIAP)</t>
  </si>
  <si>
    <t xml:space="preserve">Dutch John Federal Property and Disposition Assistance Act </t>
  </si>
  <si>
    <t>Federal Resource Protection</t>
  </si>
  <si>
    <t>Perkins County Rural Water System - ARRA</t>
  </si>
  <si>
    <t>St. Mary Storage Unit Facilities Rehabilitation Project</t>
  </si>
  <si>
    <t>Miscellaneous Public Law 93-638 Contracts, Grants, and Cooperative Agreements</t>
  </si>
  <si>
    <t>Deschutes River Conservancy (DRC) - ARRA</t>
  </si>
  <si>
    <t>San Jacinto Basin Restoration Fund</t>
  </si>
  <si>
    <t>Integrated Regional Water Plan for the Central Valley of California</t>
  </si>
  <si>
    <t>Madera Water Supply Enhancement Project</t>
  </si>
  <si>
    <t>Savage Rapids Pumping Plant Project</t>
  </si>
  <si>
    <t>Dixie Valley Water Export Study</t>
  </si>
  <si>
    <t>Conservation Law Enforcement Training Assistance</t>
  </si>
  <si>
    <t>Wildlife Conservation and Restoration</t>
  </si>
  <si>
    <t>Conservation Grants Private Stewardship for Imperiled Species</t>
  </si>
  <si>
    <t>Tribal Landowner Incentive Program</t>
  </si>
  <si>
    <t xml:space="preserve">Federal Junior Duck Stamp Conservation and Design </t>
  </si>
  <si>
    <t>National Wildlife Refuge Fund</t>
  </si>
  <si>
    <t>Wildlife Without Borders – Amphibians in Decline</t>
  </si>
  <si>
    <t>Wildlife Without Borders – Critically Endangered Animal Conservation Fund</t>
  </si>
  <si>
    <t>National Spatial Data Infrastructure Cooperative Agreements Program</t>
  </si>
  <si>
    <t xml:space="preserve">Gap Analysis </t>
  </si>
  <si>
    <t xml:space="preserve">Cooperative Research Units Training Program </t>
  </si>
  <si>
    <t>Minerals Resources External Research Program</t>
  </si>
  <si>
    <t>Indian Arts and Crafts Development</t>
  </si>
  <si>
    <t>National Natural Landmarks Program</t>
  </si>
  <si>
    <t>Abandoned Mine Hazard Mitigation</t>
  </si>
  <si>
    <t>Shenandoah Valley Battlefields National Historic District Battlefield Acquisition and Protection</t>
  </si>
  <si>
    <t>Hurricane Sandy</t>
  </si>
  <si>
    <t>Public Education on Drug Abuse-Information</t>
  </si>
  <si>
    <t>Alcohol, Tobacco, and Firearms_Training Assistance</t>
  </si>
  <si>
    <t>Violence Against Women Act Court Training and Improvement Grants</t>
  </si>
  <si>
    <t>Engaging Men and Youth in Preventing Domestic Violence, Dating Violence, Sexual Assault, and Stalking</t>
  </si>
  <si>
    <t>Services to Advocate for and Respond to Youth</t>
  </si>
  <si>
    <t>Child and Youth Exposed</t>
  </si>
  <si>
    <t>Desegregation of Public Education</t>
  </si>
  <si>
    <t>Equal Employment Opportunity</t>
  </si>
  <si>
    <t>Fair Housing and Equal Credit Opportunity</t>
  </si>
  <si>
    <t>Protection of Voting Rights</t>
  </si>
  <si>
    <t>Civil Rights of Institutionalized Persons</t>
  </si>
  <si>
    <t>Americans With Disabilities Act Technical Assistance Program</t>
  </si>
  <si>
    <t>Civil Rights Prosecution</t>
  </si>
  <si>
    <t>Education and Enforcement of the Antidiscrimination Provision of the Immigration and Nationality Act</t>
  </si>
  <si>
    <t>Joint Law Enforcement Operations (JLEO)</t>
  </si>
  <si>
    <t>Community Relations Service</t>
  </si>
  <si>
    <t>Prisoner Reentry Initiative Demonstration (Offender Reentry)</t>
  </si>
  <si>
    <t>Juvenile Accountability Block Grants</t>
  </si>
  <si>
    <t>Supervised Visitation, Safe Havens for Children</t>
  </si>
  <si>
    <t>Part E - Developing, Testing and Demonstrating Promising New Programs</t>
  </si>
  <si>
    <t>Part D - Research, Evaluation, Technical Assistance and Training</t>
  </si>
  <si>
    <t>Victims of Child Abuse</t>
  </si>
  <si>
    <t>Part E-State Challenge Activities</t>
  </si>
  <si>
    <t>National Institute of Justice Visiting Fellowship</t>
  </si>
  <si>
    <t>Corrections and Law Enforcement Family Support</t>
  </si>
  <si>
    <t>Crime Laboratory Improvement Combined Offender DNA Index System Backlog Reduction</t>
  </si>
  <si>
    <t>National Institute of Justice Domestic Anti-Terrorism Technology Development Program</t>
  </si>
  <si>
    <t>Emergency Federal Law Enforcement Assistance</t>
  </si>
  <si>
    <t>Edward Byrne Memorial Formula Grant Program</t>
  </si>
  <si>
    <t>Edward Byrne Memorial State and Local Law Enforcement Assistance Discretionary Grants Program</t>
  </si>
  <si>
    <t>Violent Offender Incarceration and Truth in Sentencing Incentive Grants</t>
  </si>
  <si>
    <t>Local Law Enforcement Block Grant Program</t>
  </si>
  <si>
    <t>Community Capacity Development Office</t>
  </si>
  <si>
    <t>Motor Vehicle Theft Protection Act Program</t>
  </si>
  <si>
    <t>Closed-Circuit Televising of Child Victims of Abuse</t>
  </si>
  <si>
    <t>National White Collar Crime Center</t>
  </si>
  <si>
    <t>Scams Targeting the Elderly</t>
  </si>
  <si>
    <t>Indian Country Alcohol and Drug Prevention</t>
  </si>
  <si>
    <t>Supporting Teens Through Education and Protection Act of 2005 (STEP ACT)</t>
  </si>
  <si>
    <t>Police Corps</t>
  </si>
  <si>
    <t>Enforcing Underage Drinking Laws Program</t>
  </si>
  <si>
    <t>Drug Prevention Program</t>
  </si>
  <si>
    <t>Reduction and Prevention of Children's Exposure to Violence</t>
  </si>
  <si>
    <t>National Evaluation of the Safe Schools-Healthy Students Initiative</t>
  </si>
  <si>
    <t>Gang Resistance Education and Training</t>
  </si>
  <si>
    <t>Statewide Automated Victim Information Notification (SAVIN) Program</t>
  </si>
  <si>
    <t>Forensic Casework DNA Backlog Reduction Program</t>
  </si>
  <si>
    <t>Anti-Gang Initiative</t>
  </si>
  <si>
    <t>Crime Victims' Rights Act</t>
  </si>
  <si>
    <t>Convicted Offender and/or Arrestee DNA Backlog Reduction Program (In-House Analysis and Data Review)</t>
  </si>
  <si>
    <t>Radiation Exposure Compensation Program</t>
  </si>
  <si>
    <t>Southwest Border Prosecution Initiative Program</t>
  </si>
  <si>
    <t>Recovery Act - Internet Crimes against Children Task Force Program (ICAC)</t>
  </si>
  <si>
    <t>Recovery Act - State Victim Assistance Formula Grant Program</t>
  </si>
  <si>
    <t>Recovery Act - State Victim Compensation Formula Grant Program</t>
  </si>
  <si>
    <t>Recovery Act - Eward Byrne  Memorial Justice Assistance Grant (JAG) Program/ Grants  to States and Territories</t>
  </si>
  <si>
    <t>Recovery Act - Edward Byrne Memorial Justice Assistance Grant (JAG) Program / Grants To Units Of Local Government</t>
  </si>
  <si>
    <t>Recovery Act - Transitional Housing</t>
  </si>
  <si>
    <t>Recovery Act  - Violence Against Women Discretionary Grants for Indian Tribal Governments</t>
  </si>
  <si>
    <t>Recovery Act - VOCA Crime Victim Assistance Discretionary Grant Program</t>
  </si>
  <si>
    <t>Recovery Act - Edward Byrne Memorial Competitive Grant Program</t>
  </si>
  <si>
    <t>Recovery Act - State and Local Law Enforcement Assistance Program: Combating Criminal Narcotics Activity Stemming from the Southern Border of the United States Competitive Grant Program</t>
  </si>
  <si>
    <t>Recovery Act  Assistance to Rural Law Enforcement to Combat Crime and Drugs Competitive Grant Program</t>
  </si>
  <si>
    <t>Recovery Act - Correctional Facilities On Tribal Lands</t>
  </si>
  <si>
    <t>Northern Border Prosecution Initiative Program</t>
  </si>
  <si>
    <t>National Forum on Youth Violence Prevention</t>
  </si>
  <si>
    <t>Juvenile Justice Reform and Reinvestment Demonstration Program</t>
  </si>
  <si>
    <t>National Center for Campus Public Safety</t>
  </si>
  <si>
    <t>Vision 21</t>
  </si>
  <si>
    <t>Juvenile Justice Education Collaboration Assistance</t>
  </si>
  <si>
    <t>Employee Benefits Security Administration (EBSA) - ARRA</t>
  </si>
  <si>
    <t>Job Training Partnership Act</t>
  </si>
  <si>
    <t>WIA Dislocated  Workers</t>
  </si>
  <si>
    <t>Employment and Training Administration Evaluations</t>
  </si>
  <si>
    <t>Youth Opportunity Grants</t>
  </si>
  <si>
    <t>Work Incentive Grants</t>
  </si>
  <si>
    <t>Incentive Grants - WIA Section 503</t>
  </si>
  <si>
    <t>Community Based Job Training Grants</t>
  </si>
  <si>
    <t>Program of Competitive Grants for Worker Training and Placement in High Growth and Emerging Industry Sectors</t>
  </si>
  <si>
    <t xml:space="preserve">Green Jobs Innovation Fund Grants </t>
  </si>
  <si>
    <t>Trade Adjustment Assistance Community College and Career Training (TAACCCT) Grants</t>
  </si>
  <si>
    <t>Hurricane Sandy Disaster Relief Appropriations Act Supplemental - National Emergency Grants (NEGs)</t>
  </si>
  <si>
    <t>Non-Discrimination and Affirmative Action by Federal Contractors and Federally Assisted Construction Contractors</t>
  </si>
  <si>
    <t>Wage and Hour Standards</t>
  </si>
  <si>
    <t>Consumer Credit Protection</t>
  </si>
  <si>
    <t>Farm Labor Contractor Registration</t>
  </si>
  <si>
    <t>Federal Transit Employee Protection Certifications: Office of Labor Management Standards - ARRA</t>
  </si>
  <si>
    <t>OSHA Data Initiative</t>
  </si>
  <si>
    <t>Disaster Relief Appropriations Act,  Susan Harwood Training Grants</t>
  </si>
  <si>
    <t>Department of Labor Chief Evaluation Office</t>
  </si>
  <si>
    <t>May 28,2016</t>
  </si>
  <si>
    <t>Veterans' Employment Program</t>
  </si>
  <si>
    <t>Uniformed Services Employment and Reemployment Rights</t>
  </si>
  <si>
    <t>Local Veterans' Employment Representative Program</t>
  </si>
  <si>
    <t>Veteran's Preference in Federal Employment</t>
  </si>
  <si>
    <t>One-Time International Exchange Grant Program</t>
  </si>
  <si>
    <t>American Council of Young Political Leaders</t>
  </si>
  <si>
    <t>Arts Exchanges on International Issues</t>
  </si>
  <si>
    <t>Educational Exchange-Congress-Bundestag Youth Exchange</t>
  </si>
  <si>
    <t>Cultural Exchange (Performing Arts)</t>
  </si>
  <si>
    <t>Educational Exchange, American Studies Institute</t>
  </si>
  <si>
    <t>Exchange-English Language Specialist/Speaker Program</t>
  </si>
  <si>
    <t>Benjamin Gilman International Scholarship</t>
  </si>
  <si>
    <t>International Education Training and Research</t>
  </si>
  <si>
    <t xml:space="preserve">Educational Exchange-Scholar-in-Residence (U.S. Institutions of Higher Education Host Lecturing Faculty From Abroad) </t>
  </si>
  <si>
    <t>Aviation Education</t>
  </si>
  <si>
    <t>Space Transportation Infrastructure Matching Grants</t>
  </si>
  <si>
    <t>Crash Data Improvement Program</t>
  </si>
  <si>
    <t>Thermal Imaging Inspection System Demonstration Project</t>
  </si>
  <si>
    <t>Commercial Drivers License Information System (CDLIS) Modernization Grant</t>
  </si>
  <si>
    <t>Motor Carrier Research and Technology Programs</t>
  </si>
  <si>
    <t>Federal Motor Carrier Safety Administration National Training Center</t>
  </si>
  <si>
    <t>Medical Programs</t>
  </si>
  <si>
    <t>Grants-in-Aid for Railroad Safety-State Participation</t>
  </si>
  <si>
    <t>High Speed Ground Transportation-Next Generation High Speed Rail Program</t>
  </si>
  <si>
    <t>State Planning and Research</t>
  </si>
  <si>
    <t>Capital Assistance Program for Reducing Energy Consumption and Greenhouse Gas Emissions</t>
  </si>
  <si>
    <t>Alcohol Impaired Driving Countermeasures Incentive Grants I</t>
  </si>
  <si>
    <t>Occupant Protection Incentive Grants</t>
  </si>
  <si>
    <t>Federal Highway Safety Data Improvements Incentive Grants</t>
  </si>
  <si>
    <t>Safety Incentive Grants for Use of Seatbelts</t>
  </si>
  <si>
    <t>Safety Incentives to Prevent Operation of Motor Vehicles by Intoxicated Persons</t>
  </si>
  <si>
    <t>Safety Belt Performance Grants</t>
  </si>
  <si>
    <t>State Traffic Safety Information System Improvement Grants</t>
  </si>
  <si>
    <t>Incentive Grant Program to Increase Motorcyclist Safety</t>
  </si>
  <si>
    <t>Child Safety and Child Booster Seats Incentive Grants</t>
  </si>
  <si>
    <t>RITA Hydrogen</t>
  </si>
  <si>
    <t>Technology Development Grant</t>
  </si>
  <si>
    <t xml:space="preserve">University Transportation Centers </t>
  </si>
  <si>
    <t>Biobased Transportation Research</t>
  </si>
  <si>
    <t>Research Grants</t>
  </si>
  <si>
    <t>Research and Innovative Technology (RIT) Hydrogen Alternative Fuel Life Cycle</t>
  </si>
  <si>
    <t>Hydrogen Storage Research and Development</t>
  </si>
  <si>
    <t>Development and Promotion of Ports and Intermodal Transportation</t>
  </si>
  <si>
    <t>Supplementary Training</t>
  </si>
  <si>
    <t>Fireboat Construction</t>
  </si>
  <si>
    <t>Transportation-Consumer Affairs</t>
  </si>
  <si>
    <t>Support Mechanisms for Disadvantaged Businesses</t>
  </si>
  <si>
    <t>Bonding Assistance Program</t>
  </si>
  <si>
    <t>Disadvantaged Business Enterprises_Short Term Lending Program</t>
  </si>
  <si>
    <t>Pilot Entrepreneurial Training and Technical Assistance Women and Girls Program</t>
  </si>
  <si>
    <t>Transportation Planning, Research and Education</t>
  </si>
  <si>
    <t>Surface Transportation Discretionary Grants for Capital Investment</t>
  </si>
  <si>
    <t>Taxpayer Service</t>
  </si>
  <si>
    <t>Financial Education and Counseling Pilot Program</t>
  </si>
  <si>
    <t>Qualifying Therapeutic Discovery Project Credit</t>
  </si>
  <si>
    <t>Federal Civil Service Employment</t>
  </si>
  <si>
    <t>Federal Employment Assistance for Veterans</t>
  </si>
  <si>
    <t>Federal Student Temporary Employment Program</t>
  </si>
  <si>
    <t>Federal Employment for Individuals With Disabilities</t>
  </si>
  <si>
    <t>Federal Summer Employment</t>
  </si>
  <si>
    <t>Intergovernmental Personnel Act (IPA) Mobility Program</t>
  </si>
  <si>
    <t>Presidential Management Intern Program</t>
  </si>
  <si>
    <t>Clearinghouse Services, Civil Rights Discrimination Complaints</t>
  </si>
  <si>
    <t>Employment Discrimination-State and Local Fair Employment Practices Agency Contracts</t>
  </si>
  <si>
    <t>Employment Discrimination Project Contracts-Indian Tribes</t>
  </si>
  <si>
    <t>Communications Information and Assistance and Investigation of Complaints</t>
  </si>
  <si>
    <t>Shipping_Dispute Resolution and Investigation of Complaints</t>
  </si>
  <si>
    <t>Labor Mediation and Conciliation</t>
  </si>
  <si>
    <t>Fair Competition Counseling and Investigation of Complaints</t>
  </si>
  <si>
    <t>Federal Citizen Information Center</t>
  </si>
  <si>
    <t>Election Reform Payments</t>
  </si>
  <si>
    <t>Public Buildings Service</t>
  </si>
  <si>
    <t>Depository Libraries for Government Publications</t>
  </si>
  <si>
    <t>Government Publications Sales and Distribution</t>
  </si>
  <si>
    <t>Library of Congress</t>
  </si>
  <si>
    <t>Books for the Blind and Physically Handicapped</t>
  </si>
  <si>
    <t>Copyright Service</t>
  </si>
  <si>
    <t>Semiconductor Chip Protection Service</t>
  </si>
  <si>
    <t>Vessel Hull Design Protection Service</t>
  </si>
  <si>
    <t>National Aeronautics and Space Administration</t>
  </si>
  <si>
    <t>Aeronautics, Recovery Act</t>
  </si>
  <si>
    <t>Exploration, Recovery Act</t>
  </si>
  <si>
    <t>Science, Recovery Act</t>
  </si>
  <si>
    <t xml:space="preserve">Construction &amp; Environmental Compliance &amp; Remediation </t>
  </si>
  <si>
    <t>Office of Inspector General</t>
  </si>
  <si>
    <t>Credit Union Charter, Examination, Supervision, and Insurance</t>
  </si>
  <si>
    <t>National Endowment for the Humanities</t>
  </si>
  <si>
    <t>Promotion of the Humanities-We the People</t>
  </si>
  <si>
    <t>Museum Assessment Program</t>
  </si>
  <si>
    <t>Conservation Project Support</t>
  </si>
  <si>
    <t>Conservation Assessment Program</t>
  </si>
  <si>
    <t>21st Century Museum Professionals</t>
  </si>
  <si>
    <t>National Labor Relations Board</t>
  </si>
  <si>
    <t>Labor-Management Relations</t>
  </si>
  <si>
    <t>Office of Cyberinfrastructure</t>
  </si>
  <si>
    <t>Office of Experimental Program to Stimulate Competitive Research</t>
  </si>
  <si>
    <t>Office of Emergency Preparedness</t>
  </si>
  <si>
    <t>Economic Recovery Payments - ARRA</t>
  </si>
  <si>
    <t>Securities and Exchange Commission</t>
  </si>
  <si>
    <t>Securities_Investigation of Complaints and SEC Information</t>
  </si>
  <si>
    <t>Economic Injury Disaster Loans</t>
  </si>
  <si>
    <t xml:space="preserve">Internet-Based Technical Assistance </t>
  </si>
  <si>
    <t>Procurement Assistance to Small Businesses</t>
  </si>
  <si>
    <t>Small Disadvantaged Businesses</t>
  </si>
  <si>
    <t>New Markets Venture Capital Program</t>
  </si>
  <si>
    <t>Native American Outreach</t>
  </si>
  <si>
    <t>HUBZone Program</t>
  </si>
  <si>
    <t>Secondary Market Lending Authority</t>
  </si>
  <si>
    <t>America's Recovery Capital Loans</t>
  </si>
  <si>
    <t>Congressional Grants</t>
  </si>
  <si>
    <t>Small Business Teaming Pilot Program</t>
  </si>
  <si>
    <t>Disaster Assistance Loans (Disaster Relief Appropriations Act)</t>
  </si>
  <si>
    <t>Entrepreneurial Development Disaster Assistance (Disaster Relief Appropriations Act)</t>
  </si>
  <si>
    <t>Regional Innovation Clusters</t>
  </si>
  <si>
    <t xml:space="preserve">	ScaleUp America</t>
  </si>
  <si>
    <t>SBA Emerging Leaders initiative</t>
  </si>
  <si>
    <t>Drug-Free Workplace Program</t>
  </si>
  <si>
    <t>Blind Rehabilitation Centers</t>
  </si>
  <si>
    <t>Veterans Domiciliary Care</t>
  </si>
  <si>
    <t>Veterans Medical Care Benefits</t>
  </si>
  <si>
    <t>Veterans Nursing Home Care</t>
  </si>
  <si>
    <t>Veterans State Hospital Care</t>
  </si>
  <si>
    <t>Sharing Specialized Medical Resources</t>
  </si>
  <si>
    <t>Veterans Rehabilitation_Alcohol and Drug Dependence</t>
  </si>
  <si>
    <t>Veterans Home Based Primary Care</t>
  </si>
  <si>
    <t>Veterans Retraining Assistance Program (VRAP)</t>
  </si>
  <si>
    <t>Grants for the Rural Veterans Coordination Pilot</t>
  </si>
  <si>
    <t>Life Insurance for Veterans</t>
  </si>
  <si>
    <t>Veterans Information and Assistance</t>
  </si>
  <si>
    <t>Veterans Housing_Manufactured Home Loans</t>
  </si>
  <si>
    <t>Community Action for a Renewed Environment (CARE) Program</t>
  </si>
  <si>
    <t>Clean School Bus USA</t>
  </si>
  <si>
    <t>Climate Showcase Communities Grant Program</t>
  </si>
  <si>
    <t>Regional Healthy Indoor Air Projects for Community Outreach and Education, Surveys, Studies, Research, Investigations, Demonstrations, and Special Purpose Activities Relating to the Clean Air Act</t>
  </si>
  <si>
    <t>Potomac Highlands Implementation Grants</t>
  </si>
  <si>
    <t>Regional Environmental Priority Projects</t>
  </si>
  <si>
    <t xml:space="preserve">Surveys, Studies, Investigations, Training, Demonstrations, and Special Purpose Grants for Regional Geographic Initiatives </t>
  </si>
  <si>
    <t xml:space="preserve">Region 3 Environmental Priority Projects </t>
  </si>
  <si>
    <t>Environmental Protection Consolidated Grants-Program Support</t>
  </si>
  <si>
    <t>Surveys, Studies, Investigations, Training, Demonstrations, and Special Purpose Grants for EPA Region 10 Regional Geographic Initiative</t>
  </si>
  <si>
    <t>Regional Geographic Initiative/Environmental Priority Projects</t>
  </si>
  <si>
    <t>Region 9 multi-media and geographic priority projects</t>
  </si>
  <si>
    <t>West Coast Estuaries Initiative</t>
  </si>
  <si>
    <t>Puget Sound Watershed Management Assistance</t>
  </si>
  <si>
    <t>Puget Sound Action Agenda Outreach, Education and Stewardship Support Program</t>
  </si>
  <si>
    <t>Southeastern U.S. Regional Targeted Watershed Initiative</t>
  </si>
  <si>
    <t>Southeastern Multi-Media and Geographic Priority Projects</t>
  </si>
  <si>
    <t>Environmental Justice Training and Fellowship Assistance</t>
  </si>
  <si>
    <t>Environmental Justice Research Assistance</t>
  </si>
  <si>
    <t>Capacity Building Grants and Cooperative Agreements for Compliance Assurance and Enforcement Activities in Indian Country and Other Tribal Areas</t>
  </si>
  <si>
    <t xml:space="preserve">Assistance to Non-Profit Organizations with Activities Relating to Environmental Justice </t>
  </si>
  <si>
    <t>Targeted Watersheds Grants</t>
  </si>
  <si>
    <t>Water Quality Cooperative Agreements</t>
  </si>
  <si>
    <t>Wastewater Operator Training Grant Program</t>
  </si>
  <si>
    <t>State Grants to Reimburse Operators of Small Water Systems for Training and Certification Costs</t>
  </si>
  <si>
    <t>Water Protection Grants to the States</t>
  </si>
  <si>
    <t>Water Security Training and Technical Assistance and Water Security Initiative Contamination Warning System Pilots</t>
  </si>
  <si>
    <t>Wetland Program Grants - State/Tribal Environmental Outcome Wetland Demonstration Program</t>
  </si>
  <si>
    <t xml:space="preserve">Assessment and Watershed Protection Program Grants </t>
  </si>
  <si>
    <t>Regional Environmental Monitoring and Assessment Program (REMAP) Research Projects</t>
  </si>
  <si>
    <t>Greater Research Opportunities (GRO) Fellowships For Undergraduate Environmental Study</t>
  </si>
  <si>
    <t xml:space="preserve">Greater Research Opportunities (GRO) Research Program </t>
  </si>
  <si>
    <t>Surveys, Studies, Investigations, Training Demonstrations and Educational Outreach Related to Environmental Information and the Release of Toxic Chemicals</t>
  </si>
  <si>
    <t>Multi-Media Capacity Building Grants for States and Tribes</t>
  </si>
  <si>
    <t>Lead Educational Outreach and Baseline Assessment of Tribal Children's Exposure and Risks Associated With Lead</t>
  </si>
  <si>
    <t xml:space="preserve">National Community-Based Lead Outreach and Training Grant Program </t>
  </si>
  <si>
    <t>Chemical Emergency Preparedness and Prevention (CEPP) Technical Assistance Grants Program</t>
  </si>
  <si>
    <t>Disaster Relief Appropriations Act (DRAA) Hurricane Sandy Leaking Underground Storage Tank Trust Fund Corrective Action Program</t>
  </si>
  <si>
    <t>Environmental Policy and State Sustainability Grants</t>
  </si>
  <si>
    <t>National Network for Environmental Management Studies Fellowship Program</t>
  </si>
  <si>
    <t>Building Capacity to Implement EPA National Guidelines for School Environmental Health Programs</t>
  </si>
  <si>
    <t>Tribal ecoAmbassadors</t>
  </si>
  <si>
    <t>National Gallery of Art</t>
  </si>
  <si>
    <t>National Gallery of Art Extension Service</t>
  </si>
  <si>
    <t>Commodity Futures Reparations Claims</t>
  </si>
  <si>
    <t>Granting of Patent Licenses</t>
  </si>
  <si>
    <t>Laboratory Equipment Donation Program</t>
  </si>
  <si>
    <t>National Energy Information Center</t>
  </si>
  <si>
    <t>Office of Scientific and Technical Information</t>
  </si>
  <si>
    <t>University Reactor Infrastructure and Education Support</t>
  </si>
  <si>
    <t>Carbon Capture and Storage Future Gen 2.0 - ARRA</t>
  </si>
  <si>
    <t>Geologic Sequestration Site Characterization - ARRA</t>
  </si>
  <si>
    <t>Geologic Sequestration Training and Research Grant Program - ARRA</t>
  </si>
  <si>
    <t>Industrial Carbon Capture and Storage (CCS) Application - ARRA</t>
  </si>
  <si>
    <t>Perkins Loan Cancellations</t>
  </si>
  <si>
    <t>Federal Perkins Loan - Federal Capital Contributions</t>
  </si>
  <si>
    <t>Leveraging Educational Assistance Partnership</t>
  </si>
  <si>
    <t>Women's Educational Equity Act Program</t>
  </si>
  <si>
    <t>Rehabilitation Services_Service Projects</t>
  </si>
  <si>
    <t>Centers for Independent Living</t>
  </si>
  <si>
    <t>National Institute on Disability and Rehabilitation Research</t>
  </si>
  <si>
    <t>College Housing and Academic Facilities Loans</t>
  </si>
  <si>
    <t>Independent Living_State Grants</t>
  </si>
  <si>
    <t>Javits Fellowships</t>
  </si>
  <si>
    <t xml:space="preserve">Douglas Teacher Scholarships </t>
  </si>
  <si>
    <t>Byrd Honors Scholarships</t>
  </si>
  <si>
    <t>Safe and Drug-Free Schools and Communities-State Grants</t>
  </si>
  <si>
    <t>Star Schools</t>
  </si>
  <si>
    <t>Even Start-State Educational Agencies</t>
  </si>
  <si>
    <t>Even Start-Migrant Education</t>
  </si>
  <si>
    <t>Assistive Technology</t>
  </si>
  <si>
    <t>Projects with Industry</t>
  </si>
  <si>
    <t>Tech-Prep Education</t>
  </si>
  <si>
    <t>Literacy Programs for Prisoners</t>
  </si>
  <si>
    <t>Territories and Freely Associated States Education Grant Program</t>
  </si>
  <si>
    <t>National Institute for Literacy</t>
  </si>
  <si>
    <t>Even Start-Indian Tribes and Tribal Organizations</t>
  </si>
  <si>
    <t>Rehabilitation Training_State Vocational Rehabilitation Unit In-Service Training</t>
  </si>
  <si>
    <t>Institute for International Public Policy</t>
  </si>
  <si>
    <t>Rehabilitation Training-General Training</t>
  </si>
  <si>
    <t>Ready to Teach</t>
  </si>
  <si>
    <t>Foreign Language Assistance</t>
  </si>
  <si>
    <t>State Grants for Innovative Programs</t>
  </si>
  <si>
    <t>Civic Education - We the People and the Cooperative Education Exchange Program</t>
  </si>
  <si>
    <t>Eisenhower Regional Math and Science Consortia</t>
  </si>
  <si>
    <t>Grants to States for Workplace and Community Transition Training for Incarcerated Individuals</t>
  </si>
  <si>
    <t>Comprehensive School Reform Demonstration</t>
  </si>
  <si>
    <t>Demonstration Projects to Support Postsecondary Faculty, Staff and Administrations in Educating Students with Disabilities</t>
  </si>
  <si>
    <t>International Education-Technological Innovation and Cooperation for Foreign Information Access</t>
  </si>
  <si>
    <t>Community Technology Centers</t>
  </si>
  <si>
    <t>Assistive Technology_State Grants for Protection and Advocacy</t>
  </si>
  <si>
    <t>TRIO-Dissemination Partnership Grants</t>
  </si>
  <si>
    <t>Underground Railroad Educational and Cultural Program</t>
  </si>
  <si>
    <t>Vocational Education-Occupational and Employment Information State Grants</t>
  </si>
  <si>
    <t>Early Childhood Educator Professional Development</t>
  </si>
  <si>
    <t>Transition to Teaching</t>
  </si>
  <si>
    <t>Tech-Prep Demonstration Grants</t>
  </si>
  <si>
    <t>Reading First State Grants</t>
  </si>
  <si>
    <t>Early Reading First</t>
  </si>
  <si>
    <t>High School Graduation Initiative</t>
  </si>
  <si>
    <t>Voluntary Public School Choice</t>
  </si>
  <si>
    <t>Improving Literacy through School Libraries</t>
  </si>
  <si>
    <t>Mathematics and Science Partnerships</t>
  </si>
  <si>
    <t>Academic Competitiveness Grants</t>
  </si>
  <si>
    <t xml:space="preserve">National Science and Mathematics Access to Retain Talent (SMART) Grants </t>
  </si>
  <si>
    <t>School Improvement Grants</t>
  </si>
  <si>
    <t>College Access Challenge Grant Program</t>
  </si>
  <si>
    <t>Baccalaureate Degrees in Science, Technology, Engineering, Mathematics, and Critical Foreign Languages and Masters Degrees in Science, Technology, Engineering. Mathematics and Critical Foreign Languages</t>
  </si>
  <si>
    <t>Homeless Education Disaster Assistance Program</t>
  </si>
  <si>
    <t>Statewide Data Systems, Recovery Act</t>
  </si>
  <si>
    <t>Teacher Incentive Fund, Recovery Act</t>
  </si>
  <si>
    <t>Education Technology State Grants, Recovery Act</t>
  </si>
  <si>
    <t>Education of Homeless Children and Youth, Recovery Act</t>
  </si>
  <si>
    <t>School Improvement Grants, Recovery Act</t>
  </si>
  <si>
    <t>Title I - Grants to Local Educational Agencies, Recovery Act</t>
  </si>
  <si>
    <t>Rehabilitation Services - Vocational Rehabilitation Grants to States, Recovery Act</t>
  </si>
  <si>
    <t>Special Education Grants to States, Recovery Act</t>
  </si>
  <si>
    <t>Special Education - Preschool Grants, Recovery Act</t>
  </si>
  <si>
    <t>Special Education - Grants for Infants and Families, Recovery Act</t>
  </si>
  <si>
    <t>State Fiscal Stabilization Fund (SFSF)- Education State Grants, Recovery Act</t>
  </si>
  <si>
    <t>State Fiscal Stabilization Fund (SFSF)- Race-to-the-Top Incentive Grants, Recovery Act</t>
  </si>
  <si>
    <t>State Fiscal Stabilization Fund (SFSF)- What Works and Innovation Fund, Recovery Act</t>
  </si>
  <si>
    <t>State Fiscal Stabilization Fund (SFSF)- Government Services, Recovery Act</t>
  </si>
  <si>
    <t>Independent Living - State Grants, Recovery Act</t>
  </si>
  <si>
    <t>Independent Living Services for Older Individuals Who are Blind, Recovery Act</t>
  </si>
  <si>
    <t>Centers for Independent Living - Recovery Act</t>
  </si>
  <si>
    <t>Impact Aid School Construction, Recovery Act</t>
  </si>
  <si>
    <t>Consolidated Grants for Outlying Areas, Recovery Act</t>
  </si>
  <si>
    <t>Impact Aid -- School Construction Formula Grants, Recovery Act</t>
  </si>
  <si>
    <t>Teacher Quality Partnerships, Recovery Act</t>
  </si>
  <si>
    <t>Capacity Building for Traditionally Underserved Populations, Recovery Act</t>
  </si>
  <si>
    <t xml:space="preserve">Civil Legal Assistance Attorney Student Loan Repayment Program </t>
  </si>
  <si>
    <t>Education Jobs Fund</t>
  </si>
  <si>
    <t>Race to the Top  Early Learning Challenge</t>
  </si>
  <si>
    <t xml:space="preserve">Race to the Top  </t>
  </si>
  <si>
    <t>Race to the Top - District Grants</t>
  </si>
  <si>
    <t>Promoting Readiness of Minors in Supplemental Security Income</t>
  </si>
  <si>
    <t>Preschool Development Grants</t>
  </si>
  <si>
    <t>Performance Partnership Pilots for Disconnected Youth</t>
  </si>
  <si>
    <t>National Writing Project</t>
  </si>
  <si>
    <t>Scholarship and Fellowship Foundations</t>
  </si>
  <si>
    <t>Harry S Truman Scholarship Program</t>
  </si>
  <si>
    <t>MCC Domestic Assistance for Overseas Programs</t>
  </si>
  <si>
    <t>Christopher Columbus Fellowship Program</t>
  </si>
  <si>
    <t>Homeland Security Award</t>
  </si>
  <si>
    <t>Christopher Columbus Awards</t>
  </si>
  <si>
    <t>Life Sciences Awards</t>
  </si>
  <si>
    <t>Agriscience Awards</t>
  </si>
  <si>
    <t>Rural Water Investment Evaluations (MOZMBIQUE)</t>
  </si>
  <si>
    <t>Woodrow Wilson Center Fellowships in the Humanities and Social Sciences</t>
  </si>
  <si>
    <t>Morris K. Udall Fellowship Program</t>
  </si>
  <si>
    <t>James Madison Memorial Fellowship Program</t>
  </si>
  <si>
    <t>Smithsonian Institution Fellowship Program</t>
  </si>
  <si>
    <t>Architectural and Transportation Barriers Compliance Board</t>
  </si>
  <si>
    <t>U.S. National Archives and Records Administration</t>
  </si>
  <si>
    <t>Cooperative Agreements to Support the Programs of the National Archives and Records Administration (NARA)</t>
  </si>
  <si>
    <t>Elections Assistance Commission</t>
  </si>
  <si>
    <t>Help America Vote College Program</t>
  </si>
  <si>
    <t>Help America Vote Mock Election Program</t>
  </si>
  <si>
    <t>U.S. Election Assistance Commission Research Grants</t>
  </si>
  <si>
    <t>Annual Grant Competition</t>
  </si>
  <si>
    <t>91.003 Annual Senior Fellowship Competition</t>
  </si>
  <si>
    <t>Public Education for Peacebuilding Awards Program</t>
  </si>
  <si>
    <t>Civil Rights and Privacy Rule Compliance Activities</t>
  </si>
  <si>
    <t>Public Health and Social Services Emergency Fund</t>
  </si>
  <si>
    <t>Cooperative Agreements to Improve the Health Status of Minority Populations</t>
  </si>
  <si>
    <t>State and Territorial and Technical Assistance Capacity Development Minority HIV/AIDS Demonstration Program</t>
  </si>
  <si>
    <t>Compassion Capital Fund</t>
  </si>
  <si>
    <t>Community-Based Abstinence Education (CBAE)</t>
  </si>
  <si>
    <t>Improving, Enhancing, and Evaluating Outcomes of Comprehensive Heart Health Care Programs for High-Risk Women</t>
  </si>
  <si>
    <t>Ambassadors for Change Program</t>
  </si>
  <si>
    <t>Steps to Healthier Girls Program</t>
  </si>
  <si>
    <t>HIV Prevention Programs for Women</t>
  </si>
  <si>
    <t>Postal Model for Medical Countermeasures Delivery and Distribution</t>
  </si>
  <si>
    <t>Strengthening the Management and Services of the Women's and Children's Hospitals in Kabul</t>
  </si>
  <si>
    <t>Strengthening Public Health Services at the Outreach Offices of the U.S.-Mexico Border Health Commission</t>
  </si>
  <si>
    <t>PPHF - Applied Leadership for Community Health Improvement</t>
  </si>
  <si>
    <t>Initiative to Educate State and Territorial Officials about Maintaining and Strengthening Public Health in a Changing Environment</t>
  </si>
  <si>
    <t>National Resource Center for HIV Prevention Among Adolescents</t>
  </si>
  <si>
    <t>Tobacco Regulation Awareness, Communication, and Education Program</t>
  </si>
  <si>
    <t>Centers for Genomics and Public Health</t>
  </si>
  <si>
    <t>Systems Interoperability_Health and Human Services</t>
  </si>
  <si>
    <t>TANF Program Integrity Innovation Grants</t>
  </si>
  <si>
    <t>Social Services and Income Maintenance Benefits Enrollment Coordination Grants</t>
  </si>
  <si>
    <t>Well-Integrated Screening and Evaluation for Women Across the Nation</t>
  </si>
  <si>
    <t>HHS Programs for Disaster Relief Appropriations Act - Non Construction</t>
  </si>
  <si>
    <t>HHS Programs for Disaster Relief Appropriations Act - Construction</t>
  </si>
  <si>
    <t>Health Disparities in Minority Health</t>
  </si>
  <si>
    <t>Bilingual/Bicultural Service Demonstration Grants</t>
  </si>
  <si>
    <t>Adolescent Family Life Research Grants</t>
  </si>
  <si>
    <t>Geriatric Training for Physicians, Dentists and Behavioral/Mental Health Professionals</t>
  </si>
  <si>
    <t>Podiatric Residency Training in Primary Care</t>
  </si>
  <si>
    <t>Health Education Training Centers Continuing Educational Support for Health Professionals Serving in Underserved Communities</t>
  </si>
  <si>
    <t>Quentin N. Burdick Program for Rural Interdisciplinary Training</t>
  </si>
  <si>
    <t>Capacity Building Among American Indian Tribes</t>
  </si>
  <si>
    <t>Surveillance of Hazardous Substance Emergency Events</t>
  </si>
  <si>
    <t>Human Health Studies-Applied Research and Development</t>
  </si>
  <si>
    <t>Great Lakes Human Health Effects Research</t>
  </si>
  <si>
    <t>Chiropractic Demonstration Project Grants</t>
  </si>
  <si>
    <t>Matching Grants for Health Professions Scholarships to Indian Tribes</t>
  </si>
  <si>
    <t>Demonstration Cooperative Agreements for Development and Implementation of Criminal Justice Treatment Networks</t>
  </si>
  <si>
    <t>Consolidated Knowledge Development and Application (KD&amp;A) Program</t>
  </si>
  <si>
    <t>Cooperative Agreements for State Treatment Outcomes and Performance Pilot Studies Enhancement</t>
  </si>
  <si>
    <t>Mental Health Clinical and AIDS Service-Related Training Grants</t>
  </si>
  <si>
    <t>Healthy Communities Access Program</t>
  </si>
  <si>
    <t>Infant Adoption Awareness Training</t>
  </si>
  <si>
    <t>State Health Access Program</t>
  </si>
  <si>
    <t>Rural Access to Emergency Devices Grant and Public Access to Defibrillation Demonstration Grant</t>
  </si>
  <si>
    <t>Comprehensive Geriatric Education Program(CGEP)</t>
  </si>
  <si>
    <t>Alcohol Research Career Development Awards for Scientists and Clinicians</t>
  </si>
  <si>
    <t>Alcohol National Research Service Awards for Research Training</t>
  </si>
  <si>
    <t>Substance Abuse and Mental Health Services-Access to Recovery</t>
  </si>
  <si>
    <t>Mental Health Research Career/Scientist Development Awards</t>
  </si>
  <si>
    <t>Mental Health National Research Service Awards for Research Training</t>
  </si>
  <si>
    <t>President's Council on Fitness, Sports, and Nutrition</t>
  </si>
  <si>
    <t>National Community Centers of Excellence in Women's Health</t>
  </si>
  <si>
    <t>Supporting Permanent Placements of Foster Care Children Through Electronic Records Exchange</t>
  </si>
  <si>
    <t>Mentoring Partnership Program - Protege</t>
  </si>
  <si>
    <t>Intergenerational Approaches to HIV/AIDS Prevention Education with Women across The Lifespan Pilot Program</t>
  </si>
  <si>
    <t>Affordable Care Act (ACA) Research and Evaluation of the Maternal, Infant and Early Childhood Home Visiting Program</t>
  </si>
  <si>
    <t>Skills Training and Health Workforce Development of Paraprofessionals Grant Program</t>
  </si>
  <si>
    <t>Leadership in Public Health Social Work Education Grant Program</t>
  </si>
  <si>
    <t>Partnerships to Improve Community Health</t>
  </si>
  <si>
    <t>Reducing the Effects Attributed to Commercial Tobacco use by Tribes (REACTT)</t>
  </si>
  <si>
    <t>Packaging and Spreading Proven Pediatric Weight Management Interventions for Use by Low-Income Families</t>
  </si>
  <si>
    <t>Prevention and Control of Chronic Disease and Associated Risk Factors in the U.S. Affiliated Pacific Islands, U.S. Virgin Islands, and Puerto Ri</t>
  </si>
  <si>
    <t>Advanced Education Nursing Traineeships</t>
  </si>
  <si>
    <t>Flexible Alternatives for State Transformation Model</t>
  </si>
  <si>
    <t>National Center for Research Resources</t>
  </si>
  <si>
    <t>Academic Research Enhancement Award</t>
  </si>
  <si>
    <t>Cancer Construction</t>
  </si>
  <si>
    <t>ARRA - National Health Service Corps Loan Repayment</t>
  </si>
  <si>
    <t>ARRA - State Loan Repayment Program</t>
  </si>
  <si>
    <t>ARRA Grants for Training in Primary Care Medicine and Dentistry Training and Enhancement</t>
  </si>
  <si>
    <t>ARRA - Dental Public Health Residency Training Grants</t>
  </si>
  <si>
    <t>ARRA - Public Health Traineeship Program</t>
  </si>
  <si>
    <t>NURSE Corps Loan Repayment Program</t>
  </si>
  <si>
    <t>ARRA - Scholarships for Disadvantaged Students (ARRA-SDS)</t>
  </si>
  <si>
    <t>ARRA - Nurse Faculty Loan Program (ARRA-NFLP)</t>
  </si>
  <si>
    <t>Faculty Loan Repayment Programs</t>
  </si>
  <si>
    <t>ARRA - Licensure Portability Grant Program</t>
  </si>
  <si>
    <t>ARRA - Equipment to Enhance Training for Health Professionals</t>
  </si>
  <si>
    <t>ARRA - Preventive Medicine Residency Program</t>
  </si>
  <si>
    <t>ARRA - State Primary Care Offices</t>
  </si>
  <si>
    <t>ARRA - Centers of Excellence</t>
  </si>
  <si>
    <t>ARRA - Health Careers Opportunity Program</t>
  </si>
  <si>
    <t>ARRA - Nursing Workforce Diversity</t>
  </si>
  <si>
    <t>ARRA - Emergency Medical Services for Children</t>
  </si>
  <si>
    <t>ARRA - Maternal and Child Health (MCH) Pediatric Research Network Program</t>
  </si>
  <si>
    <t>ARRA - Community Health Applied Research Network</t>
  </si>
  <si>
    <t>Centers for Disease Control and Prevention - Resident Postdoctoral Program in Microbiology</t>
  </si>
  <si>
    <t>National Project Management of the Healthcare Communities Knowledge Gateway</t>
  </si>
  <si>
    <t>Special Diabetes Program for Indians (SDPI) Diabetes Prevention and Healthy Heart Initiative</t>
  </si>
  <si>
    <t>Health Promotion/Disease Prevention Program for American Indians and Alaska Natives</t>
  </si>
  <si>
    <t>State Health Fraud Task Force Grants</t>
  </si>
  <si>
    <t>Ruminant Feed Ban Support Project</t>
  </si>
  <si>
    <t>The Linkage to Life Program: Rebuilding Broken Bridges for Minority Families Impacted by HIV/AIDS</t>
  </si>
  <si>
    <t>Health Improvement for Re-entering Ex-offenders Initiative (HIRE) HIV/AIDS</t>
  </si>
  <si>
    <t>Coalition for a Healthier Community</t>
  </si>
  <si>
    <t>Building Capacity of the Public Health System to Address Ebola Through National Nonprofit Organizations</t>
  </si>
  <si>
    <t>Affordable Care Act (ACA) Infrastructure to Expand Access to Care</t>
  </si>
  <si>
    <t>Affordable Care Act (ACA) Nursing Assistant and Home Health Aide Program</t>
  </si>
  <si>
    <t>Affordable Care Act (ACA) Tribal Maternal, Infant, and Early Childhood Home Visiting Program</t>
  </si>
  <si>
    <t>Affordable Care Act (ACA) State Health Care Workforce Development Grants</t>
  </si>
  <si>
    <t>Affordable Care Act (ACA) Primary Care Residency Expansion Program</t>
  </si>
  <si>
    <t>Affordable Care Act (ACA) Grants to States for Health Insurance Premium Review</t>
  </si>
  <si>
    <t>Affordable Care Act (ACA) Personal and Home Care Aide State Training Program (PHCAST)</t>
  </si>
  <si>
    <t>Affordable Care Act (ACA) Advanced Nursing Education Expansion Initiative</t>
  </si>
  <si>
    <t>Affordable Care Act (ACA) Expansion of Physician Assistant Training Program</t>
  </si>
  <si>
    <t>Affordable Care Act (ACA) Nurse-Managed Health Clinics</t>
  </si>
  <si>
    <t>Affordable Care Act  Aging and Disability Resource Center</t>
  </si>
  <si>
    <t>Affordable Care Act - Medicare Improvements for Patients and Providers</t>
  </si>
  <si>
    <t>Affordable Care Act (ACA)  Consumer Assistance Program Grants</t>
  </si>
  <si>
    <t>Centers for Disease Control and Prevention Affordable Care Act (ACA)  Communities Putting Prevention to Work</t>
  </si>
  <si>
    <t>Affordable Care Act (ACA) Prevention Center for Healthy Weight</t>
  </si>
  <si>
    <t>The Affordable Care Act: Human Immunodeficiency Virus (HIV) Prevention and Public Health Fund Activities</t>
  </si>
  <si>
    <t>Pre-existing Condition Insurance Program (PCIP)</t>
  </si>
  <si>
    <t>Affordable Care Act (ACA) Childhood Obesity Research Demonstration</t>
  </si>
  <si>
    <t>The Affordable Care Act Medicaid Incentives for Prevention of Chronic Disease Demonstration Project</t>
  </si>
  <si>
    <t>Affordable Care Act Medicaid Emergency Psychiatric Demonstration</t>
  </si>
  <si>
    <t>Affordable Care Act - National Environmental Public Health Tracking Program-Network Implementation</t>
  </si>
  <si>
    <t>Affordable Care Act Streamlined surveillance for ventilator-associated pneumonia: Reducing burden and demonstrating preventability; and Prevention and Public Health Fund</t>
  </si>
  <si>
    <t>The Patient Protection and Affordable Care Act of 2010 (ACA)</t>
  </si>
  <si>
    <t>The Patient Protection and Affordable Care Act of 2010 (Affordable Care Act) authorizes Coordinated Chronic Disease prevention and Health Promotion Program</t>
  </si>
  <si>
    <t>Early Retiree Reinsurance Program</t>
  </si>
  <si>
    <t>Affordable Care Act (ACA) The Primary Care Services Resource Coordination and Development Program</t>
  </si>
  <si>
    <t>Abandoned Infants</t>
  </si>
  <si>
    <t>Community Services Block Grant Formula and Discretionary Awards Community Food and Nutrition Programs</t>
  </si>
  <si>
    <t>Early Learning Fund</t>
  </si>
  <si>
    <t>Mitigation of Environmental Impacts to Indian Lands Due to Department of Defense Activities</t>
  </si>
  <si>
    <t>Refugee and Entrant Assistance_Targeted Assistance Grants</t>
  </si>
  <si>
    <t>Job Opportunities for Low-Income Individuals</t>
  </si>
  <si>
    <t>Child Support Enforcement Demonstrations and Special Projects</t>
  </si>
  <si>
    <t>Affordable Care Act - Preparedness and Emergency Response Learning Centers: A Public Health Systems Approach</t>
  </si>
  <si>
    <t>The Affordable Care Act  Medicaid Adult Quality Grants</t>
  </si>
  <si>
    <t>Strong Start for Mothers and Newborns</t>
  </si>
  <si>
    <t>President's Committee for People with Intellectual Disabilities (PCPID)</t>
  </si>
  <si>
    <t>Maternal, Infant, and Early Childhood Home Visiting Research Programs</t>
  </si>
  <si>
    <t>Mentoring Children of Prisoners</t>
  </si>
  <si>
    <t>Voting Access for Individuals with Disabilities_Grants to States</t>
  </si>
  <si>
    <t>Affordable Care Act:  Coordinating Center for Interprofessional Education and Collaborative Practice</t>
  </si>
  <si>
    <t>Affordable Care Act State Health Insurance Assistance Program (SHIP) and Aging and Disability Resource Center (ADRC) Options Counseling for Medicare-Medicaid Individuals in States with Approved Financial Alignment Models</t>
  </si>
  <si>
    <t>Affordable Care Act: Testing Experience and Functional Assessment Tools</t>
  </si>
  <si>
    <t>Affordable Care Act Implementation Support for State Demonstrations to Integrate Care for Medicare-Medicaid Enrollees</t>
  </si>
  <si>
    <t>Affordable Care Act Community Health Applied Research Network (CHARN)</t>
  </si>
  <si>
    <t>ACA - Reinvestment of Civil Money Penalties to Benefit Nursing Home Residents</t>
  </si>
  <si>
    <t>Adult Medicaid Quality: Improving Maternal and Infant Health Outcomes in Medicaid and CHIP</t>
  </si>
  <si>
    <t>ACA  Testing a Model of Data Aggregation under the Comprehensive Primary Care initiative</t>
  </si>
  <si>
    <t>Transforming Clinical Practice Initiative (TCPI)  Support and Alignment Network (SAN) 2.0</t>
  </si>
  <si>
    <t>IMR and NCCIM Programs</t>
  </si>
  <si>
    <t>Trans-NIH Recovery Act Research Support</t>
  </si>
  <si>
    <t>ARRA  Grants to Health Center Programs</t>
  </si>
  <si>
    <t>Trans-NIH Recovery Act Loan Repayment Support</t>
  </si>
  <si>
    <t>Aging Home-Delivered Nutrition Services for States - ARRA</t>
  </si>
  <si>
    <t>Aging Nutrition Services for Native Americans</t>
  </si>
  <si>
    <t>Aging Congregate Nutrition Services for States - ARRA</t>
  </si>
  <si>
    <t>ARRA - Head Start</t>
  </si>
  <si>
    <t>ARRA - Early Head Start</t>
  </si>
  <si>
    <t>ARRA - Community Services Block Grant</t>
  </si>
  <si>
    <t>ARRA   Strengthening Communities Fund</t>
  </si>
  <si>
    <t>ARRA - Immunization</t>
  </si>
  <si>
    <t>ARRA  Child Care and Development Block Grant</t>
  </si>
  <si>
    <t>Recovery Act  Comparative Effectiveness Research - AHRQ</t>
  </si>
  <si>
    <t>ARRA  Temporary Assistance for Needy Families (TANF) Supplemental Grants</t>
  </si>
  <si>
    <t>ARRA Preventing Healthcare-Associated Infections</t>
  </si>
  <si>
    <t>Health Information Technology Regional Extension Centers Program</t>
  </si>
  <si>
    <t>ARRA - State Grants to Promote Health Information Technology</t>
  </si>
  <si>
    <t>ARRA - Survey and Certification Ambulatory Surgical Center Healthcare-Associated Infection (ASC-HAI) Prevention Initiative</t>
  </si>
  <si>
    <t>ARRA - Health Information Technology Professionals in Health Care</t>
  </si>
  <si>
    <t>ARRA - HIS Tribal Agreements</t>
  </si>
  <si>
    <t>ARRA - Prevention and Wellness-State, Territories and Pacific Islands</t>
  </si>
  <si>
    <t>ARRA - Prevention and Wellness  Communities Putting Prevention to Work Funding Opportunities Announcement (FOA)</t>
  </si>
  <si>
    <t>ARRA - Communities Putting Prevention to Work: Chronic Disease Self-Management Program</t>
  </si>
  <si>
    <t>ARRA Accelerating Adoption of Comparative Effectiveness Research (CER)</t>
  </si>
  <si>
    <t>ARRA - Health Information Technology - Beacon Communities</t>
  </si>
  <si>
    <t>ARRA - Strategic Health IT Advanced Research Projects (SHARP)</t>
  </si>
  <si>
    <t>ARRA - Health Information Technology and Public Health</t>
  </si>
  <si>
    <t>ARRA Prevention Research Centers Comparative Effectiveness Research Program</t>
  </si>
  <si>
    <t>ARRA - Prevention and Wellness - Leveraging National Organizations</t>
  </si>
  <si>
    <t>Prevention Public Health Fund: Viral Hepatitis Prevention</t>
  </si>
  <si>
    <t>PPHF: Community Transformation Grants -Small Communities Program financed solely by Public Prevention and Health Funds</t>
  </si>
  <si>
    <t>Prevention Public Health Fund: Viral Hepatitis Education</t>
  </si>
  <si>
    <t>Breastfeeding Promotion and Support  Improving Maternity Care Practices project financed solely by Public Prevention and Health Funds</t>
  </si>
  <si>
    <t xml:space="preserve">PPHF Cooperative Agreements for Prescription Drug Monitoring Program Electronic Health Record (EHR) Integration and Interoperability Expansion </t>
  </si>
  <si>
    <t>PPHF  Public Health Laboratory Infrastructure  financed solely by Prevention and Public Health Fund</t>
  </si>
  <si>
    <t>PPHF Cooperative Agreement to Support Navigators in Federally-facilitated and State Partnership Exchanges</t>
  </si>
  <si>
    <t>PPHF: Consortium for Tobacco Use Cessation Technical Assistance financed by solely by Prevention and Public Health Funds</t>
  </si>
  <si>
    <t>Cancer Prevention and Control Programs for State, Territorial and Tribal Organizations financed in part by Prevention and Public Health Funds</t>
  </si>
  <si>
    <t>Promotion and Support of Optimal Breastfeeding Practices throughout the United States financed solely by Prevention and Public Health Funding (PPHF)</t>
  </si>
  <si>
    <t>Nutrition and Physical Activity Program funded solely by Prevention and Public Health  Funds (PPHF)</t>
  </si>
  <si>
    <t>State Public Health Actions to Prevent and Control Diabetes, Heart Disease, Obesity and Associated Risk Factors and Promote School Health financed in part by Prevention and Public Health Funding (PPHF)</t>
  </si>
  <si>
    <t>Rural PACE (Program of All-Inclusive Care for the Elderly) Provider Grant Program</t>
  </si>
  <si>
    <t>PPHF- Cooperative Agreements to Implement the National Strategy for Suicide Prevention (Short Title: National Strategy Grants)</t>
  </si>
  <si>
    <t>Medicaid Infrastructure Grants To Support the Competitive Employment of People with Disabilities</t>
  </si>
  <si>
    <t>Demonstration to Maintain Independence and Employment</t>
  </si>
  <si>
    <t>Hurricane Katrina Relief</t>
  </si>
  <si>
    <t>Grants to States for Operation of Qualified High-Risk Pools</t>
  </si>
  <si>
    <t>Seed Grants to States for Qualified High-Risk Pools</t>
  </si>
  <si>
    <t>Medicare Transitional Drug Assistance Program for Territories</t>
  </si>
  <si>
    <t>Medicare Transitional Drug Assistance Program for States</t>
  </si>
  <si>
    <t>Federal Reimbursement of Emergency Health Services Furnished to Undocumented Aliens</t>
  </si>
  <si>
    <t>Pilot Program for National and State Background Checks--Direct Patient Access for Long-Term Care</t>
  </si>
  <si>
    <t>State Pharmaceutical Assistance Programs</t>
  </si>
  <si>
    <t>Alternatives to Psychiatric Residential Treatment Facilities for Children</t>
  </si>
  <si>
    <t>Alternate Non-Emergency Service Providers or Networks</t>
  </si>
  <si>
    <t>Medicaid Transformation Grants</t>
  </si>
  <si>
    <t>Reimbursement of State Costs for Provision of Part D Drugs</t>
  </si>
  <si>
    <t>Domestic Ebola Supplement to the Epidemiology and Laboratory Capacity for Infectious Diseases (ELC).</t>
  </si>
  <si>
    <t>National Laboratory Biosafety for Ebola and other Highly Infectious Diseases</t>
  </si>
  <si>
    <t>Area Health Education Centers Infrastructure Development Awards</t>
  </si>
  <si>
    <t>Educating State-level Stakeholders on Strategies to Address Winnable Battles in Public Health</t>
  </si>
  <si>
    <t>Interoperability Roadmap: Public/Private Partnership</t>
  </si>
  <si>
    <t>Digestive Diseases and Nutrition Research</t>
  </si>
  <si>
    <t>Kidney Diseases, Urology and Hematology Research</t>
  </si>
  <si>
    <t>Microbiology and Infectious Diseases Research</t>
  </si>
  <si>
    <t>Measuring Interoperability Progress through Individuals Access and Use of  the Electronic Health Data</t>
  </si>
  <si>
    <t>Assistance for Oral Disease Prevention and Control</t>
  </si>
  <si>
    <t>Health Care and Other Facilities</t>
  </si>
  <si>
    <t>Specially Selected Health Projects</t>
  </si>
  <si>
    <t>Healthy Communities Access Program (HCAP) Demonstration Authority</t>
  </si>
  <si>
    <t>Alcohol Research Center Grants</t>
  </si>
  <si>
    <t>Cooperative Agreements to Support Comprehensive School Health Programs to Prevent the Spread of HIV and Other Important Health Problems</t>
  </si>
  <si>
    <t>Trauma Care Systems Planning and Development</t>
  </si>
  <si>
    <t>Tribal Recruitment and Retention of Health Professionals into Indian Health Programs</t>
  </si>
  <si>
    <t>Health Administration Traineeships Program</t>
  </si>
  <si>
    <t>Prevention and Public Health Fund (PPHF) Public Health Traineeships</t>
  </si>
  <si>
    <t>The Zika Health Care Services Program</t>
  </si>
  <si>
    <t>National All Schedules Prescription Electronic Reporting Grant</t>
  </si>
  <si>
    <t>National Health Promotion</t>
  </si>
  <si>
    <t>Public Health Research Accreditation Project</t>
  </si>
  <si>
    <t>Adolescent Family Life_Demonstration Projects</t>
  </si>
  <si>
    <t>Bioterrorism Training and Curriculum Development Program</t>
  </si>
  <si>
    <t>Learn and Serve America-School and Community Based Programs</t>
  </si>
  <si>
    <t>Learn and Serve America-Higher Education</t>
  </si>
  <si>
    <t>Learn and Serve America Innovative Community-Based Service-Learning Programs</t>
  </si>
  <si>
    <t>Nonprofit Capacity Building</t>
  </si>
  <si>
    <t>AmeriCorps VISTA Training &amp; Logistics Support</t>
  </si>
  <si>
    <t>Executive Office of the President</t>
  </si>
  <si>
    <t>Drug-Free Communities (DFC) Support Program</t>
  </si>
  <si>
    <t>Social Security Economic Recovery Act Payments</t>
  </si>
  <si>
    <t>Pilot Demonstration or Earmarked Projects</t>
  </si>
  <si>
    <t>Research Projects</t>
  </si>
  <si>
    <t>State Domestic Preparedness Equipment Support Program</t>
  </si>
  <si>
    <t>State and Local Homeland Security Exercise Support</t>
  </si>
  <si>
    <t>Boating Safety</t>
  </si>
  <si>
    <t>State Access to the Oil Spill Liability Trust Fund</t>
  </si>
  <si>
    <t>Bridge Alteration</t>
  </si>
  <si>
    <t>Secret Service-Training Activities</t>
  </si>
  <si>
    <t>Reimbursement for Firefighting on Federal Property</t>
  </si>
  <si>
    <t>Pre-Disaster Mitigation (PDM) Competitive Grants</t>
  </si>
  <si>
    <t xml:space="preserve">National Fire Academy Fellowship </t>
  </si>
  <si>
    <t>Hazardous Materials Training Program</t>
  </si>
  <si>
    <t>Hazardous Materials Assistance Program</t>
  </si>
  <si>
    <t>Cora Brown Fund</t>
  </si>
  <si>
    <t>Presidential Declared Disaster Assistance - Disaster Housing Operations for Individuals and Households</t>
  </si>
  <si>
    <t>Citizens-Community Resilience Innovation Challenge</t>
  </si>
  <si>
    <t>Operation Safe Commerce (OSC) Cooperative Agreement Program</t>
  </si>
  <si>
    <t>Truck Security Program</t>
  </si>
  <si>
    <t>Port Security Research and Development Grant</t>
  </si>
  <si>
    <t>Debris Removal Insurance</t>
  </si>
  <si>
    <t>Homeland Security Advanced Research Projects Agency</t>
  </si>
  <si>
    <t>Homeland Security Information Technology Research, Testing, Evaluation and Demonstration Program</t>
  </si>
  <si>
    <t>Competitive Training Grant</t>
  </si>
  <si>
    <t>Metropolitan Medical Response System</t>
  </si>
  <si>
    <t>National Explosives Detection Canine Team Program</t>
  </si>
  <si>
    <t>State Homeland Security Program (SHSP)</t>
  </si>
  <si>
    <t>Law Enforcement Terrorism Prevention Program (LETPP)</t>
  </si>
  <si>
    <t>Buffer Zone Protection Program (BZPP)</t>
  </si>
  <si>
    <t>Public Alert Radios for Schools</t>
  </si>
  <si>
    <t>Information Analysis Infrastructure Protection (IAIP) and Critical Infrastructure Monitoring and Protection</t>
  </si>
  <si>
    <t>Law Enforcement Training and Technical Assistance</t>
  </si>
  <si>
    <t>Hurricane Katrina Case Management Initiative Program</t>
  </si>
  <si>
    <t>9/11 Heroes Stamp Program</t>
  </si>
  <si>
    <t xml:space="preserve">Homeland Security Outreach, Education, and Technical Assistance </t>
  </si>
  <si>
    <t>Alternative Housing Pilot Program</t>
  </si>
  <si>
    <t>Law Enforcement Officer Reimbursement Agreement Program</t>
  </si>
  <si>
    <t>Fire Service Hazardous Materials Preparedness and Response</t>
  </si>
  <si>
    <t>Prevention Advocacy Resources and Data Exchange Program</t>
  </si>
  <si>
    <t>Safe Kids Worldwide</t>
  </si>
  <si>
    <t>Commercial Equipment Direct Assistance Program (CEDAP)</t>
  </si>
  <si>
    <t>Training Resource and Data Exchange</t>
  </si>
  <si>
    <t xml:space="preserve">Disaster Donations Management Program </t>
  </si>
  <si>
    <t xml:space="preserve">Residential Fire Safety &amp; Fire Sprinkler Initiatives </t>
  </si>
  <si>
    <t>Airport Checked Baggage Screening Program</t>
  </si>
  <si>
    <t>National Fallen Firefighters Memorial</t>
  </si>
  <si>
    <t>Degrees at a Distance Program</t>
  </si>
  <si>
    <t>Homeland Security-related Science, Technology, Engineering and Mathematics (HS STEM) Career Development Program</t>
  </si>
  <si>
    <t>Firefighter Health and Safety</t>
  </si>
  <si>
    <t>Disaster Housing Assistance Grant</t>
  </si>
  <si>
    <t>Border Infrastructure Improvement Projects</t>
  </si>
  <si>
    <t>Rail and Transit Security Grant Program (ARRA)</t>
  </si>
  <si>
    <t>Emergency Food and Shelter National Board Program (ARRA)</t>
  </si>
  <si>
    <t>Assistance to Firefighters Grant (ARRA)</t>
  </si>
  <si>
    <t>Port Security Grant Program (ARRA)</t>
  </si>
  <si>
    <t>TSA Airport Checked Baggage Inspection System Program (ARRA)</t>
  </si>
  <si>
    <t>Advanced Surveillance Program (ASP) - ARRA</t>
  </si>
  <si>
    <t>2010 Olympics First Responder Training</t>
  </si>
  <si>
    <t xml:space="preserve">Radiological/Nuclear Detection Pilot Evaluations Program </t>
  </si>
  <si>
    <t>Interoperable Communications and Training Project</t>
  </si>
  <si>
    <t>Virginia Operational Integration Cyber Center of Excellence</t>
  </si>
  <si>
    <t>National Special Security Event</t>
  </si>
  <si>
    <t>Securing Critical Underground Infrastructure Pilot Program</t>
  </si>
  <si>
    <t>Federal Intelligence Agencies Contracts</t>
  </si>
  <si>
    <t>162</t>
  </si>
  <si>
    <t>87</t>
  </si>
  <si>
    <t>103</t>
  </si>
  <si>
    <t>105</t>
  </si>
  <si>
    <t>108</t>
  </si>
  <si>
    <t>112</t>
  </si>
  <si>
    <t>113</t>
  </si>
  <si>
    <t>114</t>
  </si>
  <si>
    <t>115</t>
  </si>
  <si>
    <t>116</t>
  </si>
  <si>
    <t>125</t>
  </si>
  <si>
    <t>142</t>
  </si>
  <si>
    <t>143</t>
  </si>
  <si>
    <t>145</t>
  </si>
  <si>
    <t>147</t>
  </si>
  <si>
    <t>149</t>
  </si>
  <si>
    <t>155</t>
  </si>
  <si>
    <t>160</t>
  </si>
  <si>
    <t>164</t>
  </si>
  <si>
    <t>166</t>
  </si>
  <si>
    <t>180</t>
  </si>
  <si>
    <t>185</t>
  </si>
  <si>
    <t>186</t>
  </si>
  <si>
    <t>188</t>
  </si>
  <si>
    <t>190</t>
  </si>
  <si>
    <t>192</t>
  </si>
  <si>
    <t>193</t>
  </si>
  <si>
    <t>226</t>
  </si>
  <si>
    <t>307</t>
  </si>
  <si>
    <t>312</t>
  </si>
  <si>
    <t>330</t>
  </si>
  <si>
    <t>DEPARTMENT OF WILDLIFE RESOURCES</t>
  </si>
  <si>
    <t>405</t>
  </si>
  <si>
    <t>506</t>
  </si>
  <si>
    <t>820</t>
  </si>
  <si>
    <t>834</t>
  </si>
  <si>
    <t>836</t>
  </si>
  <si>
    <t>839</t>
  </si>
  <si>
    <t>840</t>
  </si>
  <si>
    <t>842</t>
  </si>
  <si>
    <t>844</t>
  </si>
  <si>
    <t>845</t>
  </si>
  <si>
    <t>847</t>
  </si>
  <si>
    <t>858</t>
  </si>
  <si>
    <t>872</t>
  </si>
  <si>
    <t>876</t>
  </si>
  <si>
    <t>879</t>
  </si>
  <si>
    <t>880</t>
  </si>
  <si>
    <t>913</t>
  </si>
  <si>
    <t>921</t>
  </si>
  <si>
    <t>949</t>
  </si>
  <si>
    <t>950</t>
  </si>
  <si>
    <t>951</t>
  </si>
  <si>
    <t>961</t>
  </si>
  <si>
    <t>994</t>
  </si>
  <si>
    <t>996</t>
  </si>
  <si>
    <t>DEPARTMENT OF CORRECTIONS- Central Activities</t>
  </si>
  <si>
    <t>209</t>
  </si>
  <si>
    <t>246</t>
  </si>
  <si>
    <t>948</t>
  </si>
  <si>
    <t>229</t>
  </si>
  <si>
    <t>935</t>
  </si>
  <si>
    <t>885</t>
  </si>
  <si>
    <t>941</t>
  </si>
  <si>
    <t>HEI</t>
  </si>
  <si>
    <t>A. L. PHILPOTT MANUFACTURING EXTENSION PARTNERSHIP</t>
  </si>
  <si>
    <t>CHESAPEAKE BAY BRIDGE AND TUNNEL COMMISSION / DISTRICT</t>
  </si>
  <si>
    <t>DANVILLE SCIENCE CENTER, INC.</t>
  </si>
  <si>
    <t>FORT MONROE AUTHORITY</t>
  </si>
  <si>
    <t>HAMPTON ROADS SANITATION DISTRICT COMMISSION</t>
  </si>
  <si>
    <t>1026</t>
  </si>
  <si>
    <t>HAMPTON ROADS TRANSPORTATION ACCOUNTABILITY COMMISSION</t>
  </si>
  <si>
    <t>JAMESTOWN-YORKTOWN EDUCATIONAL TRUST</t>
  </si>
  <si>
    <t>LIBRARY OF VIRGINIA FOUNDATION</t>
  </si>
  <si>
    <t>SCIENCE MUSEUM OF VIRGINIA FOUNDATION, INC.</t>
  </si>
  <si>
    <t>1012</t>
  </si>
  <si>
    <t>TOBACCO REGION REVITALIZATION COMMISSION</t>
  </si>
  <si>
    <t>TOBACCO SETTLEMENT FINANCING CORPORATION</t>
  </si>
  <si>
    <t>VIRGINIA BIOTECHNOLOGY RESEARCH PARTNERSHIP AUTHORITY</t>
  </si>
  <si>
    <t>VIRGINIA BIRTH-RELATED NEUROLOGICAL INJURY COMPENSATION PROGRAM</t>
  </si>
  <si>
    <t>VIRGINIA ECONOMIC DEVELOPMENT PARTNERSHIP</t>
  </si>
  <si>
    <t>309</t>
  </si>
  <si>
    <t>VIRGINIA LAND CONSERVATION FOUNDATION</t>
  </si>
  <si>
    <t>VIRGINIA MUSEUM OF FINE ARTS FOUNDATION</t>
  </si>
  <si>
    <t>1022</t>
  </si>
  <si>
    <t>522</t>
  </si>
  <si>
    <t>VIRGINIA PORT AUTHORITY</t>
  </si>
  <si>
    <t>VIRGINIA RECREATIONAL FACILITIES AUTHORITY (VA EXPLORE PARK)</t>
  </si>
  <si>
    <t>VIRGINIA SCHOOL FOR THE DEAF AND BLIND FOUNDATION</t>
  </si>
  <si>
    <t>VIRGINIA TOURISM AUTHORITY</t>
  </si>
  <si>
    <t>TOURIST TRAIN DEVELOPMENT AUTHORITY</t>
  </si>
  <si>
    <t>1025</t>
  </si>
  <si>
    <t>VIRGINIA SOLAR ENERGY DEVELOPMENT AND ENERGY STORAGE AUTHORITY</t>
  </si>
  <si>
    <t>1008</t>
  </si>
  <si>
    <t>1018</t>
  </si>
  <si>
    <t>1010</t>
  </si>
  <si>
    <t>1009</t>
  </si>
  <si>
    <t>1011</t>
  </si>
  <si>
    <t>851</t>
  </si>
  <si>
    <t>1004</t>
  </si>
  <si>
    <t>1020</t>
  </si>
  <si>
    <t>1013</t>
  </si>
  <si>
    <t>1006</t>
  </si>
  <si>
    <t>1014</t>
  </si>
  <si>
    <t>1003</t>
  </si>
  <si>
    <t>1015</t>
  </si>
  <si>
    <t>1016</t>
  </si>
  <si>
    <t>1017</t>
  </si>
  <si>
    <t>320</t>
  </si>
  <si>
    <t>1023</t>
  </si>
  <si>
    <t>PROGRAM NAME - UNIDENTIFIED ALN</t>
  </si>
  <si>
    <t>10.138</t>
  </si>
  <si>
    <t>Pandemic Livestock Indemnity Program</t>
  </si>
  <si>
    <t>Peoples Garden Grant Program</t>
  </si>
  <si>
    <t>10.755</t>
  </si>
  <si>
    <t>Rural Innovation Stronger Economy</t>
  </si>
  <si>
    <t>11.028</t>
  </si>
  <si>
    <t>Connecting Minority Communities Pilot Program</t>
  </si>
  <si>
    <t>12.015</t>
  </si>
  <si>
    <t>Past Conflict Accounting - Vietnam</t>
  </si>
  <si>
    <t>Jun 28,2021</t>
  </si>
  <si>
    <t>South Central Pennsylvania Environmental Infrastructure (Section 313) - ARRA</t>
  </si>
  <si>
    <t>Transformation Initiative: Rental Assistance Demonstration Small Research Grant Program</t>
  </si>
  <si>
    <t>14.537</t>
  </si>
  <si>
    <t>Eviction Protection Grant Program</t>
  </si>
  <si>
    <t>Jun 04,2021</t>
  </si>
  <si>
    <t>15.014</t>
  </si>
  <si>
    <t>Supporting the Lower Mississippi Delta Initiative</t>
  </si>
  <si>
    <t>20.114</t>
  </si>
  <si>
    <t>Aviation Manufacturing Jobs Protection (AMJP) Program</t>
  </si>
  <si>
    <t>Jun 09,2021</t>
  </si>
  <si>
    <t>38.000</t>
  </si>
  <si>
    <t>Trans-NSF Recovery Act Research Support</t>
  </si>
  <si>
    <t>59.078</t>
  </si>
  <si>
    <t>Restaurant Revitalization Fund</t>
  </si>
  <si>
    <t>Jun 21,2021</t>
  </si>
  <si>
    <t>PPHF - Community Transformation Grants and National Dissemination and Support for Community Transformation Grants - financed solely by Prevention and Public Health Funds</t>
  </si>
  <si>
    <t>%</t>
  </si>
  <si>
    <t>+</t>
  </si>
  <si>
    <t>856</t>
  </si>
  <si>
    <t>Not in SAM.gov download</t>
  </si>
  <si>
    <t>84.032G</t>
  </si>
  <si>
    <t>Federal Family Education Loans-(Guaranty Agencies)</t>
  </si>
  <si>
    <t>84.032L</t>
  </si>
  <si>
    <t>Federal Family Education Loans-(Lenders)</t>
  </si>
  <si>
    <t>Enhancing Education Through Technology Program</t>
  </si>
  <si>
    <t>Advanced Placement Test Fee Program</t>
  </si>
  <si>
    <t>84.425A</t>
  </si>
  <si>
    <t>Education Stabilization Fund–State Educational Agency (Outlying Areas)</t>
  </si>
  <si>
    <t>84.425B</t>
  </si>
  <si>
    <t>Discretionary Grants: Rethink K-12 Education Models Grants</t>
  </si>
  <si>
    <t>84.425C</t>
  </si>
  <si>
    <t>Governor’s Emergency Education Relief Fund</t>
  </si>
  <si>
    <t>84.425D</t>
  </si>
  <si>
    <t>Elementary and Secondary School Emergency Relief Fund</t>
  </si>
  <si>
    <t>HEERF Student Aid Portion</t>
  </si>
  <si>
    <t>HEERF Institutional Portion</t>
  </si>
  <si>
    <t>84.425G</t>
  </si>
  <si>
    <t>Discretionary Grants: Reimagining Workforce Preparation Grants</t>
  </si>
  <si>
    <t>84.425H</t>
  </si>
  <si>
    <t>Education Stabilization Fund–Governors (Outlying Areas)</t>
  </si>
  <si>
    <t>HEERF Historically Black Colleges and Universities (HBCUs)</t>
  </si>
  <si>
    <t>HEERF Tribally Controlled Colleges and Universities (TCCUs)</t>
  </si>
  <si>
    <t>HEERF Minority Serving Institutions (MSIs)</t>
  </si>
  <si>
    <t>HEERF Strengthening Institutions Program (SIP)</t>
  </si>
  <si>
    <t>HEERF Fund for the Improvement of Postsecondary Education (FIPSE) Formula Grant</t>
  </si>
  <si>
    <t>Institutional Resilience and Expanded Postsecondary Opportunity</t>
  </si>
  <si>
    <t>84.425R</t>
  </si>
  <si>
    <t>Coronavirus Response and Relief Supplemental Appropriations Act, 2021– Emergency Assistance for Non-Public Schools (CRRSA EANS)</t>
  </si>
  <si>
    <t>84.425S</t>
  </si>
  <si>
    <t>HEERF Supplemental Assistance to Institutions of Higher Education (SAIHE) Program</t>
  </si>
  <si>
    <t>84.425U</t>
  </si>
  <si>
    <t>American Rescue Plan – Elementary and Secondary School Emergency Relief (ARP ESSER)</t>
  </si>
  <si>
    <t>84.425V</t>
  </si>
  <si>
    <t>American Rescue Plan – Emergency Assistance for Non-Public Schools (ARP EANS)</t>
  </si>
  <si>
    <t>84.425W</t>
  </si>
  <si>
    <t>American Rescue Plan – Elementary and Secondary School Emergency Relief – Homeless Children and Youth</t>
  </si>
  <si>
    <t>84.425X</t>
  </si>
  <si>
    <t>American Rescue Plan – State Educational Agency (Outlying Areas)</t>
  </si>
  <si>
    <t>84.425Y</t>
  </si>
  <si>
    <t>American Rescue Plan – American Indian Resilience in Education (AIRE)</t>
  </si>
  <si>
    <t>84.850</t>
  </si>
  <si>
    <t>Indian Education – National Activities</t>
  </si>
  <si>
    <t>32</t>
  </si>
  <si>
    <t>195</t>
  </si>
  <si>
    <t>SECRETARY OF LABOR</t>
  </si>
  <si>
    <t>400</t>
  </si>
  <si>
    <t>JAMESTOWN-YORKTOWN COMMEMORATIONS</t>
  </si>
  <si>
    <t>DEPARTMENT OF ENERGY</t>
  </si>
  <si>
    <t>882</t>
  </si>
  <si>
    <t>BEHAVIORAL HEALTH COMMISSION</t>
  </si>
  <si>
    <t>902</t>
  </si>
  <si>
    <t>PULLER VETERANS CARE CENTER</t>
  </si>
  <si>
    <t>903</t>
  </si>
  <si>
    <t>JONES AND CABACOY VETERANS CARE CENTER</t>
  </si>
  <si>
    <t>SUSSEX I AND II STATE PRISONS COMPLEX</t>
  </si>
  <si>
    <t>977</t>
  </si>
  <si>
    <t>VIRGINIA CANNABIS CONTROL AUTHORITY</t>
  </si>
  <si>
    <t>Grand Total</t>
  </si>
  <si>
    <t>Published 2003</t>
  </si>
  <si>
    <t>Dairy Indemnity Payment Program</t>
  </si>
  <si>
    <t>Published 1972</t>
  </si>
  <si>
    <t>Published 1975</t>
  </si>
  <si>
    <t>Jan 01, 1986</t>
  </si>
  <si>
    <t>Jan 01, 1992</t>
  </si>
  <si>
    <t>Published 2004</t>
  </si>
  <si>
    <t>10.128</t>
  </si>
  <si>
    <t>Heirs’ Property Relending Program</t>
  </si>
  <si>
    <t>Coronavirus Food Assistance Program 1</t>
  </si>
  <si>
    <t>10.134</t>
  </si>
  <si>
    <t>10.135</t>
  </si>
  <si>
    <t>Supplemental Dairy Margin Coverage</t>
  </si>
  <si>
    <t>10.137</t>
  </si>
  <si>
    <t>Pandemic Assistance for Timber Harvesters and Haulers (PATHH) Program</t>
  </si>
  <si>
    <t>10.139</t>
  </si>
  <si>
    <t>Organic and Transitional Education and Certification Program</t>
  </si>
  <si>
    <t>Published 2012</t>
  </si>
  <si>
    <t>10.142</t>
  </si>
  <si>
    <t>Food Safety Certification for Specialty Crops Program</t>
  </si>
  <si>
    <t>10.144</t>
  </si>
  <si>
    <t>Spot Market Hog Pandemic Program</t>
  </si>
  <si>
    <t>10.145</t>
  </si>
  <si>
    <t>Pandemic Assistance Block Grant</t>
  </si>
  <si>
    <t>10.147</t>
  </si>
  <si>
    <t>Outreach Education and Technical Assistance</t>
  </si>
  <si>
    <t>10.148</t>
  </si>
  <si>
    <t>Emergency Livestock Relief Program</t>
  </si>
  <si>
    <t>10.149</t>
  </si>
  <si>
    <t>Cotton and Wool Apparel Program</t>
  </si>
  <si>
    <t>Published 2006</t>
  </si>
  <si>
    <t>10.181</t>
  </si>
  <si>
    <t>10.182</t>
  </si>
  <si>
    <t>10.183</t>
  </si>
  <si>
    <t>Pandemic Market Volatility Assistance Program (PMVAP)</t>
  </si>
  <si>
    <t>10.184</t>
  </si>
  <si>
    <t>10.185</t>
  </si>
  <si>
    <t>Local Food for Schools Cooperative Agreement Program</t>
  </si>
  <si>
    <t>Published 1997</t>
  </si>
  <si>
    <t>10.230</t>
  </si>
  <si>
    <t>Farm of the Future</t>
  </si>
  <si>
    <t>10.231</t>
  </si>
  <si>
    <t>Agriculture Business Innovation Center at HBCU</t>
  </si>
  <si>
    <t>10.232</t>
  </si>
  <si>
    <t>Blue Ribbon</t>
  </si>
  <si>
    <t>10.233</t>
  </si>
  <si>
    <t>10.234</t>
  </si>
  <si>
    <t>American Rescue Plan Technical Assistance Investment Program</t>
  </si>
  <si>
    <t>10.236</t>
  </si>
  <si>
    <t>Bioproduct Pilot Program</t>
  </si>
  <si>
    <t>Jan 01, 2008</t>
  </si>
  <si>
    <t>Published 2008</t>
  </si>
  <si>
    <t>Published 2007</t>
  </si>
  <si>
    <t>10.292</t>
  </si>
  <si>
    <t>Food Loss and Waste Reduction</t>
  </si>
  <si>
    <t>Published 2005</t>
  </si>
  <si>
    <t>10.378</t>
  </si>
  <si>
    <t>Biofuel Producer Program</t>
  </si>
  <si>
    <t>Dec 07,2021</t>
  </si>
  <si>
    <t>10.379</t>
  </si>
  <si>
    <t>Rural Energy Pilot Program Grant</t>
  </si>
  <si>
    <t>Sep 14,2021</t>
  </si>
  <si>
    <t>10.380</t>
  </si>
  <si>
    <t>Food Supply Chain Guaranteed Loan Program</t>
  </si>
  <si>
    <t>Dec 13,2021</t>
  </si>
  <si>
    <t>10.381</t>
  </si>
  <si>
    <t>Meat and Poultry Processing Expansion Program</t>
  </si>
  <si>
    <t>Feb 24,2022</t>
  </si>
  <si>
    <t>10.382</t>
  </si>
  <si>
    <t>Meat and Poultry Intermediary Lending Program</t>
  </si>
  <si>
    <t>May 26,2022</t>
  </si>
  <si>
    <t>Jan 01 ,2004</t>
  </si>
  <si>
    <t>Published 2013</t>
  </si>
  <si>
    <t>10.714</t>
  </si>
  <si>
    <t>Infrastructure Investment and Job Act Joint Fire Science Program (Research &amp; Development)</t>
  </si>
  <si>
    <t>10.715</t>
  </si>
  <si>
    <t>Infrastructure Investment and Jobs Act Collaborative Forest Landscape Restoration Program</t>
  </si>
  <si>
    <t>10.716</t>
  </si>
  <si>
    <t>Infrastructure Investment and Jobs Act Prescribed Fire/Fire Recovery</t>
  </si>
  <si>
    <t>10.717</t>
  </si>
  <si>
    <t>Infrastructure Investment and Jobs Act Restoration/Revegetation</t>
  </si>
  <si>
    <t>10.718</t>
  </si>
  <si>
    <t>Infrastructure Investment and Jobs Act Capital Maintenance and Improvement</t>
  </si>
  <si>
    <t>10.719</t>
  </si>
  <si>
    <t>Infrastructure Investment and Jobs Act Firewood Bank Program</t>
  </si>
  <si>
    <t>10.720</t>
  </si>
  <si>
    <t>Infrastructure Investment and Jobs Act Community Wildfire Defense Grants</t>
  </si>
  <si>
    <t>10.721</t>
  </si>
  <si>
    <t>Infrastructure Investment and Jobs Act Temporary Bridge Program</t>
  </si>
  <si>
    <t>10.723</t>
  </si>
  <si>
    <t>Community Project Funds - Congressionally Directed Spending</t>
  </si>
  <si>
    <t>Rural Decentralized Water Systems Grant Program</t>
  </si>
  <si>
    <t xml:space="preserve"> Agricultural Conservation Easement Program </t>
  </si>
  <si>
    <t>10.937</t>
  </si>
  <si>
    <t>Partnerships for Climate-Smart Commodities</t>
  </si>
  <si>
    <t>10.964</t>
  </si>
  <si>
    <t>Emergency Relief Program</t>
  </si>
  <si>
    <t>10.966</t>
  </si>
  <si>
    <t>Commodity Container Assistance Program</t>
  </si>
  <si>
    <t>Published 2009</t>
  </si>
  <si>
    <t>Published 2014</t>
  </si>
  <si>
    <t>11.032</t>
  </si>
  <si>
    <t>11.033</t>
  </si>
  <si>
    <t>Middle Mile (Broadband) Grant Program</t>
  </si>
  <si>
    <t>11.035</t>
  </si>
  <si>
    <t>Broadband Equity, Access, and Deployment Program</t>
  </si>
  <si>
    <t>Published 1979</t>
  </si>
  <si>
    <t>12.016</t>
  </si>
  <si>
    <t>Transportation - DASH 102X and WMATA 7M Shuttles</t>
  </si>
  <si>
    <t>12.017</t>
  </si>
  <si>
    <t>Readiness and Environmental Protection Integration (REPI) Program</t>
  </si>
  <si>
    <t>12.018</t>
  </si>
  <si>
    <t>Science, Technology, Engineering, and Mathematics (STEM) Educational Outreach Programs Grant</t>
  </si>
  <si>
    <t>12.019</t>
  </si>
  <si>
    <t>Pacific Center Disaster (PDC) Program</t>
  </si>
  <si>
    <t>Published 2011</t>
  </si>
  <si>
    <t>Published 2018</t>
  </si>
  <si>
    <t>Economic Development Initiative, Community Project Funding, and Miscellaneous grants</t>
  </si>
  <si>
    <t>15.015</t>
  </si>
  <si>
    <t>Good Neighbor Authority</t>
  </si>
  <si>
    <t>Jul 05,2021</t>
  </si>
  <si>
    <t>15.016</t>
  </si>
  <si>
    <t>15.017</t>
  </si>
  <si>
    <t>Eastern Nevada Conservation, Recreation and Development</t>
  </si>
  <si>
    <t>Jul 09,2021</t>
  </si>
  <si>
    <t>15.018</t>
  </si>
  <si>
    <t>Energy Community Revitalization Program (ECRP)</t>
  </si>
  <si>
    <t>Jan 10,2022</t>
  </si>
  <si>
    <t>15.019</t>
  </si>
  <si>
    <t>Mar 10,2022</t>
  </si>
  <si>
    <t>15.068</t>
  </si>
  <si>
    <t>Native Hawaiian Community Guest Stewardship</t>
  </si>
  <si>
    <t>Mar 14,2022</t>
  </si>
  <si>
    <t>15.069</t>
  </si>
  <si>
    <t>Zoonotic Disease Initiative</t>
  </si>
  <si>
    <t>Apr 12,2022</t>
  </si>
  <si>
    <t>15.070</t>
  </si>
  <si>
    <t>Apr 25,2022</t>
  </si>
  <si>
    <t>15.071</t>
  </si>
  <si>
    <t>Pacific Northwest and Hawaiian Islands Arts</t>
  </si>
  <si>
    <t>Apr 28,2022</t>
  </si>
  <si>
    <t>15.072</t>
  </si>
  <si>
    <t>USGS Experienced Services Program</t>
  </si>
  <si>
    <t>Jun 16,2022</t>
  </si>
  <si>
    <t>15.073</t>
  </si>
  <si>
    <t>Earth Mapping Resources Initiative</t>
  </si>
  <si>
    <t>15.074</t>
  </si>
  <si>
    <t>Small Surface Water and Groundwater Storage Projects</t>
  </si>
  <si>
    <t xml:space="preserve">Equus Beds Division Acquifer Storage Recharge </t>
  </si>
  <si>
    <t>Youth and Veteran Organizations Conservation Activities</t>
  </si>
  <si>
    <t>16.042</t>
  </si>
  <si>
    <t>President-Elect Security Assistance Reimbursement Grant Program</t>
  </si>
  <si>
    <t>Nov 01,2021</t>
  </si>
  <si>
    <t>16.043</t>
  </si>
  <si>
    <t>Veterans Treatment Court Discretionary Grant Program</t>
  </si>
  <si>
    <t>Mar 01,2022</t>
  </si>
  <si>
    <t>16.044</t>
  </si>
  <si>
    <t>Forensics Training and Technical Assistance Program</t>
  </si>
  <si>
    <t>16.045</t>
  </si>
  <si>
    <t>Community-Based Violence Intervention and Prevention Initiative</t>
  </si>
  <si>
    <t>Apr 13,2022</t>
  </si>
  <si>
    <t>16.046</t>
  </si>
  <si>
    <t>Drug Data Research Center to Combat the Opioid Crisis</t>
  </si>
  <si>
    <t>Apr 07,2022</t>
  </si>
  <si>
    <t>16.047</t>
  </si>
  <si>
    <t>Community-Based Approaches to Advancing Justice</t>
  </si>
  <si>
    <t>16.048</t>
  </si>
  <si>
    <t>Khalid Jabara and Heather Heyer NO HATE Act</t>
  </si>
  <si>
    <t>Apr 27,2022</t>
  </si>
  <si>
    <t>16.049</t>
  </si>
  <si>
    <t>Supporting Vulnerable and At-Risk Youth Transitioning out of Foster Care</t>
  </si>
  <si>
    <t>May 16,2022</t>
  </si>
  <si>
    <t>16.050</t>
  </si>
  <si>
    <t>Missing and Unidentified Human Remains (MUHR) Program</t>
  </si>
  <si>
    <t>Jun 02,2022</t>
  </si>
  <si>
    <t>16.051</t>
  </si>
  <si>
    <t>Crime Gun Intelligence Training and Education</t>
  </si>
  <si>
    <t>Jun 03,2022</t>
  </si>
  <si>
    <t xml:space="preserve">Congressionally Recommended Awards </t>
  </si>
  <si>
    <t>Byrne Criminal Justice Innovation Program</t>
  </si>
  <si>
    <t>Swift, Certain, and Fair Supervision Program: Applying the Principles Behind Project HOPE</t>
  </si>
  <si>
    <t>17.289</t>
  </si>
  <si>
    <t>Community Project Funding/Congressionally Directed Spending</t>
  </si>
  <si>
    <t>May 17,2022</t>
  </si>
  <si>
    <t>19.108</t>
  </si>
  <si>
    <t>Bureau of South and Central Asian Affairs</t>
  </si>
  <si>
    <t>Dec 03,2021</t>
  </si>
  <si>
    <t>19.205</t>
  </si>
  <si>
    <t>Foreign Affairs IT (FAIT) Fellowship</t>
  </si>
  <si>
    <t>Feb 04,2022</t>
  </si>
  <si>
    <t>19.207</t>
  </si>
  <si>
    <t>William D. Clarke, Sr. Fellowship</t>
  </si>
  <si>
    <t>Feb 16,2022</t>
  </si>
  <si>
    <t>19.303</t>
  </si>
  <si>
    <t>Decrypting PRC Industrial and Technology Policy</t>
  </si>
  <si>
    <t>Aug 30,2021</t>
  </si>
  <si>
    <t>19.663</t>
  </si>
  <si>
    <t>Global Telecommunications and Emerging Technology Training</t>
  </si>
  <si>
    <t>Nov 30,2021</t>
  </si>
  <si>
    <t>19.665</t>
  </si>
  <si>
    <t>Cyberspace and Digital Policy</t>
  </si>
  <si>
    <t>May 06,2022</t>
  </si>
  <si>
    <t>19.707</t>
  </si>
  <si>
    <t>Assessed Contributions for State Department</t>
  </si>
  <si>
    <t>Jan 03,2022</t>
  </si>
  <si>
    <t>19.777</t>
  </si>
  <si>
    <t>100,000 Strong in the Americas Innovation Fund</t>
  </si>
  <si>
    <t>19.790</t>
  </si>
  <si>
    <t>Contributions to International Organizations- CIO</t>
  </si>
  <si>
    <t>Nov 25,2021</t>
  </si>
  <si>
    <t>19.791</t>
  </si>
  <si>
    <t>Voluntary Contributions to International Organizations</t>
  </si>
  <si>
    <t>Nov 26,2021</t>
  </si>
  <si>
    <t>19.792</t>
  </si>
  <si>
    <t>Assessed Contributions to International Organizations</t>
  </si>
  <si>
    <t>19.808</t>
  </si>
  <si>
    <t>Multilateral and Nuclear Affairs</t>
  </si>
  <si>
    <t>Jan 04,2022</t>
  </si>
  <si>
    <t>19.903</t>
  </si>
  <si>
    <t>Cooperation on Peaceful Uses of Nuclear Energy</t>
  </si>
  <si>
    <t>Mar 08,2022</t>
  </si>
  <si>
    <t>19.973</t>
  </si>
  <si>
    <t>Assessed Contributions to International Organizations/CIPA</t>
  </si>
  <si>
    <t>20.243</t>
  </si>
  <si>
    <t>Commercial Motor Vehicle Enforcement Training and Support</t>
  </si>
  <si>
    <t>20.327</t>
  </si>
  <si>
    <t>Railroad Crossing Elimination</t>
  </si>
  <si>
    <t>Apr 06,2022</t>
  </si>
  <si>
    <t>Bus Testing</t>
  </si>
  <si>
    <t>20.532</t>
  </si>
  <si>
    <t>Passenger Ferry Grant Program, Electric or Low-Emitting Ferry Pilot Program, and Ferry Service for Rural Communities Program</t>
  </si>
  <si>
    <t>May 10,2022</t>
  </si>
  <si>
    <t>20.533</t>
  </si>
  <si>
    <t>All Stations Accessibility Program</t>
  </si>
  <si>
    <t>May 24,2022</t>
  </si>
  <si>
    <t>20.534</t>
  </si>
  <si>
    <t>Community Project Funding Congressionally Directed Spending</t>
  </si>
  <si>
    <t>20.707</t>
  </si>
  <si>
    <t>Hazardous Materials State Inspection (HMSI) Grant</t>
  </si>
  <si>
    <t>Jul 08,2021</t>
  </si>
  <si>
    <t>20.708</t>
  </si>
  <si>
    <t>Natural Gas Distribution Infrastructure Safety and Modernization Grant Program</t>
  </si>
  <si>
    <t>Jan 20,2022</t>
  </si>
  <si>
    <t>20.824</t>
  </si>
  <si>
    <t>Cable Security Fleet Program</t>
  </si>
  <si>
    <t>Mar 21,2022</t>
  </si>
  <si>
    <t>20.937</t>
  </si>
  <si>
    <t>National Infrastructure Project Assistance (Mega Projects)</t>
  </si>
  <si>
    <t>Feb 23,2022</t>
  </si>
  <si>
    <t>20.938</t>
  </si>
  <si>
    <t>Rural Surface Transportation Grant Program</t>
  </si>
  <si>
    <t>Mar 07,2022</t>
  </si>
  <si>
    <t>20.939</t>
  </si>
  <si>
    <t>Safe Streets and Roads for All</t>
  </si>
  <si>
    <t>May 09,2022</t>
  </si>
  <si>
    <t>20.940</t>
  </si>
  <si>
    <t>Reconnecting Communities Pilot (RCP) Discretionary Grant Program</t>
  </si>
  <si>
    <t>Jun 17,2022</t>
  </si>
  <si>
    <t>21.029</t>
  </si>
  <si>
    <t>Coronavirus Capital Projects Fund</t>
  </si>
  <si>
    <t>Aug 12,2021</t>
  </si>
  <si>
    <t>21.030</t>
  </si>
  <si>
    <t>Emergency Capital Investment Program</t>
  </si>
  <si>
    <t>Feb 02,2022</t>
  </si>
  <si>
    <t>21.031</t>
  </si>
  <si>
    <t>State Small Business Credit Initiative Technical Assistance Grant Program</t>
  </si>
  <si>
    <t>21.033</t>
  </si>
  <si>
    <t>Community Development Financial Institutions Fund Equitable Recovery Program (CDFI ERP)</t>
  </si>
  <si>
    <t>31.000</t>
  </si>
  <si>
    <t>Affordable Connectivity Program</t>
  </si>
  <si>
    <t>32.009</t>
  </si>
  <si>
    <t>Emergency Connectivity Fund Program</t>
  </si>
  <si>
    <t>Aug 23,2021</t>
  </si>
  <si>
    <t>32.010</t>
  </si>
  <si>
    <t>Supply Chain Reimbursement Program</t>
  </si>
  <si>
    <t>Sep 02,2021</t>
  </si>
  <si>
    <t>42.011</t>
  </si>
  <si>
    <t>Library of Congress Grants</t>
  </si>
  <si>
    <t>Jul 28,2021</t>
  </si>
  <si>
    <t>42.012</t>
  </si>
  <si>
    <t>Connecting Communities Digital Initiative</t>
  </si>
  <si>
    <t>May 30,2022</t>
  </si>
  <si>
    <t>42.013</t>
  </si>
  <si>
    <t>Of the People: Community Collections Grants</t>
  </si>
  <si>
    <t>42.014</t>
  </si>
  <si>
    <t>Affiliate Centers for the Book Programming Grants</t>
  </si>
  <si>
    <t>Jun 07,2022</t>
  </si>
  <si>
    <t>National Endowment for The Arts</t>
  </si>
  <si>
    <t>National Endowment for The Humanities</t>
  </si>
  <si>
    <t>The Institute of Museum And Library Services</t>
  </si>
  <si>
    <t>47.084</t>
  </si>
  <si>
    <t>NSF Technology, Innovation, and Partnerships</t>
  </si>
  <si>
    <t>Aug 10,2021</t>
  </si>
  <si>
    <t>54.000</t>
  </si>
  <si>
    <t>Office of The Director of National Intelligence</t>
  </si>
  <si>
    <t>54.001</t>
  </si>
  <si>
    <t>Intelligence Community Centers for Academic Excellence</t>
  </si>
  <si>
    <t>59.079</t>
  </si>
  <si>
    <t>Cybersecurity for Small Business Pilot Program</t>
  </si>
  <si>
    <t>Nov 17,2021</t>
  </si>
  <si>
    <t>64.055</t>
  </si>
  <si>
    <t>Staff Sergeant Parker Gordon Fox Suicide Prevention Grant Program</t>
  </si>
  <si>
    <t>May 03,2022</t>
  </si>
  <si>
    <t>64.130</t>
  </si>
  <si>
    <t>Veteran Rapid Retraining Assistance Program</t>
  </si>
  <si>
    <t>Jul 23,2021</t>
  </si>
  <si>
    <t>Technical Assistance for Treatment Works (Clean Water Act [CWA] Section 104(b)(8))</t>
  </si>
  <si>
    <t>66.448</t>
  </si>
  <si>
    <t>Drinking Water System Infrastructure Resilience and Sustainability Program – SDWA 1459A(l)</t>
  </si>
  <si>
    <t>66.485</t>
  </si>
  <si>
    <t>Support for the Gulf Hypoxia Action Plan</t>
  </si>
  <si>
    <t>Brownfields Job Training Cooperative Agreements</t>
  </si>
  <si>
    <t>66.820</t>
  </si>
  <si>
    <t>STATE PROGRAMS FOR CONTROL OF COAL COMBUSTION RESIDUALS</t>
  </si>
  <si>
    <t>Mar 25,2022</t>
  </si>
  <si>
    <t>Superfund State and Indian Tribe Combined Cooperative Agreements (Site-Specfic and Core)</t>
  </si>
  <si>
    <t>81.012</t>
  </si>
  <si>
    <t>Artificial Intelligence and Technology Office Financial Assistance Program</t>
  </si>
  <si>
    <t>81.251</t>
  </si>
  <si>
    <t>National Laboratory Jobs Apprenticeship for Complete and Committed Employment for Specialized Skills</t>
  </si>
  <si>
    <t>Dec 28,2021</t>
  </si>
  <si>
    <t>81.252</t>
  </si>
  <si>
    <t>Academic Programs</t>
  </si>
  <si>
    <t>84.004</t>
  </si>
  <si>
    <t>Civil Rights Training and Advisory Services (also known as Equity Assistance Centers)</t>
  </si>
  <si>
    <t>84.010</t>
  </si>
  <si>
    <t>Title I Grants to Local Educational Agencies</t>
  </si>
  <si>
    <t>Migrant Education State Grant Program</t>
  </si>
  <si>
    <t>84.013</t>
  </si>
  <si>
    <t>Title I State Agency Program for Neglected and Delinquent Children and Youth</t>
  </si>
  <si>
    <t>Overseas Programs - Faculty Research Abroad</t>
  </si>
  <si>
    <t>Impact Aid Facilities Maintenance</t>
  </si>
  <si>
    <t>84.041</t>
  </si>
  <si>
    <t>Impact Aid</t>
  </si>
  <si>
    <t>84.060</t>
  </si>
  <si>
    <t>Indian Education Grants to Local Educational Agencies</t>
  </si>
  <si>
    <t>84.141</t>
  </si>
  <si>
    <t>Migrant Education High School Equivalency Program</t>
  </si>
  <si>
    <t>84.144</t>
  </si>
  <si>
    <t>Migrant Education Coordination Program</t>
  </si>
  <si>
    <t>84.149</t>
  </si>
  <si>
    <t>Migrant Education College Assistance Migrant Program</t>
  </si>
  <si>
    <t>84.165</t>
  </si>
  <si>
    <t>84.184</t>
  </si>
  <si>
    <t>84.196</t>
  </si>
  <si>
    <t>Education for Homeless Children and Youth</t>
  </si>
  <si>
    <t>84.206</t>
  </si>
  <si>
    <t>Javits Gifted and Talented Students Education</t>
  </si>
  <si>
    <t>84.215</t>
  </si>
  <si>
    <t>Innovative Approaches to Literacy; Promise Neighborhoods; Full-Service Community Schools; and Congressionally Directed Spending for Elementary and Secondary Education Community Projects</t>
  </si>
  <si>
    <t>84.256</t>
  </si>
  <si>
    <t>84.282</t>
  </si>
  <si>
    <t>Charter Schools</t>
  </si>
  <si>
    <t>84.283</t>
  </si>
  <si>
    <t>84.295</t>
  </si>
  <si>
    <t>84.299</t>
  </si>
  <si>
    <t>Indian Education -- Special Programs for Indian Children</t>
  </si>
  <si>
    <t>84.310</t>
  </si>
  <si>
    <t>Statewide Family Engagement Centers</t>
  </si>
  <si>
    <t>84.330</t>
  </si>
  <si>
    <t>84.336</t>
  </si>
  <si>
    <t>Teacher Quality Partnership Grants</t>
  </si>
  <si>
    <t>84.351</t>
  </si>
  <si>
    <t>Arts in Education</t>
  </si>
  <si>
    <t>84.354</t>
  </si>
  <si>
    <t>Credit Enhancement for Charter School Facilities</t>
  </si>
  <si>
    <t>84.356</t>
  </si>
  <si>
    <t>Alaska Native Educational Programs</t>
  </si>
  <si>
    <t>84.358</t>
  </si>
  <si>
    <t>Rural Education</t>
  </si>
  <si>
    <t>84.362</t>
  </si>
  <si>
    <t>Native Hawaiian Education</t>
  </si>
  <si>
    <t>84.365</t>
  </si>
  <si>
    <t>84.366</t>
  </si>
  <si>
    <t>Supporting Effective Instruction State Grants (formerly Improving Teacher Quality State Grants)</t>
  </si>
  <si>
    <t>Grants for State Assessments and Related Activities</t>
  </si>
  <si>
    <t>84.370</t>
  </si>
  <si>
    <t>DC Opportunity Scholarship Program</t>
  </si>
  <si>
    <t>84.371</t>
  </si>
  <si>
    <t>Comprehensive Literacy Development</t>
  </si>
  <si>
    <t>84.374</t>
  </si>
  <si>
    <t>Teacher and School Leader Incentive Grants (formerly the Teacher Incentive Fund)</t>
  </si>
  <si>
    <t>84.377</t>
  </si>
  <si>
    <t>84.403</t>
  </si>
  <si>
    <t>Consolidated Grant to the Outlying Areas</t>
  </si>
  <si>
    <t>84.411</t>
  </si>
  <si>
    <t>Education Innovation and Research (formerly Investing in Innovation (i3) Fund)</t>
  </si>
  <si>
    <t>Graduate Research Opportunities for Minority Students (Minorities and Retirement Security Program)</t>
  </si>
  <si>
    <t>Indian Education National Activities (State Tribal Education Partnership (STEP) and Native American Language (NAL)</t>
  </si>
  <si>
    <t>84.419</t>
  </si>
  <si>
    <t>84.422</t>
  </si>
  <si>
    <t>American History and Civics Education</t>
  </si>
  <si>
    <t>84.423</t>
  </si>
  <si>
    <t>Supporting Effective Educator Development Program</t>
  </si>
  <si>
    <t>84.424</t>
  </si>
  <si>
    <t>Student Support and Academic Enrichment Program</t>
  </si>
  <si>
    <t>84.427</t>
  </si>
  <si>
    <t>Congressionally Directed Spending—Rehabilitation Services and Disability Research</t>
  </si>
  <si>
    <t>84.938</t>
  </si>
  <si>
    <t>Disaster Recovery Assistance for Education</t>
  </si>
  <si>
    <t>87.000</t>
  </si>
  <si>
    <t>United States Agency for Global Media, Bbg</t>
  </si>
  <si>
    <t>92.000</t>
  </si>
  <si>
    <t>National Institutes of Health Intramural Loan Repayment Program</t>
  </si>
  <si>
    <t>National Institutes of Health Extramural Loan Repayment Program</t>
  </si>
  <si>
    <t>Public Health Informatics &amp; Technology Workforce Development Program  (The PHIT Workforce Development Program)</t>
  </si>
  <si>
    <t>93.383</t>
  </si>
  <si>
    <t>Public Health Nursing</t>
  </si>
  <si>
    <t>Dec 06,2021</t>
  </si>
  <si>
    <t>HRSA COVID-19 Claims Reimbursement for the Uninsured Program and the COVID-19 Coverage Assistance Fund</t>
  </si>
  <si>
    <t>93.493</t>
  </si>
  <si>
    <t>Congressional Directives</t>
  </si>
  <si>
    <t>Apr 04,2022</t>
  </si>
  <si>
    <t>93.496</t>
  </si>
  <si>
    <t>Family Violence Prevention and Services/Culturally Specific Domestic Violence and Sexual Violence Services</t>
  </si>
  <si>
    <t>93.497</t>
  </si>
  <si>
    <t>Family Violence Prevention and Services/ Sexual Assault/Rape Crisis Services and Supports</t>
  </si>
  <si>
    <t>Provider Relief Fund and American Rescue Plan (ARP) Rural Distribution</t>
  </si>
  <si>
    <t>93.499</t>
  </si>
  <si>
    <t>Low Income Household Water Assistance Program</t>
  </si>
  <si>
    <t>Dec 14,2021</t>
  </si>
  <si>
    <t>COVID-19 Testing and Mitigation for Rural Health Clinics</t>
  </si>
  <si>
    <t>Health Careers Opportunity Program (HCOP)</t>
  </si>
  <si>
    <t>The Reduction of Issuer Burden Through Technology Grant Program and The Health Insurance Enforcement and Consumer Protections Grant Program</t>
  </si>
  <si>
    <t>Primary Care Training and Enhancement</t>
  </si>
  <si>
    <t>93.899</t>
  </si>
  <si>
    <t>Minority HIV/AIDS Fund (MHAF)</t>
  </si>
  <si>
    <t>Apr 20,2022</t>
  </si>
  <si>
    <t>Corporation for National And Community Service</t>
  </si>
  <si>
    <t>Homeland Security Research, Development, Testing, Evaluation and Demonstration of Technologies Related to Countering Weapons of Mass Destruction</t>
  </si>
  <si>
    <t>97.102</t>
  </si>
  <si>
    <t>Case Management Pilot Program</t>
  </si>
  <si>
    <t>Feb 17,2022</t>
  </si>
  <si>
    <t>State, Local, Tribal and Territorial Security Operations Center/Information Sharing and Analysis Center</t>
  </si>
  <si>
    <t>Cybersecurity Education and Training</t>
  </si>
  <si>
    <t>CISA Cyber Security Awareness Campaign</t>
  </si>
  <si>
    <t>97.137</t>
  </si>
  <si>
    <t>State and Local Cybersecurity Grant Program Tribal Cybersecurity Grant Program</t>
  </si>
  <si>
    <t>54.XXX</t>
  </si>
  <si>
    <t>87.XXX</t>
  </si>
  <si>
    <t>31.XXX</t>
  </si>
  <si>
    <t>92.XXX</t>
  </si>
  <si>
    <r>
      <t xml:space="preserve">Significant Variance?
</t>
    </r>
    <r>
      <rPr>
        <b/>
        <sz val="9"/>
        <color indexed="12"/>
        <rFont val="Times New Roman"/>
        <family val="1"/>
      </rPr>
      <t xml:space="preserve"> If "YES" please provide variance explanation in next column.</t>
    </r>
  </si>
  <si>
    <t>The total includes the adjustments but not Pass-through</t>
  </si>
  <si>
    <t>COMMISSIONERS FOR THE PROMOTION OF UNIFORMITY OF LEGISLATION IN THE UNITED STATES</t>
  </si>
  <si>
    <t>SECRETARY OF NATURAL AND HISTORIC RESOURCES</t>
  </si>
  <si>
    <t>SECRETARY OF PUBLIC SAFETY AND HOMELAND SECURITY</t>
  </si>
  <si>
    <t>DEPARTMENT OF TRANSPORTATION TRANSFER PAYMENTS</t>
  </si>
  <si>
    <t>DEPARTMENT OF BEHAVIORAL HEALTH AND DEVELOPMENTAL SERVICES</t>
  </si>
  <si>
    <t>OPIOID ABATEMENT AUTHORITY</t>
  </si>
  <si>
    <t>BROWN V BOARD OF EDUCATION SCHOLARSHIP COMMITTEE</t>
  </si>
  <si>
    <t>DEPARTMENT OF TREASURY - TRUST FUNDS</t>
  </si>
  <si>
    <t xml:space="preserve">DEPARTMENT OF TREASURY - STATEWIDE ACTIVITIES  </t>
  </si>
  <si>
    <t>Federal schedule reporting agencies (Updated with the directive Vlookup file)</t>
  </si>
  <si>
    <t>VIRGINIA INSTITUTE OF MARINE SCIENCE</t>
  </si>
  <si>
    <t>VIRGINIA POLYTECHNIC INSTITUTE AND STATE UNIVERSITY</t>
  </si>
  <si>
    <t>COOPERATIVE EXTENSION AND AGRICULTURAL RESEARCH SERVICES</t>
  </si>
  <si>
    <t>VIRGINIA COMMONWEALTH UNIVERSITY</t>
  </si>
  <si>
    <t>J. SARGEANT REYNOLDS COMMUNITY COLLEGE</t>
  </si>
  <si>
    <t>PATRICK AND HENRY COMMUNITY COLLEGE</t>
  </si>
  <si>
    <t>MOUNTAIN GATEWAY COMMUNITY COLLEGE</t>
  </si>
  <si>
    <t>BRIGHTPOINT COMMUNITY COLLEGE</t>
  </si>
  <si>
    <t>VIRGINIA PENINSULA COMMUNITY COLLEGE</t>
  </si>
  <si>
    <t>LAUREL RIDGE COMMUNITY COLLEGE</t>
  </si>
  <si>
    <t>INSTITUTE FOR ADVANCED LEARNING AND RESEARCH</t>
  </si>
  <si>
    <t>503</t>
  </si>
  <si>
    <t>SUSSEX ONE STATE PRISON</t>
  </si>
  <si>
    <t>SUSSEX TWO STATE PRISON</t>
  </si>
  <si>
    <t>MARION CORRECTIONAL CENTER</t>
  </si>
  <si>
    <t>DEPARTMENT OF CORRECTIONS -- DIVISION OF INSTITUTIONS</t>
  </si>
  <si>
    <t>WESTERN REGION CORRECTIONAL FIELD UNITS</t>
  </si>
  <si>
    <t>RIVER NORTH CORRECTIONAL CENTER</t>
  </si>
  <si>
    <t>CULPEPER CORRECTIONAL FACILITY FOR WOMEN</t>
  </si>
  <si>
    <t>COMMONWEALTH CENTER FOR CHILDREN AND ADOLESCENTS</t>
  </si>
  <si>
    <t>Receipients (Include 701, 720, CCs)</t>
  </si>
  <si>
    <t>32.XXX</t>
  </si>
  <si>
    <t>27.XXX</t>
  </si>
  <si>
    <t>29.XXX</t>
  </si>
  <si>
    <t>30.XXX</t>
  </si>
  <si>
    <t>33.XXX</t>
  </si>
  <si>
    <t>34.XXX</t>
  </si>
  <si>
    <t>38.XXX</t>
  </si>
  <si>
    <t>40.XXX</t>
  </si>
  <si>
    <t>44.XXX</t>
  </si>
  <si>
    <t>46.XXX</t>
  </si>
  <si>
    <t>57.XXX</t>
  </si>
  <si>
    <t>58.XXX</t>
  </si>
  <si>
    <t>68.XXX</t>
  </si>
  <si>
    <t>70.XXX</t>
  </si>
  <si>
    <t>78.XXX</t>
  </si>
  <si>
    <t>86.XXX</t>
  </si>
  <si>
    <t>88.XXX</t>
  </si>
  <si>
    <t>91.XXX</t>
  </si>
  <si>
    <t>R&amp;D/
COVID/
IIJA</t>
  </si>
  <si>
    <t>&amp;</t>
  </si>
  <si>
    <t>270</t>
  </si>
  <si>
    <t>275</t>
  </si>
  <si>
    <t>276</t>
  </si>
  <si>
    <t>277</t>
  </si>
  <si>
    <t>278</t>
  </si>
  <si>
    <t>279</t>
  </si>
  <si>
    <t>280</t>
  </si>
  <si>
    <t>282</t>
  </si>
  <si>
    <t>283</t>
  </si>
  <si>
    <t>284</t>
  </si>
  <si>
    <t>285</t>
  </si>
  <si>
    <t>286</t>
  </si>
  <si>
    <t>287</t>
  </si>
  <si>
    <t>288</t>
  </si>
  <si>
    <t>290</t>
  </si>
  <si>
    <t>291</t>
  </si>
  <si>
    <t>292</t>
  </si>
  <si>
    <t>293</t>
  </si>
  <si>
    <t>294</t>
  </si>
  <si>
    <t>295</t>
  </si>
  <si>
    <t>296</t>
  </si>
  <si>
    <t>297</t>
  </si>
  <si>
    <t>298</t>
  </si>
  <si>
    <t>299</t>
  </si>
  <si>
    <t>703</t>
  </si>
  <si>
    <t>704</t>
  </si>
  <si>
    <t>705</t>
  </si>
  <si>
    <t>706</t>
  </si>
  <si>
    <t>707</t>
  </si>
  <si>
    <t>708</t>
  </si>
  <si>
    <t>709</t>
  </si>
  <si>
    <t>716</t>
  </si>
  <si>
    <t>718</t>
  </si>
  <si>
    <t>719</t>
  </si>
  <si>
    <t>721</t>
  </si>
  <si>
    <t>723</t>
  </si>
  <si>
    <t>724</t>
  </si>
  <si>
    <t>728</t>
  </si>
  <si>
    <t>729</t>
  </si>
  <si>
    <t>730</t>
  </si>
  <si>
    <t>733</t>
  </si>
  <si>
    <t>734</t>
  </si>
  <si>
    <t>735</t>
  </si>
  <si>
    <t>737</t>
  </si>
  <si>
    <t>739</t>
  </si>
  <si>
    <t>741</t>
  </si>
  <si>
    <t>742</t>
  </si>
  <si>
    <t>743</t>
  </si>
  <si>
    <t>745</t>
  </si>
  <si>
    <t>747</t>
  </si>
  <si>
    <t>748</t>
  </si>
  <si>
    <t>749</t>
  </si>
  <si>
    <t>752</t>
  </si>
  <si>
    <t>753</t>
  </si>
  <si>
    <t>754</t>
  </si>
  <si>
    <t>756</t>
  </si>
  <si>
    <t>757</t>
  </si>
  <si>
    <t>760</t>
  </si>
  <si>
    <t>761</t>
  </si>
  <si>
    <t>766</t>
  </si>
  <si>
    <t>767</t>
  </si>
  <si>
    <t>768</t>
  </si>
  <si>
    <t>769</t>
  </si>
  <si>
    <t>770</t>
  </si>
  <si>
    <t>771</t>
  </si>
  <si>
    <t>772</t>
  </si>
  <si>
    <t>773</t>
  </si>
  <si>
    <t>774</t>
  </si>
  <si>
    <t>775</t>
  </si>
  <si>
    <t>776</t>
  </si>
  <si>
    <t>779</t>
  </si>
  <si>
    <t>785</t>
  </si>
  <si>
    <t>786</t>
  </si>
  <si>
    <t>790</t>
  </si>
  <si>
    <t>792</t>
  </si>
  <si>
    <t>793</t>
  </si>
  <si>
    <t>794</t>
  </si>
  <si>
    <t>795</t>
  </si>
  <si>
    <t>799</t>
  </si>
  <si>
    <t>Other (Please email DOA).</t>
  </si>
  <si>
    <t>ALN/
symbol</t>
  </si>
  <si>
    <t>Check if 
duplicate</t>
  </si>
  <si>
    <t>Check if
on SEFA</t>
  </si>
  <si>
    <t>Check if
on RNS</t>
  </si>
  <si>
    <t>SEFA</t>
  </si>
  <si>
    <t>Received from State</t>
  </si>
  <si>
    <t>Disbursed to State</t>
  </si>
  <si>
    <t>Disbursed to Nonstate</t>
  </si>
  <si>
    <t>Received from Nonstate</t>
  </si>
  <si>
    <t>ALN Pre.</t>
  </si>
  <si>
    <r>
      <t xml:space="preserve">Variance Material Hide?
</t>
    </r>
    <r>
      <rPr>
        <b/>
        <sz val="10"/>
        <color indexed="12"/>
        <rFont val="Times New Roman"/>
        <family val="1"/>
      </rPr>
      <t xml:space="preserve"> If "YES" please provide variance explanation in next column.</t>
    </r>
  </si>
  <si>
    <t>10.143</t>
  </si>
  <si>
    <t>Pandemic Assistance Revenue Program</t>
  </si>
  <si>
    <t>Jan 20,2023</t>
  </si>
  <si>
    <t>10.146</t>
  </si>
  <si>
    <t>Farm Service Agency Taxpayer Outreach Education and Technical Assistance (American Rescue Plan Assistance)</t>
  </si>
  <si>
    <t>Feb 02,2023</t>
  </si>
  <si>
    <t>10.186</t>
  </si>
  <si>
    <t>Regional Food Business Centers</t>
  </si>
  <si>
    <t>Aug 23,2022</t>
  </si>
  <si>
    <t>10.187</t>
  </si>
  <si>
    <t>The Emergency Food Assistance Program (TEFAP) Commodity Credit Corporation Eligible Recipient Funds</t>
  </si>
  <si>
    <t>Feb 06,2023</t>
  </si>
  <si>
    <t>10.188</t>
  </si>
  <si>
    <t>Organic Market Development Grant (OMDG) Program</t>
  </si>
  <si>
    <t>Mar 23,2023</t>
  </si>
  <si>
    <t>10.189</t>
  </si>
  <si>
    <t>Local Meat Capacity Grants</t>
  </si>
  <si>
    <t>10.190</t>
  </si>
  <si>
    <t>Resilient Food System Infrastructure Program</t>
  </si>
  <si>
    <t>Mar 24,2023</t>
  </si>
  <si>
    <t>10.191</t>
  </si>
  <si>
    <t>Pandemic Assistance for Cotton Merchandisers (PACM)</t>
  </si>
  <si>
    <t>May 12,2023</t>
  </si>
  <si>
    <t>10.237</t>
  </si>
  <si>
    <t>From Learning to Leading: Cultivating the Next Generation of Diverse Food and Agriculture Professionals</t>
  </si>
  <si>
    <t>Jul 06,2022</t>
  </si>
  <si>
    <t>10.238</t>
  </si>
  <si>
    <t>Institute of Rural Partnership (GP 780)</t>
  </si>
  <si>
    <t>10.239</t>
  </si>
  <si>
    <t>Human Health and Soil Health Study</t>
  </si>
  <si>
    <t>10.241</t>
  </si>
  <si>
    <t>Institute of Rural Partnerships (GP 778)</t>
  </si>
  <si>
    <t>Sep 30,2022</t>
  </si>
  <si>
    <t>10.243</t>
  </si>
  <si>
    <t>Oct 12,2022</t>
  </si>
  <si>
    <t>10.244</t>
  </si>
  <si>
    <t>Special Supplemental Nutrition Program for Women, Infants, and Children – National Workforce Strategy Development</t>
  </si>
  <si>
    <t>Nov 16,2022</t>
  </si>
  <si>
    <t>10.245</t>
  </si>
  <si>
    <t>Laying Hen and Turkey Research Program</t>
  </si>
  <si>
    <t>10.246</t>
  </si>
  <si>
    <t>Research Facilities Act Program</t>
  </si>
  <si>
    <t>Apr 06,2023</t>
  </si>
  <si>
    <t>10.383</t>
  </si>
  <si>
    <t>Fertilizer Product Expansion Program</t>
  </si>
  <si>
    <t>Sep 23,2022</t>
  </si>
  <si>
    <t>10.384</t>
  </si>
  <si>
    <t>Indigenous Animals Harvesting and Meat Processing Grant Program</t>
  </si>
  <si>
    <t>Mar 29,2023</t>
  </si>
  <si>
    <t>10.461</t>
  </si>
  <si>
    <t>Pandemic Cover Crop Program</t>
  </si>
  <si>
    <t>Jul 12,2022</t>
  </si>
  <si>
    <t>10.645</t>
  </si>
  <si>
    <t>Farm to School State Formula Grant</t>
  </si>
  <si>
    <t>Sep 14,2022</t>
  </si>
  <si>
    <t>10.724</t>
  </si>
  <si>
    <t>Wildfire Crisis Strategy Landscapes</t>
  </si>
  <si>
    <t>Jul 28,2022</t>
  </si>
  <si>
    <t>10.725</t>
  </si>
  <si>
    <t>Infrastructure and Investment Jobs Act Financial Assistance to Facilities that Purchase and Process Byproducts for Ecosystem Restoration</t>
  </si>
  <si>
    <t>Aug 09,2022</t>
  </si>
  <si>
    <t>10.726</t>
  </si>
  <si>
    <t>Opal Creek Wilderness Economic Grant Program</t>
  </si>
  <si>
    <t>Aug 10,2022</t>
  </si>
  <si>
    <t>10.727</t>
  </si>
  <si>
    <t>Inflation Reduction Act Urban &amp; Community Forestry Program</t>
  </si>
  <si>
    <t>Feb 03,2023</t>
  </si>
  <si>
    <t>10.728</t>
  </si>
  <si>
    <t>Inflation Reduction Act Hazardous Fuels Transportation Assistance</t>
  </si>
  <si>
    <t>10.729</t>
  </si>
  <si>
    <t>Inflation Reduction Act - National Forest System</t>
  </si>
  <si>
    <t>Feb 27,2023</t>
  </si>
  <si>
    <t>10.730</t>
  </si>
  <si>
    <t>Mar 09,2023</t>
  </si>
  <si>
    <t>10.732</t>
  </si>
  <si>
    <t>Bipartisan Infrastructure Law State, Private &amp; Tribal Agreements</t>
  </si>
  <si>
    <t>Mar 30,2023</t>
  </si>
  <si>
    <t>10.733</t>
  </si>
  <si>
    <t>Bipartisan Infrastructure Law – Removal and Production of Flammable Vegetation to Produce Biochar and Innovative Wood Products</t>
  </si>
  <si>
    <t>Apr 24,2023</t>
  </si>
  <si>
    <t>10.734</t>
  </si>
  <si>
    <t>Inflation Reduction Act - Forest Legacy Program</t>
  </si>
  <si>
    <t>Jun 28,2023</t>
  </si>
  <si>
    <t>10.936</t>
  </si>
  <si>
    <t>Aug 19,2022</t>
  </si>
  <si>
    <t>10.938</t>
  </si>
  <si>
    <t>Conservation Outreach, Education and Technical Assistance</t>
  </si>
  <si>
    <t>Jul 08,2022</t>
  </si>
  <si>
    <t>Cochran Fellowship Program</t>
  </si>
  <si>
    <t>10.965</t>
  </si>
  <si>
    <t>Milk Loss Program</t>
  </si>
  <si>
    <t>Aug 30,2022</t>
  </si>
  <si>
    <t>10.968</t>
  </si>
  <si>
    <t>Increasing Land, Capital, and Market Access Program</t>
  </si>
  <si>
    <t>Aug 24,2022</t>
  </si>
  <si>
    <t>10.969</t>
  </si>
  <si>
    <t>FSA Conservation Reserve Program Transition Incentive Program: Outreach, Technical Assistance, and Research Agreements</t>
  </si>
  <si>
    <t>Dec 07,2022</t>
  </si>
  <si>
    <t>10.970</t>
  </si>
  <si>
    <t>Farm Loan Borrower Relief Program</t>
  </si>
  <si>
    <t>Oct 04,2022</t>
  </si>
  <si>
    <t>10.971</t>
  </si>
  <si>
    <t>Urban Agriculture and Urban County Committee Outreach, Technical Assistance, and Education</t>
  </si>
  <si>
    <t>Jan 23,2023</t>
  </si>
  <si>
    <t>10.973</t>
  </si>
  <si>
    <t>Emergency Grain Storage Facility Assistance Program</t>
  </si>
  <si>
    <t>10.974</t>
  </si>
  <si>
    <t>DSA COVID Relief Program</t>
  </si>
  <si>
    <t>Mar 14,2023</t>
  </si>
  <si>
    <t>10.975</t>
  </si>
  <si>
    <t>Emergency Relief Program Outreach Education and Technical Assistance</t>
  </si>
  <si>
    <t>Mar 07,2023</t>
  </si>
  <si>
    <t>10.976</t>
  </si>
  <si>
    <t>Rice Production Program</t>
  </si>
  <si>
    <t>May 10,2023</t>
  </si>
  <si>
    <t>10.977</t>
  </si>
  <si>
    <t>Organic Dairy Marketing Assistance Program</t>
  </si>
  <si>
    <t>Apr 12,2023</t>
  </si>
  <si>
    <t>10.997</t>
  </si>
  <si>
    <t>U.S. Codex Office Support for International Activities</t>
  </si>
  <si>
    <t>11.034</t>
  </si>
  <si>
    <t>2023 MBDA Capital Readiness Program</t>
  </si>
  <si>
    <t>Feb 08,2023</t>
  </si>
  <si>
    <t>11.037</t>
  </si>
  <si>
    <t>CHIPS Incentives Program</t>
  </si>
  <si>
    <t>Feb 24,2023</t>
  </si>
  <si>
    <t>11.038</t>
  </si>
  <si>
    <t>Mar 27,2023</t>
  </si>
  <si>
    <t>11.039</t>
  </si>
  <si>
    <t>Regional Technology and Innovation Hubs</t>
  </si>
  <si>
    <t>11.040</t>
  </si>
  <si>
    <t>Distressed Area Recompete Pilot Program</t>
  </si>
  <si>
    <t>Jun 29,2023</t>
  </si>
  <si>
    <t>12.020</t>
  </si>
  <si>
    <t>STARBASE Program</t>
  </si>
  <si>
    <t>Aug 12,2022</t>
  </si>
  <si>
    <t>12.021</t>
  </si>
  <si>
    <t>Army National Guard Army Compatible Use Buffer Program</t>
  </si>
  <si>
    <t>12.022</t>
  </si>
  <si>
    <t>DoD Mentor-Protege Program</t>
  </si>
  <si>
    <t>Feb 01,2023</t>
  </si>
  <si>
    <t>12.024</t>
  </si>
  <si>
    <t>Jun 26,2023</t>
  </si>
  <si>
    <t>Ease 3.0</t>
  </si>
  <si>
    <t>12.333</t>
  </si>
  <si>
    <t>Advanced Manufacturing Technology - Office of the Secretary of Defense (OSD), Manufacturing Technology (ManTech) Program</t>
  </si>
  <si>
    <t>Jun 13,2023</t>
  </si>
  <si>
    <t>14.021</t>
  </si>
  <si>
    <t>Green and Resilient Retrofit Program</t>
  </si>
  <si>
    <t>Jan 25,2023</t>
  </si>
  <si>
    <t>14.022</t>
  </si>
  <si>
    <t>Housing Counseling Program Homeownership Initiative</t>
  </si>
  <si>
    <t>14.023</t>
  </si>
  <si>
    <t>Community Development Block Grant- PRO Housing Competition</t>
  </si>
  <si>
    <t>May 02,2023</t>
  </si>
  <si>
    <t>14.277</t>
  </si>
  <si>
    <t>Youth Homeless System Improvement Grants</t>
  </si>
  <si>
    <t>Dec 26,2022</t>
  </si>
  <si>
    <t>Radon Interventions in Public and Assisted Multifamily Housing</t>
  </si>
  <si>
    <t>15.075</t>
  </si>
  <si>
    <t>Blackfeet Water Rights Settlement</t>
  </si>
  <si>
    <t>Jul 04,2022</t>
  </si>
  <si>
    <t>15.076</t>
  </si>
  <si>
    <t>Musselshell-Judith Rural Water System</t>
  </si>
  <si>
    <t>15.077</t>
  </si>
  <si>
    <t>Rehabilitation, Reconstruction, or Replacement of Carey Act Dams</t>
  </si>
  <si>
    <t>Jul 07,2022</t>
  </si>
  <si>
    <t>15.078</t>
  </si>
  <si>
    <t>Snow Water Supply Forecasting</t>
  </si>
  <si>
    <t>15.079</t>
  </si>
  <si>
    <t>Experienced Services Program (ESP)</t>
  </si>
  <si>
    <t>15.099</t>
  </si>
  <si>
    <t>Abandoned Hardrock Mine Reclamation (AHMR/AML) Grants</t>
  </si>
  <si>
    <t>May 03,2023</t>
  </si>
  <si>
    <t>Water Recycling and Desalination Construction Programs</t>
  </si>
  <si>
    <t>Upper Klamath Basin Water Supply Alignment</t>
  </si>
  <si>
    <t>15.575</t>
  </si>
  <si>
    <t>Lower Colorado River Basin Conservation and Efficiency Program</t>
  </si>
  <si>
    <t>May 17,2023</t>
  </si>
  <si>
    <t>15.576</t>
  </si>
  <si>
    <t>Yakima River Basin Water Enhancement Phase III (Yakima Basin Integrated Plan)</t>
  </si>
  <si>
    <t>Jun 21,2023</t>
  </si>
  <si>
    <t>15.580</t>
  </si>
  <si>
    <t>Aquatic Ecosystem Restoration Program</t>
  </si>
  <si>
    <t>Mar 28,2023</t>
  </si>
  <si>
    <t>15.685</t>
  </si>
  <si>
    <t>National Fish Passage</t>
  </si>
  <si>
    <t>Oct 24,2022</t>
  </si>
  <si>
    <t>15.686</t>
  </si>
  <si>
    <t>National Fish Habitat Partnership</t>
  </si>
  <si>
    <t>15.821</t>
  </si>
  <si>
    <t>USGS Cooperative Landslide Hazard Mapping and Assessment Program</t>
  </si>
  <si>
    <t>15.840</t>
  </si>
  <si>
    <t>Upper Mississippi River System Navigation and Ecosystem Sustainability Program</t>
  </si>
  <si>
    <t>Nov 17,2022</t>
  </si>
  <si>
    <t>15.965</t>
  </si>
  <si>
    <t>Groundwork - Brownfield to Greenspace</t>
  </si>
  <si>
    <t>16.052</t>
  </si>
  <si>
    <t>Restorative Practices to Address Domestic Violence, Dating Violence, Sexual Assault, and Stalking</t>
  </si>
  <si>
    <t>Sep 22,2022</t>
  </si>
  <si>
    <t>16.053</t>
  </si>
  <si>
    <t>Sexual Assault Forensic Examinations</t>
  </si>
  <si>
    <t>Jan 24,2023</t>
  </si>
  <si>
    <t>16.054</t>
  </si>
  <si>
    <t>Virtual Reality De-escalation Training</t>
  </si>
  <si>
    <t>Feb 14,2023</t>
  </si>
  <si>
    <t>16.055</t>
  </si>
  <si>
    <t>Tribal Special Assistant United States Attorneys</t>
  </si>
  <si>
    <t>Apr 04,2023</t>
  </si>
  <si>
    <t>16.056</t>
  </si>
  <si>
    <t>National Deaf Services Line</t>
  </si>
  <si>
    <t>May 16,2023</t>
  </si>
  <si>
    <t>16.057</t>
  </si>
  <si>
    <t>OVW LGBT Specific Services Program</t>
  </si>
  <si>
    <t>Jun 19,2023</t>
  </si>
  <si>
    <t>16.058</t>
  </si>
  <si>
    <t>Demonstration Program on Trauma-Informed, Victim Centered Training for Law Enforcement</t>
  </si>
  <si>
    <t>Delinquency Prevention Program</t>
  </si>
  <si>
    <t>Treatment Court Discretionary Grant Program</t>
  </si>
  <si>
    <t>Tribal Justice Systems</t>
  </si>
  <si>
    <t>Comprehensive Opioid, Stimulant, and other Substances Use Program</t>
  </si>
  <si>
    <t>17.290</t>
  </si>
  <si>
    <t>WIOA Adult, Dislocated Worker and Youth Outlying Areas Consolidated Grants</t>
  </si>
  <si>
    <t>Jun 07,2023</t>
  </si>
  <si>
    <t>19.127</t>
  </si>
  <si>
    <t>U.S.-ASEAN Smart Cities Partnership: University Partnership Program</t>
  </si>
  <si>
    <t>Nov 18,2022</t>
  </si>
  <si>
    <t>19.888</t>
  </si>
  <si>
    <t>Global Defense Reform Program</t>
  </si>
  <si>
    <t>Feb 23,2023</t>
  </si>
  <si>
    <t>19.989</t>
  </si>
  <si>
    <t>State/African Regional - Other Economic Support Funds (ESF) Projects/Programs</t>
  </si>
  <si>
    <t>Aug 03,2022</t>
  </si>
  <si>
    <t>Airport Improvement Program, COVID-19 Airports Programs, and Infrastructure Investment and Jobs Act Programs</t>
  </si>
  <si>
    <t>20.115</t>
  </si>
  <si>
    <t>Fueling Aviation’s Sustainable Transition via Sustainable Aviation Fuels (FAST-SAF) and Low-Emissions Aviation Technologies (FAST-Tech) Grant</t>
  </si>
  <si>
    <t>Apr 17,2023</t>
  </si>
  <si>
    <t>Federal-State Partnership for Intercity Passenger Rail</t>
  </si>
  <si>
    <t>20.328</t>
  </si>
  <si>
    <t>Interstate Rail Compacts</t>
  </si>
  <si>
    <t>Nov 22,2022</t>
  </si>
  <si>
    <t>United States Marine Highway Grants</t>
  </si>
  <si>
    <t>20.825</t>
  </si>
  <si>
    <t>Tanker Security Program</t>
  </si>
  <si>
    <t>May 26,2023</t>
  </si>
  <si>
    <t>20.941</t>
  </si>
  <si>
    <t>Strengthening Mobility and Revolutionizing Transportation (SMART) Grants Program</t>
  </si>
  <si>
    <t>20.942</t>
  </si>
  <si>
    <t>Thriving Communities Program Capacity Builders Cooperative Agreements</t>
  </si>
  <si>
    <t>Oct 14,2022</t>
  </si>
  <si>
    <t>20.943</t>
  </si>
  <si>
    <t>Rural and Tribal Assistance Pilot Program</t>
  </si>
  <si>
    <t>Nov 03,2022</t>
  </si>
  <si>
    <t>20.944</t>
  </si>
  <si>
    <t>Autonomous Vehicle Research in Rural Communities Program</t>
  </si>
  <si>
    <t>Feb 21,2023</t>
  </si>
  <si>
    <t>20.945</t>
  </si>
  <si>
    <t>Asset Concessions and Innovative Finance Assistance</t>
  </si>
  <si>
    <t>Feb 17,2023</t>
  </si>
  <si>
    <t>20.946</t>
  </si>
  <si>
    <t>Feb 28,2023</t>
  </si>
  <si>
    <t>20.947</t>
  </si>
  <si>
    <t>Advanced Bridge Technology Clearinghouse (ABTC) Development</t>
  </si>
  <si>
    <t>CORONAVIRUS STATE AND LOCAL FISCAL RECOVERY FUNDS</t>
  </si>
  <si>
    <t>21.032</t>
  </si>
  <si>
    <t>Local Assistance and Tribal Consistency Fund</t>
  </si>
  <si>
    <t>Jul 21,2022</t>
  </si>
  <si>
    <t>UNIVERSAL SERVICE FUND - HIGH COST</t>
  </si>
  <si>
    <t>UNIVERSAL SERVICE FUND - LIFELINE</t>
  </si>
  <si>
    <t>UNIVERSAL SERVICE FUND - SCHOOLS and LIBRARIES</t>
  </si>
  <si>
    <t>UNIVERSAL SERVICE FUND - RURAL HEALTH CARE</t>
  </si>
  <si>
    <t>COVID-19 Telehealth Program</t>
  </si>
  <si>
    <t>32.011</t>
  </si>
  <si>
    <t>Affordable Connectivity Outreach Grant Program</t>
  </si>
  <si>
    <t>Sep 27,2022</t>
  </si>
  <si>
    <t>42.015</t>
  </si>
  <si>
    <t>Lewis-Houghton Civics and Democracy Initiative</t>
  </si>
  <si>
    <t>May 05,2023</t>
  </si>
  <si>
    <t>45.031</t>
  </si>
  <si>
    <t>American Latino Museum Internship and Fellowship Initiative</t>
  </si>
  <si>
    <t>May 04,2023</t>
  </si>
  <si>
    <t>STEM Education (formerly Education and Human Resources)</t>
  </si>
  <si>
    <t>64.056</t>
  </si>
  <si>
    <t>Oct 16,2022</t>
  </si>
  <si>
    <t>64.058</t>
  </si>
  <si>
    <t>Apr 20,2023</t>
  </si>
  <si>
    <t>66.044</t>
  </si>
  <si>
    <t>Wildfire Smoke Preparedness in Community Buildings Grant Program</t>
  </si>
  <si>
    <t>66.045</t>
  </si>
  <si>
    <t>Clean School Bus Program</t>
  </si>
  <si>
    <t>66.046</t>
  </si>
  <si>
    <t>Climate Pollution Reduction Grants</t>
  </si>
  <si>
    <t>Geographic Programs - Puget Sound Protection and Restoration: Tribal Implementation Assistance Program</t>
  </si>
  <si>
    <t>Geographic Programs - Puget Sound Action Agenda: Technical Investigations and Implementation Assistance Program</t>
  </si>
  <si>
    <t>Geographic Programs - San Francisco Bay Water Quality Improvement Fund</t>
  </si>
  <si>
    <t>Geographic Programs - Southeast New England Coastal Watershed Restoration Program</t>
  </si>
  <si>
    <t>Environmental Justice Government-to-Government (EJG2G) Program</t>
  </si>
  <si>
    <t>Water Infrastructure Improvements for the Nation Small and Underserved Communities Emerging Contaminants Grant Program</t>
  </si>
  <si>
    <t>Voluntary School and Child Care Lead Testing and Reduction Grant Program (SDWA 1464(d))</t>
  </si>
  <si>
    <t>Clean Water State Revolving Fund</t>
  </si>
  <si>
    <t>Geographic Programs - Chesapeake Bay Program</t>
  </si>
  <si>
    <t>Drinking Water State Revolving Fund</t>
  </si>
  <si>
    <t>Geographic Programs - Great Lakes Restoration Initiative</t>
  </si>
  <si>
    <t>Geographic Programs - South Florida Geographic Initiatives Program</t>
  </si>
  <si>
    <t>66.487</t>
  </si>
  <si>
    <t>Non-State Member Support for the Gulf Hypoxia Action Plan</t>
  </si>
  <si>
    <t>Sep 16,2022</t>
  </si>
  <si>
    <t>66.489</t>
  </si>
  <si>
    <t>Response to Emergency Situations Affecting Public Water Systems (SDWA 1442b)</t>
  </si>
  <si>
    <t>Nov 14,2022</t>
  </si>
  <si>
    <t>66.614</t>
  </si>
  <si>
    <t>Financial Assistance For Community Support Activities To Address Environmental Justice Issues</t>
  </si>
  <si>
    <t>Oct 28,2022</t>
  </si>
  <si>
    <t>66.615</t>
  </si>
  <si>
    <t>Environmental Justice Thriving Communities Grantmaking Program (EJ TCGM)</t>
  </si>
  <si>
    <t>66.616</t>
  </si>
  <si>
    <t>Environmental and Climate Justice Block Grant Program</t>
  </si>
  <si>
    <t>Jan 27,2023</t>
  </si>
  <si>
    <t>66.920</t>
  </si>
  <si>
    <t>Solid Waste Infrastructure for Recycling Infrastructure Grants</t>
  </si>
  <si>
    <t>Sep 21,2022</t>
  </si>
  <si>
    <t>66.921</t>
  </si>
  <si>
    <t>Reduce, Reuse, Recycling Education and Outreach Grants</t>
  </si>
  <si>
    <t>66.957</t>
  </si>
  <si>
    <t>66.959</t>
  </si>
  <si>
    <t>Greenhouse Gas Reduction Fund: Section 134(a)(1) - Zero Emission Technologies Grant Program</t>
  </si>
  <si>
    <t>Geographic Programs - Columbia River Basin Restoration (CRBR) Program</t>
  </si>
  <si>
    <t>Geographic Programs - Chesapeake Bay Program Implementation, Regulatory/Accountability and Monitoring Grants</t>
  </si>
  <si>
    <t>66.965</t>
  </si>
  <si>
    <t>Alaska Native Claims Settlement Act Contaminated Land Assistance Agreements</t>
  </si>
  <si>
    <t>81.253</t>
  </si>
  <si>
    <t>Manufacturing and Energy Supply Chain Demonstrations and Commercial Applications</t>
  </si>
  <si>
    <t>Nov 21,2022</t>
  </si>
  <si>
    <t>81.254</t>
  </si>
  <si>
    <t>Grid Infrastructure Deployment and Resilience</t>
  </si>
  <si>
    <t>Aug 11,2022</t>
  </si>
  <si>
    <t>81.255</t>
  </si>
  <si>
    <t>Clean Energy Demonstrations</t>
  </si>
  <si>
    <t>Sep 06,2022</t>
  </si>
  <si>
    <t>81.256</t>
  </si>
  <si>
    <t>School Safely National Activities</t>
  </si>
  <si>
    <t>Competitive Grants for State Assessments</t>
  </si>
  <si>
    <t>84.428</t>
  </si>
  <si>
    <t>Augustus F. Hawkins Centers of Excellence—Teacher Preparation and Development</t>
  </si>
  <si>
    <t>Feb 09,2023</t>
  </si>
  <si>
    <t>87.003</t>
  </si>
  <si>
    <t>Nicholas and Zachary Burt Memorial Carbon Monoxide Poisoning Prevention Grants</t>
  </si>
  <si>
    <t>May 08,2023</t>
  </si>
  <si>
    <t>90.705</t>
  </si>
  <si>
    <t>Southeast Crescent Regional Commission  - Economic and Infrastructure Development Grants</t>
  </si>
  <si>
    <t>Southeast Crescent Regional Commission</t>
  </si>
  <si>
    <t>Mar 03,2023</t>
  </si>
  <si>
    <t>93.384</t>
  </si>
  <si>
    <t>ADVANCED RESEARCH PROJECTS AGENCY for HEALTH (ARPA-H)</t>
  </si>
  <si>
    <t>93.661</t>
  </si>
  <si>
    <t>Extramural Research Restoration Program:  Hurricanes Fiona and Ian</t>
  </si>
  <si>
    <t>Feb 20,2023</t>
  </si>
  <si>
    <t>93.695</t>
  </si>
  <si>
    <t>Health Equity Data Access Program</t>
  </si>
  <si>
    <t>93.698</t>
  </si>
  <si>
    <t>Elder Justice Act – Adult Protective Services</t>
  </si>
  <si>
    <t>May 09,2023</t>
  </si>
  <si>
    <t>Public Health Response, Forecasting, and Analytic Capacities Related to Disease Outbreaks, Epidemics, and Pandemics</t>
  </si>
  <si>
    <t>States Advancing All-Payer Health Equity Approaches and Development (AHEAD) Model</t>
  </si>
  <si>
    <t>AmeriCorps Seniors Retired and Senior Volunteer Program (RSVP) 94.002</t>
  </si>
  <si>
    <t>AmeriCorps State Commissions Support Grant</t>
  </si>
  <si>
    <t>AmeriCorps State and National 94.006</t>
  </si>
  <si>
    <t>AmeriCorps Commission Investment Fund 94.008</t>
  </si>
  <si>
    <t>AmeriCorps Seniors Foster Grandparent Program (FGP) 94.011</t>
  </si>
  <si>
    <t>AmeriCorps September 11th National Day of Service and Remembrance Grants 94.012</t>
  </si>
  <si>
    <t>AmeriCorps Volunteers In Service to America 94.013</t>
  </si>
  <si>
    <t>AmeriCorps Martin Luther King Jr. Day of Service Grants 94.014</t>
  </si>
  <si>
    <t>AmeriCorps Seniors Senior Companion Program (SCP) 94.016</t>
  </si>
  <si>
    <t>AmeriCorps Seniors Senior Demonstration Program (FGP) 94.017</t>
  </si>
  <si>
    <t>AmeriCorps CNCS Disaster Response Cooperative Agreement 94.020</t>
  </si>
  <si>
    <t>AmeriCorps Volunteer Generation Fund 94.021</t>
  </si>
  <si>
    <t>AmeriCorps National Service and Civic Engagement Research Competition 94.026</t>
  </si>
  <si>
    <t>95.010</t>
  </si>
  <si>
    <t>Feb 07,2023</t>
  </si>
  <si>
    <t>FY 2022 Operation Allies Welcome Airport Assistance Grant</t>
  </si>
  <si>
    <t>Earthquake State Assistance</t>
  </si>
  <si>
    <t>97.138</t>
  </si>
  <si>
    <t>Next Generation Warning System Grant Program</t>
  </si>
  <si>
    <t>97.139</t>
  </si>
  <si>
    <t>Safeguarding Tomorrow Revolving Loan Fund Program</t>
  </si>
  <si>
    <t>Sep 26,2022</t>
  </si>
  <si>
    <t>97.140</t>
  </si>
  <si>
    <t>National Coast Guard Museum Construction</t>
  </si>
  <si>
    <t>Sep 15,2022</t>
  </si>
  <si>
    <t>97.141</t>
  </si>
  <si>
    <t>Shelter and Services Program</t>
  </si>
  <si>
    <t>Jun 02,2023</t>
  </si>
  <si>
    <t>Entity Name</t>
  </si>
  <si>
    <t>Entity Number</t>
  </si>
  <si>
    <t>Entity Contact Name</t>
  </si>
  <si>
    <t>Entity Contact Phone Number</t>
  </si>
  <si>
    <t>Entity Contact e-mail Address</t>
  </si>
  <si>
    <t>RECEIVING AGENCY NUMBER</t>
  </si>
  <si>
    <t>DAVIS &amp; MCDANIEL VETERANS CARE CENTER (PREV VIRGINIA VETERANS CARE CENTER)</t>
  </si>
  <si>
    <t>15100</t>
  </si>
  <si>
    <t>167</t>
  </si>
  <si>
    <t>OFFICE OF DATA GOVERNANCE AND ANALYTICS</t>
  </si>
  <si>
    <t>COMMONWEALTH SAVERS PLAN (PREV VIRGINIA COLLEGE SAVINGS PLAN)</t>
  </si>
  <si>
    <t>327</t>
  </si>
  <si>
    <t>DEPARTMENT OF WORKFORCE DEVELOPMENT AND ADVANCEMENT</t>
  </si>
  <si>
    <t>863</t>
  </si>
  <si>
    <t>86300</t>
  </si>
  <si>
    <t>COMM ON ELEC UTIL REGULATION</t>
  </si>
  <si>
    <t>867</t>
  </si>
  <si>
    <t>86700</t>
  </si>
  <si>
    <t>VA BICENTENNIAL OF WAR OF 1812</t>
  </si>
  <si>
    <t>10700</t>
  </si>
  <si>
    <t>883</t>
  </si>
  <si>
    <t>AMERICAN REVOLUTION 250 COMMISSION</t>
  </si>
  <si>
    <t>97700</t>
  </si>
  <si>
    <t>784</t>
  </si>
  <si>
    <t>LAWRENCEVILLE CORRECTONAL CENTER</t>
  </si>
  <si>
    <t>2024 Assistance Listing Numbers (ALN)</t>
  </si>
  <si>
    <r>
      <t>New for FY24,</t>
    </r>
    <r>
      <rPr>
        <b/>
        <i/>
        <sz val="9"/>
        <color theme="1"/>
        <rFont val="Arial"/>
        <family val="2"/>
      </rPr>
      <t xml:space="preserve"> </t>
    </r>
    <r>
      <rPr>
        <i/>
        <sz val="9"/>
        <color rgb="FF0000CC"/>
        <rFont val="Arial"/>
        <family val="2"/>
      </rPr>
      <t>20240708 file downloaded</t>
    </r>
  </si>
  <si>
    <t>Based on 2024 Compliance Supplement/Based on Department of Education website (DOE) Website</t>
  </si>
  <si>
    <t>10.047</t>
  </si>
  <si>
    <t>Tribal Food Sovereignty</t>
  </si>
  <si>
    <t>Apr 24,2024</t>
  </si>
  <si>
    <t>10.048</t>
  </si>
  <si>
    <t>Tribal Agriculture Technical Assistance</t>
  </si>
  <si>
    <t>May 08,2024</t>
  </si>
  <si>
    <t>10.049</t>
  </si>
  <si>
    <t>Tribal Youth &amp; Workforce Development</t>
  </si>
  <si>
    <t>May 16,2024</t>
  </si>
  <si>
    <t>Oriental Fruit Fly Program</t>
  </si>
  <si>
    <t>Meat and Poultry Inspection Readiness Grants – Supplemental Funding</t>
  </si>
  <si>
    <t>Pandemic Relief Activities: Farm and Food Worker Relief Grant Program</t>
  </si>
  <si>
    <t>Pandemic Relief Activities: Local Food Purchase Agreements with States, Tribes, and Local Governments</t>
  </si>
  <si>
    <t>Pandemic Relief Activities: Meat and Poultry Processing Capacity - Technical Assistance Grants</t>
  </si>
  <si>
    <t>Higher Education National Needs Graduate Fellowship Grants</t>
  </si>
  <si>
    <t>Small Business Innovation Research (SBIR) Program / Small Business Technology Transfer (STTR) Program</t>
  </si>
  <si>
    <t>Secondary Education, Two-Year Postsecondary Education, and Agriculture in the K-12 Classroom</t>
  </si>
  <si>
    <t>1994 Institutions Research Grants</t>
  </si>
  <si>
    <t>Open Data Standards</t>
  </si>
  <si>
    <t>American Rescue Plan Centers of Excellence for Meat and Poultry Processing and Food Safety Research and Innovation Phase III</t>
  </si>
  <si>
    <t>10.247</t>
  </si>
  <si>
    <t>Emergency Citrus Disease Research and Extension Program</t>
  </si>
  <si>
    <t>Jun 05,2024</t>
  </si>
  <si>
    <t>Food and Agriculture Defense Initiative (FADI)</t>
  </si>
  <si>
    <t>Resident Instruction, Agriculture, and Food Science Facilities and Equipment Grants</t>
  </si>
  <si>
    <t>Food Safety Outreach Program</t>
  </si>
  <si>
    <t>Alfalfa Seed and Alfalfa Forage Systems Program</t>
  </si>
  <si>
    <t>Gus Schumacher Nutrition Incentive Program</t>
  </si>
  <si>
    <t>Farm Operating Loans and Loan Guarantees</t>
  </si>
  <si>
    <t>Farm Ownership Loans and Loan Guarantees</t>
  </si>
  <si>
    <t>Very Low to Moderate Income Housing Loans and Loan Guarantees</t>
  </si>
  <si>
    <t>Rural Multi-Family Housing Revitalization Demonstration Program (MPR)</t>
  </si>
  <si>
    <t>Rural Development Multi-Family Housing Rural Housing Voucher Program</t>
  </si>
  <si>
    <t>10.462</t>
  </si>
  <si>
    <t>Transitional and Organic Grower Assistance Program</t>
  </si>
  <si>
    <t>Aug 22,2023</t>
  </si>
  <si>
    <t>Smith-Lever Extension Funding</t>
  </si>
  <si>
    <t>Extension Services at 1890 Colleges and Tuskegee University, West Virginia State College, and Central State University</t>
  </si>
  <si>
    <t>Facility Improvements at 1890 Facilities (Sec. 1447)</t>
  </si>
  <si>
    <t>Renewable Resources Extension Act</t>
  </si>
  <si>
    <t>New Beginning for Tribal Students</t>
  </si>
  <si>
    <t>Food Distribution Program on Indian Reservations (FDPIR) Nutrition Paraprofessional Training</t>
  </si>
  <si>
    <t>School Nutrition Training Grants</t>
  </si>
  <si>
    <t>Regional Agricultural Promotion Program</t>
  </si>
  <si>
    <t>10.621</t>
  </si>
  <si>
    <t>Assisting Specialty Crop Exports</t>
  </si>
  <si>
    <t>Jan 30,2024</t>
  </si>
  <si>
    <t>10.646</t>
  </si>
  <si>
    <t>Summer Electronic Benefit Transfer Program for Children</t>
  </si>
  <si>
    <t>Oct 12,2023</t>
  </si>
  <si>
    <t>10.706</t>
  </si>
  <si>
    <t>Grey Towers Cooperative Authorities</t>
  </si>
  <si>
    <t>May 21,2024</t>
  </si>
  <si>
    <t>10.722</t>
  </si>
  <si>
    <t>Forest Service Reverse 911 Grant Program</t>
  </si>
  <si>
    <t>10.731</t>
  </si>
  <si>
    <t>Inflation Reduction Act Landscape Scale Restoration</t>
  </si>
  <si>
    <t>Jul 27,2023</t>
  </si>
  <si>
    <t>10.736</t>
  </si>
  <si>
    <t>Bipartisan Infrastructure Act Nursery Vegetation</t>
  </si>
  <si>
    <t>Jun 28,2024</t>
  </si>
  <si>
    <t>10.757</t>
  </si>
  <si>
    <t>Powering Affordable Clean Energy (PACE) Program</t>
  </si>
  <si>
    <t>Jul 06,2023</t>
  </si>
  <si>
    <t>10.758</t>
  </si>
  <si>
    <t>New Empowering Rural America (New ERA) Program</t>
  </si>
  <si>
    <t>Jul 20,2023</t>
  </si>
  <si>
    <t>Water and Waste Technical Assistance and Training Grants</t>
  </si>
  <si>
    <t>Business and Industry Guaranteed Loans</t>
  </si>
  <si>
    <t>Water and Waste Grants and Loans and Loan Guarantees (Section 306C)</t>
  </si>
  <si>
    <t>Rural Telecommunications Loans</t>
  </si>
  <si>
    <t>Census of Agriculture</t>
  </si>
  <si>
    <t>10.978</t>
  </si>
  <si>
    <t>Farm Labor Stabilization and Protection Pilot Grant Program</t>
  </si>
  <si>
    <t>Aug 30,2023</t>
  </si>
  <si>
    <t>10.979</t>
  </si>
  <si>
    <t>Emergency Relief Program 2022</t>
  </si>
  <si>
    <t>10.980</t>
  </si>
  <si>
    <t>Emergency Livestock Relief Program 2022</t>
  </si>
  <si>
    <t>Sep 25,2023</t>
  </si>
  <si>
    <t>10.982</t>
  </si>
  <si>
    <t>Testing, Mitigation, and Relief for Agricultural Contamination by Per- and Polyfluoroalkyl Substances</t>
  </si>
  <si>
    <t>Sep 20,2023</t>
  </si>
  <si>
    <t>10.983</t>
  </si>
  <si>
    <t>Outreach and Technical Assistance for the Emergency Relief Program 2022 Cooperative Agreement</t>
  </si>
  <si>
    <t>10.984</t>
  </si>
  <si>
    <t>Discrimination Financial Assistance Program</t>
  </si>
  <si>
    <t>10.996</t>
  </si>
  <si>
    <t>Rural Development Policy Public Service and Leadership Development Program</t>
  </si>
  <si>
    <t>Oct 26,2023</t>
  </si>
  <si>
    <t>State Digital Equity Planning and Capacity Grant</t>
  </si>
  <si>
    <t>11.036</t>
  </si>
  <si>
    <t>Digital Equity Competitive Grant Program</t>
  </si>
  <si>
    <t>Public Wireless Supply Chain Innovation Fund Grant Program</t>
  </si>
  <si>
    <t>11.041</t>
  </si>
  <si>
    <t>U.S. and Foreign Commercial Service Pilot Fellowship Program</t>
  </si>
  <si>
    <t>Sep 11,2023</t>
  </si>
  <si>
    <t>11.042</t>
  </si>
  <si>
    <t>CHIPS Research and Development</t>
  </si>
  <si>
    <t>Feb 26,2024</t>
  </si>
  <si>
    <t>Nov 26,2020</t>
  </si>
  <si>
    <t>Defense Security Cooperation University - Sponsored Research</t>
  </si>
  <si>
    <t>12.025</t>
  </si>
  <si>
    <t>Native American Consultation to Identify Sacred Sites and Traditional Cultural Properties</t>
  </si>
  <si>
    <t>Aug 17,2023</t>
  </si>
  <si>
    <t>12.026</t>
  </si>
  <si>
    <t>Corps Water Infrastructure Financing Program (CWIFP)</t>
  </si>
  <si>
    <t>Feb 14,2024</t>
  </si>
  <si>
    <t>12.027</t>
  </si>
  <si>
    <t>Defense Community Infrastructure Program</t>
  </si>
  <si>
    <t>Mar 21,2024</t>
  </si>
  <si>
    <t>12.029</t>
  </si>
  <si>
    <t>Community Noise Mitigation Program</t>
  </si>
  <si>
    <t>Jun 03,2024</t>
  </si>
  <si>
    <t>14.024</t>
  </si>
  <si>
    <t>Community Development Block Grant- PRICE Competition</t>
  </si>
  <si>
    <t>Jul 13,2023</t>
  </si>
  <si>
    <t>Manufactured Home Loan Insurance (Title I)</t>
  </si>
  <si>
    <t>Manufactured Housing</t>
  </si>
  <si>
    <t>Project-Based Rental Assistance (PBRA)</t>
  </si>
  <si>
    <t>National Homeless Data Analysis Project (NHDAP)</t>
  </si>
  <si>
    <t>Fair Housing Assistance Program</t>
  </si>
  <si>
    <t>Research, Evaluation, and Demonstrations</t>
  </si>
  <si>
    <t>Public Housing Operating Fund</t>
  </si>
  <si>
    <t>Lead Hazard Reduction Grant Program</t>
  </si>
  <si>
    <t>Healthy Homes Weatherization Cooperation Demonstration Grants</t>
  </si>
  <si>
    <t>Outdoor Schools in National Parks</t>
  </si>
  <si>
    <t>15.088</t>
  </si>
  <si>
    <t>Department of Interior Wildfire Management - Preparedness</t>
  </si>
  <si>
    <t>Nov 14,2023</t>
  </si>
  <si>
    <t>15.098</t>
  </si>
  <si>
    <t>Native Hawaiian Climate Resilience Program</t>
  </si>
  <si>
    <t>Sep 19,2023</t>
  </si>
  <si>
    <t>15.164</t>
  </si>
  <si>
    <t>Land Acquisition Funding Program</t>
  </si>
  <si>
    <t>Nov 07,2023</t>
  </si>
  <si>
    <t>15.165</t>
  </si>
  <si>
    <t>Tribal Electrification Program</t>
  </si>
  <si>
    <t>Aquatics Resources Management</t>
  </si>
  <si>
    <t>15.256</t>
  </si>
  <si>
    <t>Passive Treatment Protection Program (PTPP)</t>
  </si>
  <si>
    <t>Jul 12,2023</t>
  </si>
  <si>
    <t>FISH-ABLE Fun with Reclamation</t>
  </si>
  <si>
    <t>15.577</t>
  </si>
  <si>
    <t>Domestic Water Supply Projects</t>
  </si>
  <si>
    <t>Mar 28,2024</t>
  </si>
  <si>
    <t>Wildlife Restoration and Basic Hunter Education and Safety</t>
  </si>
  <si>
    <t>15.785</t>
  </si>
  <si>
    <t>Nicodemus National Historic Site</t>
  </si>
  <si>
    <t>Nov 17,2023</t>
  </si>
  <si>
    <t>15.966</t>
  </si>
  <si>
    <t>Historic Preservation Fund Grants-in-Aid for Competitive Grants</t>
  </si>
  <si>
    <t>Jul 25,2023</t>
  </si>
  <si>
    <t>15.969</t>
  </si>
  <si>
    <t>National Wildland Fire Management and Natural Resource Training and Workforce Development</t>
  </si>
  <si>
    <t>15.984</t>
  </si>
  <si>
    <t>Jan 23,2024</t>
  </si>
  <si>
    <t>15.991</t>
  </si>
  <si>
    <t>September 11 National Memorial Trail</t>
  </si>
  <si>
    <t>Feb 28,2024</t>
  </si>
  <si>
    <t>Comprehensive Forensic DNA Analysis Grant Program</t>
  </si>
  <si>
    <t>16.059</t>
  </si>
  <si>
    <t>Tribal Special Criminal Jurisdiction Reimbursement</t>
  </si>
  <si>
    <t>Oct 31,2023</t>
  </si>
  <si>
    <t>16.060</t>
  </si>
  <si>
    <t>Local Law Enforcement Grants for Enforcement of Cybercrimes</t>
  </si>
  <si>
    <t>16.061</t>
  </si>
  <si>
    <t>National Resource Center on Cybercrimes Against Individuals</t>
  </si>
  <si>
    <t>16.062</t>
  </si>
  <si>
    <t>Grants to State and Tribal Courts to Implement Protection Order Pilot Programs</t>
  </si>
  <si>
    <t>Nov 28,2023</t>
  </si>
  <si>
    <t>16.063</t>
  </si>
  <si>
    <t>Financial Assistance to Victims of Domestic Violence, Dating Violence, Sexual Assault, and Stalking</t>
  </si>
  <si>
    <t>Trible Justice Assistance</t>
  </si>
  <si>
    <t>Workforce Data Quality Initiative (WDQI)</t>
  </si>
  <si>
    <t>19.209</t>
  </si>
  <si>
    <t>Student Programs and Fellowships</t>
  </si>
  <si>
    <t>Jun 21,2024</t>
  </si>
  <si>
    <t>19.334</t>
  </si>
  <si>
    <t>Office of the Biological Policy Staff</t>
  </si>
  <si>
    <t>Jun 24,2024</t>
  </si>
  <si>
    <t>19.502</t>
  </si>
  <si>
    <t>Middle East Regional Cooperation Program</t>
  </si>
  <si>
    <t>May 22,2024</t>
  </si>
  <si>
    <t>Overseas Refugee Assistance Program for Middle East and North Africa Program</t>
  </si>
  <si>
    <t>Research Partnership on Climate Change and Transportation</t>
  </si>
  <si>
    <t>20.948</t>
  </si>
  <si>
    <t>MOBILITY EQUITY RESEARCH INITIATIVE</t>
  </si>
  <si>
    <t>Dec 26,2023</t>
  </si>
  <si>
    <t>20.949</t>
  </si>
  <si>
    <t>RESEARCH INITIATIVE ON THE USE OF STEEL SLAG IN CONCRETE AND CEMENT</t>
  </si>
  <si>
    <t>21.034</t>
  </si>
  <si>
    <t>State Small Business Credit Initiative Competitive Technical Assistance Program</t>
  </si>
  <si>
    <t>Oct 20,2023</t>
  </si>
  <si>
    <t>Mission Support</t>
  </si>
  <si>
    <t>43.014</t>
  </si>
  <si>
    <t>Congressionally Directed Programs</t>
  </si>
  <si>
    <t>Aug 14,2023</t>
  </si>
  <si>
    <t>45.032</t>
  </si>
  <si>
    <t>21st Century Museum Professional Program</t>
  </si>
  <si>
    <t>THE INSTITUTE OF MUSEUM AND LIBRARY SERVICES, THE INSTITUTE OF MUSEUM AND LIBRARY SERVICES</t>
  </si>
  <si>
    <t>Dec 15,2023</t>
  </si>
  <si>
    <t>Jul 17,2016</t>
  </si>
  <si>
    <t>Montgomery GI Bill Selected Reserve</t>
  </si>
  <si>
    <t>Legal Services for Veterans Grants</t>
  </si>
  <si>
    <t>64.057</t>
  </si>
  <si>
    <t>Suicide Mortality Review Cooperative Agreements</t>
  </si>
  <si>
    <t>May 31,2024</t>
  </si>
  <si>
    <t>Veteran and Spouse Transitional Assistance Grant Program (VSTAGP)</t>
  </si>
  <si>
    <t>Veteran Readiness and Employment</t>
  </si>
  <si>
    <t>VA Casket or Urn Allowance Program</t>
  </si>
  <si>
    <t>66.047</t>
  </si>
  <si>
    <t>Hydrofluorocarbon Reclaim and Innovative Destruction Grants</t>
  </si>
  <si>
    <t>Oct 30,2023</t>
  </si>
  <si>
    <t>66.048</t>
  </si>
  <si>
    <t>Greenhouse Gas and Zero Emission On-road Mobile Source Standards</t>
  </si>
  <si>
    <t>Nov 08,2023</t>
  </si>
  <si>
    <t>66.049</t>
  </si>
  <si>
    <t>Clean Heavy-Duty Vehicles Program</t>
  </si>
  <si>
    <t>Mar 05,2024</t>
  </si>
  <si>
    <t>66.051</t>
  </si>
  <si>
    <t>Clean Ports Program</t>
  </si>
  <si>
    <t>Geographic Programs – Coastal Wetlands Planning Protection and Restoration Act</t>
  </si>
  <si>
    <t>Geographic Programs - Lake Pontchartrain Basic Restoration Program (PRP)</t>
  </si>
  <si>
    <t>Geographic Programs - Gulf Coast Ecosystem Restoration Council Comprehensive Plan Component</t>
  </si>
  <si>
    <t>Geographic Programs – Long Island Sound Program</t>
  </si>
  <si>
    <t>Geographic Programs – Gulf of Mexico Program</t>
  </si>
  <si>
    <t>Geographic Programs – Lake Champlain Basin Program</t>
  </si>
  <si>
    <t>66.486</t>
  </si>
  <si>
    <t>Underground Injection Control Program Grants: Class VI Carbon Sequestration Wells</t>
  </si>
  <si>
    <t>66.490</t>
  </si>
  <si>
    <t>Centers of Excellence for Stormwater Control Infrastructure Technologies Grant Program</t>
  </si>
  <si>
    <t>66.522</t>
  </si>
  <si>
    <t>Enhanced Aquifer Use and Recharge Program</t>
  </si>
  <si>
    <t>66.720</t>
  </si>
  <si>
    <t>PRIA 5: Farm Worker and Health Care Provider Training and Education Grants</t>
  </si>
  <si>
    <t>Jul 17,2023</t>
  </si>
  <si>
    <t>66.721</t>
  </si>
  <si>
    <t>Reducing Embodied Greenhouse Gas Emissions for Construction Materials and Products</t>
  </si>
  <si>
    <t>Sep 05,2023</t>
  </si>
  <si>
    <t>Environmental Education Grants Program</t>
  </si>
  <si>
    <t>Greenhouse Gas Reduction Fund: National Clean Investment Fund</t>
  </si>
  <si>
    <t>66.960</t>
  </si>
  <si>
    <t>Greenhouse Gas Reduction Fund: Clean Communities Investment Accelerator</t>
  </si>
  <si>
    <t>81.258</t>
  </si>
  <si>
    <t>Glovebox Manufacturing Expansion Initiative</t>
  </si>
  <si>
    <t>Jan 19,2024</t>
  </si>
  <si>
    <t>81.300</t>
  </si>
  <si>
    <t>Grid Deployment Office - Other Direct Funding Mechanisms/Identified Transactions</t>
  </si>
  <si>
    <t>May 02,2024</t>
  </si>
  <si>
    <t>85.751</t>
  </si>
  <si>
    <t>87.004</t>
  </si>
  <si>
    <t>Equity Investments</t>
  </si>
  <si>
    <t>U.S. International Development Finance Corporation</t>
  </si>
  <si>
    <t>Dec 07,2023</t>
  </si>
  <si>
    <t>87.005</t>
  </si>
  <si>
    <t>Debt Financing</t>
  </si>
  <si>
    <t>87.006</t>
  </si>
  <si>
    <t>Political Risk Insurance</t>
  </si>
  <si>
    <t>87.101</t>
  </si>
  <si>
    <t>Technical Assistance and Feasibility Studies</t>
  </si>
  <si>
    <t>Jan 25,2024</t>
  </si>
  <si>
    <t>90.003</t>
  </si>
  <si>
    <t>Sep 22,2023</t>
  </si>
  <si>
    <t>HAVA Election Security Grants</t>
  </si>
  <si>
    <t>90.800</t>
  </si>
  <si>
    <t>Federal Permitting Improvement Steering Council Environmental Review Improvement Fund (ERIF) Funding Program</t>
  </si>
  <si>
    <t>Federal Permitting Improvement Steering Council (FPISC)</t>
  </si>
  <si>
    <t>Jul 31,2023</t>
  </si>
  <si>
    <t>National Organizations for State and Local Officials</t>
  </si>
  <si>
    <t>Grants to Increase Organ Donation</t>
  </si>
  <si>
    <t>AIDS Education and Training Centers</t>
  </si>
  <si>
    <t>Rural Telemedicine Grants</t>
  </si>
  <si>
    <t>Community Health Centers</t>
  </si>
  <si>
    <t>Epidemiology Program</t>
  </si>
  <si>
    <t>State Rural Health Flexibility Program</t>
  </si>
  <si>
    <t>Advanced Education Nursing Grant Program</t>
  </si>
  <si>
    <t>Geriatric Academic Career Awards Programs</t>
  </si>
  <si>
    <t>Universal Newborn Hearing and Screening</t>
  </si>
  <si>
    <t>Poison Control Stabilization and Enhancement Grants</t>
  </si>
  <si>
    <t>Shortage Area Designations</t>
  </si>
  <si>
    <t>National Health Center for Health Workforce Analysis</t>
  </si>
  <si>
    <t>CDC Partnership: Strengthening Public Health Laboratories</t>
  </si>
  <si>
    <t>Health Professions Student Loans, including Primary Care Loans/Loans for Disadvantaged Students</t>
  </si>
  <si>
    <t>Nurse Education, Practice, Quality and Retention Grants</t>
  </si>
  <si>
    <t>93.386</t>
  </si>
  <si>
    <t>Dec 12,2023</t>
  </si>
  <si>
    <t>93.388</t>
  </si>
  <si>
    <t>The National Cardiovascular Health Program</t>
  </si>
  <si>
    <t>93.428</t>
  </si>
  <si>
    <t>Strengthening Emergency Care Delivery in the United States Healthcare System through Health Information and Promotion</t>
  </si>
  <si>
    <t>93.429</t>
  </si>
  <si>
    <t>The Innovative Cardiovascular Health Program</t>
  </si>
  <si>
    <t>93.438</t>
  </si>
  <si>
    <t>Dec 13,2023</t>
  </si>
  <si>
    <t xml:space="preserve">Indian Health Service Sanitation Facilities Construction Program </t>
  </si>
  <si>
    <t>Mar 12,2010</t>
  </si>
  <si>
    <t>93.450</t>
  </si>
  <si>
    <t>93.454</t>
  </si>
  <si>
    <t>93.455</t>
  </si>
  <si>
    <t>93.457</t>
  </si>
  <si>
    <t>93.458</t>
  </si>
  <si>
    <t>Enhance the Ability of Emergency Medical Services (EMS) to transport patients with highly infectious diseases (HID)</t>
  </si>
  <si>
    <t>93.459</t>
  </si>
  <si>
    <t>School-Based Health Centers Capital Program</t>
  </si>
  <si>
    <t>Family-to-Family Health Information Centers</t>
  </si>
  <si>
    <t>FIP Verification</t>
  </si>
  <si>
    <t>Affordable Care Act (ACA) Grants for New and Expanded Services Under the Health Center Program</t>
  </si>
  <si>
    <t>Child Support Services</t>
  </si>
  <si>
    <t>Child Support Services Research</t>
  </si>
  <si>
    <t>Adoption and Legal Guardianship Incentive Payments Program</t>
  </si>
  <si>
    <t>Innovation In Behavioral Health</t>
  </si>
  <si>
    <t>Nov 14,2011</t>
  </si>
  <si>
    <t>Unaccompanied Children Program</t>
  </si>
  <si>
    <t>93.771</t>
  </si>
  <si>
    <t>State Grants for the Implementation, Enhancement, and Expansion of Medicaid and CHIP School-Based Services</t>
  </si>
  <si>
    <t>93.797</t>
  </si>
  <si>
    <t>Expanding Access to Women’s Health Grant</t>
  </si>
  <si>
    <t>May 13,2024</t>
  </si>
  <si>
    <t>93.869</t>
  </si>
  <si>
    <t>Transforming Maternal Health (TMaH) Model</t>
  </si>
  <si>
    <t>Feb 22,2024</t>
  </si>
  <si>
    <t>Maternal, Infant and Early Childhood Homevisiting Grant Program</t>
  </si>
  <si>
    <t>Strengthening the Public Health System in US-affiliated Pacific Islands</t>
  </si>
  <si>
    <t>Autism Collaboration, Accountability, Research, Education, and Support (CARES) Act of 2014</t>
  </si>
  <si>
    <t>93.885</t>
  </si>
  <si>
    <t>Cell and Gene Therapy (CGT) Access Model</t>
  </si>
  <si>
    <t>Feb 15,2024</t>
  </si>
  <si>
    <t>Grants to States for Operation of Offices of Rural Health</t>
  </si>
  <si>
    <t>Ryan White HIV/AIDS Dental Reimbursements</t>
  </si>
  <si>
    <t>Native Hawaiian Health Systems</t>
  </si>
  <si>
    <t>Centers for Disease Control and Prevention Collaboration with Academia to Strengthen Public Health</t>
  </si>
  <si>
    <t>Cooperative Agreements for Diabetes Control Programs</t>
  </si>
  <si>
    <t>97.142</t>
  </si>
  <si>
    <t>National Computer Forensics Institute Facility Expansion Grant Program</t>
  </si>
  <si>
    <t>97.143</t>
  </si>
  <si>
    <t>Pre-Disaster Mitigation (PDM) Congressionally Directed Spending (CDS)</t>
  </si>
  <si>
    <t>Apr 23,2024</t>
  </si>
  <si>
    <t>97.144</t>
  </si>
  <si>
    <t>Flood Mitigation Assistance (FMA) Swift Current</t>
  </si>
  <si>
    <t>May 09,2024</t>
  </si>
  <si>
    <t>No expenditures during FY24.</t>
  </si>
  <si>
    <r>
      <t xml:space="preserve">The ALN listed below is not on the SEFA tab.  </t>
    </r>
    <r>
      <rPr>
        <b/>
        <sz val="8"/>
        <color rgb="FF0000FF"/>
        <rFont val="Times New Roman"/>
        <family val="1"/>
      </rPr>
      <t xml:space="preserve">Please confirm there are no expenditures in FY24 in column K. </t>
    </r>
    <r>
      <rPr>
        <b/>
        <sz val="8"/>
        <rFont val="Times New Roman"/>
        <family val="1"/>
      </rPr>
      <t>Otherwise, the expenditures must be reported on the SEFA tab.</t>
    </r>
  </si>
  <si>
    <r>
      <t xml:space="preserve">Variance explanation
</t>
    </r>
    <r>
      <rPr>
        <b/>
        <sz val="9"/>
        <color indexed="12"/>
        <rFont val="Times New Roman"/>
        <family val="1"/>
      </rPr>
      <t>If "YES" is shown in Significant Variance Column, explain any significant increase or decreases in Federal Programs.  Compare your the prior year's SEFA tab to the current year's SEFA to identify any individual programs differences for the  Major Federal Agency where an explanation is required.</t>
    </r>
    <r>
      <rPr>
        <b/>
        <sz val="9"/>
        <rFont val="Times New Roman"/>
        <family val="1"/>
      </rPr>
      <t xml:space="preserve"> </t>
    </r>
    <r>
      <rPr>
        <sz val="9"/>
        <rFont val="Times New Roman"/>
        <family val="1"/>
      </rPr>
      <t xml:space="preserve"> Include detailed ALNs and/or other information to explain any significant changes identified.  It is not sufficient to explain that a specific ALN had increased expenditures without providing a reason why the program expenditures increased or decreased.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</si>
</sst>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1" formatCode="_(* #,##0_);_(* \(#,##0\);_(* &quot;-&quot;_);_(@_)"/>
    <numFmt numFmtId="44" formatCode="_(&quot;$&quot;* #,##0.00_);_(&quot;$&quot;* \(#,##0.00\);_(&quot;$&quot;* &quot;-&quot;??_);_(@_)"/>
    <numFmt numFmtId="43" formatCode="_(* #,##0.00_);_(* \(#,##0.00\);_(* &quot;-&quot;??_);_(@_)"/>
    <numFmt numFmtId="164" formatCode="0.000"/>
    <numFmt numFmtId="165" formatCode="&quot;$&quot;#,##0\ ;\(&quot;$&quot;#,##0\)"/>
    <numFmt numFmtId="166" formatCode="#,##0;\-#,##0"/>
    <numFmt numFmtId="167" formatCode="#,##0.0;\-#,##0.0"/>
    <numFmt numFmtId="168" formatCode="#,##0.00;\-#,##0.00"/>
    <numFmt numFmtId="169" formatCode="#,##0.000;\-#,##0.000"/>
    <numFmt numFmtId="170" formatCode="#,##0.0000;\-#,##0.0000"/>
    <numFmt numFmtId="171" formatCode="#,##0.00000;\-#,##0.00000"/>
    <numFmt numFmtId="172" formatCode="#,##0.000000;\-#,##0.000000"/>
    <numFmt numFmtId="173" formatCode="#,##0.0000000;\-#,##0.0000000"/>
    <numFmt numFmtId="174" formatCode="#,##0.00000000;\-#,##0.00000000"/>
    <numFmt numFmtId="175" formatCode="#,##0.000000000;\-#,##0.000000000"/>
    <numFmt numFmtId="176" formatCode="#,##0.0000000000;\-#,##0.0000000000"/>
    <numFmt numFmtId="177" formatCode="_(* #,##0_);_(* \(#,##0\);_(* &quot;-&quot;??_);_(@_)"/>
    <numFmt numFmtId="178" formatCode="00000"/>
    <numFmt numFmtId="179" formatCode="000"/>
    <numFmt numFmtId="180" formatCode="00.000"/>
    <numFmt numFmtId="181" formatCode="[&lt;=9999999]###\-####;\(###\)\ ###\-####"/>
    <numFmt numFmtId="182" formatCode="[$-409]mmmm\ d\,\ yyyy;@"/>
  </numFmts>
  <fonts count="47">
    <font>
      <sz val="10"/>
      <name val="Arial"/>
    </font>
    <font>
      <sz val="11"/>
      <color theme="1"/>
      <name val="Calibri"/>
      <family val="2"/>
      <scheme val="minor"/>
    </font>
    <font>
      <sz val="11"/>
      <color theme="1"/>
      <name val="Calibri"/>
      <family val="2"/>
      <scheme val="minor"/>
    </font>
    <font>
      <sz val="10"/>
      <name val="Arial"/>
      <family val="2"/>
    </font>
    <font>
      <sz val="8"/>
      <name val="Times New Roman"/>
      <family val="1"/>
    </font>
    <font>
      <sz val="8"/>
      <name val="Arial"/>
      <family val="2"/>
    </font>
    <font>
      <u/>
      <sz val="10"/>
      <color indexed="12"/>
      <name val="Arial"/>
      <family val="2"/>
    </font>
    <font>
      <b/>
      <sz val="8"/>
      <name val="Times New Roman"/>
      <family val="1"/>
    </font>
    <font>
      <b/>
      <sz val="8"/>
      <color indexed="81"/>
      <name val="Tahoma"/>
      <family val="2"/>
    </font>
    <font>
      <sz val="10"/>
      <name val="Times New Roman"/>
      <family val="1"/>
    </font>
    <font>
      <sz val="12"/>
      <color indexed="24"/>
      <name val="Arial"/>
      <family val="2"/>
    </font>
    <font>
      <b/>
      <sz val="14"/>
      <color indexed="24"/>
      <name val="Arial"/>
      <family val="2"/>
    </font>
    <font>
      <b/>
      <sz val="12"/>
      <color indexed="24"/>
      <name val="Arial"/>
      <family val="2"/>
    </font>
    <font>
      <b/>
      <sz val="10"/>
      <name val="Times New Roman"/>
      <family val="1"/>
    </font>
    <font>
      <sz val="11"/>
      <name val="CG Times (WN)"/>
    </font>
    <font>
      <b/>
      <u/>
      <sz val="8"/>
      <color indexed="12"/>
      <name val="Times New Roman"/>
      <family val="1"/>
    </font>
    <font>
      <sz val="10"/>
      <name val="Arial"/>
      <family val="2"/>
    </font>
    <font>
      <u/>
      <sz val="10"/>
      <color indexed="12"/>
      <name val="Arial"/>
      <family val="2"/>
    </font>
    <font>
      <sz val="12"/>
      <color indexed="24"/>
      <name val="Arial"/>
      <family val="2"/>
    </font>
    <font>
      <b/>
      <sz val="14"/>
      <color indexed="24"/>
      <name val="Arial"/>
      <family val="2"/>
    </font>
    <font>
      <b/>
      <sz val="12"/>
      <color indexed="24"/>
      <name val="Arial"/>
      <family val="2"/>
    </font>
    <font>
      <sz val="10"/>
      <name val="Arial"/>
      <family val="2"/>
    </font>
    <font>
      <u/>
      <sz val="11"/>
      <color theme="10"/>
      <name val="CG Times (WN)"/>
    </font>
    <font>
      <sz val="10"/>
      <color indexed="8"/>
      <name val="MS Sans Serif"/>
      <family val="2"/>
    </font>
    <font>
      <sz val="8"/>
      <color theme="1"/>
      <name val="Arial"/>
      <family val="2"/>
    </font>
    <font>
      <sz val="10"/>
      <name val="Calibri"/>
      <family val="2"/>
    </font>
    <font>
      <sz val="10"/>
      <color theme="1"/>
      <name val="Calibri"/>
      <family val="2"/>
    </font>
    <font>
      <b/>
      <sz val="9"/>
      <color theme="1"/>
      <name val="Arial"/>
      <family val="2"/>
    </font>
    <font>
      <b/>
      <i/>
      <sz val="9"/>
      <color theme="1"/>
      <name val="Arial"/>
      <family val="2"/>
    </font>
    <font>
      <i/>
      <sz val="9"/>
      <color rgb="FF0000CC"/>
      <name val="Arial"/>
      <family val="2"/>
    </font>
    <font>
      <b/>
      <sz val="9"/>
      <name val="Arial"/>
      <family val="2"/>
    </font>
    <font>
      <b/>
      <sz val="10"/>
      <name val="Calibri"/>
      <family val="2"/>
    </font>
    <font>
      <b/>
      <sz val="11"/>
      <color theme="1"/>
      <name val="Calibri"/>
      <family val="2"/>
    </font>
    <font>
      <sz val="9"/>
      <color indexed="81"/>
      <name val="Tahoma"/>
      <family val="2"/>
    </font>
    <font>
      <b/>
      <sz val="9"/>
      <color indexed="81"/>
      <name val="Tahoma"/>
      <family val="2"/>
    </font>
    <font>
      <sz val="9"/>
      <name val="Times New Roman"/>
      <family val="1"/>
    </font>
    <font>
      <b/>
      <sz val="9"/>
      <name val="Times New Roman"/>
      <family val="1"/>
    </font>
    <font>
      <b/>
      <sz val="9"/>
      <color indexed="12"/>
      <name val="Times New Roman"/>
      <family val="1"/>
    </font>
    <font>
      <b/>
      <sz val="10"/>
      <color indexed="12"/>
      <name val="Times New Roman"/>
      <family val="1"/>
    </font>
    <font>
      <b/>
      <sz val="10"/>
      <color rgb="FF0000FF"/>
      <name val="Arial"/>
      <family val="2"/>
    </font>
    <font>
      <b/>
      <sz val="10"/>
      <name val="Arial"/>
      <family val="2"/>
    </font>
    <font>
      <b/>
      <sz val="12"/>
      <name val="Arial"/>
      <family val="2"/>
    </font>
    <font>
      <b/>
      <sz val="8"/>
      <color rgb="FF0000FF"/>
      <name val="Times New Roman"/>
      <family val="1"/>
    </font>
    <font>
      <b/>
      <u/>
      <sz val="10"/>
      <color indexed="81"/>
      <name val="Tahoma"/>
      <family val="2"/>
    </font>
    <font>
      <b/>
      <sz val="8"/>
      <color rgb="FF000000"/>
      <name val="Times New Roman"/>
      <family val="1"/>
    </font>
    <font>
      <b/>
      <u/>
      <sz val="8"/>
      <color rgb="FF0000FF"/>
      <name val="Times New Roman"/>
      <family val="1"/>
    </font>
    <font>
      <sz val="10"/>
      <color theme="1"/>
      <name val="Calibri"/>
      <family val="2"/>
      <scheme val="minor"/>
    </font>
  </fonts>
  <fills count="18">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rgb="FF66FFFF"/>
        <bgColor indexed="64"/>
      </patternFill>
    </fill>
    <fill>
      <patternFill patternType="solid">
        <fgColor theme="9" tint="0.59999389629810485"/>
        <bgColor indexed="64"/>
      </patternFill>
    </fill>
    <fill>
      <patternFill patternType="solid">
        <fgColor rgb="FFF4B084"/>
        <bgColor rgb="FF000000"/>
      </patternFill>
    </fill>
    <fill>
      <patternFill patternType="solid">
        <fgColor rgb="FFC0C0C0"/>
        <bgColor rgb="FF000000"/>
      </patternFill>
    </fill>
    <fill>
      <patternFill patternType="solid">
        <fgColor rgb="FFCC99FF"/>
        <bgColor rgb="FF000000"/>
      </patternFill>
    </fill>
    <fill>
      <patternFill patternType="solid">
        <fgColor rgb="FFFFFF99"/>
        <bgColor rgb="FF000000"/>
      </patternFill>
    </fill>
    <fill>
      <patternFill patternType="solid">
        <fgColor rgb="FFCCFFCC"/>
        <bgColor rgb="FF000000"/>
      </patternFill>
    </fill>
    <fill>
      <patternFill patternType="solid">
        <fgColor rgb="FFEDEDED"/>
        <bgColor rgb="FF000000"/>
      </patternFill>
    </fill>
    <fill>
      <patternFill patternType="solid">
        <fgColor rgb="FFDDEBF7"/>
        <bgColor rgb="FF000000"/>
      </patternFill>
    </fill>
    <fill>
      <patternFill patternType="solid">
        <fgColor rgb="FFFFFFCC"/>
        <bgColor rgb="FF000000"/>
      </patternFill>
    </fill>
    <fill>
      <patternFill patternType="solid">
        <fgColor rgb="FFFF66CC"/>
        <bgColor indexed="64"/>
      </patternFill>
    </fill>
  </fills>
  <borders count="12">
    <border>
      <left/>
      <right/>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right/>
      <top style="thin">
        <color auto="1"/>
      </top>
      <bottom style="double">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55">
    <xf numFmtId="0" fontId="0" fillId="0" borderId="0"/>
    <xf numFmtId="43" fontId="3" fillId="0" borderId="0" applyFont="0" applyFill="0" applyBorder="0" applyAlignment="0" applyProtection="0"/>
    <xf numFmtId="43" fontId="16" fillId="0" borderId="0" applyFont="0" applyFill="0" applyBorder="0" applyAlignment="0" applyProtection="0"/>
    <xf numFmtId="3" fontId="10" fillId="0" borderId="0" applyFont="0" applyFill="0" applyBorder="0" applyAlignment="0" applyProtection="0"/>
    <xf numFmtId="3" fontId="18" fillId="0" borderId="0" applyFont="0" applyFill="0" applyBorder="0" applyAlignment="0" applyProtection="0"/>
    <xf numFmtId="44" fontId="16" fillId="0" borderId="0" applyFont="0" applyFill="0" applyBorder="0" applyAlignment="0" applyProtection="0"/>
    <xf numFmtId="165" fontId="10" fillId="0" borderId="0" applyFont="0" applyFill="0" applyBorder="0" applyAlignment="0" applyProtection="0"/>
    <xf numFmtId="165" fontId="18" fillId="0" borderId="0" applyFont="0" applyFill="0" applyBorder="0" applyAlignment="0" applyProtection="0"/>
    <xf numFmtId="0" fontId="10" fillId="0" borderId="0" applyFont="0" applyFill="0" applyBorder="0" applyAlignment="0" applyProtection="0"/>
    <xf numFmtId="0" fontId="18" fillId="0" borderId="0" applyFont="0" applyFill="0" applyBorder="0" applyAlignment="0" applyProtection="0"/>
    <xf numFmtId="2" fontId="10" fillId="0" borderId="0" applyFont="0" applyFill="0" applyBorder="0" applyAlignment="0" applyProtection="0"/>
    <xf numFmtId="2" fontId="18" fillId="0" borderId="0" applyFont="0" applyFill="0" applyBorder="0" applyAlignment="0" applyProtection="0"/>
    <xf numFmtId="0" fontId="11" fillId="0" borderId="0" applyNumberFormat="0" applyFill="0" applyBorder="0" applyAlignment="0" applyProtection="0"/>
    <xf numFmtId="0" fontId="19" fillId="0" borderId="0" applyNumberFormat="0" applyFill="0" applyBorder="0" applyAlignment="0" applyProtection="0"/>
    <xf numFmtId="0" fontId="12" fillId="0" borderId="0" applyNumberFormat="0" applyFill="0" applyBorder="0" applyAlignment="0" applyProtection="0"/>
    <xf numFmtId="0" fontId="20" fillId="0" borderId="0" applyNumberForma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0" fillId="0" borderId="0"/>
    <xf numFmtId="0" fontId="3" fillId="0" borderId="0"/>
    <xf numFmtId="0" fontId="14" fillId="0" borderId="0"/>
    <xf numFmtId="0" fontId="3" fillId="0" borderId="0"/>
    <xf numFmtId="166" fontId="3" fillId="0" borderId="0"/>
    <xf numFmtId="166" fontId="16" fillId="0" borderId="0"/>
    <xf numFmtId="176" fontId="3" fillId="0" borderId="0"/>
    <xf numFmtId="176" fontId="16" fillId="0" borderId="0"/>
    <xf numFmtId="167" fontId="3" fillId="0" borderId="0"/>
    <xf numFmtId="167" fontId="16" fillId="0" borderId="0"/>
    <xf numFmtId="168" fontId="3" fillId="0" borderId="0"/>
    <xf numFmtId="168" fontId="16" fillId="0" borderId="0"/>
    <xf numFmtId="169" fontId="3" fillId="0" borderId="0"/>
    <xf numFmtId="169" fontId="16" fillId="0" borderId="0"/>
    <xf numFmtId="170" fontId="3" fillId="0" borderId="0"/>
    <xf numFmtId="170" fontId="16" fillId="0" borderId="0"/>
    <xf numFmtId="171" fontId="3" fillId="0" borderId="0"/>
    <xf numFmtId="171" fontId="16" fillId="0" borderId="0"/>
    <xf numFmtId="172" fontId="3" fillId="0" borderId="0"/>
    <xf numFmtId="172" fontId="16" fillId="0" borderId="0"/>
    <xf numFmtId="173" fontId="3" fillId="0" borderId="0"/>
    <xf numFmtId="173" fontId="16" fillId="0" borderId="0"/>
    <xf numFmtId="174" fontId="3" fillId="0" borderId="0"/>
    <xf numFmtId="174" fontId="16" fillId="0" borderId="0"/>
    <xf numFmtId="175" fontId="3" fillId="0" borderId="0"/>
    <xf numFmtId="175" fontId="16" fillId="0" borderId="0"/>
    <xf numFmtId="9" fontId="3" fillId="0" borderId="0" applyFont="0" applyFill="0" applyBorder="0" applyAlignment="0" applyProtection="0"/>
    <xf numFmtId="49" fontId="3" fillId="0" borderId="0"/>
    <xf numFmtId="49" fontId="16" fillId="0" borderId="0"/>
    <xf numFmtId="0" fontId="10" fillId="0" borderId="1" applyNumberFormat="0" applyFont="0" applyFill="0" applyAlignment="0" applyProtection="0"/>
    <xf numFmtId="0" fontId="18" fillId="0" borderId="1" applyNumberFormat="0" applyFont="0" applyFill="0" applyAlignment="0" applyProtection="0"/>
    <xf numFmtId="43" fontId="3" fillId="0" borderId="0" applyFont="0" applyFill="0" applyBorder="0" applyAlignment="0" applyProtection="0"/>
    <xf numFmtId="3" fontId="10" fillId="0" borderId="0" applyFont="0" applyFill="0" applyBorder="0" applyAlignment="0" applyProtection="0"/>
    <xf numFmtId="44" fontId="3" fillId="0" borderId="0" applyFont="0" applyFill="0" applyBorder="0" applyAlignment="0" applyProtection="0"/>
    <xf numFmtId="165" fontId="10" fillId="0" borderId="0" applyFont="0" applyFill="0" applyBorder="0" applyAlignment="0" applyProtection="0"/>
    <xf numFmtId="0" fontId="10" fillId="0" borderId="0" applyFont="0" applyFill="0" applyBorder="0" applyAlignment="0" applyProtection="0"/>
    <xf numFmtId="2" fontId="10"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6" fillId="0" borderId="0" applyNumberFormat="0" applyFill="0" applyBorder="0" applyAlignment="0" applyProtection="0">
      <alignment vertical="top"/>
      <protection locked="0"/>
    </xf>
    <xf numFmtId="0" fontId="3" fillId="0" borderId="0"/>
    <xf numFmtId="166" fontId="3" fillId="0" borderId="0"/>
    <xf numFmtId="176" fontId="3" fillId="0" borderId="0"/>
    <xf numFmtId="167" fontId="3" fillId="0" borderId="0"/>
    <xf numFmtId="168" fontId="3" fillId="0" borderId="0"/>
    <xf numFmtId="169" fontId="3" fillId="0" borderId="0"/>
    <xf numFmtId="170" fontId="3" fillId="0" borderId="0"/>
    <xf numFmtId="171" fontId="3" fillId="0" borderId="0"/>
    <xf numFmtId="172" fontId="3" fillId="0" borderId="0"/>
    <xf numFmtId="173" fontId="3" fillId="0" borderId="0"/>
    <xf numFmtId="174" fontId="3" fillId="0" borderId="0"/>
    <xf numFmtId="175" fontId="3" fillId="0" borderId="0"/>
    <xf numFmtId="49" fontId="3" fillId="0" borderId="0"/>
    <xf numFmtId="0" fontId="10" fillId="0" borderId="1" applyNumberFormat="0" applyFont="0" applyFill="0" applyAlignment="0" applyProtection="0"/>
    <xf numFmtId="0" fontId="3" fillId="0" borderId="0"/>
    <xf numFmtId="43" fontId="21" fillId="0" borderId="0" applyFont="0" applyFill="0" applyBorder="0" applyAlignment="0" applyProtection="0"/>
    <xf numFmtId="44" fontId="21" fillId="0" borderId="0" applyFont="0" applyFill="0" applyBorder="0" applyAlignment="0" applyProtection="0"/>
    <xf numFmtId="166" fontId="21" fillId="0" borderId="0"/>
    <xf numFmtId="176" fontId="21" fillId="0" borderId="0"/>
    <xf numFmtId="167" fontId="21" fillId="0" borderId="0"/>
    <xf numFmtId="168" fontId="21" fillId="0" borderId="0"/>
    <xf numFmtId="169" fontId="21" fillId="0" borderId="0"/>
    <xf numFmtId="170" fontId="21" fillId="0" borderId="0"/>
    <xf numFmtId="171" fontId="21" fillId="0" borderId="0"/>
    <xf numFmtId="172" fontId="21" fillId="0" borderId="0"/>
    <xf numFmtId="173" fontId="21" fillId="0" borderId="0"/>
    <xf numFmtId="174" fontId="21" fillId="0" borderId="0"/>
    <xf numFmtId="175" fontId="21" fillId="0" borderId="0"/>
    <xf numFmtId="49" fontId="21" fillId="0" borderId="0"/>
    <xf numFmtId="43" fontId="3" fillId="0" borderId="0" applyFont="0" applyFill="0" applyBorder="0" applyAlignment="0" applyProtection="0"/>
    <xf numFmtId="0" fontId="2" fillId="0" borderId="0"/>
    <xf numFmtId="0" fontId="2" fillId="0" borderId="0"/>
    <xf numFmtId="0" fontId="23" fillId="0" borderId="0"/>
    <xf numFmtId="43" fontId="3" fillId="0" borderId="0" applyFont="0" applyFill="0" applyBorder="0" applyAlignment="0" applyProtection="0"/>
    <xf numFmtId="3" fontId="10" fillId="0" borderId="0" applyFont="0" applyFill="0" applyBorder="0" applyAlignment="0" applyProtection="0"/>
    <xf numFmtId="44" fontId="3" fillId="0" borderId="0" applyFont="0" applyFill="0" applyBorder="0" applyAlignment="0" applyProtection="0"/>
    <xf numFmtId="165" fontId="10" fillId="0" borderId="0" applyFont="0" applyFill="0" applyBorder="0" applyAlignment="0" applyProtection="0"/>
    <xf numFmtId="0" fontId="10" fillId="0" borderId="0" applyFont="0" applyFill="0" applyBorder="0" applyAlignment="0" applyProtection="0"/>
    <xf numFmtId="0" fontId="22" fillId="0" borderId="0" applyNumberFormat="0" applyFill="0" applyBorder="0" applyAlignment="0" applyProtection="0">
      <alignment vertical="top"/>
      <protection locked="0"/>
    </xf>
    <xf numFmtId="2" fontId="10" fillId="0" borderId="0" applyFont="0" applyFill="0" applyBorder="0" applyAlignment="0" applyProtection="0"/>
    <xf numFmtId="41" fontId="24" fillId="0" borderId="0" applyFont="0" applyFill="0" applyBorder="0" applyAlignment="0" applyProtection="0"/>
    <xf numFmtId="0" fontId="11" fillId="0" borderId="0" applyNumberFormat="0" applyFill="0" applyBorder="0" applyAlignment="0" applyProtection="0"/>
    <xf numFmtId="0" fontId="2" fillId="0" borderId="0"/>
    <xf numFmtId="0" fontId="12" fillId="0" borderId="0" applyNumberFormat="0" applyFill="0" applyBorder="0" applyAlignment="0" applyProtection="0"/>
    <xf numFmtId="0" fontId="24" fillId="0" borderId="0"/>
    <xf numFmtId="0" fontId="6" fillId="0" borderId="0" applyNumberFormat="0" applyFill="0" applyBorder="0" applyAlignment="0" applyProtection="0">
      <alignment vertical="top"/>
      <protection locked="0"/>
    </xf>
    <xf numFmtId="0" fontId="24" fillId="0" borderId="0"/>
    <xf numFmtId="0" fontId="3" fillId="0" borderId="0"/>
    <xf numFmtId="0" fontId="24" fillId="0" borderId="0"/>
    <xf numFmtId="166" fontId="3" fillId="0" borderId="0"/>
    <xf numFmtId="176" fontId="3" fillId="0" borderId="0"/>
    <xf numFmtId="167" fontId="3" fillId="0" borderId="0"/>
    <xf numFmtId="168" fontId="3" fillId="0" borderId="0"/>
    <xf numFmtId="169" fontId="3" fillId="0" borderId="0"/>
    <xf numFmtId="170" fontId="3" fillId="0" borderId="0"/>
    <xf numFmtId="171" fontId="3" fillId="0" borderId="0"/>
    <xf numFmtId="0" fontId="2" fillId="0" borderId="0"/>
    <xf numFmtId="172" fontId="3" fillId="0" borderId="0"/>
    <xf numFmtId="173" fontId="3" fillId="0" borderId="0"/>
    <xf numFmtId="174" fontId="3" fillId="0" borderId="0"/>
    <xf numFmtId="175" fontId="3" fillId="0" borderId="0"/>
    <xf numFmtId="49" fontId="3" fillId="0" borderId="0"/>
    <xf numFmtId="44" fontId="3" fillId="0" borderId="0" applyFont="0" applyFill="0" applyBorder="0" applyAlignment="0" applyProtection="0"/>
    <xf numFmtId="0" fontId="10" fillId="0" borderId="1" applyNumberFormat="0" applyFont="0" applyFill="0" applyAlignment="0" applyProtection="0"/>
    <xf numFmtId="0" fontId="3" fillId="0" borderId="0"/>
    <xf numFmtId="44" fontId="14" fillId="0" borderId="0" applyFont="0" applyFill="0" applyBorder="0" applyAlignment="0" applyProtection="0"/>
    <xf numFmtId="0" fontId="2" fillId="0" borderId="0"/>
    <xf numFmtId="43" fontId="3" fillId="0" borderId="0" applyFont="0" applyFill="0" applyBorder="0" applyAlignment="0" applyProtection="0"/>
    <xf numFmtId="9" fontId="3" fillId="0" borderId="0" applyFont="0" applyFill="0" applyBorder="0" applyAlignment="0" applyProtection="0"/>
    <xf numFmtId="43" fontId="2" fillId="0" borderId="0" applyFont="0" applyFill="0" applyBorder="0" applyAlignment="0" applyProtection="0"/>
    <xf numFmtId="0" fontId="14" fillId="0" borderId="0"/>
    <xf numFmtId="0" fontId="3" fillId="0" borderId="0"/>
    <xf numFmtId="43" fontId="3" fillId="0" borderId="0" applyFont="0" applyFill="0" applyBorder="0" applyAlignment="0" applyProtection="0"/>
    <xf numFmtId="0" fontId="2" fillId="0" borderId="0"/>
    <xf numFmtId="0" fontId="2" fillId="0" borderId="0"/>
    <xf numFmtId="166" fontId="3" fillId="0" borderId="0"/>
    <xf numFmtId="176" fontId="3" fillId="0" borderId="0"/>
    <xf numFmtId="167" fontId="3" fillId="0" borderId="0"/>
    <xf numFmtId="168" fontId="3" fillId="0" borderId="0"/>
    <xf numFmtId="169" fontId="3" fillId="0" borderId="0"/>
    <xf numFmtId="170" fontId="3" fillId="0" borderId="0"/>
    <xf numFmtId="171" fontId="3" fillId="0" borderId="0"/>
    <xf numFmtId="172" fontId="3" fillId="0" borderId="0"/>
    <xf numFmtId="173" fontId="3" fillId="0" borderId="0"/>
    <xf numFmtId="174" fontId="3" fillId="0" borderId="0"/>
    <xf numFmtId="175" fontId="3" fillId="0" borderId="0"/>
    <xf numFmtId="49" fontId="3" fillId="0" borderId="0"/>
    <xf numFmtId="0" fontId="23" fillId="0" borderId="0"/>
    <xf numFmtId="0" fontId="3"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cellStyleXfs>
  <cellXfs count="273">
    <xf numFmtId="0" fontId="0" fillId="0" borderId="0" xfId="0"/>
    <xf numFmtId="0" fontId="4" fillId="0" borderId="0" xfId="20" applyFont="1"/>
    <xf numFmtId="0" fontId="4" fillId="0" borderId="0" xfId="20" applyFont="1" applyAlignment="1">
      <alignment horizontal="center" vertical="center"/>
    </xf>
    <xf numFmtId="0" fontId="4" fillId="0" borderId="0" xfId="20" applyFont="1" applyAlignment="1">
      <alignment vertical="center"/>
    </xf>
    <xf numFmtId="0" fontId="4" fillId="0" borderId="2" xfId="128" applyFont="1" applyBorder="1"/>
    <xf numFmtId="0" fontId="4" fillId="0" borderId="0" xfId="20" applyFont="1" applyAlignment="1">
      <alignment horizontal="center"/>
    </xf>
    <xf numFmtId="0" fontId="3" fillId="0" borderId="0" xfId="0" applyFont="1"/>
    <xf numFmtId="177" fontId="0" fillId="0" borderId="0" xfId="1" applyNumberFormat="1" applyFont="1" applyFill="1"/>
    <xf numFmtId="0" fontId="0" fillId="0" borderId="0" xfId="0" applyAlignment="1">
      <alignment horizontal="center"/>
    </xf>
    <xf numFmtId="0" fontId="3" fillId="0" borderId="0" xfId="0" applyFont="1" applyAlignment="1">
      <alignment horizontal="center"/>
    </xf>
    <xf numFmtId="38" fontId="4" fillId="2" borderId="0" xfId="0" applyNumberFormat="1" applyFont="1" applyFill="1" applyProtection="1">
      <protection locked="0"/>
    </xf>
    <xf numFmtId="179" fontId="4" fillId="0" borderId="2" xfId="0" applyNumberFormat="1" applyFont="1" applyBorder="1" applyAlignment="1">
      <alignment horizontal="center"/>
    </xf>
    <xf numFmtId="178" fontId="4" fillId="0" borderId="2" xfId="0" applyNumberFormat="1" applyFont="1" applyBorder="1" applyAlignment="1">
      <alignment horizontal="center"/>
    </xf>
    <xf numFmtId="178" fontId="4" fillId="0" borderId="2" xfId="0" quotePrefix="1" applyNumberFormat="1" applyFont="1" applyBorder="1" applyAlignment="1">
      <alignment horizontal="center"/>
    </xf>
    <xf numFmtId="49" fontId="4" fillId="0" borderId="2" xfId="0" applyNumberFormat="1" applyFont="1" applyBorder="1" applyAlignment="1">
      <alignment horizontal="center"/>
    </xf>
    <xf numFmtId="49" fontId="4" fillId="0" borderId="2" xfId="0" applyNumberFormat="1" applyFont="1" applyBorder="1"/>
    <xf numFmtId="0" fontId="4" fillId="0" borderId="2" xfId="0" applyFont="1" applyBorder="1"/>
    <xf numFmtId="178" fontId="4" fillId="0" borderId="0" xfId="20" applyNumberFormat="1" applyFont="1" applyAlignment="1">
      <alignment horizontal="center" wrapText="1"/>
    </xf>
    <xf numFmtId="0" fontId="4" fillId="2" borderId="0" xfId="0" applyFont="1" applyFill="1" applyAlignment="1" applyProtection="1">
      <alignment horizontal="left"/>
      <protection locked="0"/>
    </xf>
    <xf numFmtId="49" fontId="4" fillId="0" borderId="2" xfId="128" applyNumberFormat="1" applyFont="1" applyBorder="1" applyAlignment="1">
      <alignment horizontal="center"/>
    </xf>
    <xf numFmtId="49" fontId="4" fillId="0" borderId="2" xfId="128" quotePrefix="1" applyNumberFormat="1" applyFont="1" applyBorder="1" applyAlignment="1">
      <alignment horizontal="center"/>
    </xf>
    <xf numFmtId="49" fontId="25" fillId="0" borderId="2" xfId="19" applyNumberFormat="1" applyFont="1" applyBorder="1" applyAlignment="1">
      <alignment vertical="top"/>
    </xf>
    <xf numFmtId="0" fontId="25" fillId="0" borderId="2" xfId="19" applyFont="1" applyBorder="1" applyAlignment="1">
      <alignment vertical="top" wrapText="1"/>
    </xf>
    <xf numFmtId="49" fontId="4" fillId="2" borderId="0" xfId="5" applyNumberFormat="1" applyFont="1" applyFill="1" applyAlignment="1" applyProtection="1">
      <alignment horizontal="center" vertical="center"/>
      <protection locked="0"/>
    </xf>
    <xf numFmtId="38" fontId="4" fillId="2" borderId="0" xfId="0" applyNumberFormat="1" applyFont="1" applyFill="1" applyAlignment="1" applyProtection="1">
      <alignment vertical="center"/>
      <protection locked="0"/>
    </xf>
    <xf numFmtId="49" fontId="4" fillId="2" borderId="0" xfId="0" applyNumberFormat="1" applyFont="1" applyFill="1" applyAlignment="1" applyProtection="1">
      <alignment horizontal="center" vertical="center"/>
      <protection locked="0"/>
    </xf>
    <xf numFmtId="0" fontId="4" fillId="2" borderId="0" xfId="0" applyFont="1" applyFill="1" applyAlignment="1" applyProtection="1">
      <alignment horizontal="left" vertical="center"/>
      <protection locked="0"/>
    </xf>
    <xf numFmtId="0" fontId="4" fillId="3" borderId="0" xfId="0" applyFont="1" applyFill="1" applyAlignment="1" applyProtection="1">
      <alignment horizontal="left" vertical="center"/>
      <protection locked="0"/>
    </xf>
    <xf numFmtId="0" fontId="4" fillId="2" borderId="0" xfId="0" applyFont="1" applyFill="1" applyAlignment="1" applyProtection="1">
      <alignment horizontal="center" vertical="center"/>
      <protection locked="0"/>
    </xf>
    <xf numFmtId="0" fontId="4" fillId="2" borderId="0" xfId="0" applyFont="1" applyFill="1" applyAlignment="1" applyProtection="1">
      <alignment horizontal="center"/>
      <protection locked="0"/>
    </xf>
    <xf numFmtId="49" fontId="4" fillId="2" borderId="0" xfId="74" applyNumberFormat="1" applyFont="1" applyFill="1" applyAlignment="1" applyProtection="1">
      <alignment horizontal="center"/>
      <protection locked="0"/>
    </xf>
    <xf numFmtId="177" fontId="0" fillId="0" borderId="0" xfId="0" applyNumberFormat="1"/>
    <xf numFmtId="49" fontId="4" fillId="0" borderId="2" xfId="0" quotePrefix="1" applyNumberFormat="1" applyFont="1" applyBorder="1" applyAlignment="1">
      <alignment horizontal="center"/>
    </xf>
    <xf numFmtId="178" fontId="4" fillId="0" borderId="2" xfId="20" applyNumberFormat="1" applyFont="1" applyBorder="1" applyAlignment="1">
      <alignment horizontal="center" wrapText="1"/>
    </xf>
    <xf numFmtId="0" fontId="4" fillId="0" borderId="2" xfId="20" applyFont="1" applyBorder="1"/>
    <xf numFmtId="179" fontId="4" fillId="0" borderId="2" xfId="20" applyNumberFormat="1" applyFont="1" applyBorder="1" applyAlignment="1">
      <alignment horizontal="center"/>
    </xf>
    <xf numFmtId="178" fontId="4" fillId="0" borderId="2" xfId="20" applyNumberFormat="1" applyFont="1" applyBorder="1" applyAlignment="1">
      <alignment horizontal="center"/>
    </xf>
    <xf numFmtId="179" fontId="4" fillId="0" borderId="0" xfId="20" applyNumberFormat="1" applyFont="1" applyAlignment="1">
      <alignment horizontal="center"/>
    </xf>
    <xf numFmtId="178" fontId="4" fillId="0" borderId="0" xfId="20" applyNumberFormat="1" applyFont="1" applyAlignment="1">
      <alignment horizontal="center"/>
    </xf>
    <xf numFmtId="179" fontId="15" fillId="0" borderId="0" xfId="18" applyNumberFormat="1" applyFont="1" applyAlignment="1" applyProtection="1">
      <alignment horizontal="center" wrapText="1"/>
      <protection locked="0"/>
    </xf>
    <xf numFmtId="49" fontId="4" fillId="0" borderId="2" xfId="20" applyNumberFormat="1" applyFont="1" applyBorder="1" applyAlignment="1">
      <alignment horizontal="center"/>
    </xf>
    <xf numFmtId="0" fontId="30" fillId="5" borderId="0" xfId="19" applyFont="1" applyFill="1" applyAlignment="1">
      <alignment vertical="center"/>
    </xf>
    <xf numFmtId="0" fontId="4" fillId="2" borderId="0" xfId="0" applyFont="1" applyFill="1" applyAlignment="1" applyProtection="1">
      <alignment vertical="center"/>
      <protection locked="0"/>
    </xf>
    <xf numFmtId="49" fontId="4" fillId="2" borderId="0" xfId="0" quotePrefix="1" applyNumberFormat="1" applyFont="1" applyFill="1" applyAlignment="1" applyProtection="1">
      <alignment horizontal="center" vertical="center"/>
      <protection locked="0"/>
    </xf>
    <xf numFmtId="38" fontId="4" fillId="2" borderId="0" xfId="0" applyNumberFormat="1" applyFont="1" applyFill="1" applyAlignment="1" applyProtection="1">
      <alignment horizontal="right" vertical="center"/>
      <protection locked="0"/>
    </xf>
    <xf numFmtId="49" fontId="13" fillId="2" borderId="4" xfId="0" applyNumberFormat="1" applyFont="1" applyFill="1" applyBorder="1" applyAlignment="1" applyProtection="1">
      <alignment horizontal="left" vertical="center"/>
      <protection locked="0"/>
    </xf>
    <xf numFmtId="49" fontId="4" fillId="0" borderId="0" xfId="20" applyNumberFormat="1" applyFont="1"/>
    <xf numFmtId="0" fontId="9" fillId="0" borderId="6" xfId="20" applyFont="1" applyBorder="1"/>
    <xf numFmtId="49" fontId="32" fillId="0" borderId="0" xfId="58" applyNumberFormat="1" applyFont="1" applyAlignment="1">
      <alignment horizontal="left"/>
    </xf>
    <xf numFmtId="0" fontId="26" fillId="0" borderId="0" xfId="58" applyFont="1"/>
    <xf numFmtId="182" fontId="26" fillId="0" borderId="0" xfId="58" applyNumberFormat="1" applyFont="1" applyAlignment="1">
      <alignment horizontal="left"/>
    </xf>
    <xf numFmtId="180" fontId="27" fillId="4" borderId="0" xfId="58" applyNumberFormat="1" applyFont="1" applyFill="1" applyAlignment="1">
      <alignment vertical="center"/>
    </xf>
    <xf numFmtId="49" fontId="25" fillId="5" borderId="2" xfId="19" applyNumberFormat="1" applyFont="1" applyFill="1" applyBorder="1" applyAlignment="1">
      <alignment vertical="top"/>
    </xf>
    <xf numFmtId="0" fontId="25" fillId="5" borderId="2" xfId="19" applyFont="1" applyFill="1" applyBorder="1" applyAlignment="1">
      <alignment vertical="top" wrapText="1"/>
    </xf>
    <xf numFmtId="182" fontId="25" fillId="0" borderId="2" xfId="58" applyNumberFormat="1" applyFont="1" applyBorder="1" applyAlignment="1" applyProtection="1">
      <alignment horizontal="left"/>
      <protection locked="0"/>
    </xf>
    <xf numFmtId="0" fontId="26" fillId="0" borderId="2" xfId="58" applyFont="1" applyBorder="1"/>
    <xf numFmtId="182" fontId="26" fillId="0" borderId="2" xfId="58" applyNumberFormat="1" applyFont="1" applyBorder="1" applyAlignment="1">
      <alignment horizontal="left"/>
    </xf>
    <xf numFmtId="0" fontId="26" fillId="5" borderId="2" xfId="58" applyFont="1" applyFill="1" applyBorder="1"/>
    <xf numFmtId="0" fontId="26" fillId="4" borderId="2" xfId="58" applyFont="1" applyFill="1" applyBorder="1"/>
    <xf numFmtId="0" fontId="25" fillId="5" borderId="2" xfId="19" applyFont="1" applyFill="1" applyBorder="1" applyAlignment="1">
      <alignment vertical="top"/>
    </xf>
    <xf numFmtId="0" fontId="26" fillId="0" borderId="0" xfId="58" applyFont="1" applyAlignment="1">
      <alignment horizontal="center"/>
    </xf>
    <xf numFmtId="0" fontId="9" fillId="2" borderId="2" xfId="21" applyFont="1" applyFill="1" applyBorder="1" applyAlignment="1" applyProtection="1">
      <alignment horizontal="left" wrapText="1"/>
      <protection locked="0"/>
    </xf>
    <xf numFmtId="0" fontId="9" fillId="2" borderId="4" xfId="0" applyFont="1" applyFill="1" applyBorder="1" applyAlignment="1" applyProtection="1">
      <alignment horizontal="left" vertical="center" wrapText="1"/>
      <protection locked="0"/>
    </xf>
    <xf numFmtId="0" fontId="9" fillId="2" borderId="2" xfId="21" applyFont="1" applyFill="1" applyBorder="1" applyAlignment="1" applyProtection="1">
      <alignment horizontal="center"/>
      <protection locked="0"/>
    </xf>
    <xf numFmtId="0" fontId="9" fillId="2" borderId="2" xfId="21" applyFont="1" applyFill="1" applyBorder="1" applyAlignment="1" applyProtection="1">
      <alignment horizontal="left" vertical="top" wrapText="1"/>
      <protection locked="0"/>
    </xf>
    <xf numFmtId="0" fontId="9" fillId="2" borderId="2" xfId="21" applyFont="1" applyFill="1" applyBorder="1" applyAlignment="1" applyProtection="1">
      <alignment horizontal="center" vertical="top"/>
      <protection locked="0"/>
    </xf>
    <xf numFmtId="14" fontId="9" fillId="2" borderId="2" xfId="21" applyNumberFormat="1" applyFont="1" applyFill="1" applyBorder="1" applyAlignment="1" applyProtection="1">
      <alignment horizontal="left" vertical="top"/>
      <protection locked="0"/>
    </xf>
    <xf numFmtId="37" fontId="9" fillId="2" borderId="2" xfId="1" applyNumberFormat="1" applyFont="1" applyFill="1" applyBorder="1" applyAlignment="1" applyProtection="1">
      <alignment horizontal="left" vertical="top" wrapText="1"/>
      <protection locked="0"/>
    </xf>
    <xf numFmtId="14" fontId="9" fillId="2" borderId="2" xfId="21" applyNumberFormat="1" applyFont="1" applyFill="1" applyBorder="1" applyAlignment="1" applyProtection="1">
      <alignment horizontal="left"/>
      <protection locked="0"/>
    </xf>
    <xf numFmtId="37" fontId="9" fillId="2" borderId="2" xfId="1" applyNumberFormat="1" applyFont="1" applyFill="1" applyBorder="1" applyAlignment="1" applyProtection="1">
      <alignment horizontal="left" wrapText="1"/>
      <protection locked="0"/>
    </xf>
    <xf numFmtId="37" fontId="0" fillId="0" borderId="0" xfId="0" applyNumberFormat="1"/>
    <xf numFmtId="179" fontId="4" fillId="0" borderId="0" xfId="129" applyNumberFormat="1" applyFont="1" applyAlignment="1">
      <alignment horizontal="center"/>
    </xf>
    <xf numFmtId="0" fontId="9" fillId="0" borderId="0" xfId="20" applyFont="1"/>
    <xf numFmtId="0" fontId="13" fillId="0" borderId="5" xfId="0" applyFont="1" applyBorder="1" applyAlignment="1" applyProtection="1">
      <alignment horizontal="left" vertical="center"/>
      <protection hidden="1"/>
    </xf>
    <xf numFmtId="0" fontId="9" fillId="0" borderId="0" xfId="0" applyFont="1" applyProtection="1">
      <protection hidden="1"/>
    </xf>
    <xf numFmtId="0" fontId="9" fillId="0" borderId="0" xfId="0" applyFont="1" applyAlignment="1" applyProtection="1">
      <alignment horizontal="center" vertical="center"/>
      <protection hidden="1"/>
    </xf>
    <xf numFmtId="0" fontId="9" fillId="0" borderId="0" xfId="0" applyFont="1" applyAlignment="1" applyProtection="1">
      <alignment vertical="center"/>
      <protection hidden="1"/>
    </xf>
    <xf numFmtId="0" fontId="9" fillId="0" borderId="0" xfId="0" applyFont="1" applyAlignment="1" applyProtection="1">
      <alignment horizontal="left" vertical="center"/>
      <protection hidden="1"/>
    </xf>
    <xf numFmtId="49" fontId="9" fillId="0" borderId="0" xfId="0" applyNumberFormat="1" applyFont="1" applyAlignment="1" applyProtection="1">
      <alignment horizontal="center" vertical="center"/>
      <protection hidden="1"/>
    </xf>
    <xf numFmtId="0" fontId="9" fillId="0" borderId="0" xfId="0" applyFont="1" applyAlignment="1" applyProtection="1">
      <alignment horizontal="left" vertical="center" wrapText="1"/>
      <protection hidden="1"/>
    </xf>
    <xf numFmtId="38" fontId="9" fillId="0" borderId="0" xfId="0" applyNumberFormat="1" applyFont="1" applyAlignment="1" applyProtection="1">
      <alignment horizontal="left" vertical="center"/>
      <protection hidden="1"/>
    </xf>
    <xf numFmtId="0" fontId="13" fillId="0" borderId="0" xfId="0" applyFont="1" applyAlignment="1" applyProtection="1">
      <alignment vertical="center"/>
      <protection hidden="1"/>
    </xf>
    <xf numFmtId="0" fontId="13" fillId="0" borderId="0" xfId="0" applyFont="1" applyAlignment="1" applyProtection="1">
      <alignment horizontal="left" vertical="center"/>
      <protection hidden="1"/>
    </xf>
    <xf numFmtId="0" fontId="3" fillId="0" borderId="0" xfId="0" applyFont="1" applyAlignment="1" applyProtection="1">
      <alignment horizontal="left" vertical="center"/>
      <protection hidden="1"/>
    </xf>
    <xf numFmtId="49" fontId="9" fillId="0" borderId="0" xfId="0" applyNumberFormat="1" applyFont="1" applyAlignment="1" applyProtection="1">
      <alignment horizontal="left" vertical="center"/>
      <protection hidden="1"/>
    </xf>
    <xf numFmtId="38" fontId="9" fillId="0" borderId="0" xfId="0" applyNumberFormat="1" applyFont="1" applyAlignment="1" applyProtection="1">
      <alignment vertical="center"/>
      <protection hidden="1"/>
    </xf>
    <xf numFmtId="0" fontId="13" fillId="0" borderId="0" xfId="0" quotePrefix="1" applyFont="1" applyAlignment="1" applyProtection="1">
      <alignment horizontal="left"/>
      <protection hidden="1"/>
    </xf>
    <xf numFmtId="0" fontId="9" fillId="0" borderId="0" xfId="0" applyFont="1" applyAlignment="1" applyProtection="1">
      <alignment horizontal="center"/>
      <protection hidden="1"/>
    </xf>
    <xf numFmtId="49" fontId="9" fillId="0" borderId="0" xfId="0" applyNumberFormat="1" applyFont="1" applyAlignment="1" applyProtection="1">
      <alignment horizontal="center"/>
      <protection hidden="1"/>
    </xf>
    <xf numFmtId="0" fontId="9" fillId="0" borderId="0" xfId="0" applyFont="1" applyAlignment="1" applyProtection="1">
      <alignment vertical="top" wrapText="1"/>
      <protection hidden="1"/>
    </xf>
    <xf numFmtId="38" fontId="9" fillId="0" borderId="0" xfId="0" applyNumberFormat="1" applyFont="1" applyProtection="1">
      <protection hidden="1"/>
    </xf>
    <xf numFmtId="0" fontId="13" fillId="0" borderId="0" xfId="0" applyFont="1" applyAlignment="1" applyProtection="1">
      <alignment horizontal="left"/>
      <protection hidden="1"/>
    </xf>
    <xf numFmtId="0" fontId="9" fillId="7" borderId="0" xfId="0" applyFont="1" applyFill="1" applyAlignment="1" applyProtection="1">
      <alignment horizontal="center"/>
      <protection hidden="1"/>
    </xf>
    <xf numFmtId="0" fontId="13" fillId="0" borderId="0" xfId="0" applyFont="1" applyAlignment="1" applyProtection="1">
      <alignment horizontal="right" vertical="top" wrapText="1"/>
      <protection hidden="1"/>
    </xf>
    <xf numFmtId="38" fontId="13" fillId="0" borderId="0" xfId="0" applyNumberFormat="1" applyFont="1" applyProtection="1">
      <protection hidden="1"/>
    </xf>
    <xf numFmtId="0" fontId="7" fillId="0" borderId="2" xfId="0" applyFont="1" applyBorder="1" applyAlignment="1" applyProtection="1">
      <alignment horizontal="center" vertical="center" wrapText="1"/>
      <protection hidden="1"/>
    </xf>
    <xf numFmtId="49" fontId="7" fillId="0" borderId="2" xfId="0" applyNumberFormat="1" applyFont="1" applyBorder="1" applyAlignment="1" applyProtection="1">
      <alignment horizontal="center" vertical="center" wrapText="1"/>
      <protection hidden="1"/>
    </xf>
    <xf numFmtId="38" fontId="7" fillId="0" borderId="2" xfId="0" applyNumberFormat="1" applyFont="1" applyBorder="1" applyAlignment="1" applyProtection="1">
      <alignment horizontal="center" vertical="center" wrapText="1"/>
      <protection hidden="1"/>
    </xf>
    <xf numFmtId="39" fontId="7" fillId="0" borderId="2" xfId="0" applyNumberFormat="1" applyFont="1" applyBorder="1" applyAlignment="1" applyProtection="1">
      <alignment horizontal="center" vertical="center" wrapText="1"/>
      <protection hidden="1"/>
    </xf>
    <xf numFmtId="0" fontId="4" fillId="0" borderId="0" xfId="0" applyFont="1" applyAlignment="1" applyProtection="1">
      <alignment horizontal="left" vertical="center" wrapText="1"/>
      <protection hidden="1"/>
    </xf>
    <xf numFmtId="0" fontId="4" fillId="0" borderId="0" xfId="0" applyFont="1" applyAlignment="1" applyProtection="1">
      <alignment vertical="center"/>
      <protection hidden="1"/>
    </xf>
    <xf numFmtId="0" fontId="4" fillId="8" borderId="0" xfId="0" applyFont="1" applyFill="1" applyAlignment="1" applyProtection="1">
      <alignment horizontal="center" vertical="center" wrapText="1"/>
      <protection hidden="1"/>
    </xf>
    <xf numFmtId="0" fontId="9" fillId="0" borderId="0" xfId="0" applyFont="1" applyAlignment="1" applyProtection="1">
      <alignment vertical="top"/>
      <protection hidden="1"/>
    </xf>
    <xf numFmtId="49" fontId="4" fillId="0" borderId="0" xfId="0" applyNumberFormat="1" applyFont="1" applyAlignment="1" applyProtection="1">
      <alignment horizontal="center"/>
      <protection hidden="1"/>
    </xf>
    <xf numFmtId="0" fontId="4" fillId="0" borderId="0" xfId="0" applyFont="1" applyAlignment="1" applyProtection="1">
      <alignment horizontal="left"/>
      <protection hidden="1"/>
    </xf>
    <xf numFmtId="0" fontId="4" fillId="0" borderId="0" xfId="0" applyFont="1" applyAlignment="1" applyProtection="1">
      <alignment horizontal="left" vertical="center"/>
      <protection hidden="1"/>
    </xf>
    <xf numFmtId="0" fontId="4" fillId="0" borderId="0" xfId="0" applyFont="1" applyProtection="1">
      <protection hidden="1"/>
    </xf>
    <xf numFmtId="40" fontId="4" fillId="0" borderId="0" xfId="0" applyNumberFormat="1" applyFont="1" applyProtection="1">
      <protection hidden="1"/>
    </xf>
    <xf numFmtId="0" fontId="4" fillId="0" borderId="0" xfId="0" applyFont="1" applyAlignment="1" applyProtection="1">
      <alignment horizontal="center"/>
      <protection hidden="1"/>
    </xf>
    <xf numFmtId="0" fontId="4" fillId="0" borderId="0" xfId="0" applyFont="1" applyAlignment="1" applyProtection="1">
      <alignment vertical="top" wrapText="1"/>
      <protection hidden="1"/>
    </xf>
    <xf numFmtId="38" fontId="4" fillId="0" borderId="0" xfId="0" applyNumberFormat="1" applyFont="1" applyProtection="1">
      <protection hidden="1"/>
    </xf>
    <xf numFmtId="0" fontId="13" fillId="0" borderId="4" xfId="0" applyFont="1" applyBorder="1" applyAlignment="1" applyProtection="1">
      <alignment horizontal="left" vertical="center"/>
      <protection hidden="1"/>
    </xf>
    <xf numFmtId="0" fontId="9" fillId="0" borderId="0" xfId="0" applyFont="1" applyAlignment="1" applyProtection="1">
      <alignment vertical="center" wrapText="1"/>
      <protection hidden="1"/>
    </xf>
    <xf numFmtId="0" fontId="13" fillId="0" borderId="0" xfId="0" applyFont="1" applyAlignment="1" applyProtection="1">
      <alignment horizontal="right" vertical="center" wrapText="1"/>
      <protection hidden="1"/>
    </xf>
    <xf numFmtId="38" fontId="13" fillId="0" borderId="0" xfId="0" applyNumberFormat="1" applyFont="1" applyAlignment="1" applyProtection="1">
      <alignment vertical="center"/>
      <protection hidden="1"/>
    </xf>
    <xf numFmtId="0" fontId="4" fillId="0" borderId="0" xfId="0" applyFont="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7" fillId="0" borderId="0" xfId="0" applyFont="1" applyAlignment="1" applyProtection="1">
      <alignment vertical="center"/>
      <protection hidden="1"/>
    </xf>
    <xf numFmtId="49" fontId="4" fillId="0" borderId="0" xfId="0" applyNumberFormat="1" applyFont="1" applyAlignment="1" applyProtection="1">
      <alignment horizontal="center" vertical="center"/>
      <protection hidden="1"/>
    </xf>
    <xf numFmtId="0" fontId="4" fillId="0" borderId="0" xfId="0" applyFont="1" applyAlignment="1" applyProtection="1">
      <alignment vertical="center" wrapText="1"/>
      <protection hidden="1"/>
    </xf>
    <xf numFmtId="38" fontId="4" fillId="0" borderId="0" xfId="0" applyNumberFormat="1" applyFont="1" applyAlignment="1" applyProtection="1">
      <alignment vertical="center"/>
      <protection hidden="1"/>
    </xf>
    <xf numFmtId="38" fontId="9" fillId="0" borderId="0" xfId="0" applyNumberFormat="1" applyFont="1" applyAlignment="1" applyProtection="1">
      <alignment horizontal="right" vertical="center"/>
      <protection hidden="1"/>
    </xf>
    <xf numFmtId="38" fontId="13" fillId="0" borderId="0" xfId="0" applyNumberFormat="1" applyFont="1" applyAlignment="1" applyProtection="1">
      <alignment horizontal="right" vertical="center"/>
      <protection hidden="1"/>
    </xf>
    <xf numFmtId="38" fontId="4" fillId="0" borderId="0" xfId="0" applyNumberFormat="1" applyFont="1" applyAlignment="1" applyProtection="1">
      <alignment horizontal="right" vertical="center"/>
      <protection hidden="1"/>
    </xf>
    <xf numFmtId="164" fontId="13" fillId="0" borderId="0" xfId="0" applyNumberFormat="1" applyFont="1" applyAlignment="1" applyProtection="1">
      <alignment horizontal="left" vertical="center" wrapText="1"/>
      <protection hidden="1"/>
    </xf>
    <xf numFmtId="0" fontId="3" fillId="0" borderId="0" xfId="0" applyFont="1" applyAlignment="1" applyProtection="1">
      <alignment vertical="center"/>
      <protection hidden="1"/>
    </xf>
    <xf numFmtId="164" fontId="9" fillId="0" borderId="0" xfId="0" applyNumberFormat="1" applyFont="1" applyAlignment="1" applyProtection="1">
      <alignment vertical="center"/>
      <protection hidden="1"/>
    </xf>
    <xf numFmtId="0" fontId="13" fillId="0" borderId="3" xfId="0" applyFont="1" applyBorder="1" applyAlignment="1" applyProtection="1">
      <alignment horizontal="center" vertical="center" wrapText="1"/>
      <protection hidden="1"/>
    </xf>
    <xf numFmtId="0" fontId="13" fillId="0" borderId="0" xfId="0" applyFont="1" applyAlignment="1" applyProtection="1">
      <alignment horizontal="center" vertical="center" wrapText="1"/>
      <protection hidden="1"/>
    </xf>
    <xf numFmtId="0" fontId="13" fillId="0" borderId="4" xfId="0" applyFont="1" applyBorder="1" applyAlignment="1" applyProtection="1">
      <alignment horizontal="center" vertical="center" wrapText="1"/>
      <protection hidden="1"/>
    </xf>
    <xf numFmtId="41" fontId="13" fillId="0" borderId="4" xfId="0" applyNumberFormat="1" applyFont="1" applyBorder="1" applyAlignment="1" applyProtection="1">
      <alignment horizontal="center" vertical="center" wrapText="1"/>
      <protection hidden="1"/>
    </xf>
    <xf numFmtId="37" fontId="13" fillId="0" borderId="4" xfId="1" applyNumberFormat="1" applyFont="1" applyBorder="1" applyAlignment="1" applyProtection="1">
      <alignment vertical="center"/>
      <protection hidden="1"/>
    </xf>
    <xf numFmtId="37" fontId="13" fillId="0" borderId="0" xfId="1" applyNumberFormat="1" applyFont="1" applyBorder="1" applyAlignment="1" applyProtection="1">
      <alignment vertical="center"/>
      <protection hidden="1"/>
    </xf>
    <xf numFmtId="41" fontId="13" fillId="0" borderId="0" xfId="0" applyNumberFormat="1" applyFont="1" applyAlignment="1" applyProtection="1">
      <alignment horizontal="center" vertical="center" wrapText="1"/>
      <protection hidden="1"/>
    </xf>
    <xf numFmtId="10" fontId="13" fillId="0" borderId="0" xfId="44" applyNumberFormat="1" applyFont="1" applyBorder="1" applyAlignment="1" applyProtection="1">
      <alignment vertical="center"/>
      <protection hidden="1"/>
    </xf>
    <xf numFmtId="0" fontId="13" fillId="6" borderId="3" xfId="0" applyFont="1" applyFill="1" applyBorder="1" applyAlignment="1" applyProtection="1">
      <alignment horizontal="center" vertical="center" wrapText="1"/>
      <protection hidden="1"/>
    </xf>
    <xf numFmtId="0" fontId="13" fillId="6" borderId="3" xfId="44" applyNumberFormat="1" applyFont="1" applyFill="1" applyBorder="1" applyAlignment="1" applyProtection="1">
      <alignment horizontal="center" vertical="center" wrapText="1"/>
      <protection hidden="1"/>
    </xf>
    <xf numFmtId="0" fontId="13" fillId="0" borderId="3" xfId="44" applyNumberFormat="1" applyFont="1" applyBorder="1" applyAlignment="1" applyProtection="1">
      <alignment horizontal="center" vertical="center" wrapText="1"/>
      <protection hidden="1"/>
    </xf>
    <xf numFmtId="164" fontId="9" fillId="0" borderId="2" xfId="0" applyNumberFormat="1" applyFont="1" applyBorder="1" applyAlignment="1" applyProtection="1">
      <alignment horizontal="center" vertical="center"/>
      <protection hidden="1"/>
    </xf>
    <xf numFmtId="164" fontId="9" fillId="0" borderId="4" xfId="0" applyNumberFormat="1" applyFont="1" applyBorder="1" applyAlignment="1" applyProtection="1">
      <alignment horizontal="center" vertical="center"/>
      <protection hidden="1"/>
    </xf>
    <xf numFmtId="3" fontId="9" fillId="0" borderId="2" xfId="0" applyNumberFormat="1" applyFont="1" applyBorder="1" applyAlignment="1" applyProtection="1">
      <alignment vertical="center"/>
      <protection hidden="1"/>
    </xf>
    <xf numFmtId="3" fontId="9" fillId="0" borderId="2" xfId="17" applyNumberFormat="1" applyFont="1" applyBorder="1" applyAlignment="1" applyProtection="1">
      <alignment vertical="center"/>
      <protection hidden="1"/>
    </xf>
    <xf numFmtId="37" fontId="13" fillId="0" borderId="2" xfId="17" applyNumberFormat="1" applyFont="1" applyBorder="1" applyAlignment="1" applyProtection="1">
      <alignment vertical="center"/>
      <protection hidden="1"/>
    </xf>
    <xf numFmtId="10" fontId="13" fillId="0" borderId="4" xfId="44" applyNumberFormat="1" applyFont="1" applyFill="1" applyBorder="1" applyAlignment="1" applyProtection="1">
      <alignment vertical="center"/>
      <protection hidden="1"/>
    </xf>
    <xf numFmtId="10" fontId="13" fillId="0" borderId="4" xfId="44" applyNumberFormat="1" applyFont="1" applyBorder="1" applyAlignment="1" applyProtection="1">
      <alignment horizontal="center" vertical="center"/>
      <protection hidden="1"/>
    </xf>
    <xf numFmtId="10" fontId="13" fillId="0" borderId="4" xfId="44" applyNumberFormat="1" applyFont="1" applyFill="1" applyBorder="1" applyAlignment="1" applyProtection="1">
      <alignment horizontal="center" vertical="center"/>
      <protection hidden="1"/>
    </xf>
    <xf numFmtId="0" fontId="9" fillId="0" borderId="0" xfId="21" applyFont="1" applyProtection="1">
      <protection hidden="1"/>
    </xf>
    <xf numFmtId="14" fontId="13" fillId="0" borderId="2" xfId="21" applyNumberFormat="1" applyFont="1" applyBorder="1" applyAlignment="1" applyProtection="1">
      <alignment horizontal="center" vertical="center" wrapText="1"/>
      <protection hidden="1"/>
    </xf>
    <xf numFmtId="0" fontId="13" fillId="0" borderId="2" xfId="21" applyFont="1" applyBorder="1" applyAlignment="1" applyProtection="1">
      <alignment horizontal="center" vertical="center" wrapText="1"/>
      <protection hidden="1"/>
    </xf>
    <xf numFmtId="0" fontId="9" fillId="0" borderId="0" xfId="21" applyFont="1" applyAlignment="1" applyProtection="1">
      <alignment vertical="center"/>
      <protection hidden="1"/>
    </xf>
    <xf numFmtId="0" fontId="13" fillId="0" borderId="0" xfId="21" applyFont="1" applyAlignment="1" applyProtection="1">
      <alignment horizontal="center" vertical="center" wrapText="1"/>
      <protection hidden="1"/>
    </xf>
    <xf numFmtId="14" fontId="9" fillId="0" borderId="0" xfId="21" applyNumberFormat="1" applyFont="1" applyProtection="1">
      <protection hidden="1"/>
    </xf>
    <xf numFmtId="0" fontId="9" fillId="0" borderId="0" xfId="21" applyFont="1" applyAlignment="1" applyProtection="1">
      <alignment vertical="top"/>
      <protection hidden="1"/>
    </xf>
    <xf numFmtId="0" fontId="4" fillId="0" borderId="0" xfId="0" applyFont="1" applyAlignment="1" applyProtection="1">
      <alignment vertical="center"/>
      <protection locked="0"/>
    </xf>
    <xf numFmtId="0" fontId="7" fillId="0" borderId="2" xfId="0" quotePrefix="1" applyFont="1" applyBorder="1" applyAlignment="1" applyProtection="1">
      <alignment horizontal="center" vertical="center" wrapText="1"/>
      <protection hidden="1"/>
    </xf>
    <xf numFmtId="49" fontId="7" fillId="0" borderId="2" xfId="0" quotePrefix="1" applyNumberFormat="1" applyFont="1" applyBorder="1" applyAlignment="1" applyProtection="1">
      <alignment horizontal="center" vertical="center" wrapText="1"/>
      <protection hidden="1"/>
    </xf>
    <xf numFmtId="182" fontId="25" fillId="5" borderId="2" xfId="58" applyNumberFormat="1" applyFont="1" applyFill="1" applyBorder="1" applyAlignment="1" applyProtection="1">
      <alignment horizontal="left"/>
      <protection locked="0"/>
    </xf>
    <xf numFmtId="182" fontId="26" fillId="5" borderId="2" xfId="58" applyNumberFormat="1" applyFont="1" applyFill="1" applyBorder="1" applyAlignment="1">
      <alignment horizontal="left"/>
    </xf>
    <xf numFmtId="182" fontId="25" fillId="5" borderId="0" xfId="58" applyNumberFormat="1" applyFont="1" applyFill="1" applyAlignment="1" applyProtection="1">
      <alignment horizontal="left"/>
      <protection locked="0"/>
    </xf>
    <xf numFmtId="182" fontId="25" fillId="5" borderId="2" xfId="19" applyNumberFormat="1" applyFont="1" applyFill="1" applyBorder="1" applyAlignment="1">
      <alignment horizontal="left" vertical="top"/>
    </xf>
    <xf numFmtId="0" fontId="4" fillId="0" borderId="2" xfId="0" applyFont="1" applyBorder="1" applyAlignment="1">
      <alignment horizontal="center"/>
    </xf>
    <xf numFmtId="49" fontId="4" fillId="0" borderId="2" xfId="0" applyNumberFormat="1" applyFont="1" applyBorder="1" applyAlignment="1">
      <alignment wrapText="1"/>
    </xf>
    <xf numFmtId="49" fontId="44" fillId="0" borderId="2" xfId="145" applyNumberFormat="1" applyFont="1" applyBorder="1" applyAlignment="1">
      <alignment horizontal="center" vertical="center" wrapText="1"/>
    </xf>
    <xf numFmtId="49" fontId="44" fillId="9" borderId="2" xfId="145" applyNumberFormat="1" applyFont="1" applyFill="1" applyBorder="1" applyAlignment="1">
      <alignment horizontal="center" vertical="center" wrapText="1"/>
    </xf>
    <xf numFmtId="0" fontId="44" fillId="10" borderId="2" xfId="145" applyFont="1" applyFill="1" applyBorder="1" applyAlignment="1">
      <alignment horizontal="center" vertical="center"/>
    </xf>
    <xf numFmtId="49" fontId="7" fillId="10" borderId="2" xfId="0" applyNumberFormat="1" applyFont="1" applyFill="1" applyBorder="1" applyAlignment="1">
      <alignment horizontal="center" vertical="center" wrapText="1"/>
    </xf>
    <xf numFmtId="49" fontId="7" fillId="9" borderId="2" xfId="0" applyNumberFormat="1" applyFont="1" applyFill="1" applyBorder="1" applyAlignment="1">
      <alignment horizontal="center" vertical="center" wrapText="1"/>
    </xf>
    <xf numFmtId="0" fontId="4" fillId="11" borderId="0" xfId="20" applyFont="1" applyFill="1" applyAlignment="1">
      <alignment horizontal="center"/>
    </xf>
    <xf numFmtId="0" fontId="4" fillId="12" borderId="0" xfId="20" applyFont="1" applyFill="1" applyAlignment="1">
      <alignment horizontal="center"/>
    </xf>
    <xf numFmtId="0" fontId="4" fillId="13" borderId="0" xfId="20" applyFont="1" applyFill="1" applyAlignment="1">
      <alignment horizontal="center"/>
    </xf>
    <xf numFmtId="179" fontId="45" fillId="0" borderId="0" xfId="18" applyNumberFormat="1" applyFont="1" applyAlignment="1" applyProtection="1">
      <alignment horizontal="center" wrapText="1"/>
      <protection locked="0"/>
    </xf>
    <xf numFmtId="0" fontId="4" fillId="0" borderId="2" xfId="20" applyFont="1" applyBorder="1" applyAlignment="1">
      <alignment horizontal="center"/>
    </xf>
    <xf numFmtId="49" fontId="4" fillId="14" borderId="2" xfId="0" applyNumberFormat="1" applyFont="1" applyFill="1" applyBorder="1" applyAlignment="1">
      <alignment horizontal="center"/>
    </xf>
    <xf numFmtId="178" fontId="4" fillId="14" borderId="2" xfId="0" quotePrefix="1" applyNumberFormat="1" applyFont="1" applyFill="1" applyBorder="1" applyAlignment="1">
      <alignment horizontal="center"/>
    </xf>
    <xf numFmtId="0" fontId="4" fillId="14" borderId="2" xfId="0" applyFont="1" applyFill="1" applyBorder="1"/>
    <xf numFmtId="179" fontId="4" fillId="14" borderId="2" xfId="0" applyNumberFormat="1" applyFont="1" applyFill="1" applyBorder="1" applyAlignment="1">
      <alignment horizontal="center"/>
    </xf>
    <xf numFmtId="178" fontId="4" fillId="14" borderId="2" xfId="0" applyNumberFormat="1" applyFont="1" applyFill="1" applyBorder="1" applyAlignment="1">
      <alignment horizontal="center"/>
    </xf>
    <xf numFmtId="49" fontId="4" fillId="14" borderId="2" xfId="20" applyNumberFormat="1" applyFont="1" applyFill="1" applyBorder="1" applyAlignment="1">
      <alignment horizontal="center"/>
    </xf>
    <xf numFmtId="178" fontId="4" fillId="14" borderId="2" xfId="20" applyNumberFormat="1" applyFont="1" applyFill="1" applyBorder="1" applyAlignment="1">
      <alignment horizontal="center" wrapText="1"/>
    </xf>
    <xf numFmtId="0" fontId="4" fillId="14" borderId="2" xfId="20" applyFont="1" applyFill="1" applyBorder="1"/>
    <xf numFmtId="179" fontId="4" fillId="14" borderId="2" xfId="20" applyNumberFormat="1" applyFont="1" applyFill="1" applyBorder="1" applyAlignment="1">
      <alignment horizontal="center"/>
    </xf>
    <xf numFmtId="178" fontId="4" fillId="14" borderId="2" xfId="20" applyNumberFormat="1" applyFont="1" applyFill="1" applyBorder="1" applyAlignment="1">
      <alignment horizontal="center"/>
    </xf>
    <xf numFmtId="49" fontId="4" fillId="14" borderId="2" xfId="0" quotePrefix="1" applyNumberFormat="1" applyFont="1" applyFill="1" applyBorder="1" applyAlignment="1">
      <alignment horizontal="center"/>
    </xf>
    <xf numFmtId="49" fontId="4" fillId="15" borderId="2" xfId="0" applyNumberFormat="1" applyFont="1" applyFill="1" applyBorder="1" applyAlignment="1">
      <alignment horizontal="center"/>
    </xf>
    <xf numFmtId="0" fontId="4" fillId="15" borderId="2" xfId="0" applyFont="1" applyFill="1" applyBorder="1"/>
    <xf numFmtId="49" fontId="4" fillId="16" borderId="2" xfId="0" applyNumberFormat="1" applyFont="1" applyFill="1" applyBorder="1" applyAlignment="1">
      <alignment horizontal="center"/>
    </xf>
    <xf numFmtId="0" fontId="4" fillId="16" borderId="2" xfId="0" applyFont="1" applyFill="1" applyBorder="1"/>
    <xf numFmtId="178" fontId="4" fillId="15" borderId="2" xfId="0" applyNumberFormat="1" applyFont="1" applyFill="1" applyBorder="1" applyAlignment="1">
      <alignment horizontal="center"/>
    </xf>
    <xf numFmtId="49" fontId="4" fillId="16" borderId="2" xfId="0" quotePrefix="1" applyNumberFormat="1" applyFont="1" applyFill="1" applyBorder="1" applyAlignment="1">
      <alignment horizontal="center"/>
    </xf>
    <xf numFmtId="0" fontId="4" fillId="16" borderId="2" xfId="0" applyFont="1" applyFill="1" applyBorder="1" applyAlignment="1">
      <alignment horizontal="center"/>
    </xf>
    <xf numFmtId="49" fontId="4" fillId="15" borderId="2" xfId="20" applyNumberFormat="1" applyFont="1" applyFill="1" applyBorder="1" applyAlignment="1">
      <alignment horizontal="center"/>
    </xf>
    <xf numFmtId="178" fontId="4" fillId="15" borderId="2" xfId="20" applyNumberFormat="1" applyFont="1" applyFill="1" applyBorder="1" applyAlignment="1">
      <alignment horizontal="center" wrapText="1"/>
    </xf>
    <xf numFmtId="0" fontId="4" fillId="15" borderId="2" xfId="20" applyFont="1" applyFill="1" applyBorder="1"/>
    <xf numFmtId="179" fontId="4" fillId="15" borderId="2" xfId="20" applyNumberFormat="1" applyFont="1" applyFill="1" applyBorder="1" applyAlignment="1">
      <alignment horizontal="center"/>
    </xf>
    <xf numFmtId="178" fontId="4" fillId="15" borderId="2" xfId="20" applyNumberFormat="1" applyFont="1" applyFill="1" applyBorder="1" applyAlignment="1">
      <alignment horizontal="center"/>
    </xf>
    <xf numFmtId="179" fontId="4" fillId="15" borderId="2" xfId="0" applyNumberFormat="1" applyFont="1" applyFill="1" applyBorder="1" applyAlignment="1">
      <alignment horizontal="center"/>
    </xf>
    <xf numFmtId="49" fontId="4" fillId="15" borderId="2" xfId="0" applyNumberFormat="1" applyFont="1" applyFill="1" applyBorder="1"/>
    <xf numFmtId="0" fontId="4" fillId="15" borderId="2" xfId="0" applyFont="1" applyFill="1" applyBorder="1" applyAlignment="1">
      <alignment horizontal="center"/>
    </xf>
    <xf numFmtId="0" fontId="32" fillId="0" borderId="0" xfId="58" applyFont="1"/>
    <xf numFmtId="49" fontId="26" fillId="0" borderId="0" xfId="58" applyNumberFormat="1" applyFont="1" applyAlignment="1">
      <alignment horizontal="left"/>
    </xf>
    <xf numFmtId="49" fontId="31" fillId="17" borderId="6" xfId="19" applyNumberFormat="1" applyFont="1" applyFill="1" applyBorder="1" applyAlignment="1">
      <alignment vertical="top"/>
    </xf>
    <xf numFmtId="49" fontId="31" fillId="0" borderId="2" xfId="58" applyNumberFormat="1" applyFont="1" applyBorder="1" applyAlignment="1" applyProtection="1">
      <alignment horizontal="center"/>
      <protection locked="0"/>
    </xf>
    <xf numFmtId="0" fontId="31" fillId="0" borderId="2" xfId="58" applyFont="1" applyBorder="1" applyAlignment="1" applyProtection="1">
      <alignment horizontal="center"/>
      <protection locked="0"/>
    </xf>
    <xf numFmtId="0" fontId="31" fillId="0" borderId="4" xfId="58" applyFont="1" applyBorder="1" applyAlignment="1" applyProtection="1">
      <alignment horizontal="center" wrapText="1"/>
      <protection locked="0"/>
    </xf>
    <xf numFmtId="182" fontId="31" fillId="0" borderId="2" xfId="58" applyNumberFormat="1" applyFont="1" applyBorder="1" applyAlignment="1" applyProtection="1">
      <alignment horizontal="center"/>
      <protection locked="0"/>
    </xf>
    <xf numFmtId="49" fontId="25" fillId="5" borderId="2" xfId="51" applyNumberFormat="1" applyFont="1" applyFill="1" applyBorder="1" applyAlignment="1" applyProtection="1">
      <alignment horizontal="left" vertical="center"/>
      <protection locked="0"/>
    </xf>
    <xf numFmtId="49" fontId="26" fillId="0" borderId="2" xfId="58" applyNumberFormat="1" applyFont="1" applyBorder="1" applyAlignment="1">
      <alignment horizontal="left"/>
    </xf>
    <xf numFmtId="49" fontId="25" fillId="5" borderId="2" xfId="58" applyNumberFormat="1" applyFont="1" applyFill="1" applyBorder="1" applyAlignment="1">
      <alignment horizontal="left" vertical="center"/>
    </xf>
    <xf numFmtId="49" fontId="46" fillId="4" borderId="2" xfId="0" applyNumberFormat="1" applyFont="1" applyFill="1" applyBorder="1" applyAlignment="1">
      <alignment horizontal="left"/>
    </xf>
    <xf numFmtId="0" fontId="46" fillId="4" borderId="2" xfId="0" applyFont="1" applyFill="1" applyBorder="1" applyAlignment="1">
      <alignment horizontal="left"/>
    </xf>
    <xf numFmtId="49" fontId="26" fillId="5" borderId="2" xfId="58" applyNumberFormat="1" applyFont="1" applyFill="1" applyBorder="1" applyAlignment="1">
      <alignment horizontal="left"/>
    </xf>
    <xf numFmtId="49" fontId="25" fillId="5" borderId="2" xfId="58" applyNumberFormat="1" applyFont="1" applyFill="1" applyBorder="1" applyAlignment="1" applyProtection="1">
      <alignment horizontal="left" vertical="center"/>
      <protection locked="0"/>
    </xf>
    <xf numFmtId="49" fontId="26" fillId="5" borderId="2" xfId="58" applyNumberFormat="1" applyFont="1" applyFill="1" applyBorder="1" applyAlignment="1">
      <alignment horizontal="left" vertical="center"/>
    </xf>
    <xf numFmtId="49" fontId="25" fillId="0" borderId="2" xfId="58" applyNumberFormat="1" applyFont="1" applyBorder="1" applyAlignment="1">
      <alignment horizontal="left" vertical="center"/>
    </xf>
    <xf numFmtId="49" fontId="26" fillId="0" borderId="2" xfId="58" applyNumberFormat="1" applyFont="1" applyBorder="1" applyAlignment="1">
      <alignment horizontal="left" vertical="center"/>
    </xf>
    <xf numFmtId="49" fontId="25" fillId="5" borderId="2" xfId="19" applyNumberFormat="1" applyFont="1" applyFill="1" applyBorder="1" applyAlignment="1">
      <alignment horizontal="left" vertical="center"/>
    </xf>
    <xf numFmtId="49" fontId="25" fillId="0" borderId="2" xfId="58" applyNumberFormat="1" applyFont="1" applyBorder="1" applyAlignment="1" applyProtection="1">
      <alignment horizontal="left" vertical="center"/>
      <protection locked="0"/>
    </xf>
    <xf numFmtId="182" fontId="26" fillId="5" borderId="0" xfId="58" applyNumberFormat="1" applyFont="1" applyFill="1" applyAlignment="1">
      <alignment horizontal="left"/>
    </xf>
    <xf numFmtId="0" fontId="25" fillId="4" borderId="2" xfId="19" applyFont="1" applyFill="1" applyBorder="1" applyAlignment="1">
      <alignment vertical="top" wrapText="1"/>
    </xf>
    <xf numFmtId="49" fontId="26" fillId="5" borderId="2" xfId="58" quotePrefix="1" applyNumberFormat="1" applyFont="1" applyFill="1" applyBorder="1" applyAlignment="1">
      <alignment horizontal="left"/>
    </xf>
    <xf numFmtId="49" fontId="25" fillId="17" borderId="2" xfId="58" applyNumberFormat="1" applyFont="1" applyFill="1" applyBorder="1" applyAlignment="1">
      <alignment horizontal="left"/>
    </xf>
    <xf numFmtId="0" fontId="26" fillId="17" borderId="2" xfId="58" applyFont="1" applyFill="1" applyBorder="1"/>
    <xf numFmtId="182" fontId="26" fillId="17" borderId="2" xfId="58" applyNumberFormat="1" applyFont="1" applyFill="1" applyBorder="1" applyAlignment="1">
      <alignment horizontal="left"/>
    </xf>
    <xf numFmtId="49" fontId="25" fillId="17" borderId="2" xfId="58" applyNumberFormat="1" applyFont="1" applyFill="1" applyBorder="1" applyAlignment="1">
      <alignment horizontal="left" vertical="center"/>
    </xf>
    <xf numFmtId="0" fontId="25" fillId="17" borderId="2" xfId="19" applyFont="1" applyFill="1" applyBorder="1" applyAlignment="1">
      <alignment vertical="center" wrapText="1"/>
    </xf>
    <xf numFmtId="49" fontId="25" fillId="17" borderId="2" xfId="19" applyNumberFormat="1" applyFont="1" applyFill="1" applyBorder="1" applyAlignment="1">
      <alignment vertical="center"/>
    </xf>
    <xf numFmtId="182" fontId="25" fillId="17" borderId="2" xfId="58" applyNumberFormat="1" applyFont="1" applyFill="1" applyBorder="1" applyAlignment="1" applyProtection="1">
      <alignment horizontal="left" vertical="center"/>
      <protection locked="0"/>
    </xf>
    <xf numFmtId="49" fontId="25" fillId="0" borderId="2" xfId="58" applyNumberFormat="1" applyFont="1" applyBorder="1" applyAlignment="1">
      <alignment horizontal="left"/>
    </xf>
    <xf numFmtId="49" fontId="25" fillId="5" borderId="2" xfId="58" applyNumberFormat="1" applyFont="1" applyFill="1" applyBorder="1" applyAlignment="1">
      <alignment horizontal="left"/>
    </xf>
    <xf numFmtId="49" fontId="26" fillId="0" borderId="11" xfId="58" applyNumberFormat="1" applyFont="1" applyBorder="1" applyAlignment="1">
      <alignment horizontal="left"/>
    </xf>
    <xf numFmtId="0" fontId="26" fillId="0" borderId="11" xfId="58" applyFont="1" applyBorder="1"/>
    <xf numFmtId="182" fontId="26" fillId="0" borderId="11" xfId="58" applyNumberFormat="1" applyFont="1" applyBorder="1" applyAlignment="1">
      <alignment horizontal="left"/>
    </xf>
    <xf numFmtId="0" fontId="39" fillId="4" borderId="0" xfId="0" applyFont="1" applyFill="1" applyAlignment="1">
      <alignment horizontal="center" vertical="center" wrapText="1"/>
    </xf>
    <xf numFmtId="0" fontId="3" fillId="0" borderId="0" xfId="0" applyFont="1" applyAlignment="1">
      <alignment horizontal="center" vertical="center" wrapText="1"/>
    </xf>
    <xf numFmtId="37" fontId="3" fillId="0" borderId="0" xfId="0" applyNumberFormat="1" applyFont="1" applyAlignment="1">
      <alignment horizontal="center" vertical="center" wrapText="1"/>
    </xf>
    <xf numFmtId="49" fontId="3" fillId="0" borderId="0" xfId="0" applyNumberFormat="1" applyFont="1" applyAlignment="1">
      <alignment horizontal="center"/>
    </xf>
    <xf numFmtId="37" fontId="3" fillId="0" borderId="0" xfId="0" applyNumberFormat="1" applyFont="1"/>
    <xf numFmtId="49" fontId="3" fillId="0" borderId="0" xfId="0" quotePrefix="1" applyNumberFormat="1" applyFont="1" applyAlignment="1">
      <alignment horizontal="center"/>
    </xf>
    <xf numFmtId="0" fontId="40" fillId="0" borderId="0" xfId="0" applyFont="1" applyAlignment="1">
      <alignment horizontal="right"/>
    </xf>
    <xf numFmtId="37" fontId="40" fillId="0" borderId="7" xfId="0" applyNumberFormat="1" applyFont="1" applyBorder="1"/>
    <xf numFmtId="177" fontId="0" fillId="0" borderId="0" xfId="1" applyNumberFormat="1" applyFont="1" applyFill="1" applyBorder="1" applyAlignment="1">
      <alignment horizontal="center"/>
    </xf>
    <xf numFmtId="177" fontId="0" fillId="0" borderId="0" xfId="1" applyNumberFormat="1" applyFont="1" applyFill="1" applyBorder="1"/>
    <xf numFmtId="37" fontId="0" fillId="0" borderId="0" xfId="1" applyNumberFormat="1" applyFont="1" applyFill="1" applyBorder="1"/>
    <xf numFmtId="0" fontId="3" fillId="0" borderId="0" xfId="58" applyAlignment="1">
      <alignment horizontal="center"/>
    </xf>
    <xf numFmtId="0" fontId="3" fillId="0" borderId="0" xfId="0" quotePrefix="1" applyFont="1" applyAlignment="1">
      <alignment horizontal="center"/>
    </xf>
    <xf numFmtId="49" fontId="0" fillId="0" borderId="0" xfId="0" applyNumberFormat="1" applyAlignment="1">
      <alignment horizontal="center"/>
    </xf>
    <xf numFmtId="0" fontId="3" fillId="0" borderId="0" xfId="0" quotePrefix="1" applyFont="1"/>
    <xf numFmtId="0" fontId="3" fillId="0" borderId="0" xfId="58"/>
    <xf numFmtId="41" fontId="3" fillId="0" borderId="0" xfId="58" applyNumberFormat="1"/>
    <xf numFmtId="0" fontId="40" fillId="0" borderId="0" xfId="58" applyFont="1" applyAlignment="1">
      <alignment horizontal="right"/>
    </xf>
    <xf numFmtId="41" fontId="40" fillId="0" borderId="7" xfId="58" applyNumberFormat="1" applyFont="1" applyBorder="1"/>
    <xf numFmtId="0" fontId="13" fillId="0" borderId="0" xfId="0" applyFont="1" applyAlignment="1" applyProtection="1">
      <alignment horizontal="left" vertical="center"/>
      <protection hidden="1"/>
    </xf>
    <xf numFmtId="0" fontId="3" fillId="0" borderId="0" xfId="0" applyFont="1" applyAlignment="1" applyProtection="1">
      <alignment horizontal="left" vertical="center"/>
      <protection hidden="1"/>
    </xf>
    <xf numFmtId="0" fontId="13" fillId="0" borderId="8" xfId="0" applyFont="1" applyBorder="1" applyAlignment="1" applyProtection="1">
      <alignment horizontal="left" vertical="center" wrapText="1"/>
      <protection hidden="1"/>
    </xf>
    <xf numFmtId="0" fontId="13" fillId="0" borderId="9" xfId="0" applyFont="1" applyBorder="1" applyAlignment="1" applyProtection="1">
      <alignment horizontal="left" vertical="center" wrapText="1"/>
      <protection hidden="1"/>
    </xf>
    <xf numFmtId="0" fontId="13" fillId="0" borderId="10" xfId="0" applyFont="1" applyBorder="1" applyAlignment="1" applyProtection="1">
      <alignment horizontal="left" vertical="center" wrapText="1"/>
      <protection hidden="1"/>
    </xf>
    <xf numFmtId="39" fontId="7" fillId="0" borderId="2" xfId="0" applyNumberFormat="1" applyFont="1" applyBorder="1" applyAlignment="1" applyProtection="1">
      <alignment horizontal="center" vertical="center" wrapText="1"/>
      <protection hidden="1"/>
    </xf>
    <xf numFmtId="0" fontId="13" fillId="0" borderId="2" xfId="0" applyFont="1" applyBorder="1" applyAlignment="1" applyProtection="1">
      <alignment horizontal="left" vertical="center" wrapText="1"/>
      <protection hidden="1"/>
    </xf>
    <xf numFmtId="164" fontId="13" fillId="0" borderId="2" xfId="0" applyNumberFormat="1" applyFont="1" applyBorder="1" applyAlignment="1" applyProtection="1">
      <alignment horizontal="left" vertical="center" wrapText="1"/>
      <protection hidden="1"/>
    </xf>
    <xf numFmtId="0" fontId="13" fillId="0" borderId="0" xfId="21" applyFont="1" applyAlignment="1" applyProtection="1">
      <alignment horizontal="left"/>
      <protection hidden="1"/>
    </xf>
    <xf numFmtId="0" fontId="13" fillId="0" borderId="5" xfId="21" applyFont="1" applyBorder="1" applyAlignment="1" applyProtection="1">
      <alignment horizontal="left"/>
      <protection hidden="1"/>
    </xf>
    <xf numFmtId="16" fontId="9" fillId="2" borderId="2" xfId="21" applyNumberFormat="1" applyFont="1" applyFill="1" applyBorder="1" applyAlignment="1" applyProtection="1">
      <alignment horizontal="left" vertical="top" wrapText="1"/>
      <protection locked="0"/>
    </xf>
    <xf numFmtId="0" fontId="9" fillId="2" borderId="2" xfId="21" applyFont="1" applyFill="1" applyBorder="1" applyAlignment="1" applyProtection="1">
      <alignment horizontal="left" vertical="top" wrapText="1"/>
      <protection locked="0"/>
    </xf>
    <xf numFmtId="14" fontId="9" fillId="2" borderId="2" xfId="21" applyNumberFormat="1" applyFont="1" applyFill="1" applyBorder="1" applyAlignment="1" applyProtection="1">
      <alignment horizontal="left" vertical="top" wrapText="1"/>
      <protection locked="0"/>
    </xf>
    <xf numFmtId="0" fontId="13" fillId="0" borderId="0" xfId="21" applyFont="1" applyProtection="1">
      <protection hidden="1"/>
    </xf>
    <xf numFmtId="0" fontId="13" fillId="0" borderId="5" xfId="21" applyFont="1" applyBorder="1" applyProtection="1">
      <protection hidden="1"/>
    </xf>
    <xf numFmtId="0" fontId="13" fillId="0" borderId="0" xfId="21" applyFont="1" applyAlignment="1" applyProtection="1">
      <alignment horizontal="left" vertical="top"/>
      <protection hidden="1"/>
    </xf>
    <xf numFmtId="0" fontId="13" fillId="0" borderId="5" xfId="21" applyFont="1" applyBorder="1" applyAlignment="1" applyProtection="1">
      <alignment horizontal="left" vertical="top"/>
      <protection hidden="1"/>
    </xf>
    <xf numFmtId="0" fontId="9" fillId="0" borderId="2" xfId="21" applyFont="1" applyBorder="1" applyAlignment="1" applyProtection="1">
      <alignment horizontal="left" vertical="top" wrapText="1"/>
      <protection hidden="1"/>
    </xf>
    <xf numFmtId="181" fontId="9" fillId="2" borderId="2" xfId="21" applyNumberFormat="1" applyFont="1" applyFill="1" applyBorder="1" applyAlignment="1" applyProtection="1">
      <alignment horizontal="left" vertical="top" wrapText="1"/>
      <protection locked="0"/>
    </xf>
    <xf numFmtId="0" fontId="9" fillId="0" borderId="0" xfId="20" applyFont="1" applyAlignment="1">
      <alignment horizontal="left"/>
    </xf>
    <xf numFmtId="0" fontId="41" fillId="0" borderId="0" xfId="146" applyFont="1" applyAlignment="1">
      <alignment horizontal="center"/>
    </xf>
    <xf numFmtId="0" fontId="39" fillId="4" borderId="0" xfId="0" applyFont="1" applyFill="1" applyAlignment="1">
      <alignment horizontal="left" vertical="center" wrapText="1"/>
    </xf>
  </cellXfs>
  <cellStyles count="155">
    <cellStyle name="CAFR no decimal" xfId="98" xr:uid="{00000000-0005-0000-0000-000000000000}"/>
    <cellStyle name="Comma" xfId="1" builtinId="3"/>
    <cellStyle name="Comma 2" xfId="2" xr:uid="{00000000-0005-0000-0000-000002000000}"/>
    <cellStyle name="Comma 2 2" xfId="49" xr:uid="{00000000-0005-0000-0000-000003000000}"/>
    <cellStyle name="Comma 2 3" xfId="91" xr:uid="{00000000-0005-0000-0000-000004000000}"/>
    <cellStyle name="Comma 2 4" xfId="127" xr:uid="{00000000-0005-0000-0000-000005000000}"/>
    <cellStyle name="Comma 2 4 2" xfId="152" xr:uid="{A6F7F652-8708-4B82-B97F-23A5FC969A7C}"/>
    <cellStyle name="Comma 3" xfId="73" xr:uid="{00000000-0005-0000-0000-000006000000}"/>
    <cellStyle name="Comma 3 2" xfId="130" xr:uid="{00000000-0005-0000-0000-000007000000}"/>
    <cellStyle name="Comma 3 3" xfId="87" xr:uid="{00000000-0005-0000-0000-000008000000}"/>
    <cellStyle name="Comma 4" xfId="125" xr:uid="{00000000-0005-0000-0000-000009000000}"/>
    <cellStyle name="Comma0" xfId="3" xr:uid="{00000000-0005-0000-0000-00000A000000}"/>
    <cellStyle name="Comma0 2" xfId="4" xr:uid="{00000000-0005-0000-0000-00000B000000}"/>
    <cellStyle name="Comma0 2 2" xfId="50" xr:uid="{00000000-0005-0000-0000-00000C000000}"/>
    <cellStyle name="Comma0 2 3" xfId="92" xr:uid="{00000000-0005-0000-0000-00000D000000}"/>
    <cellStyle name="Currency 2" xfId="5" xr:uid="{00000000-0005-0000-0000-00000E000000}"/>
    <cellStyle name="Currency 2 2" xfId="51" xr:uid="{00000000-0005-0000-0000-00000F000000}"/>
    <cellStyle name="Currency 2 3" xfId="93" xr:uid="{00000000-0005-0000-0000-000010000000}"/>
    <cellStyle name="Currency 3" xfId="74" xr:uid="{00000000-0005-0000-0000-000011000000}"/>
    <cellStyle name="Currency 3 2" xfId="120" xr:uid="{00000000-0005-0000-0000-000012000000}"/>
    <cellStyle name="Currency 4" xfId="123" xr:uid="{00000000-0005-0000-0000-000013000000}"/>
    <cellStyle name="Currency0" xfId="6" xr:uid="{00000000-0005-0000-0000-000014000000}"/>
    <cellStyle name="Currency0 2" xfId="7" xr:uid="{00000000-0005-0000-0000-000015000000}"/>
    <cellStyle name="Currency0 2 2" xfId="52" xr:uid="{00000000-0005-0000-0000-000016000000}"/>
    <cellStyle name="Currency0 2 3" xfId="94" xr:uid="{00000000-0005-0000-0000-000017000000}"/>
    <cellStyle name="Date" xfId="8" xr:uid="{00000000-0005-0000-0000-000018000000}"/>
    <cellStyle name="Date 2" xfId="9" xr:uid="{00000000-0005-0000-0000-000019000000}"/>
    <cellStyle name="Date 2 2" xfId="53" xr:uid="{00000000-0005-0000-0000-00001A000000}"/>
    <cellStyle name="Date 2 3" xfId="95" xr:uid="{00000000-0005-0000-0000-00001B000000}"/>
    <cellStyle name="Fixed" xfId="10" xr:uid="{00000000-0005-0000-0000-00001C000000}"/>
    <cellStyle name="Fixed 2" xfId="11" xr:uid="{00000000-0005-0000-0000-00001D000000}"/>
    <cellStyle name="Fixed 2 2" xfId="54" xr:uid="{00000000-0005-0000-0000-00001E000000}"/>
    <cellStyle name="Fixed 2 3" xfId="97" xr:uid="{00000000-0005-0000-0000-00001F000000}"/>
    <cellStyle name="Heading 1" xfId="12" builtinId="16" customBuiltin="1"/>
    <cellStyle name="Heading 1 2" xfId="13" xr:uid="{00000000-0005-0000-0000-000021000000}"/>
    <cellStyle name="Heading 1 2 2" xfId="55" xr:uid="{00000000-0005-0000-0000-000022000000}"/>
    <cellStyle name="Heading 1 2 3" xfId="99" xr:uid="{00000000-0005-0000-0000-000023000000}"/>
    <cellStyle name="Heading 2" xfId="14" builtinId="17" customBuiltin="1"/>
    <cellStyle name="Heading 2 2" xfId="15" xr:uid="{00000000-0005-0000-0000-000025000000}"/>
    <cellStyle name="Heading 2 2 2" xfId="56" xr:uid="{00000000-0005-0000-0000-000026000000}"/>
    <cellStyle name="Heading 2 2 3" xfId="101" xr:uid="{00000000-0005-0000-0000-000027000000}"/>
    <cellStyle name="Hyperlink 2" xfId="16" xr:uid="{00000000-0005-0000-0000-000028000000}"/>
    <cellStyle name="Hyperlink 2 2" xfId="57" xr:uid="{00000000-0005-0000-0000-000029000000}"/>
    <cellStyle name="Hyperlink 2 3" xfId="103" xr:uid="{00000000-0005-0000-0000-00002A000000}"/>
    <cellStyle name="Hyperlink 2 4" xfId="96" xr:uid="{00000000-0005-0000-0000-00002B000000}"/>
    <cellStyle name="Normal" xfId="0" builtinId="0"/>
    <cellStyle name="Normal 2" xfId="17" xr:uid="{00000000-0005-0000-0000-00002D000000}"/>
    <cellStyle name="Normal 2 2" xfId="58" xr:uid="{00000000-0005-0000-0000-00002E000000}"/>
    <cellStyle name="Normal 2 2 2" xfId="122" xr:uid="{00000000-0005-0000-0000-00002F000000}"/>
    <cellStyle name="Normal 2 2 2 2" xfId="131" xr:uid="{00000000-0005-0000-0000-000030000000}"/>
    <cellStyle name="Normal 2 2 2 2 2" xfId="153" xr:uid="{75ED1C4C-1928-4870-930B-D56427E50796}"/>
    <cellStyle name="Normal 2 2 2 3" xfId="102" xr:uid="{00000000-0005-0000-0000-000031000000}"/>
    <cellStyle name="Normal 2 2 2 4" xfId="146" xr:uid="{00000000-0005-0000-0000-000032000000}"/>
    <cellStyle name="Normal 2 2 3" xfId="114" xr:uid="{00000000-0005-0000-0000-000033000000}"/>
    <cellStyle name="Normal 2 2 3 2" xfId="150" xr:uid="{8E8D3363-3EFF-4D93-90E3-87853580A13C}"/>
    <cellStyle name="Normal 2 2 4" xfId="88" xr:uid="{00000000-0005-0000-0000-000034000000}"/>
    <cellStyle name="Normal 2 2 4 2" xfId="147" xr:uid="{3F4D37BC-C017-4B5B-A0F0-B486F07DC264}"/>
    <cellStyle name="Normal 2 3" xfId="105" xr:uid="{00000000-0005-0000-0000-000035000000}"/>
    <cellStyle name="Normal 2 3 2" xfId="104" xr:uid="{00000000-0005-0000-0000-000036000000}"/>
    <cellStyle name="Normal 2 4" xfId="100" xr:uid="{00000000-0005-0000-0000-000037000000}"/>
    <cellStyle name="Normal 2 4 2" xfId="149" xr:uid="{74C71813-8F1A-422D-A775-617AE40905D8}"/>
    <cellStyle name="Normal 2 5" xfId="124" xr:uid="{00000000-0005-0000-0000-000038000000}"/>
    <cellStyle name="Normal 2 5 2" xfId="151" xr:uid="{03BCFD6C-4861-47D2-B649-FA4BD75F5173}"/>
    <cellStyle name="Normal 3" xfId="72" xr:uid="{00000000-0005-0000-0000-000039000000}"/>
    <cellStyle name="Normal 3 2" xfId="106" xr:uid="{00000000-0005-0000-0000-00003A000000}"/>
    <cellStyle name="Normal 4" xfId="89" xr:uid="{00000000-0005-0000-0000-00003B000000}"/>
    <cellStyle name="Normal 4 2" xfId="132" xr:uid="{00000000-0005-0000-0000-00003C000000}"/>
    <cellStyle name="Normal 4 2 2" xfId="154" xr:uid="{80678CFB-099D-42CA-9A1B-EE088928A80E}"/>
    <cellStyle name="Normal 4 3" xfId="90" xr:uid="{00000000-0005-0000-0000-00003D000000}"/>
    <cellStyle name="Normal 4 4" xfId="148" xr:uid="{0448F178-4DF8-4D66-9CA5-C6B93DC600A3}"/>
    <cellStyle name="Normal 5" xfId="129" xr:uid="{00000000-0005-0000-0000-00003E000000}"/>
    <cellStyle name="Normal 6" xfId="128" xr:uid="{00000000-0005-0000-0000-00003F000000}"/>
    <cellStyle name="Normal_Att_E" xfId="18" xr:uid="{00000000-0005-0000-0000-000040000000}"/>
    <cellStyle name="Normal_CFDAS MASTER" xfId="19" xr:uid="{00000000-0005-0000-0000-000041000000}"/>
    <cellStyle name="Normal_federal_schedules" xfId="20" xr:uid="{00000000-0005-0000-0000-000042000000}"/>
    <cellStyle name="Normal_RevisionControlLog" xfId="21" xr:uid="{00000000-0005-0000-0000-000043000000}"/>
    <cellStyle name="Normal_VLOOKUP" xfId="145" xr:uid="{00000000-0005-0000-0000-000044000000}"/>
    <cellStyle name="Number0DecimalStyle" xfId="22" xr:uid="{00000000-0005-0000-0000-000045000000}"/>
    <cellStyle name="Number0DecimalStyle 2" xfId="23" xr:uid="{00000000-0005-0000-0000-000046000000}"/>
    <cellStyle name="Number0DecimalStyle 2 2" xfId="59" xr:uid="{00000000-0005-0000-0000-000047000000}"/>
    <cellStyle name="Number0DecimalStyle 2 3" xfId="107" xr:uid="{00000000-0005-0000-0000-000048000000}"/>
    <cellStyle name="Number0DecimalStyle 3" xfId="75" xr:uid="{00000000-0005-0000-0000-000049000000}"/>
    <cellStyle name="Number0DecimalStyle 3 2" xfId="133" xr:uid="{00000000-0005-0000-0000-00004A000000}"/>
    <cellStyle name="Number10DecimalStyle" xfId="24" xr:uid="{00000000-0005-0000-0000-00004B000000}"/>
    <cellStyle name="Number10DecimalStyle 2" xfId="25" xr:uid="{00000000-0005-0000-0000-00004C000000}"/>
    <cellStyle name="Number10DecimalStyle 2 2" xfId="60" xr:uid="{00000000-0005-0000-0000-00004D000000}"/>
    <cellStyle name="Number10DecimalStyle 2 3" xfId="108" xr:uid="{00000000-0005-0000-0000-00004E000000}"/>
    <cellStyle name="Number10DecimalStyle 3" xfId="76" xr:uid="{00000000-0005-0000-0000-00004F000000}"/>
    <cellStyle name="Number10DecimalStyle 3 2" xfId="134" xr:uid="{00000000-0005-0000-0000-000050000000}"/>
    <cellStyle name="Number1DecimalStyle" xfId="26" xr:uid="{00000000-0005-0000-0000-000051000000}"/>
    <cellStyle name="Number1DecimalStyle 2" xfId="27" xr:uid="{00000000-0005-0000-0000-000052000000}"/>
    <cellStyle name="Number1DecimalStyle 2 2" xfId="61" xr:uid="{00000000-0005-0000-0000-000053000000}"/>
    <cellStyle name="Number1DecimalStyle 2 3" xfId="109" xr:uid="{00000000-0005-0000-0000-000054000000}"/>
    <cellStyle name="Number1DecimalStyle 3" xfId="77" xr:uid="{00000000-0005-0000-0000-000055000000}"/>
    <cellStyle name="Number1DecimalStyle 3 2" xfId="135" xr:uid="{00000000-0005-0000-0000-000056000000}"/>
    <cellStyle name="Number2DecimalStyle" xfId="28" xr:uid="{00000000-0005-0000-0000-000057000000}"/>
    <cellStyle name="Number2DecimalStyle 2" xfId="29" xr:uid="{00000000-0005-0000-0000-000058000000}"/>
    <cellStyle name="Number2DecimalStyle 2 2" xfId="62" xr:uid="{00000000-0005-0000-0000-000059000000}"/>
    <cellStyle name="Number2DecimalStyle 2 3" xfId="110" xr:uid="{00000000-0005-0000-0000-00005A000000}"/>
    <cellStyle name="Number2DecimalStyle 3" xfId="78" xr:uid="{00000000-0005-0000-0000-00005B000000}"/>
    <cellStyle name="Number2DecimalStyle 3 2" xfId="136" xr:uid="{00000000-0005-0000-0000-00005C000000}"/>
    <cellStyle name="Number3DecimalStyle" xfId="30" xr:uid="{00000000-0005-0000-0000-00005D000000}"/>
    <cellStyle name="Number3DecimalStyle 2" xfId="31" xr:uid="{00000000-0005-0000-0000-00005E000000}"/>
    <cellStyle name="Number3DecimalStyle 2 2" xfId="63" xr:uid="{00000000-0005-0000-0000-00005F000000}"/>
    <cellStyle name="Number3DecimalStyle 2 3" xfId="111" xr:uid="{00000000-0005-0000-0000-000060000000}"/>
    <cellStyle name="Number3DecimalStyle 3" xfId="79" xr:uid="{00000000-0005-0000-0000-000061000000}"/>
    <cellStyle name="Number3DecimalStyle 3 2" xfId="137" xr:uid="{00000000-0005-0000-0000-000062000000}"/>
    <cellStyle name="Number4DecimalStyle" xfId="32" xr:uid="{00000000-0005-0000-0000-000063000000}"/>
    <cellStyle name="Number4DecimalStyle 2" xfId="33" xr:uid="{00000000-0005-0000-0000-000064000000}"/>
    <cellStyle name="Number4DecimalStyle 2 2" xfId="64" xr:uid="{00000000-0005-0000-0000-000065000000}"/>
    <cellStyle name="Number4DecimalStyle 2 3" xfId="112" xr:uid="{00000000-0005-0000-0000-000066000000}"/>
    <cellStyle name="Number4DecimalStyle 3" xfId="80" xr:uid="{00000000-0005-0000-0000-000067000000}"/>
    <cellStyle name="Number4DecimalStyle 3 2" xfId="138" xr:uid="{00000000-0005-0000-0000-000068000000}"/>
    <cellStyle name="Number5DecimalStyle" xfId="34" xr:uid="{00000000-0005-0000-0000-000069000000}"/>
    <cellStyle name="Number5DecimalStyle 2" xfId="35" xr:uid="{00000000-0005-0000-0000-00006A000000}"/>
    <cellStyle name="Number5DecimalStyle 2 2" xfId="65" xr:uid="{00000000-0005-0000-0000-00006B000000}"/>
    <cellStyle name="Number5DecimalStyle 2 3" xfId="113" xr:uid="{00000000-0005-0000-0000-00006C000000}"/>
    <cellStyle name="Number5DecimalStyle 3" xfId="81" xr:uid="{00000000-0005-0000-0000-00006D000000}"/>
    <cellStyle name="Number5DecimalStyle 3 2" xfId="139" xr:uid="{00000000-0005-0000-0000-00006E000000}"/>
    <cellStyle name="Number6DecimalStyle" xfId="36" xr:uid="{00000000-0005-0000-0000-00006F000000}"/>
    <cellStyle name="Number6DecimalStyle 2" xfId="37" xr:uid="{00000000-0005-0000-0000-000070000000}"/>
    <cellStyle name="Number6DecimalStyle 2 2" xfId="66" xr:uid="{00000000-0005-0000-0000-000071000000}"/>
    <cellStyle name="Number6DecimalStyle 2 3" xfId="115" xr:uid="{00000000-0005-0000-0000-000072000000}"/>
    <cellStyle name="Number6DecimalStyle 3" xfId="82" xr:uid="{00000000-0005-0000-0000-000073000000}"/>
    <cellStyle name="Number6DecimalStyle 3 2" xfId="140" xr:uid="{00000000-0005-0000-0000-000074000000}"/>
    <cellStyle name="Number7DecimalStyle" xfId="38" xr:uid="{00000000-0005-0000-0000-000075000000}"/>
    <cellStyle name="Number7DecimalStyle 2" xfId="39" xr:uid="{00000000-0005-0000-0000-000076000000}"/>
    <cellStyle name="Number7DecimalStyle 2 2" xfId="67" xr:uid="{00000000-0005-0000-0000-000077000000}"/>
    <cellStyle name="Number7DecimalStyle 2 3" xfId="116" xr:uid="{00000000-0005-0000-0000-000078000000}"/>
    <cellStyle name="Number7DecimalStyle 3" xfId="83" xr:uid="{00000000-0005-0000-0000-000079000000}"/>
    <cellStyle name="Number7DecimalStyle 3 2" xfId="141" xr:uid="{00000000-0005-0000-0000-00007A000000}"/>
    <cellStyle name="Number8DecimalStyle" xfId="40" xr:uid="{00000000-0005-0000-0000-00007B000000}"/>
    <cellStyle name="Number8DecimalStyle 2" xfId="41" xr:uid="{00000000-0005-0000-0000-00007C000000}"/>
    <cellStyle name="Number8DecimalStyle 2 2" xfId="68" xr:uid="{00000000-0005-0000-0000-00007D000000}"/>
    <cellStyle name="Number8DecimalStyle 2 3" xfId="117" xr:uid="{00000000-0005-0000-0000-00007E000000}"/>
    <cellStyle name="Number8DecimalStyle 3" xfId="84" xr:uid="{00000000-0005-0000-0000-00007F000000}"/>
    <cellStyle name="Number8DecimalStyle 3 2" xfId="142" xr:uid="{00000000-0005-0000-0000-000080000000}"/>
    <cellStyle name="Number9DecimalStyle" xfId="42" xr:uid="{00000000-0005-0000-0000-000081000000}"/>
    <cellStyle name="Number9DecimalStyle 2" xfId="43" xr:uid="{00000000-0005-0000-0000-000082000000}"/>
    <cellStyle name="Number9DecimalStyle 2 2" xfId="69" xr:uid="{00000000-0005-0000-0000-000083000000}"/>
    <cellStyle name="Number9DecimalStyle 2 3" xfId="118" xr:uid="{00000000-0005-0000-0000-000084000000}"/>
    <cellStyle name="Number9DecimalStyle 3" xfId="85" xr:uid="{00000000-0005-0000-0000-000085000000}"/>
    <cellStyle name="Number9DecimalStyle 3 2" xfId="143" xr:uid="{00000000-0005-0000-0000-000086000000}"/>
    <cellStyle name="Percent" xfId="44" builtinId="5"/>
    <cellStyle name="Percent 2" xfId="126" xr:uid="{00000000-0005-0000-0000-000088000000}"/>
    <cellStyle name="TextStyle" xfId="45" xr:uid="{00000000-0005-0000-0000-000089000000}"/>
    <cellStyle name="TextStyle 2" xfId="46" xr:uid="{00000000-0005-0000-0000-00008A000000}"/>
    <cellStyle name="TextStyle 2 2" xfId="70" xr:uid="{00000000-0005-0000-0000-00008B000000}"/>
    <cellStyle name="TextStyle 2 3" xfId="119" xr:uid="{00000000-0005-0000-0000-00008C000000}"/>
    <cellStyle name="TextStyle 3" xfId="86" xr:uid="{00000000-0005-0000-0000-00008D000000}"/>
    <cellStyle name="TextStyle 3 2" xfId="144" xr:uid="{00000000-0005-0000-0000-00008E000000}"/>
    <cellStyle name="Total" xfId="47" builtinId="25" customBuiltin="1"/>
    <cellStyle name="Total 2" xfId="48" xr:uid="{00000000-0005-0000-0000-000090000000}"/>
    <cellStyle name="Total 2 2" xfId="71" xr:uid="{00000000-0005-0000-0000-000091000000}"/>
    <cellStyle name="Total 2 3" xfId="121" xr:uid="{00000000-0005-0000-0000-000092000000}"/>
  </cellStyles>
  <dxfs count="74">
    <dxf>
      <fill>
        <patternFill>
          <bgColor rgb="FFFF00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0000FF"/>
      </font>
    </dxf>
    <dxf>
      <font>
        <b/>
        <i val="0"/>
        <color rgb="FF0000FF"/>
      </font>
    </dxf>
    <dxf>
      <font>
        <b/>
        <i val="0"/>
        <color rgb="FFFF0000"/>
      </font>
      <fill>
        <patternFill>
          <bgColor rgb="FFFFFF99"/>
        </patternFill>
      </fill>
    </dxf>
    <dxf>
      <font>
        <b/>
        <i val="0"/>
        <color rgb="FFFF0000"/>
      </font>
      <fill>
        <patternFill>
          <bgColor rgb="FFFFFF99"/>
        </patternFill>
      </fill>
    </dxf>
    <dxf>
      <font>
        <b/>
        <i val="0"/>
        <color auto="1"/>
      </font>
      <fill>
        <patternFill>
          <bgColor theme="5" tint="0.59996337778862885"/>
        </patternFill>
      </fill>
    </dxf>
    <dxf>
      <font>
        <b/>
        <i val="0"/>
        <color rgb="FF0000FF"/>
      </font>
      <fill>
        <patternFill>
          <bgColor rgb="FFFFFF99"/>
        </patternFill>
      </fill>
    </dxf>
    <dxf>
      <fill>
        <patternFill>
          <bgColor theme="5" tint="0.59996337778862885"/>
        </patternFill>
      </fill>
    </dxf>
    <dxf>
      <fill>
        <patternFill>
          <bgColor theme="5" tint="0.59996337778862885"/>
        </patternFill>
      </fill>
    </dxf>
    <dxf>
      <font>
        <b/>
        <i val="0"/>
        <color rgb="FFFF0000"/>
      </font>
    </dxf>
    <dxf>
      <font>
        <b/>
        <i val="0"/>
        <color rgb="FF0000FF"/>
      </font>
      <fill>
        <patternFill>
          <bgColor theme="5" tint="0.59996337778862885"/>
        </patternFill>
      </fill>
    </dxf>
    <dxf>
      <font>
        <b/>
        <i val="0"/>
        <color auto="1"/>
      </font>
      <fill>
        <patternFill>
          <bgColor theme="5" tint="0.59996337778862885"/>
        </patternFill>
      </fill>
    </dxf>
    <dxf>
      <font>
        <b/>
        <i val="0"/>
        <color rgb="FF0000FF"/>
      </font>
    </dxf>
    <dxf>
      <font>
        <b/>
        <i val="0"/>
        <color rgb="FF0000FF"/>
      </font>
    </dxf>
    <dxf>
      <font>
        <b/>
        <i val="0"/>
        <color rgb="FFFF0000"/>
      </font>
      <fill>
        <patternFill>
          <bgColor rgb="FFFFFF99"/>
        </patternFill>
      </fill>
    </dxf>
    <dxf>
      <fill>
        <patternFill>
          <bgColor theme="5" tint="0.59996337778862885"/>
        </patternFill>
      </fill>
    </dxf>
    <dxf>
      <font>
        <b/>
        <i val="0"/>
        <color rgb="FFFF0000"/>
      </font>
    </dxf>
    <dxf>
      <font>
        <b/>
        <i val="0"/>
        <color rgb="FF0000FF"/>
      </font>
      <fill>
        <patternFill>
          <bgColor theme="5" tint="0.59996337778862885"/>
        </patternFill>
      </fill>
    </dxf>
    <dxf>
      <font>
        <b val="0"/>
        <i val="0"/>
        <color auto="1"/>
      </font>
      <fill>
        <patternFill>
          <bgColor theme="5" tint="0.59996337778862885"/>
        </patternFill>
      </fill>
    </dxf>
    <dxf>
      <font>
        <b/>
        <i val="0"/>
        <color rgb="FFFF0000"/>
      </font>
      <fill>
        <patternFill>
          <bgColor rgb="FFFFFF99"/>
        </patternFill>
      </fill>
    </dxf>
    <dxf>
      <font>
        <b/>
        <i val="0"/>
        <color rgb="FFFF0000"/>
      </font>
      <fill>
        <patternFill>
          <bgColor theme="5" tint="0.59996337778862885"/>
        </patternFill>
      </fill>
    </dxf>
    <dxf>
      <font>
        <b/>
        <i val="0"/>
        <color rgb="FF0000FF"/>
      </font>
    </dxf>
    <dxf>
      <font>
        <b/>
        <i val="0"/>
        <color rgb="FF0000FF"/>
      </font>
    </dxf>
    <dxf>
      <fill>
        <patternFill>
          <bgColor theme="5" tint="0.59996337778862885"/>
        </patternFill>
      </fill>
    </dxf>
    <dxf>
      <font>
        <b/>
        <i val="0"/>
        <color rgb="FF0000FF"/>
      </font>
      <fill>
        <patternFill>
          <bgColor theme="5" tint="0.59996337778862885"/>
        </patternFill>
      </fill>
    </dxf>
    <dxf>
      <font>
        <b/>
        <i val="0"/>
        <color rgb="FFFF0000"/>
      </font>
      <fill>
        <patternFill>
          <bgColor rgb="FFFFFF99"/>
        </patternFill>
      </fill>
    </dxf>
    <dxf>
      <font>
        <b/>
        <i val="0"/>
        <color rgb="FFFF0000"/>
      </font>
      <fill>
        <patternFill>
          <bgColor rgb="FFFFFF99"/>
        </patternFill>
      </fill>
    </dxf>
    <dxf>
      <font>
        <b/>
        <i val="0"/>
        <color auto="1"/>
      </font>
      <fill>
        <patternFill>
          <bgColor theme="5" tint="0.59996337778862885"/>
        </patternFill>
      </fill>
    </dxf>
    <dxf>
      <font>
        <b/>
        <i val="0"/>
        <color rgb="FFFF0000"/>
      </font>
      <fill>
        <patternFill>
          <bgColor theme="5" tint="0.59996337778862885"/>
        </patternFill>
      </fill>
    </dxf>
    <dxf>
      <font>
        <b/>
        <i val="0"/>
        <color rgb="FFFF0000"/>
      </font>
    </dxf>
    <dxf>
      <fill>
        <patternFill>
          <bgColor theme="5" tint="0.59996337778862885"/>
        </patternFill>
      </fill>
    </dxf>
    <dxf>
      <font>
        <b/>
        <i val="0"/>
      </font>
      <fill>
        <patternFill>
          <bgColor rgb="FFFFFF99"/>
        </patternFill>
      </fill>
    </dxf>
    <dxf>
      <fill>
        <patternFill>
          <bgColor theme="5" tint="0.59996337778862885"/>
        </patternFill>
      </fill>
    </dxf>
    <dxf>
      <font>
        <b/>
        <i val="0"/>
        <color rgb="FF0000FF"/>
      </font>
      <fill>
        <patternFill>
          <bgColor rgb="FFFFFF99"/>
        </patternFill>
      </fill>
    </dxf>
    <dxf>
      <fill>
        <patternFill>
          <bgColor theme="5" tint="0.59996337778862885"/>
        </patternFill>
      </fill>
    </dxf>
    <dxf>
      <font>
        <b/>
        <i val="0"/>
        <color rgb="FF0000FF"/>
      </font>
      <fill>
        <patternFill>
          <bgColor theme="5" tint="0.59996337778862885"/>
        </patternFill>
      </fill>
    </dxf>
    <dxf>
      <font>
        <b/>
        <i val="0"/>
        <color rgb="FFFF0000"/>
      </font>
      <fill>
        <patternFill patternType="solid">
          <bgColor theme="5" tint="0.59996337778862885"/>
        </patternFill>
      </fill>
    </dxf>
    <dxf>
      <font>
        <b/>
        <i val="0"/>
        <color rgb="FFFF0000"/>
      </font>
      <fill>
        <patternFill>
          <bgColor rgb="FFFFFF99"/>
        </patternFill>
      </fill>
    </dxf>
    <dxf>
      <fill>
        <patternFill>
          <bgColor theme="5" tint="0.59996337778862885"/>
        </patternFill>
      </fill>
    </dxf>
    <dxf>
      <font>
        <b/>
        <i val="0"/>
        <color rgb="FFFF0000"/>
      </font>
      <fill>
        <patternFill patternType="solid">
          <bgColor rgb="FFFFFF99"/>
        </patternFill>
      </fill>
    </dxf>
    <dxf>
      <font>
        <b/>
        <i val="0"/>
        <color rgb="FFFF0000"/>
      </font>
      <fill>
        <patternFill patternType="none">
          <bgColor auto="1"/>
        </patternFill>
      </fill>
    </dxf>
    <dxf>
      <font>
        <b/>
        <i val="0"/>
        <color rgb="FFFF0000"/>
      </font>
      <fill>
        <patternFill patternType="none">
          <bgColor auto="1"/>
        </patternFill>
      </fill>
    </dxf>
    <dxf>
      <font>
        <b/>
        <i val="0"/>
        <color rgb="FF0000FF"/>
      </font>
    </dxf>
    <dxf>
      <font>
        <b/>
        <i val="0"/>
        <color rgb="FF0000FF"/>
      </font>
    </dxf>
    <dxf>
      <font>
        <b/>
        <i val="0"/>
        <color rgb="FF0000FF"/>
      </font>
      <fill>
        <patternFill>
          <bgColor rgb="FFFFFF99"/>
        </patternFill>
      </fill>
    </dxf>
    <dxf>
      <fill>
        <patternFill>
          <bgColor theme="5" tint="0.59996337778862885"/>
        </patternFill>
      </fill>
    </dxf>
    <dxf>
      <font>
        <b/>
        <i val="0"/>
        <color rgb="FF0000FF"/>
      </font>
      <fill>
        <patternFill>
          <bgColor theme="5" tint="0.59996337778862885"/>
        </patternFill>
      </fill>
    </dxf>
    <dxf>
      <font>
        <b/>
        <i val="0"/>
        <color rgb="FFFF0000"/>
      </font>
      <fill>
        <patternFill>
          <bgColor theme="5" tint="0.59996337778862885"/>
        </patternFill>
      </fill>
    </dxf>
    <dxf>
      <font>
        <b/>
        <i val="0"/>
        <color rgb="FFFF0000"/>
      </font>
      <fill>
        <patternFill patternType="solid">
          <bgColor rgb="FFFFFF99"/>
        </patternFill>
      </fill>
    </dxf>
    <dxf>
      <font>
        <b/>
        <i val="0"/>
        <color rgb="FFFF0000"/>
      </font>
      <fill>
        <patternFill>
          <bgColor rgb="FFFFFF99"/>
        </patternFill>
      </fill>
    </dxf>
    <dxf>
      <fill>
        <patternFill>
          <bgColor theme="5" tint="0.59996337778862885"/>
        </patternFill>
      </fill>
    </dxf>
  </dxfs>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Enterprise%20Funds\Enterprisefunds.xlw"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To Do"/>
      <sheetName val="Transfers"/>
      <sheetName val="CAFR - Ent Balance Sheet"/>
      <sheetName val="CAFR - Ent Inc Statement"/>
      <sheetName val="CAFR - Ent Cash Flow page 1"/>
      <sheetName val="CAFR - Ent Cash Flow page 2"/>
      <sheetName val="B.S. Flux"/>
      <sheetName val=" Inc St.Flux"/>
      <sheetName val="Cash Flow FN"/>
      <sheetName val="Other Expenses FN"/>
      <sheetName val="Other Exp Nonoperating FN"/>
      <sheetName val="Transfer Analysi"/>
      <sheetName val="Lottery"/>
      <sheetName val="Lottery AJEs"/>
      <sheetName val="Lottery's FS"/>
      <sheetName val="Lottery Notes"/>
      <sheetName val="ABC"/>
      <sheetName val="ABC Cash Flow AJE"/>
      <sheetName val="Reclass ABC Transfers"/>
      <sheetName val="ABC Transfer Detail"/>
      <sheetName val="ABC Notes"/>
      <sheetName val="ABC AJEs"/>
      <sheetName val="ABC AJEs  sorted"/>
      <sheetName val="Risk Management"/>
      <sheetName val="Risk Management Notes"/>
      <sheetName val="Risk Mgt AJEs"/>
      <sheetName val="Local Choice"/>
      <sheetName val="Local Choice BFB"/>
      <sheetName val="Local Choice AJEs &amp; RJEs"/>
      <sheetName val="Local Choice Notes"/>
      <sheetName val="Visually Handicapped"/>
      <sheetName val="Visually Hand AJEs"/>
      <sheetName val="Consolidated Labs"/>
      <sheetName val="Consolidated Labs AJEs"/>
      <sheetName val="Consolidated Lab Notes"/>
      <sheetName val="VPEP"/>
      <sheetName val="VPEP AJEs"/>
      <sheetName val="DEQ"/>
      <sheetName val="DEQ AJEs"/>
      <sheetName val="DEQ Indirect Costs"/>
      <sheetName val="PPA"/>
      <sheetName val="PPAs AJEs"/>
      <sheetName val="E911"/>
      <sheetName val="E911 Notes"/>
      <sheetName val="E911 AJEs"/>
      <sheetName val="Other-Note"/>
      <sheetName val="Other-BS"/>
      <sheetName val="Other-IS"/>
      <sheetName val="Other-Cash Flow p.1"/>
      <sheetName val="Other-Cash Flow p.2"/>
      <sheetName val="Historic Preservation"/>
      <sheetName val="Historic Pres Notes"/>
      <sheetName val="Museum Fine Arts"/>
      <sheetName val="Va. Museum AJEs"/>
      <sheetName val="Va. Museum AJEs sorted"/>
      <sheetName val="Science Museum"/>
      <sheetName val="Science Museum Notes"/>
      <sheetName val="Science Museum AJEs"/>
      <sheetName val="Leg. Services"/>
      <sheetName val="VSDB &amp; eVA"/>
      <sheetName val="State Parks "/>
      <sheetName val="Hist Pres AJEs"/>
      <sheetName val="e-VA"/>
      <sheetName val="Blended-BS"/>
      <sheetName val="Blended-IS "/>
      <sheetName val="Blended-Cash Flow p.1 "/>
      <sheetName val="Blended-Cash Flow p.2 "/>
      <sheetName val="Inventory Fnt"/>
      <sheetName val="Accts Rec Fnt"/>
      <sheetName val="Fixed Asset Fnt"/>
      <sheetName val="Prizes Payable Fnt"/>
      <sheetName val="Cont Cap Fnt"/>
      <sheetName val="Ent Flux - Balance Sheet"/>
      <sheetName val="Ent Flux - Income Statement"/>
      <sheetName val="GFOA comment-GASBS 31"/>
      <sheetName val="Segment Fnt-don't use"/>
      <sheetName val="CAFR - Ent Cash Flow page 3"/>
      <sheetName val="ABC Recon BFB"/>
      <sheetName val="State Parks &amp;VSD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 sheetId="78" refreshError="1"/>
      <sheetData sheetId="7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M1000"/>
  <sheetViews>
    <sheetView showGridLines="0" zoomScaleNormal="100" workbookViewId="0">
      <pane xSplit="2" ySplit="7" topLeftCell="C8" activePane="bottomRight" state="frozen"/>
      <selection activeCell="H35" sqref="H35"/>
      <selection pane="topRight" activeCell="H35" sqref="H35"/>
      <selection pane="bottomLeft" activeCell="H35" sqref="H35"/>
      <selection pane="bottomRight" activeCell="B44" sqref="B44"/>
    </sheetView>
  </sheetViews>
  <sheetFormatPr defaultColWidth="9.140625" defaultRowHeight="11.25"/>
  <cols>
    <col min="1" max="1" width="14.140625" style="108" customWidth="1"/>
    <col min="2" max="2" width="37.140625" style="106" customWidth="1"/>
    <col min="3" max="3" width="7.85546875" style="103" customWidth="1"/>
    <col min="4" max="4" width="8.5703125" style="108" customWidth="1"/>
    <col min="5" max="5" width="37" style="109" customWidth="1"/>
    <col min="6" max="6" width="14.5703125" style="110" customWidth="1"/>
    <col min="7" max="7" width="35.85546875" style="106" customWidth="1"/>
    <col min="8" max="8" width="1.28515625" style="105" customWidth="1"/>
    <col min="9" max="9" width="58" style="106" bestFit="1" customWidth="1"/>
    <col min="10" max="10" width="6.28515625" style="106" hidden="1" customWidth="1"/>
    <col min="11" max="11" width="5.140625" style="106" hidden="1" customWidth="1"/>
    <col min="12" max="12" width="6.28515625" style="106" hidden="1" customWidth="1"/>
    <col min="13" max="15" width="9.140625" style="106" customWidth="1"/>
    <col min="16" max="16384" width="9.140625" style="106"/>
  </cols>
  <sheetData>
    <row r="1" spans="1:13" s="76" customFormat="1" ht="12.75">
      <c r="A1" s="73" t="s">
        <v>8733</v>
      </c>
      <c r="B1" s="253" t="str">
        <f>IFERROR(VLOOKUP($B$2,'State Agencies 070824'!$B:$D,3,FALSE),"")</f>
        <v/>
      </c>
      <c r="C1" s="254"/>
      <c r="D1" s="254"/>
      <c r="E1" s="254"/>
      <c r="F1" s="254"/>
      <c r="G1" s="255"/>
      <c r="H1" s="74"/>
      <c r="I1" s="75"/>
      <c r="J1" s="75"/>
      <c r="K1" s="75"/>
      <c r="L1" s="74"/>
    </row>
    <row r="2" spans="1:13" s="76" customFormat="1" ht="12.75">
      <c r="A2" s="73" t="s">
        <v>8734</v>
      </c>
      <c r="B2" s="45"/>
      <c r="C2" s="77"/>
      <c r="D2" s="78"/>
      <c r="E2" s="79"/>
      <c r="F2" s="80"/>
      <c r="G2" s="78"/>
      <c r="H2" s="74"/>
      <c r="I2" s="81"/>
      <c r="J2" s="75"/>
      <c r="K2" s="75"/>
      <c r="L2" s="102"/>
    </row>
    <row r="3" spans="1:13" s="74" customFormat="1" ht="12.75">
      <c r="A3" s="251" t="s">
        <v>2081</v>
      </c>
      <c r="B3" s="252"/>
      <c r="C3" s="84"/>
      <c r="D3" s="75"/>
      <c r="E3" s="79"/>
      <c r="F3" s="85"/>
      <c r="G3" s="76"/>
      <c r="H3" s="75"/>
      <c r="I3" s="86"/>
      <c r="J3" s="87"/>
      <c r="K3" s="87"/>
    </row>
    <row r="4" spans="1:13" s="74" customFormat="1" ht="12.75">
      <c r="A4" s="87"/>
      <c r="C4" s="88"/>
      <c r="D4" s="87"/>
      <c r="E4" s="89"/>
      <c r="F4" s="90"/>
      <c r="H4" s="75"/>
      <c r="I4" s="91"/>
      <c r="J4" s="87"/>
      <c r="K4" s="87"/>
    </row>
    <row r="5" spans="1:13" s="74" customFormat="1" ht="12.75">
      <c r="A5" s="87"/>
      <c r="C5" s="88"/>
      <c r="D5" s="87"/>
      <c r="E5" s="93" t="s">
        <v>1037</v>
      </c>
      <c r="F5" s="94">
        <f>SUM($F$8:$F$1000)</f>
        <v>0</v>
      </c>
      <c r="H5" s="75"/>
      <c r="I5" s="91"/>
      <c r="J5" s="87"/>
      <c r="K5" s="87"/>
    </row>
    <row r="6" spans="1:13" s="74" customFormat="1" ht="12.75">
      <c r="A6" s="87"/>
      <c r="C6" s="88"/>
      <c r="D6" s="87"/>
      <c r="E6" s="89"/>
      <c r="F6" s="90"/>
      <c r="H6" s="77"/>
      <c r="I6" s="91"/>
    </row>
    <row r="7" spans="1:13" s="100" customFormat="1" ht="45" customHeight="1">
      <c r="A7" s="95" t="s">
        <v>4966</v>
      </c>
      <c r="B7" s="95" t="s">
        <v>2082</v>
      </c>
      <c r="C7" s="96" t="s">
        <v>6303</v>
      </c>
      <c r="D7" s="154" t="s">
        <v>8248</v>
      </c>
      <c r="E7" s="95" t="s">
        <v>2215</v>
      </c>
      <c r="F7" s="97" t="s">
        <v>2083</v>
      </c>
      <c r="G7" s="98" t="s">
        <v>7666</v>
      </c>
      <c r="H7" s="99"/>
      <c r="J7" s="101" t="s">
        <v>8339</v>
      </c>
      <c r="K7" s="101" t="s">
        <v>8330</v>
      </c>
      <c r="L7" s="101" t="s">
        <v>8331</v>
      </c>
    </row>
    <row r="8" spans="1:13">
      <c r="A8" s="103" t="str">
        <f>IF($C8=0,"",'RECEIVED FROM STATE'!$B$2)</f>
        <v/>
      </c>
      <c r="B8" s="104" t="str">
        <f>IF($C8&gt;0,VLOOKUP($C8,'ALN 070824'!$A:$C,3,FALSE),"")</f>
        <v/>
      </c>
      <c r="C8" s="30"/>
      <c r="D8" s="29"/>
      <c r="E8" s="105" t="str">
        <f>IF($C8&gt;0,VLOOKUP($C8,'ALN 070824'!$A:$C,2,FALSE),"")</f>
        <v/>
      </c>
      <c r="F8" s="10"/>
      <c r="G8" s="18"/>
      <c r="I8" s="106" t="str">
        <f>IF(OR(C8="84.425",C8="84.032"),"Please complete the ALN with alpha character.",IFERROR(IF(AND(E8="Other Assistance",ISBLANK(G8)),"Program Name required, please provide the Other ID Number (if applicable).",""),""))</f>
        <v/>
      </c>
      <c r="J8" s="106" t="str">
        <f>LEFT(C8,2)</f>
        <v/>
      </c>
      <c r="K8" s="106" t="str">
        <f>CONCATENATE($C8,$D8)</f>
        <v/>
      </c>
      <c r="L8" s="106" t="str">
        <f>CONCATENATE($C8,$D8,$G8)</f>
        <v/>
      </c>
    </row>
    <row r="9" spans="1:13">
      <c r="A9" s="103" t="str">
        <f>IF($C9=0,"",'RECEIVED FROM STATE'!$B$2)</f>
        <v/>
      </c>
      <c r="B9" s="104" t="str">
        <f>IF($C9&gt;0,VLOOKUP($C9,'ALN 070824'!$A:$C,3,FALSE),"")</f>
        <v/>
      </c>
      <c r="C9" s="30"/>
      <c r="D9" s="29"/>
      <c r="E9" s="105" t="str">
        <f>IF($C9&gt;0,VLOOKUP($C9,'ALN 070824'!$A:$C,2,FALSE),"")</f>
        <v/>
      </c>
      <c r="F9" s="10"/>
      <c r="G9" s="18"/>
      <c r="I9" s="106" t="str">
        <f>IF(OR(C9="84.425",C9="84.032"),"Please complete the ALN with alpha character.",IFERROR(IF(AND(E9="Other Assistance",ISBLANK(G9)),"Program Name required, please provide the Other ID Number (if applicable).",""),""))</f>
        <v/>
      </c>
      <c r="J9" s="106" t="str">
        <f t="shared" ref="J9:J72" si="0">LEFT(C9,2)</f>
        <v/>
      </c>
      <c r="K9" s="106" t="str">
        <f t="shared" ref="K9:K72" si="1">CONCATENATE($C9,$D9)</f>
        <v/>
      </c>
      <c r="L9" s="106" t="str">
        <f t="shared" ref="L9:L72" si="2">CONCATENATE($C9,$D9,$G9)</f>
        <v/>
      </c>
    </row>
    <row r="10" spans="1:13">
      <c r="A10" s="103" t="str">
        <f>IF($C10=0,"",'RECEIVED FROM STATE'!$B$2)</f>
        <v/>
      </c>
      <c r="B10" s="104" t="str">
        <f>IF($C10&gt;0,VLOOKUP($C10,'ALN 070824'!$A:$C,3,FALSE),"")</f>
        <v/>
      </c>
      <c r="C10" s="30"/>
      <c r="D10" s="29"/>
      <c r="E10" s="105" t="str">
        <f>IF($C10&gt;0,VLOOKUP($C10,'ALN 070824'!$A:$C,2,FALSE),"")</f>
        <v/>
      </c>
      <c r="F10" s="10"/>
      <c r="G10" s="18"/>
      <c r="I10" s="106" t="str">
        <f t="shared" ref="I10:I72" si="3">IF(OR(C10="84.425",C10="84.032"),"Please complete the ALN with alpha character.",IFERROR(IF(AND(E10="Other Assistance",ISBLANK(G10)),"Program Name required, please provide the Other ID Number (if applicable).",""),""))</f>
        <v/>
      </c>
      <c r="J10" s="106" t="str">
        <f t="shared" si="0"/>
        <v/>
      </c>
      <c r="K10" s="106" t="str">
        <f t="shared" si="1"/>
        <v/>
      </c>
      <c r="L10" s="106" t="str">
        <f t="shared" si="2"/>
        <v/>
      </c>
    </row>
    <row r="11" spans="1:13">
      <c r="A11" s="103" t="str">
        <f>IF($C11=0,"",'RECEIVED FROM STATE'!$B$2)</f>
        <v/>
      </c>
      <c r="B11" s="104" t="str">
        <f>IF($C11&gt;0,VLOOKUP($C11,'ALN 070824'!$A:$C,3,FALSE),"")</f>
        <v/>
      </c>
      <c r="C11" s="30"/>
      <c r="D11" s="29"/>
      <c r="E11" s="105" t="str">
        <f>IF($C11&gt;0,VLOOKUP($C11,'ALN 070824'!$A:$C,2,FALSE),"")</f>
        <v/>
      </c>
      <c r="F11" s="10"/>
      <c r="G11" s="18"/>
      <c r="I11" s="106" t="str">
        <f t="shared" si="3"/>
        <v/>
      </c>
      <c r="J11" s="106" t="str">
        <f t="shared" si="0"/>
        <v/>
      </c>
      <c r="K11" s="106" t="str">
        <f t="shared" si="1"/>
        <v/>
      </c>
      <c r="L11" s="106" t="str">
        <f t="shared" si="2"/>
        <v/>
      </c>
    </row>
    <row r="12" spans="1:13">
      <c r="A12" s="103" t="str">
        <f>IF($C12=0,"",'RECEIVED FROM STATE'!$B$2)</f>
        <v/>
      </c>
      <c r="B12" s="104" t="str">
        <f>IF($C12&gt;0,VLOOKUP($C12,'ALN 070824'!$A:$C,3,FALSE),"")</f>
        <v/>
      </c>
      <c r="C12" s="30"/>
      <c r="D12" s="29"/>
      <c r="E12" s="105" t="str">
        <f>IF($C12&gt;0,VLOOKUP($C12,'ALN 070824'!$A:$C,2,FALSE),"")</f>
        <v/>
      </c>
      <c r="F12" s="10"/>
      <c r="G12" s="18"/>
      <c r="I12" s="106" t="str">
        <f t="shared" si="3"/>
        <v/>
      </c>
      <c r="J12" s="106" t="str">
        <f t="shared" si="0"/>
        <v/>
      </c>
      <c r="K12" s="106" t="str">
        <f t="shared" si="1"/>
        <v/>
      </c>
      <c r="L12" s="106" t="str">
        <f t="shared" si="2"/>
        <v/>
      </c>
      <c r="M12" s="107"/>
    </row>
    <row r="13" spans="1:13">
      <c r="A13" s="103" t="str">
        <f>IF($C13=0,"",'RECEIVED FROM STATE'!$B$2)</f>
        <v/>
      </c>
      <c r="B13" s="104" t="str">
        <f>IF($C13&gt;0,VLOOKUP($C13,'ALN 070824'!$A:$C,3,FALSE),"")</f>
        <v/>
      </c>
      <c r="C13" s="30"/>
      <c r="D13" s="29"/>
      <c r="E13" s="105" t="str">
        <f>IF($C13&gt;0,VLOOKUP($C13,'ALN 070824'!$A:$C,2,FALSE),"")</f>
        <v/>
      </c>
      <c r="F13" s="10"/>
      <c r="G13" s="18"/>
      <c r="I13" s="106" t="str">
        <f t="shared" si="3"/>
        <v/>
      </c>
      <c r="J13" s="106" t="str">
        <f t="shared" si="0"/>
        <v/>
      </c>
      <c r="K13" s="106" t="str">
        <f t="shared" si="1"/>
        <v/>
      </c>
      <c r="L13" s="106" t="str">
        <f t="shared" si="2"/>
        <v/>
      </c>
    </row>
    <row r="14" spans="1:13">
      <c r="A14" s="103" t="str">
        <f>IF($C14=0,"",'RECEIVED FROM STATE'!$B$2)</f>
        <v/>
      </c>
      <c r="B14" s="104" t="str">
        <f>IF($C14&gt;0,VLOOKUP($C14,'ALN 070824'!$A:$C,3,FALSE),"")</f>
        <v/>
      </c>
      <c r="C14" s="30"/>
      <c r="D14" s="29"/>
      <c r="E14" s="105" t="str">
        <f>IF($C14&gt;0,VLOOKUP($C14,'ALN 070824'!$A:$C,2,FALSE),"")</f>
        <v/>
      </c>
      <c r="F14" s="10"/>
      <c r="G14" s="18"/>
      <c r="I14" s="106" t="str">
        <f t="shared" si="3"/>
        <v/>
      </c>
      <c r="J14" s="106" t="str">
        <f t="shared" si="0"/>
        <v/>
      </c>
      <c r="K14" s="106" t="str">
        <f t="shared" si="1"/>
        <v/>
      </c>
      <c r="L14" s="106" t="str">
        <f t="shared" si="2"/>
        <v/>
      </c>
    </row>
    <row r="15" spans="1:13">
      <c r="A15" s="103" t="str">
        <f>IF($C15=0,"",'RECEIVED FROM STATE'!$B$2)</f>
        <v/>
      </c>
      <c r="B15" s="104" t="str">
        <f>IF($C15&gt;0,VLOOKUP($C15,'ALN 070824'!$A:$C,3,FALSE),"")</f>
        <v/>
      </c>
      <c r="C15" s="30"/>
      <c r="D15" s="29"/>
      <c r="E15" s="105" t="str">
        <f>IF($C15&gt;0,VLOOKUP($C15,'ALN 070824'!$A:$C,2,FALSE),"")</f>
        <v/>
      </c>
      <c r="F15" s="10"/>
      <c r="G15" s="18"/>
      <c r="I15" s="106" t="str">
        <f t="shared" si="3"/>
        <v/>
      </c>
      <c r="J15" s="106" t="str">
        <f t="shared" si="0"/>
        <v/>
      </c>
      <c r="K15" s="106" t="str">
        <f t="shared" si="1"/>
        <v/>
      </c>
      <c r="L15" s="106" t="str">
        <f t="shared" si="2"/>
        <v/>
      </c>
    </row>
    <row r="16" spans="1:13">
      <c r="A16" s="103" t="str">
        <f>IF($C16=0,"",'RECEIVED FROM STATE'!$B$2)</f>
        <v/>
      </c>
      <c r="B16" s="104" t="str">
        <f>IF($C16&gt;0,VLOOKUP($C16,'ALN 070824'!$A:$C,3,FALSE),"")</f>
        <v/>
      </c>
      <c r="C16" s="30"/>
      <c r="D16" s="29"/>
      <c r="E16" s="105" t="str">
        <f>IF($C16&gt;0,VLOOKUP($C16,'ALN 070824'!$A:$C,2,FALSE),"")</f>
        <v/>
      </c>
      <c r="F16" s="10"/>
      <c r="G16" s="18"/>
      <c r="I16" s="106" t="str">
        <f t="shared" si="3"/>
        <v/>
      </c>
      <c r="J16" s="106" t="str">
        <f t="shared" si="0"/>
        <v/>
      </c>
      <c r="K16" s="106" t="str">
        <f t="shared" si="1"/>
        <v/>
      </c>
      <c r="L16" s="106" t="str">
        <f t="shared" si="2"/>
        <v/>
      </c>
    </row>
    <row r="17" spans="1:12">
      <c r="A17" s="103" t="str">
        <f>IF($C17=0,"",'RECEIVED FROM STATE'!$B$2)</f>
        <v/>
      </c>
      <c r="B17" s="104" t="str">
        <f>IF($C17&gt;0,VLOOKUP($C17,'ALN 070824'!$A:$C,3,FALSE),"")</f>
        <v/>
      </c>
      <c r="C17" s="30"/>
      <c r="D17" s="29"/>
      <c r="E17" s="105" t="str">
        <f>IF($C17&gt;0,VLOOKUP($C17,'ALN 070824'!$A:$C,2,FALSE),"")</f>
        <v/>
      </c>
      <c r="F17" s="10"/>
      <c r="G17" s="18"/>
      <c r="I17" s="106" t="str">
        <f t="shared" si="3"/>
        <v/>
      </c>
      <c r="J17" s="106" t="str">
        <f t="shared" si="0"/>
        <v/>
      </c>
      <c r="K17" s="106" t="str">
        <f t="shared" si="1"/>
        <v/>
      </c>
      <c r="L17" s="106" t="str">
        <f t="shared" si="2"/>
        <v/>
      </c>
    </row>
    <row r="18" spans="1:12">
      <c r="A18" s="103" t="str">
        <f>IF($C18=0,"",'RECEIVED FROM STATE'!$B$2)</f>
        <v/>
      </c>
      <c r="B18" s="104" t="str">
        <f>IF($C18&gt;0,VLOOKUP($C18,'ALN 070824'!$A:$C,3,FALSE),"")</f>
        <v/>
      </c>
      <c r="C18" s="30"/>
      <c r="D18" s="29"/>
      <c r="E18" s="105" t="str">
        <f>IF($C18&gt;0,VLOOKUP($C18,'ALN 070824'!$A:$C,2,FALSE),"")</f>
        <v/>
      </c>
      <c r="F18" s="10"/>
      <c r="G18" s="18"/>
      <c r="I18" s="106" t="str">
        <f t="shared" si="3"/>
        <v/>
      </c>
      <c r="J18" s="106" t="str">
        <f t="shared" si="0"/>
        <v/>
      </c>
      <c r="K18" s="106" t="str">
        <f t="shared" si="1"/>
        <v/>
      </c>
      <c r="L18" s="106" t="str">
        <f t="shared" si="2"/>
        <v/>
      </c>
    </row>
    <row r="19" spans="1:12">
      <c r="A19" s="103" t="str">
        <f>IF($C19=0,"",'RECEIVED FROM STATE'!$B$2)</f>
        <v/>
      </c>
      <c r="B19" s="104" t="str">
        <f>IF($C19&gt;0,VLOOKUP($C19,'ALN 070824'!$A:$C,3,FALSE),"")</f>
        <v/>
      </c>
      <c r="C19" s="30"/>
      <c r="D19" s="29"/>
      <c r="E19" s="105" t="str">
        <f>IF($C19&gt;0,VLOOKUP($C19,'ALN 070824'!$A:$C,2,FALSE),"")</f>
        <v/>
      </c>
      <c r="F19" s="10"/>
      <c r="G19" s="18"/>
      <c r="I19" s="106" t="str">
        <f t="shared" si="3"/>
        <v/>
      </c>
      <c r="J19" s="106" t="str">
        <f t="shared" si="0"/>
        <v/>
      </c>
      <c r="K19" s="106" t="str">
        <f t="shared" si="1"/>
        <v/>
      </c>
      <c r="L19" s="106" t="str">
        <f t="shared" si="2"/>
        <v/>
      </c>
    </row>
    <row r="20" spans="1:12">
      <c r="A20" s="103" t="str">
        <f>IF($C20=0,"",'RECEIVED FROM STATE'!$B$2)</f>
        <v/>
      </c>
      <c r="B20" s="104" t="str">
        <f>IF($C20&gt;0,VLOOKUP($C20,'ALN 070824'!$A:$C,3,FALSE),"")</f>
        <v/>
      </c>
      <c r="C20" s="30"/>
      <c r="D20" s="29"/>
      <c r="E20" s="105" t="str">
        <f>IF($C20&gt;0,VLOOKUP($C20,'ALN 070824'!$A:$C,2,FALSE),"")</f>
        <v/>
      </c>
      <c r="F20" s="10"/>
      <c r="G20" s="18"/>
      <c r="I20" s="106" t="str">
        <f t="shared" si="3"/>
        <v/>
      </c>
      <c r="J20" s="106" t="str">
        <f t="shared" si="0"/>
        <v/>
      </c>
      <c r="K20" s="106" t="str">
        <f t="shared" si="1"/>
        <v/>
      </c>
      <c r="L20" s="106" t="str">
        <f t="shared" si="2"/>
        <v/>
      </c>
    </row>
    <row r="21" spans="1:12">
      <c r="A21" s="103" t="str">
        <f>IF($C21=0,"",'RECEIVED FROM STATE'!$B$2)</f>
        <v/>
      </c>
      <c r="B21" s="104" t="str">
        <f>IF($C21&gt;0,VLOOKUP($C21,'ALN 070824'!$A:$C,3,FALSE),"")</f>
        <v/>
      </c>
      <c r="C21" s="30"/>
      <c r="D21" s="29"/>
      <c r="E21" s="105" t="str">
        <f>IF($C21&gt;0,VLOOKUP($C21,'ALN 070824'!$A:$C,2,FALSE),"")</f>
        <v/>
      </c>
      <c r="F21" s="10"/>
      <c r="G21" s="18"/>
      <c r="I21" s="106" t="str">
        <f t="shared" si="3"/>
        <v/>
      </c>
      <c r="J21" s="106" t="str">
        <f t="shared" si="0"/>
        <v/>
      </c>
      <c r="K21" s="106" t="str">
        <f t="shared" si="1"/>
        <v/>
      </c>
      <c r="L21" s="106" t="str">
        <f t="shared" si="2"/>
        <v/>
      </c>
    </row>
    <row r="22" spans="1:12">
      <c r="A22" s="103" t="str">
        <f>IF($C22=0,"",'RECEIVED FROM STATE'!$B$2)</f>
        <v/>
      </c>
      <c r="B22" s="104" t="str">
        <f>IF($C22&gt;0,VLOOKUP($C22,'ALN 070824'!$A:$C,3,FALSE),"")</f>
        <v/>
      </c>
      <c r="C22" s="30"/>
      <c r="D22" s="29"/>
      <c r="E22" s="105" t="str">
        <f>IF($C22&gt;0,VLOOKUP($C22,'ALN 070824'!$A:$C,2,FALSE),"")</f>
        <v/>
      </c>
      <c r="F22" s="10"/>
      <c r="G22" s="18"/>
      <c r="I22" s="106" t="str">
        <f t="shared" si="3"/>
        <v/>
      </c>
      <c r="J22" s="106" t="str">
        <f t="shared" si="0"/>
        <v/>
      </c>
      <c r="K22" s="106" t="str">
        <f t="shared" si="1"/>
        <v/>
      </c>
      <c r="L22" s="106" t="str">
        <f t="shared" si="2"/>
        <v/>
      </c>
    </row>
    <row r="23" spans="1:12">
      <c r="A23" s="103" t="str">
        <f>IF($C23=0,"",'RECEIVED FROM STATE'!$B$2)</f>
        <v/>
      </c>
      <c r="B23" s="104" t="str">
        <f>IF($C23&gt;0,VLOOKUP($C23,'ALN 070824'!$A:$C,3,FALSE),"")</f>
        <v/>
      </c>
      <c r="C23" s="30"/>
      <c r="D23" s="29"/>
      <c r="E23" s="105" t="str">
        <f>IF($C23&gt;0,VLOOKUP($C23,'ALN 070824'!$A:$C,2,FALSE),"")</f>
        <v/>
      </c>
      <c r="F23" s="10"/>
      <c r="G23" s="18"/>
      <c r="I23" s="106" t="str">
        <f t="shared" si="3"/>
        <v/>
      </c>
      <c r="J23" s="106" t="str">
        <f t="shared" si="0"/>
        <v/>
      </c>
      <c r="K23" s="106" t="str">
        <f t="shared" si="1"/>
        <v/>
      </c>
      <c r="L23" s="106" t="str">
        <f t="shared" si="2"/>
        <v/>
      </c>
    </row>
    <row r="24" spans="1:12">
      <c r="A24" s="103" t="str">
        <f>IF($C24=0,"",'RECEIVED FROM STATE'!$B$2)</f>
        <v/>
      </c>
      <c r="B24" s="104" t="str">
        <f>IF($C24&gt;0,VLOOKUP($C24,'ALN 070824'!$A:$C,3,FALSE),"")</f>
        <v/>
      </c>
      <c r="C24" s="30"/>
      <c r="D24" s="29"/>
      <c r="E24" s="105" t="str">
        <f>IF($C24&gt;0,VLOOKUP($C24,'ALN 070824'!$A:$C,2,FALSE),"")</f>
        <v/>
      </c>
      <c r="F24" s="10"/>
      <c r="G24" s="18"/>
      <c r="I24" s="106" t="str">
        <f t="shared" si="3"/>
        <v/>
      </c>
      <c r="J24" s="106" t="str">
        <f t="shared" si="0"/>
        <v/>
      </c>
      <c r="K24" s="106" t="str">
        <f t="shared" si="1"/>
        <v/>
      </c>
      <c r="L24" s="106" t="str">
        <f t="shared" si="2"/>
        <v/>
      </c>
    </row>
    <row r="25" spans="1:12">
      <c r="A25" s="103" t="str">
        <f>IF($C25=0,"",'RECEIVED FROM STATE'!$B$2)</f>
        <v/>
      </c>
      <c r="B25" s="104" t="str">
        <f>IF($C25&gt;0,VLOOKUP($C25,'ALN 070824'!$A:$C,3,FALSE),"")</f>
        <v/>
      </c>
      <c r="C25" s="30"/>
      <c r="D25" s="29"/>
      <c r="E25" s="105" t="str">
        <f>IF($C25&gt;0,VLOOKUP($C25,'ALN 070824'!$A:$C,2,FALSE),"")</f>
        <v/>
      </c>
      <c r="F25" s="10"/>
      <c r="G25" s="18"/>
      <c r="I25" s="106" t="str">
        <f t="shared" si="3"/>
        <v/>
      </c>
      <c r="J25" s="106" t="str">
        <f t="shared" si="0"/>
        <v/>
      </c>
      <c r="K25" s="106" t="str">
        <f t="shared" si="1"/>
        <v/>
      </c>
      <c r="L25" s="106" t="str">
        <f t="shared" si="2"/>
        <v/>
      </c>
    </row>
    <row r="26" spans="1:12">
      <c r="A26" s="103" t="str">
        <f>IF($C26=0,"",'RECEIVED FROM STATE'!$B$2)</f>
        <v/>
      </c>
      <c r="B26" s="104" t="str">
        <f>IF($C26&gt;0,VLOOKUP($C26,'ALN 070824'!$A:$C,3,FALSE),"")</f>
        <v/>
      </c>
      <c r="C26" s="30"/>
      <c r="D26" s="29"/>
      <c r="E26" s="105" t="str">
        <f>IF($C26&gt;0,VLOOKUP($C26,'ALN 070824'!$A:$C,2,FALSE),"")</f>
        <v/>
      </c>
      <c r="F26" s="10"/>
      <c r="G26" s="18"/>
      <c r="I26" s="106" t="str">
        <f t="shared" si="3"/>
        <v/>
      </c>
      <c r="J26" s="106" t="str">
        <f t="shared" si="0"/>
        <v/>
      </c>
      <c r="K26" s="106" t="str">
        <f t="shared" si="1"/>
        <v/>
      </c>
      <c r="L26" s="106" t="str">
        <f t="shared" si="2"/>
        <v/>
      </c>
    </row>
    <row r="27" spans="1:12">
      <c r="A27" s="103" t="str">
        <f>IF($C27=0,"",'RECEIVED FROM STATE'!$B$2)</f>
        <v/>
      </c>
      <c r="B27" s="104" t="str">
        <f>IF($C27&gt;0,VLOOKUP($C27,'ALN 070824'!$A:$C,3,FALSE),"")</f>
        <v/>
      </c>
      <c r="C27" s="30"/>
      <c r="D27" s="29"/>
      <c r="E27" s="105" t="str">
        <f>IF($C27&gt;0,VLOOKUP($C27,'ALN 070824'!$A:$C,2,FALSE),"")</f>
        <v/>
      </c>
      <c r="F27" s="10"/>
      <c r="G27" s="18"/>
      <c r="I27" s="106" t="str">
        <f t="shared" si="3"/>
        <v/>
      </c>
      <c r="J27" s="106" t="str">
        <f t="shared" si="0"/>
        <v/>
      </c>
      <c r="K27" s="106" t="str">
        <f t="shared" si="1"/>
        <v/>
      </c>
      <c r="L27" s="106" t="str">
        <f t="shared" si="2"/>
        <v/>
      </c>
    </row>
    <row r="28" spans="1:12">
      <c r="A28" s="103" t="str">
        <f>IF($C28=0,"",'RECEIVED FROM STATE'!$B$2)</f>
        <v/>
      </c>
      <c r="B28" s="104" t="str">
        <f>IF($C28&gt;0,VLOOKUP($C28,'ALN 070824'!$A:$C,3,FALSE),"")</f>
        <v/>
      </c>
      <c r="C28" s="30"/>
      <c r="D28" s="29"/>
      <c r="E28" s="105" t="str">
        <f>IF($C28&gt;0,VLOOKUP($C28,'ALN 070824'!$A:$C,2,FALSE),"")</f>
        <v/>
      </c>
      <c r="F28" s="10"/>
      <c r="G28" s="18"/>
      <c r="I28" s="106" t="str">
        <f t="shared" si="3"/>
        <v/>
      </c>
      <c r="J28" s="106" t="str">
        <f t="shared" si="0"/>
        <v/>
      </c>
      <c r="K28" s="106" t="str">
        <f t="shared" si="1"/>
        <v/>
      </c>
      <c r="L28" s="106" t="str">
        <f t="shared" si="2"/>
        <v/>
      </c>
    </row>
    <row r="29" spans="1:12">
      <c r="A29" s="103" t="str">
        <f>IF($C29=0,"",'RECEIVED FROM STATE'!$B$2)</f>
        <v/>
      </c>
      <c r="B29" s="104" t="str">
        <f>IF($C29&gt;0,VLOOKUP($C29,'ALN 070824'!$A:$C,3,FALSE),"")</f>
        <v/>
      </c>
      <c r="C29" s="30"/>
      <c r="D29" s="29"/>
      <c r="E29" s="105" t="str">
        <f>IF($C29&gt;0,VLOOKUP($C29,'ALN 070824'!$A:$C,2,FALSE),"")</f>
        <v/>
      </c>
      <c r="F29" s="10"/>
      <c r="G29" s="18"/>
      <c r="I29" s="106" t="str">
        <f t="shared" si="3"/>
        <v/>
      </c>
      <c r="J29" s="106" t="str">
        <f t="shared" si="0"/>
        <v/>
      </c>
      <c r="K29" s="106" t="str">
        <f t="shared" si="1"/>
        <v/>
      </c>
      <c r="L29" s="106" t="str">
        <f t="shared" si="2"/>
        <v/>
      </c>
    </row>
    <row r="30" spans="1:12">
      <c r="A30" s="103" t="str">
        <f>IF($C30=0,"",'RECEIVED FROM STATE'!$B$2)</f>
        <v/>
      </c>
      <c r="B30" s="104" t="str">
        <f>IF($C30&gt;0,VLOOKUP($C30,'ALN 070824'!$A:$C,3,FALSE),"")</f>
        <v/>
      </c>
      <c r="C30" s="30"/>
      <c r="D30" s="29"/>
      <c r="E30" s="105" t="str">
        <f>IF($C30&gt;0,VLOOKUP($C30,'ALN 070824'!$A:$C,2,FALSE),"")</f>
        <v/>
      </c>
      <c r="F30" s="10"/>
      <c r="G30" s="18"/>
      <c r="I30" s="106" t="str">
        <f t="shared" si="3"/>
        <v/>
      </c>
      <c r="J30" s="106" t="str">
        <f t="shared" si="0"/>
        <v/>
      </c>
      <c r="K30" s="106" t="str">
        <f t="shared" si="1"/>
        <v/>
      </c>
      <c r="L30" s="106" t="str">
        <f t="shared" si="2"/>
        <v/>
      </c>
    </row>
    <row r="31" spans="1:12">
      <c r="A31" s="103" t="str">
        <f>IF($C31=0,"",'RECEIVED FROM STATE'!$B$2)</f>
        <v/>
      </c>
      <c r="B31" s="104" t="str">
        <f>IF($C31&gt;0,VLOOKUP($C31,'ALN 070824'!$A:$C,3,FALSE),"")</f>
        <v/>
      </c>
      <c r="C31" s="30"/>
      <c r="D31" s="29"/>
      <c r="E31" s="105" t="str">
        <f>IF($C31&gt;0,VLOOKUP($C31,'ALN 070824'!$A:$C,2,FALSE),"")</f>
        <v/>
      </c>
      <c r="F31" s="10"/>
      <c r="G31" s="18"/>
      <c r="I31" s="106" t="str">
        <f t="shared" si="3"/>
        <v/>
      </c>
      <c r="J31" s="106" t="str">
        <f t="shared" si="0"/>
        <v/>
      </c>
      <c r="K31" s="106" t="str">
        <f t="shared" si="1"/>
        <v/>
      </c>
      <c r="L31" s="106" t="str">
        <f t="shared" si="2"/>
        <v/>
      </c>
    </row>
    <row r="32" spans="1:12">
      <c r="A32" s="103" t="str">
        <f>IF($C32=0,"",'RECEIVED FROM STATE'!$B$2)</f>
        <v/>
      </c>
      <c r="B32" s="104" t="str">
        <f>IF($C32&gt;0,VLOOKUP($C32,'ALN 070824'!$A:$C,3,FALSE),"")</f>
        <v/>
      </c>
      <c r="C32" s="30"/>
      <c r="D32" s="29"/>
      <c r="E32" s="105" t="str">
        <f>IF($C32&gt;0,VLOOKUP($C32,'ALN 070824'!$A:$C,2,FALSE),"")</f>
        <v/>
      </c>
      <c r="F32" s="10"/>
      <c r="G32" s="18"/>
      <c r="I32" s="106" t="str">
        <f t="shared" si="3"/>
        <v/>
      </c>
      <c r="J32" s="106" t="str">
        <f t="shared" si="0"/>
        <v/>
      </c>
      <c r="K32" s="106" t="str">
        <f t="shared" si="1"/>
        <v/>
      </c>
      <c r="L32" s="106" t="str">
        <f t="shared" si="2"/>
        <v/>
      </c>
    </row>
    <row r="33" spans="1:12">
      <c r="A33" s="103" t="str">
        <f>IF($C33=0,"",'RECEIVED FROM STATE'!$B$2)</f>
        <v/>
      </c>
      <c r="B33" s="104" t="str">
        <f>IF($C33&gt;0,VLOOKUP($C33,'ALN 070824'!$A:$C,3,FALSE),"")</f>
        <v/>
      </c>
      <c r="C33" s="30"/>
      <c r="D33" s="29"/>
      <c r="E33" s="105" t="str">
        <f>IF($C33&gt;0,VLOOKUP($C33,'ALN 070824'!$A:$C,2,FALSE),"")</f>
        <v/>
      </c>
      <c r="F33" s="10"/>
      <c r="G33" s="18"/>
      <c r="I33" s="106" t="str">
        <f t="shared" si="3"/>
        <v/>
      </c>
      <c r="J33" s="106" t="str">
        <f t="shared" si="0"/>
        <v/>
      </c>
      <c r="K33" s="106" t="str">
        <f t="shared" si="1"/>
        <v/>
      </c>
      <c r="L33" s="106" t="str">
        <f t="shared" si="2"/>
        <v/>
      </c>
    </row>
    <row r="34" spans="1:12">
      <c r="A34" s="103" t="str">
        <f>IF($C34=0,"",'RECEIVED FROM STATE'!$B$2)</f>
        <v/>
      </c>
      <c r="B34" s="104" t="str">
        <f>IF($C34&gt;0,VLOOKUP($C34,'ALN 070824'!$A:$C,3,FALSE),"")</f>
        <v/>
      </c>
      <c r="C34" s="30"/>
      <c r="D34" s="29"/>
      <c r="E34" s="105" t="str">
        <f>IF($C34&gt;0,VLOOKUP($C34,'ALN 070824'!$A:$C,2,FALSE),"")</f>
        <v/>
      </c>
      <c r="F34" s="10"/>
      <c r="G34" s="18"/>
      <c r="I34" s="106" t="str">
        <f t="shared" si="3"/>
        <v/>
      </c>
      <c r="J34" s="106" t="str">
        <f t="shared" si="0"/>
        <v/>
      </c>
      <c r="K34" s="106" t="str">
        <f t="shared" si="1"/>
        <v/>
      </c>
      <c r="L34" s="106" t="str">
        <f t="shared" si="2"/>
        <v/>
      </c>
    </row>
    <row r="35" spans="1:12">
      <c r="A35" s="103" t="str">
        <f>IF($C35=0,"",'RECEIVED FROM STATE'!$B$2)</f>
        <v/>
      </c>
      <c r="B35" s="104" t="str">
        <f>IF($C35&gt;0,VLOOKUP($C35,'ALN 070824'!$A:$C,3,FALSE),"")</f>
        <v/>
      </c>
      <c r="C35" s="30"/>
      <c r="D35" s="29"/>
      <c r="E35" s="105" t="str">
        <f>IF($C35&gt;0,VLOOKUP($C35,'ALN 070824'!$A:$C,2,FALSE),"")</f>
        <v/>
      </c>
      <c r="F35" s="10"/>
      <c r="G35" s="18"/>
      <c r="I35" s="106" t="str">
        <f t="shared" si="3"/>
        <v/>
      </c>
      <c r="J35" s="106" t="str">
        <f t="shared" si="0"/>
        <v/>
      </c>
      <c r="K35" s="106" t="str">
        <f t="shared" si="1"/>
        <v/>
      </c>
      <c r="L35" s="106" t="str">
        <f t="shared" si="2"/>
        <v/>
      </c>
    </row>
    <row r="36" spans="1:12">
      <c r="A36" s="103" t="str">
        <f>IF($C36=0,"",'RECEIVED FROM STATE'!$B$2)</f>
        <v/>
      </c>
      <c r="B36" s="104" t="str">
        <f>IF($C36&gt;0,VLOOKUP($C36,'ALN 070824'!$A:$C,3,FALSE),"")</f>
        <v/>
      </c>
      <c r="C36" s="30"/>
      <c r="D36" s="29"/>
      <c r="E36" s="105" t="str">
        <f>IF($C36&gt;0,VLOOKUP($C36,'ALN 070824'!$A:$C,2,FALSE),"")</f>
        <v/>
      </c>
      <c r="F36" s="10"/>
      <c r="G36" s="18"/>
      <c r="I36" s="106" t="str">
        <f t="shared" si="3"/>
        <v/>
      </c>
      <c r="J36" s="106" t="str">
        <f t="shared" si="0"/>
        <v/>
      </c>
      <c r="K36" s="106" t="str">
        <f t="shared" si="1"/>
        <v/>
      </c>
      <c r="L36" s="106" t="str">
        <f t="shared" si="2"/>
        <v/>
      </c>
    </row>
    <row r="37" spans="1:12">
      <c r="A37" s="103" t="str">
        <f>IF($C37=0,"",'RECEIVED FROM STATE'!$B$2)</f>
        <v/>
      </c>
      <c r="B37" s="104" t="str">
        <f>IF($C37&gt;0,VLOOKUP($C37,'ALN 070824'!$A:$C,3,FALSE),"")</f>
        <v/>
      </c>
      <c r="C37" s="30"/>
      <c r="D37" s="29"/>
      <c r="E37" s="105" t="str">
        <f>IF($C37&gt;0,VLOOKUP($C37,'ALN 070824'!$A:$C,2,FALSE),"")</f>
        <v/>
      </c>
      <c r="F37" s="10"/>
      <c r="G37" s="18"/>
      <c r="I37" s="106" t="str">
        <f t="shared" si="3"/>
        <v/>
      </c>
      <c r="J37" s="106" t="str">
        <f t="shared" si="0"/>
        <v/>
      </c>
      <c r="K37" s="106" t="str">
        <f t="shared" si="1"/>
        <v/>
      </c>
      <c r="L37" s="106" t="str">
        <f t="shared" si="2"/>
        <v/>
      </c>
    </row>
    <row r="38" spans="1:12">
      <c r="A38" s="103" t="str">
        <f>IF($C38=0,"",'RECEIVED FROM STATE'!$B$2)</f>
        <v/>
      </c>
      <c r="B38" s="104" t="str">
        <f>IF($C38&gt;0,VLOOKUP($C38,'ALN 070824'!$A:$C,3,FALSE),"")</f>
        <v/>
      </c>
      <c r="C38" s="30"/>
      <c r="D38" s="29"/>
      <c r="E38" s="105" t="str">
        <f>IF($C38&gt;0,VLOOKUP($C38,'ALN 070824'!$A:$C,2,FALSE),"")</f>
        <v/>
      </c>
      <c r="F38" s="10"/>
      <c r="G38" s="18"/>
      <c r="I38" s="106" t="str">
        <f t="shared" si="3"/>
        <v/>
      </c>
      <c r="J38" s="106" t="str">
        <f t="shared" si="0"/>
        <v/>
      </c>
      <c r="K38" s="106" t="str">
        <f t="shared" si="1"/>
        <v/>
      </c>
      <c r="L38" s="106" t="str">
        <f t="shared" si="2"/>
        <v/>
      </c>
    </row>
    <row r="39" spans="1:12">
      <c r="A39" s="103" t="str">
        <f>IF($C39=0,"",'RECEIVED FROM STATE'!$B$2)</f>
        <v/>
      </c>
      <c r="B39" s="104" t="str">
        <f>IF($C39&gt;0,VLOOKUP($C39,'ALN 070824'!$A:$C,3,FALSE),"")</f>
        <v/>
      </c>
      <c r="C39" s="30"/>
      <c r="D39" s="29"/>
      <c r="E39" s="105" t="str">
        <f>IF($C39&gt;0,VLOOKUP($C39,'ALN 070824'!$A:$C,2,FALSE),"")</f>
        <v/>
      </c>
      <c r="F39" s="10"/>
      <c r="G39" s="18"/>
      <c r="I39" s="106" t="str">
        <f t="shared" si="3"/>
        <v/>
      </c>
      <c r="J39" s="106" t="str">
        <f t="shared" si="0"/>
        <v/>
      </c>
      <c r="K39" s="106" t="str">
        <f t="shared" si="1"/>
        <v/>
      </c>
      <c r="L39" s="106" t="str">
        <f t="shared" si="2"/>
        <v/>
      </c>
    </row>
    <row r="40" spans="1:12">
      <c r="A40" s="103" t="str">
        <f>IF($C40=0,"",'RECEIVED FROM STATE'!$B$2)</f>
        <v/>
      </c>
      <c r="B40" s="104" t="str">
        <f>IF($C40&gt;0,VLOOKUP($C40,'ALN 070824'!$A:$C,3,FALSE),"")</f>
        <v/>
      </c>
      <c r="C40" s="30"/>
      <c r="D40" s="29"/>
      <c r="E40" s="105" t="str">
        <f>IF($C40&gt;0,VLOOKUP($C40,'ALN 070824'!$A:$C,2,FALSE),"")</f>
        <v/>
      </c>
      <c r="F40" s="10"/>
      <c r="G40" s="18"/>
      <c r="I40" s="106" t="str">
        <f t="shared" si="3"/>
        <v/>
      </c>
      <c r="J40" s="106" t="str">
        <f t="shared" si="0"/>
        <v/>
      </c>
      <c r="K40" s="106" t="str">
        <f t="shared" si="1"/>
        <v/>
      </c>
      <c r="L40" s="106" t="str">
        <f t="shared" si="2"/>
        <v/>
      </c>
    </row>
    <row r="41" spans="1:12">
      <c r="A41" s="103" t="str">
        <f>IF($C41=0,"",'RECEIVED FROM STATE'!$B$2)</f>
        <v/>
      </c>
      <c r="B41" s="104" t="str">
        <f>IF($C41&gt;0,VLOOKUP($C41,'ALN 070824'!$A:$C,3,FALSE),"")</f>
        <v/>
      </c>
      <c r="C41" s="30"/>
      <c r="D41" s="29"/>
      <c r="E41" s="105" t="str">
        <f>IF($C41&gt;0,VLOOKUP($C41,'ALN 070824'!$A:$C,2,FALSE),"")</f>
        <v/>
      </c>
      <c r="F41" s="10"/>
      <c r="G41" s="18"/>
      <c r="I41" s="106" t="str">
        <f t="shared" si="3"/>
        <v/>
      </c>
      <c r="J41" s="106" t="str">
        <f t="shared" si="0"/>
        <v/>
      </c>
      <c r="K41" s="106" t="str">
        <f t="shared" si="1"/>
        <v/>
      </c>
      <c r="L41" s="106" t="str">
        <f t="shared" si="2"/>
        <v/>
      </c>
    </row>
    <row r="42" spans="1:12">
      <c r="A42" s="103" t="str">
        <f>IF($C42=0,"",'RECEIVED FROM STATE'!$B$2)</f>
        <v/>
      </c>
      <c r="B42" s="104" t="str">
        <f>IF($C42&gt;0,VLOOKUP($C42,'ALN 070824'!$A:$C,3,FALSE),"")</f>
        <v/>
      </c>
      <c r="C42" s="30"/>
      <c r="D42" s="29"/>
      <c r="E42" s="105" t="str">
        <f>IF($C42&gt;0,VLOOKUP($C42,'ALN 070824'!$A:$C,2,FALSE),"")</f>
        <v/>
      </c>
      <c r="F42" s="10"/>
      <c r="G42" s="18"/>
      <c r="I42" s="106" t="str">
        <f t="shared" si="3"/>
        <v/>
      </c>
      <c r="J42" s="106" t="str">
        <f t="shared" si="0"/>
        <v/>
      </c>
      <c r="K42" s="106" t="str">
        <f t="shared" si="1"/>
        <v/>
      </c>
      <c r="L42" s="106" t="str">
        <f t="shared" si="2"/>
        <v/>
      </c>
    </row>
    <row r="43" spans="1:12">
      <c r="A43" s="103" t="str">
        <f>IF($C43=0,"",'RECEIVED FROM STATE'!$B$2)</f>
        <v/>
      </c>
      <c r="B43" s="104" t="str">
        <f>IF($C43&gt;0,VLOOKUP($C43,'ALN 070824'!$A:$C,3,FALSE),"")</f>
        <v/>
      </c>
      <c r="C43" s="30"/>
      <c r="D43" s="29"/>
      <c r="E43" s="105" t="str">
        <f>IF($C43&gt;0,VLOOKUP($C43,'ALN 070824'!$A:$C,2,FALSE),"")</f>
        <v/>
      </c>
      <c r="F43" s="10"/>
      <c r="G43" s="18"/>
      <c r="I43" s="106" t="str">
        <f t="shared" si="3"/>
        <v/>
      </c>
      <c r="J43" s="106" t="str">
        <f t="shared" si="0"/>
        <v/>
      </c>
      <c r="K43" s="106" t="str">
        <f t="shared" si="1"/>
        <v/>
      </c>
      <c r="L43" s="106" t="str">
        <f t="shared" si="2"/>
        <v/>
      </c>
    </row>
    <row r="44" spans="1:12">
      <c r="A44" s="103" t="str">
        <f>IF($C44=0,"",'RECEIVED FROM STATE'!$B$2)</f>
        <v/>
      </c>
      <c r="B44" s="104" t="str">
        <f>IF($C44&gt;0,VLOOKUP($C44,'ALN 070824'!$A:$C,3,FALSE),"")</f>
        <v/>
      </c>
      <c r="C44" s="30"/>
      <c r="D44" s="29"/>
      <c r="E44" s="105" t="str">
        <f>IF($C44&gt;0,VLOOKUP($C44,'ALN 070824'!$A:$C,2,FALSE),"")</f>
        <v/>
      </c>
      <c r="F44" s="10"/>
      <c r="G44" s="18"/>
      <c r="I44" s="106" t="str">
        <f t="shared" si="3"/>
        <v/>
      </c>
      <c r="J44" s="106" t="str">
        <f t="shared" si="0"/>
        <v/>
      </c>
      <c r="K44" s="106" t="str">
        <f t="shared" si="1"/>
        <v/>
      </c>
      <c r="L44" s="106" t="str">
        <f t="shared" si="2"/>
        <v/>
      </c>
    </row>
    <row r="45" spans="1:12">
      <c r="A45" s="103" t="str">
        <f>IF($C45=0,"",'RECEIVED FROM STATE'!$B$2)</f>
        <v/>
      </c>
      <c r="B45" s="104" t="str">
        <f>IF($C45&gt;0,VLOOKUP($C45,'ALN 070824'!$A:$C,3,FALSE),"")</f>
        <v/>
      </c>
      <c r="C45" s="30"/>
      <c r="D45" s="29"/>
      <c r="E45" s="105" t="str">
        <f>IF($C45&gt;0,VLOOKUP($C45,'ALN 070824'!$A:$C,2,FALSE),"")</f>
        <v/>
      </c>
      <c r="F45" s="10"/>
      <c r="G45" s="18"/>
      <c r="I45" s="106" t="str">
        <f t="shared" si="3"/>
        <v/>
      </c>
      <c r="J45" s="106" t="str">
        <f t="shared" si="0"/>
        <v/>
      </c>
      <c r="K45" s="106" t="str">
        <f t="shared" si="1"/>
        <v/>
      </c>
      <c r="L45" s="106" t="str">
        <f t="shared" si="2"/>
        <v/>
      </c>
    </row>
    <row r="46" spans="1:12">
      <c r="A46" s="103" t="str">
        <f>IF($C46=0,"",'RECEIVED FROM STATE'!$B$2)</f>
        <v/>
      </c>
      <c r="B46" s="104" t="str">
        <f>IF($C46&gt;0,VLOOKUP($C46,'ALN 070824'!$A:$C,3,FALSE),"")</f>
        <v/>
      </c>
      <c r="C46" s="30"/>
      <c r="D46" s="29"/>
      <c r="E46" s="105" t="str">
        <f>IF($C46&gt;0,VLOOKUP($C46,'ALN 070824'!$A:$C,2,FALSE),"")</f>
        <v/>
      </c>
      <c r="F46" s="10"/>
      <c r="G46" s="18"/>
      <c r="I46" s="106" t="str">
        <f t="shared" si="3"/>
        <v/>
      </c>
      <c r="J46" s="106" t="str">
        <f t="shared" si="0"/>
        <v/>
      </c>
      <c r="K46" s="106" t="str">
        <f t="shared" si="1"/>
        <v/>
      </c>
      <c r="L46" s="106" t="str">
        <f t="shared" si="2"/>
        <v/>
      </c>
    </row>
    <row r="47" spans="1:12">
      <c r="A47" s="103" t="str">
        <f>IF($C47=0,"",'RECEIVED FROM STATE'!$B$2)</f>
        <v/>
      </c>
      <c r="B47" s="104" t="str">
        <f>IF($C47&gt;0,VLOOKUP($C47,'ALN 070824'!$A:$C,3,FALSE),"")</f>
        <v/>
      </c>
      <c r="C47" s="30"/>
      <c r="D47" s="29"/>
      <c r="E47" s="105" t="str">
        <f>IF($C47&gt;0,VLOOKUP($C47,'ALN 070824'!$A:$C,2,FALSE),"")</f>
        <v/>
      </c>
      <c r="F47" s="10"/>
      <c r="G47" s="18"/>
      <c r="I47" s="106" t="str">
        <f t="shared" si="3"/>
        <v/>
      </c>
      <c r="J47" s="106" t="str">
        <f t="shared" si="0"/>
        <v/>
      </c>
      <c r="K47" s="106" t="str">
        <f t="shared" si="1"/>
        <v/>
      </c>
      <c r="L47" s="106" t="str">
        <f t="shared" si="2"/>
        <v/>
      </c>
    </row>
    <row r="48" spans="1:12">
      <c r="A48" s="103" t="str">
        <f>IF($C48=0,"",'RECEIVED FROM STATE'!$B$2)</f>
        <v/>
      </c>
      <c r="B48" s="104" t="str">
        <f>IF($C48&gt;0,VLOOKUP($C48,'ALN 070824'!$A:$C,3,FALSE),"")</f>
        <v/>
      </c>
      <c r="C48" s="30"/>
      <c r="D48" s="29"/>
      <c r="E48" s="105" t="str">
        <f>IF($C48&gt;0,VLOOKUP($C48,'ALN 070824'!$A:$C,2,FALSE),"")</f>
        <v/>
      </c>
      <c r="F48" s="10"/>
      <c r="G48" s="18"/>
      <c r="I48" s="106" t="str">
        <f t="shared" si="3"/>
        <v/>
      </c>
      <c r="J48" s="106" t="str">
        <f t="shared" si="0"/>
        <v/>
      </c>
      <c r="K48" s="106" t="str">
        <f t="shared" si="1"/>
        <v/>
      </c>
      <c r="L48" s="106" t="str">
        <f t="shared" si="2"/>
        <v/>
      </c>
    </row>
    <row r="49" spans="1:12">
      <c r="A49" s="103" t="str">
        <f>IF($C49=0,"",'RECEIVED FROM STATE'!$B$2)</f>
        <v/>
      </c>
      <c r="B49" s="104" t="str">
        <f>IF($C49&gt;0,VLOOKUP($C49,'ALN 070824'!$A:$C,3,FALSE),"")</f>
        <v/>
      </c>
      <c r="C49" s="30"/>
      <c r="D49" s="29"/>
      <c r="E49" s="105" t="str">
        <f>IF($C49&gt;0,VLOOKUP($C49,'ALN 070824'!$A:$C,2,FALSE),"")</f>
        <v/>
      </c>
      <c r="F49" s="10"/>
      <c r="G49" s="18"/>
      <c r="I49" s="106" t="str">
        <f t="shared" si="3"/>
        <v/>
      </c>
      <c r="J49" s="106" t="str">
        <f t="shared" si="0"/>
        <v/>
      </c>
      <c r="K49" s="106" t="str">
        <f t="shared" si="1"/>
        <v/>
      </c>
      <c r="L49" s="106" t="str">
        <f t="shared" si="2"/>
        <v/>
      </c>
    </row>
    <row r="50" spans="1:12">
      <c r="A50" s="103" t="str">
        <f>IF($C50=0,"",'RECEIVED FROM STATE'!$B$2)</f>
        <v/>
      </c>
      <c r="B50" s="104" t="str">
        <f>IF($C50&gt;0,VLOOKUP($C50,'ALN 070824'!$A:$C,3,FALSE),"")</f>
        <v/>
      </c>
      <c r="C50" s="30"/>
      <c r="D50" s="29"/>
      <c r="E50" s="105" t="str">
        <f>IF($C50&gt;0,VLOOKUP($C50,'ALN 070824'!$A:$C,2,FALSE),"")</f>
        <v/>
      </c>
      <c r="F50" s="10"/>
      <c r="G50" s="18"/>
      <c r="I50" s="106" t="str">
        <f t="shared" si="3"/>
        <v/>
      </c>
      <c r="J50" s="106" t="str">
        <f t="shared" si="0"/>
        <v/>
      </c>
      <c r="K50" s="106" t="str">
        <f t="shared" si="1"/>
        <v/>
      </c>
      <c r="L50" s="106" t="str">
        <f t="shared" si="2"/>
        <v/>
      </c>
    </row>
    <row r="51" spans="1:12">
      <c r="A51" s="103" t="str">
        <f>IF($C51=0,"",'RECEIVED FROM STATE'!$B$2)</f>
        <v/>
      </c>
      <c r="B51" s="104" t="str">
        <f>IF($C51&gt;0,VLOOKUP($C51,'ALN 070824'!$A:$C,3,FALSE),"")</f>
        <v/>
      </c>
      <c r="C51" s="30"/>
      <c r="D51" s="29"/>
      <c r="E51" s="105" t="str">
        <f>IF($C51&gt;0,VLOOKUP($C51,'ALN 070824'!$A:$C,2,FALSE),"")</f>
        <v/>
      </c>
      <c r="F51" s="10"/>
      <c r="G51" s="18"/>
      <c r="I51" s="106" t="str">
        <f t="shared" si="3"/>
        <v/>
      </c>
      <c r="J51" s="106" t="str">
        <f t="shared" si="0"/>
        <v/>
      </c>
      <c r="K51" s="106" t="str">
        <f t="shared" si="1"/>
        <v/>
      </c>
      <c r="L51" s="106" t="str">
        <f t="shared" si="2"/>
        <v/>
      </c>
    </row>
    <row r="52" spans="1:12">
      <c r="A52" s="103" t="str">
        <f>IF($C52=0,"",'RECEIVED FROM STATE'!$B$2)</f>
        <v/>
      </c>
      <c r="B52" s="104" t="str">
        <f>IF($C52&gt;0,VLOOKUP($C52,'ALN 070824'!$A:$C,3,FALSE),"")</f>
        <v/>
      </c>
      <c r="C52" s="30"/>
      <c r="D52" s="29"/>
      <c r="E52" s="105" t="str">
        <f>IF($C52&gt;0,VLOOKUP($C52,'ALN 070824'!$A:$C,2,FALSE),"")</f>
        <v/>
      </c>
      <c r="F52" s="10"/>
      <c r="G52" s="18"/>
      <c r="I52" s="106" t="str">
        <f t="shared" si="3"/>
        <v/>
      </c>
      <c r="J52" s="106" t="str">
        <f t="shared" si="0"/>
        <v/>
      </c>
      <c r="K52" s="106" t="str">
        <f t="shared" si="1"/>
        <v/>
      </c>
      <c r="L52" s="106" t="str">
        <f t="shared" si="2"/>
        <v/>
      </c>
    </row>
    <row r="53" spans="1:12">
      <c r="A53" s="103" t="str">
        <f>IF($C53=0,"",'RECEIVED FROM STATE'!$B$2)</f>
        <v/>
      </c>
      <c r="B53" s="104" t="str">
        <f>IF($C53&gt;0,VLOOKUP($C53,'ALN 070824'!$A:$C,3,FALSE),"")</f>
        <v/>
      </c>
      <c r="C53" s="30"/>
      <c r="D53" s="29"/>
      <c r="E53" s="105" t="str">
        <f>IF($C53&gt;0,VLOOKUP($C53,'ALN 070824'!$A:$C,2,FALSE),"")</f>
        <v/>
      </c>
      <c r="F53" s="10"/>
      <c r="G53" s="18"/>
      <c r="I53" s="106" t="str">
        <f t="shared" si="3"/>
        <v/>
      </c>
      <c r="J53" s="106" t="str">
        <f t="shared" si="0"/>
        <v/>
      </c>
      <c r="K53" s="106" t="str">
        <f t="shared" si="1"/>
        <v/>
      </c>
      <c r="L53" s="106" t="str">
        <f t="shared" si="2"/>
        <v/>
      </c>
    </row>
    <row r="54" spans="1:12">
      <c r="A54" s="103" t="str">
        <f>IF($C54=0,"",'RECEIVED FROM STATE'!$B$2)</f>
        <v/>
      </c>
      <c r="B54" s="104" t="str">
        <f>IF($C54&gt;0,VLOOKUP($C54,'ALN 070824'!$A:$C,3,FALSE),"")</f>
        <v/>
      </c>
      <c r="C54" s="30"/>
      <c r="D54" s="29"/>
      <c r="E54" s="105" t="str">
        <f>IF($C54&gt;0,VLOOKUP($C54,'ALN 070824'!$A:$C,2,FALSE),"")</f>
        <v/>
      </c>
      <c r="F54" s="10"/>
      <c r="G54" s="18"/>
      <c r="I54" s="106" t="str">
        <f t="shared" si="3"/>
        <v/>
      </c>
      <c r="J54" s="106" t="str">
        <f t="shared" si="0"/>
        <v/>
      </c>
      <c r="K54" s="106" t="str">
        <f t="shared" si="1"/>
        <v/>
      </c>
      <c r="L54" s="106" t="str">
        <f t="shared" si="2"/>
        <v/>
      </c>
    </row>
    <row r="55" spans="1:12">
      <c r="A55" s="103" t="str">
        <f>IF($C55=0,"",'RECEIVED FROM STATE'!$B$2)</f>
        <v/>
      </c>
      <c r="B55" s="104" t="str">
        <f>IF($C55&gt;0,VLOOKUP($C55,'ALN 070824'!$A:$C,3,FALSE),"")</f>
        <v/>
      </c>
      <c r="C55" s="30"/>
      <c r="D55" s="29"/>
      <c r="E55" s="105" t="str">
        <f>IF($C55&gt;0,VLOOKUP($C55,'ALN 070824'!$A:$C,2,FALSE),"")</f>
        <v/>
      </c>
      <c r="F55" s="10"/>
      <c r="G55" s="18"/>
      <c r="I55" s="106" t="str">
        <f t="shared" si="3"/>
        <v/>
      </c>
      <c r="J55" s="106" t="str">
        <f t="shared" si="0"/>
        <v/>
      </c>
      <c r="K55" s="106" t="str">
        <f t="shared" si="1"/>
        <v/>
      </c>
      <c r="L55" s="106" t="str">
        <f t="shared" si="2"/>
        <v/>
      </c>
    </row>
    <row r="56" spans="1:12">
      <c r="A56" s="103" t="str">
        <f>IF($C56=0,"",'RECEIVED FROM STATE'!$B$2)</f>
        <v/>
      </c>
      <c r="B56" s="104" t="str">
        <f>IF($C56&gt;0,VLOOKUP($C56,'ALN 070824'!$A:$C,3,FALSE),"")</f>
        <v/>
      </c>
      <c r="C56" s="30"/>
      <c r="D56" s="29"/>
      <c r="E56" s="105" t="str">
        <f>IF($C56&gt;0,VLOOKUP($C56,'ALN 070824'!$A:$C,2,FALSE),"")</f>
        <v/>
      </c>
      <c r="F56" s="10"/>
      <c r="G56" s="18"/>
      <c r="I56" s="106" t="str">
        <f t="shared" si="3"/>
        <v/>
      </c>
      <c r="J56" s="106" t="str">
        <f t="shared" si="0"/>
        <v/>
      </c>
      <c r="K56" s="106" t="str">
        <f t="shared" si="1"/>
        <v/>
      </c>
      <c r="L56" s="106" t="str">
        <f t="shared" si="2"/>
        <v/>
      </c>
    </row>
    <row r="57" spans="1:12">
      <c r="A57" s="103" t="str">
        <f>IF($C57=0,"",'RECEIVED FROM STATE'!$B$2)</f>
        <v/>
      </c>
      <c r="B57" s="104" t="str">
        <f>IF($C57&gt;0,VLOOKUP($C57,'ALN 070824'!$A:$C,3,FALSE),"")</f>
        <v/>
      </c>
      <c r="C57" s="30"/>
      <c r="D57" s="29"/>
      <c r="E57" s="105" t="str">
        <f>IF($C57&gt;0,VLOOKUP($C57,'ALN 070824'!$A:$C,2,FALSE),"")</f>
        <v/>
      </c>
      <c r="F57" s="10"/>
      <c r="G57" s="18"/>
      <c r="I57" s="106" t="str">
        <f t="shared" si="3"/>
        <v/>
      </c>
      <c r="J57" s="106" t="str">
        <f t="shared" si="0"/>
        <v/>
      </c>
      <c r="K57" s="106" t="str">
        <f t="shared" si="1"/>
        <v/>
      </c>
      <c r="L57" s="106" t="str">
        <f t="shared" si="2"/>
        <v/>
      </c>
    </row>
    <row r="58" spans="1:12">
      <c r="A58" s="103" t="str">
        <f>IF($C58=0,"",'RECEIVED FROM STATE'!$B$2)</f>
        <v/>
      </c>
      <c r="B58" s="104" t="str">
        <f>IF($C58&gt;0,VLOOKUP($C58,'ALN 070824'!$A:$C,3,FALSE),"")</f>
        <v/>
      </c>
      <c r="C58" s="30"/>
      <c r="D58" s="29"/>
      <c r="E58" s="105" t="str">
        <f>IF($C58&gt;0,VLOOKUP($C58,'ALN 070824'!$A:$C,2,FALSE),"")</f>
        <v/>
      </c>
      <c r="F58" s="10"/>
      <c r="G58" s="18"/>
      <c r="I58" s="106" t="str">
        <f t="shared" si="3"/>
        <v/>
      </c>
      <c r="J58" s="106" t="str">
        <f t="shared" si="0"/>
        <v/>
      </c>
      <c r="K58" s="106" t="str">
        <f t="shared" si="1"/>
        <v/>
      </c>
      <c r="L58" s="106" t="str">
        <f t="shared" si="2"/>
        <v/>
      </c>
    </row>
    <row r="59" spans="1:12">
      <c r="A59" s="103" t="str">
        <f>IF($C59=0,"",'RECEIVED FROM STATE'!$B$2)</f>
        <v/>
      </c>
      <c r="B59" s="104" t="str">
        <f>IF($C59&gt;0,VLOOKUP($C59,'ALN 070824'!$A:$C,3,FALSE),"")</f>
        <v/>
      </c>
      <c r="C59" s="30"/>
      <c r="D59" s="29"/>
      <c r="E59" s="105" t="str">
        <f>IF($C59&gt;0,VLOOKUP($C59,'ALN 070824'!$A:$C,2,FALSE),"")</f>
        <v/>
      </c>
      <c r="F59" s="10"/>
      <c r="G59" s="18"/>
      <c r="I59" s="106" t="str">
        <f t="shared" si="3"/>
        <v/>
      </c>
      <c r="J59" s="106" t="str">
        <f t="shared" si="0"/>
        <v/>
      </c>
      <c r="K59" s="106" t="str">
        <f t="shared" si="1"/>
        <v/>
      </c>
      <c r="L59" s="106" t="str">
        <f t="shared" si="2"/>
        <v/>
      </c>
    </row>
    <row r="60" spans="1:12">
      <c r="A60" s="103" t="str">
        <f>IF($C60=0,"",'RECEIVED FROM STATE'!$B$2)</f>
        <v/>
      </c>
      <c r="B60" s="104" t="str">
        <f>IF($C60&gt;0,VLOOKUP($C60,'ALN 070824'!$A:$C,3,FALSE),"")</f>
        <v/>
      </c>
      <c r="C60" s="30"/>
      <c r="D60" s="29"/>
      <c r="E60" s="105" t="str">
        <f>IF($C60&gt;0,VLOOKUP($C60,'ALN 070824'!$A:$C,2,FALSE),"")</f>
        <v/>
      </c>
      <c r="F60" s="10"/>
      <c r="G60" s="18"/>
      <c r="I60" s="106" t="str">
        <f t="shared" si="3"/>
        <v/>
      </c>
      <c r="J60" s="106" t="str">
        <f t="shared" si="0"/>
        <v/>
      </c>
      <c r="K60" s="106" t="str">
        <f t="shared" si="1"/>
        <v/>
      </c>
      <c r="L60" s="106" t="str">
        <f t="shared" si="2"/>
        <v/>
      </c>
    </row>
    <row r="61" spans="1:12">
      <c r="A61" s="103" t="str">
        <f>IF($C61=0,"",'RECEIVED FROM STATE'!$B$2)</f>
        <v/>
      </c>
      <c r="B61" s="104" t="str">
        <f>IF($C61&gt;0,VLOOKUP($C61,'ALN 070824'!$A:$C,3,FALSE),"")</f>
        <v/>
      </c>
      <c r="C61" s="30"/>
      <c r="D61" s="29"/>
      <c r="E61" s="105" t="str">
        <f>IF($C61&gt;0,VLOOKUP($C61,'ALN 070824'!$A:$C,2,FALSE),"")</f>
        <v/>
      </c>
      <c r="F61" s="10"/>
      <c r="G61" s="18"/>
      <c r="I61" s="106" t="str">
        <f t="shared" si="3"/>
        <v/>
      </c>
      <c r="J61" s="106" t="str">
        <f t="shared" si="0"/>
        <v/>
      </c>
      <c r="K61" s="106" t="str">
        <f t="shared" si="1"/>
        <v/>
      </c>
      <c r="L61" s="106" t="str">
        <f t="shared" si="2"/>
        <v/>
      </c>
    </row>
    <row r="62" spans="1:12">
      <c r="A62" s="103" t="str">
        <f>IF($C62=0,"",'RECEIVED FROM STATE'!$B$2)</f>
        <v/>
      </c>
      <c r="B62" s="104" t="str">
        <f>IF($C62&gt;0,VLOOKUP($C62,'ALN 070824'!$A:$C,3,FALSE),"")</f>
        <v/>
      </c>
      <c r="C62" s="30"/>
      <c r="D62" s="29"/>
      <c r="E62" s="105" t="str">
        <f>IF($C62&gt;0,VLOOKUP($C62,'ALN 070824'!$A:$C,2,FALSE),"")</f>
        <v/>
      </c>
      <c r="F62" s="10"/>
      <c r="G62" s="18"/>
      <c r="I62" s="106" t="str">
        <f t="shared" si="3"/>
        <v/>
      </c>
      <c r="J62" s="106" t="str">
        <f t="shared" si="0"/>
        <v/>
      </c>
      <c r="K62" s="106" t="str">
        <f t="shared" si="1"/>
        <v/>
      </c>
      <c r="L62" s="106" t="str">
        <f t="shared" si="2"/>
        <v/>
      </c>
    </row>
    <row r="63" spans="1:12">
      <c r="A63" s="103" t="str">
        <f>IF($C63=0,"",'RECEIVED FROM STATE'!$B$2)</f>
        <v/>
      </c>
      <c r="B63" s="104" t="str">
        <f>IF($C63&gt;0,VLOOKUP($C63,'ALN 070824'!$A:$C,3,FALSE),"")</f>
        <v/>
      </c>
      <c r="C63" s="30"/>
      <c r="D63" s="29"/>
      <c r="E63" s="105" t="str">
        <f>IF($C63&gt;0,VLOOKUP($C63,'ALN 070824'!$A:$C,2,FALSE),"")</f>
        <v/>
      </c>
      <c r="F63" s="10"/>
      <c r="G63" s="18"/>
      <c r="I63" s="106" t="str">
        <f t="shared" si="3"/>
        <v/>
      </c>
      <c r="J63" s="106" t="str">
        <f t="shared" si="0"/>
        <v/>
      </c>
      <c r="K63" s="106" t="str">
        <f t="shared" si="1"/>
        <v/>
      </c>
      <c r="L63" s="106" t="str">
        <f t="shared" si="2"/>
        <v/>
      </c>
    </row>
    <row r="64" spans="1:12">
      <c r="A64" s="103" t="str">
        <f>IF($C64=0,"",'RECEIVED FROM STATE'!$B$2)</f>
        <v/>
      </c>
      <c r="B64" s="104" t="str">
        <f>IF($C64&gt;0,VLOOKUP($C64,'ALN 070824'!$A:$C,3,FALSE),"")</f>
        <v/>
      </c>
      <c r="C64" s="30"/>
      <c r="D64" s="29"/>
      <c r="E64" s="105" t="str">
        <f>IF($C64&gt;0,VLOOKUP($C64,'ALN 070824'!$A:$C,2,FALSE),"")</f>
        <v/>
      </c>
      <c r="F64" s="10"/>
      <c r="G64" s="18"/>
      <c r="I64" s="106" t="str">
        <f t="shared" si="3"/>
        <v/>
      </c>
      <c r="J64" s="106" t="str">
        <f t="shared" si="0"/>
        <v/>
      </c>
      <c r="K64" s="106" t="str">
        <f t="shared" si="1"/>
        <v/>
      </c>
      <c r="L64" s="106" t="str">
        <f t="shared" si="2"/>
        <v/>
      </c>
    </row>
    <row r="65" spans="1:12">
      <c r="A65" s="103" t="str">
        <f>IF($C65=0,"",'RECEIVED FROM STATE'!$B$2)</f>
        <v/>
      </c>
      <c r="B65" s="104" t="str">
        <f>IF($C65&gt;0,VLOOKUP($C65,'ALN 070824'!$A:$C,3,FALSE),"")</f>
        <v/>
      </c>
      <c r="C65" s="30"/>
      <c r="D65" s="29"/>
      <c r="E65" s="105" t="str">
        <f>IF($C65&gt;0,VLOOKUP($C65,'ALN 070824'!$A:$C,2,FALSE),"")</f>
        <v/>
      </c>
      <c r="F65" s="10"/>
      <c r="G65" s="18"/>
      <c r="I65" s="106" t="str">
        <f t="shared" si="3"/>
        <v/>
      </c>
      <c r="J65" s="106" t="str">
        <f t="shared" si="0"/>
        <v/>
      </c>
      <c r="K65" s="106" t="str">
        <f t="shared" si="1"/>
        <v/>
      </c>
      <c r="L65" s="106" t="str">
        <f t="shared" si="2"/>
        <v/>
      </c>
    </row>
    <row r="66" spans="1:12">
      <c r="A66" s="103" t="str">
        <f>IF($C66=0,"",'RECEIVED FROM STATE'!$B$2)</f>
        <v/>
      </c>
      <c r="B66" s="104" t="str">
        <f>IF($C66&gt;0,VLOOKUP($C66,'ALN 070824'!$A:$C,3,FALSE),"")</f>
        <v/>
      </c>
      <c r="C66" s="30"/>
      <c r="D66" s="29"/>
      <c r="E66" s="105" t="str">
        <f>IF($C66&gt;0,VLOOKUP($C66,'ALN 070824'!$A:$C,2,FALSE),"")</f>
        <v/>
      </c>
      <c r="F66" s="10"/>
      <c r="G66" s="18"/>
      <c r="I66" s="106" t="str">
        <f t="shared" si="3"/>
        <v/>
      </c>
      <c r="J66" s="106" t="str">
        <f t="shared" si="0"/>
        <v/>
      </c>
      <c r="K66" s="106" t="str">
        <f t="shared" si="1"/>
        <v/>
      </c>
      <c r="L66" s="106" t="str">
        <f t="shared" si="2"/>
        <v/>
      </c>
    </row>
    <row r="67" spans="1:12">
      <c r="A67" s="103" t="str">
        <f>IF($C67=0,"",'RECEIVED FROM STATE'!$B$2)</f>
        <v/>
      </c>
      <c r="B67" s="104" t="str">
        <f>IF($C67&gt;0,VLOOKUP($C67,'ALN 070824'!$A:$C,3,FALSE),"")</f>
        <v/>
      </c>
      <c r="C67" s="30"/>
      <c r="D67" s="29"/>
      <c r="E67" s="105" t="str">
        <f>IF($C67&gt;0,VLOOKUP($C67,'ALN 070824'!$A:$C,2,FALSE),"")</f>
        <v/>
      </c>
      <c r="F67" s="10"/>
      <c r="G67" s="18"/>
      <c r="I67" s="106" t="str">
        <f t="shared" si="3"/>
        <v/>
      </c>
      <c r="J67" s="106" t="str">
        <f t="shared" si="0"/>
        <v/>
      </c>
      <c r="K67" s="106" t="str">
        <f t="shared" si="1"/>
        <v/>
      </c>
      <c r="L67" s="106" t="str">
        <f t="shared" si="2"/>
        <v/>
      </c>
    </row>
    <row r="68" spans="1:12">
      <c r="A68" s="103" t="str">
        <f>IF($C68=0,"",'RECEIVED FROM STATE'!$B$2)</f>
        <v/>
      </c>
      <c r="B68" s="104" t="str">
        <f>IF($C68&gt;0,VLOOKUP($C68,'ALN 070824'!$A:$C,3,FALSE),"")</f>
        <v/>
      </c>
      <c r="C68" s="30"/>
      <c r="D68" s="29"/>
      <c r="E68" s="105" t="str">
        <f>IF($C68&gt;0,VLOOKUP($C68,'ALN 070824'!$A:$C,2,FALSE),"")</f>
        <v/>
      </c>
      <c r="F68" s="10"/>
      <c r="G68" s="18"/>
      <c r="I68" s="106" t="str">
        <f t="shared" si="3"/>
        <v/>
      </c>
      <c r="J68" s="106" t="str">
        <f t="shared" si="0"/>
        <v/>
      </c>
      <c r="K68" s="106" t="str">
        <f t="shared" si="1"/>
        <v/>
      </c>
      <c r="L68" s="106" t="str">
        <f t="shared" si="2"/>
        <v/>
      </c>
    </row>
    <row r="69" spans="1:12">
      <c r="A69" s="103" t="str">
        <f>IF($C69=0,"",'RECEIVED FROM STATE'!$B$2)</f>
        <v/>
      </c>
      <c r="B69" s="104" t="str">
        <f>IF($C69&gt;0,VLOOKUP($C69,'ALN 070824'!$A:$C,3,FALSE),"")</f>
        <v/>
      </c>
      <c r="C69" s="30"/>
      <c r="D69" s="29"/>
      <c r="E69" s="105" t="str">
        <f>IF($C69&gt;0,VLOOKUP($C69,'ALN 070824'!$A:$C,2,FALSE),"")</f>
        <v/>
      </c>
      <c r="F69" s="10"/>
      <c r="G69" s="18"/>
      <c r="I69" s="106" t="str">
        <f t="shared" si="3"/>
        <v/>
      </c>
      <c r="J69" s="106" t="str">
        <f t="shared" si="0"/>
        <v/>
      </c>
      <c r="K69" s="106" t="str">
        <f t="shared" si="1"/>
        <v/>
      </c>
      <c r="L69" s="106" t="str">
        <f t="shared" si="2"/>
        <v/>
      </c>
    </row>
    <row r="70" spans="1:12">
      <c r="A70" s="103" t="str">
        <f>IF($C70=0,"",'RECEIVED FROM STATE'!$B$2)</f>
        <v/>
      </c>
      <c r="B70" s="104" t="str">
        <f>IF($C70&gt;0,VLOOKUP($C70,'ALN 070824'!$A:$C,3,FALSE),"")</f>
        <v/>
      </c>
      <c r="C70" s="30"/>
      <c r="D70" s="29"/>
      <c r="E70" s="105" t="str">
        <f>IF($C70&gt;0,VLOOKUP($C70,'ALN 070824'!$A:$C,2,FALSE),"")</f>
        <v/>
      </c>
      <c r="F70" s="10"/>
      <c r="G70" s="18"/>
      <c r="I70" s="106" t="str">
        <f t="shared" si="3"/>
        <v/>
      </c>
      <c r="J70" s="106" t="str">
        <f t="shared" si="0"/>
        <v/>
      </c>
      <c r="K70" s="106" t="str">
        <f t="shared" si="1"/>
        <v/>
      </c>
      <c r="L70" s="106" t="str">
        <f t="shared" si="2"/>
        <v/>
      </c>
    </row>
    <row r="71" spans="1:12">
      <c r="A71" s="103" t="str">
        <f>IF($C71=0,"",'RECEIVED FROM STATE'!$B$2)</f>
        <v/>
      </c>
      <c r="B71" s="104" t="str">
        <f>IF($C71&gt;0,VLOOKUP($C71,'ALN 070824'!$A:$C,3,FALSE),"")</f>
        <v/>
      </c>
      <c r="C71" s="30"/>
      <c r="D71" s="29"/>
      <c r="E71" s="105" t="str">
        <f>IF($C71&gt;0,VLOOKUP($C71,'ALN 070824'!$A:$C,2,FALSE),"")</f>
        <v/>
      </c>
      <c r="F71" s="10"/>
      <c r="G71" s="18"/>
      <c r="I71" s="106" t="str">
        <f t="shared" si="3"/>
        <v/>
      </c>
      <c r="J71" s="106" t="str">
        <f t="shared" si="0"/>
        <v/>
      </c>
      <c r="K71" s="106" t="str">
        <f t="shared" si="1"/>
        <v/>
      </c>
      <c r="L71" s="106" t="str">
        <f t="shared" si="2"/>
        <v/>
      </c>
    </row>
    <row r="72" spans="1:12">
      <c r="A72" s="103" t="str">
        <f>IF($C72=0,"",'RECEIVED FROM STATE'!$B$2)</f>
        <v/>
      </c>
      <c r="B72" s="104" t="str">
        <f>IF($C72&gt;0,VLOOKUP($C72,'ALN 070824'!$A:$C,3,FALSE),"")</f>
        <v/>
      </c>
      <c r="C72" s="30"/>
      <c r="D72" s="29"/>
      <c r="E72" s="105" t="str">
        <f>IF($C72&gt;0,VLOOKUP($C72,'ALN 070824'!$A:$C,2,FALSE),"")</f>
        <v/>
      </c>
      <c r="F72" s="10"/>
      <c r="G72" s="18"/>
      <c r="I72" s="106" t="str">
        <f t="shared" si="3"/>
        <v/>
      </c>
      <c r="J72" s="106" t="str">
        <f t="shared" si="0"/>
        <v/>
      </c>
      <c r="K72" s="106" t="str">
        <f t="shared" si="1"/>
        <v/>
      </c>
      <c r="L72" s="106" t="str">
        <f t="shared" si="2"/>
        <v/>
      </c>
    </row>
    <row r="73" spans="1:12">
      <c r="A73" s="103" t="str">
        <f>IF($C73=0,"",'RECEIVED FROM STATE'!$B$2)</f>
        <v/>
      </c>
      <c r="B73" s="104" t="str">
        <f>IF($C73&gt;0,VLOOKUP($C73,'ALN 070824'!$A:$C,3,FALSE),"")</f>
        <v/>
      </c>
      <c r="C73" s="30"/>
      <c r="D73" s="29"/>
      <c r="E73" s="105" t="str">
        <f>IF($C73&gt;0,VLOOKUP($C73,'ALN 070824'!$A:$C,2,FALSE),"")</f>
        <v/>
      </c>
      <c r="F73" s="10"/>
      <c r="G73" s="18"/>
      <c r="I73" s="106" t="str">
        <f t="shared" ref="I73:I136" si="4">IF(OR(C73="84.425",C73="84.032"),"Please complete the ALN with alpha character.",IFERROR(IF(AND(E73="Other Assistance",ISBLANK(G73)),"Program Name required, please provide the Other ID Number (if applicable).",""),""))</f>
        <v/>
      </c>
      <c r="J73" s="106" t="str">
        <f t="shared" ref="J73:J136" si="5">LEFT(C73,2)</f>
        <v/>
      </c>
      <c r="K73" s="106" t="str">
        <f t="shared" ref="K73:K136" si="6">CONCATENATE($C73,$D73)</f>
        <v/>
      </c>
      <c r="L73" s="106" t="str">
        <f t="shared" ref="L73:L136" si="7">CONCATENATE($C73,$D73,$G73)</f>
        <v/>
      </c>
    </row>
    <row r="74" spans="1:12">
      <c r="A74" s="103" t="str">
        <f>IF($C74=0,"",'RECEIVED FROM STATE'!$B$2)</f>
        <v/>
      </c>
      <c r="B74" s="104" t="str">
        <f>IF($C74&gt;0,VLOOKUP($C74,'ALN 070824'!$A:$C,3,FALSE),"")</f>
        <v/>
      </c>
      <c r="C74" s="30"/>
      <c r="D74" s="29"/>
      <c r="E74" s="105" t="str">
        <f>IF($C74&gt;0,VLOOKUP($C74,'ALN 070824'!$A:$C,2,FALSE),"")</f>
        <v/>
      </c>
      <c r="F74" s="10"/>
      <c r="G74" s="18"/>
      <c r="I74" s="106" t="str">
        <f t="shared" si="4"/>
        <v/>
      </c>
      <c r="J74" s="106" t="str">
        <f t="shared" si="5"/>
        <v/>
      </c>
      <c r="K74" s="106" t="str">
        <f t="shared" si="6"/>
        <v/>
      </c>
      <c r="L74" s="106" t="str">
        <f t="shared" si="7"/>
        <v/>
      </c>
    </row>
    <row r="75" spans="1:12">
      <c r="A75" s="103" t="str">
        <f>IF($C75=0,"",'RECEIVED FROM STATE'!$B$2)</f>
        <v/>
      </c>
      <c r="B75" s="104" t="str">
        <f>IF($C75&gt;0,VLOOKUP($C75,'ALN 070824'!$A:$C,3,FALSE),"")</f>
        <v/>
      </c>
      <c r="C75" s="30"/>
      <c r="D75" s="29"/>
      <c r="E75" s="105" t="str">
        <f>IF($C75&gt;0,VLOOKUP($C75,'ALN 070824'!$A:$C,2,FALSE),"")</f>
        <v/>
      </c>
      <c r="F75" s="10"/>
      <c r="G75" s="18"/>
      <c r="I75" s="106" t="str">
        <f t="shared" si="4"/>
        <v/>
      </c>
      <c r="J75" s="106" t="str">
        <f t="shared" si="5"/>
        <v/>
      </c>
      <c r="K75" s="106" t="str">
        <f t="shared" si="6"/>
        <v/>
      </c>
      <c r="L75" s="106" t="str">
        <f t="shared" si="7"/>
        <v/>
      </c>
    </row>
    <row r="76" spans="1:12">
      <c r="A76" s="103" t="str">
        <f>IF($C76=0,"",'RECEIVED FROM STATE'!$B$2)</f>
        <v/>
      </c>
      <c r="B76" s="104" t="str">
        <f>IF($C76&gt;0,VLOOKUP($C76,'ALN 070824'!$A:$C,3,FALSE),"")</f>
        <v/>
      </c>
      <c r="C76" s="30"/>
      <c r="D76" s="29"/>
      <c r="E76" s="105" t="str">
        <f>IF($C76&gt;0,VLOOKUP($C76,'ALN 070824'!$A:$C,2,FALSE),"")</f>
        <v/>
      </c>
      <c r="F76" s="10"/>
      <c r="G76" s="18"/>
      <c r="I76" s="106" t="str">
        <f t="shared" si="4"/>
        <v/>
      </c>
      <c r="J76" s="106" t="str">
        <f t="shared" si="5"/>
        <v/>
      </c>
      <c r="K76" s="106" t="str">
        <f t="shared" si="6"/>
        <v/>
      </c>
      <c r="L76" s="106" t="str">
        <f t="shared" si="7"/>
        <v/>
      </c>
    </row>
    <row r="77" spans="1:12">
      <c r="A77" s="103" t="str">
        <f>IF($C77=0,"",'RECEIVED FROM STATE'!$B$2)</f>
        <v/>
      </c>
      <c r="B77" s="104" t="str">
        <f>IF($C77&gt;0,VLOOKUP($C77,'ALN 070824'!$A:$C,3,FALSE),"")</f>
        <v/>
      </c>
      <c r="C77" s="30"/>
      <c r="D77" s="29"/>
      <c r="E77" s="105" t="str">
        <f>IF($C77&gt;0,VLOOKUP($C77,'ALN 070824'!$A:$C,2,FALSE),"")</f>
        <v/>
      </c>
      <c r="F77" s="10"/>
      <c r="G77" s="18"/>
      <c r="I77" s="106" t="str">
        <f t="shared" si="4"/>
        <v/>
      </c>
      <c r="J77" s="106" t="str">
        <f t="shared" si="5"/>
        <v/>
      </c>
      <c r="K77" s="106" t="str">
        <f t="shared" si="6"/>
        <v/>
      </c>
      <c r="L77" s="106" t="str">
        <f t="shared" si="7"/>
        <v/>
      </c>
    </row>
    <row r="78" spans="1:12">
      <c r="A78" s="103" t="str">
        <f>IF($C78=0,"",'RECEIVED FROM STATE'!$B$2)</f>
        <v/>
      </c>
      <c r="B78" s="104" t="str">
        <f>IF($C78&gt;0,VLOOKUP($C78,'ALN 070824'!$A:$C,3,FALSE),"")</f>
        <v/>
      </c>
      <c r="C78" s="30"/>
      <c r="D78" s="29"/>
      <c r="E78" s="105" t="str">
        <f>IF($C78&gt;0,VLOOKUP($C78,'ALN 070824'!$A:$C,2,FALSE),"")</f>
        <v/>
      </c>
      <c r="F78" s="10"/>
      <c r="G78" s="18"/>
      <c r="I78" s="106" t="str">
        <f t="shared" si="4"/>
        <v/>
      </c>
      <c r="J78" s="106" t="str">
        <f t="shared" si="5"/>
        <v/>
      </c>
      <c r="K78" s="106" t="str">
        <f t="shared" si="6"/>
        <v/>
      </c>
      <c r="L78" s="106" t="str">
        <f t="shared" si="7"/>
        <v/>
      </c>
    </row>
    <row r="79" spans="1:12">
      <c r="A79" s="103" t="str">
        <f>IF($C79=0,"",'RECEIVED FROM STATE'!$B$2)</f>
        <v/>
      </c>
      <c r="B79" s="104" t="str">
        <f>IF($C79&gt;0,VLOOKUP($C79,'ALN 070824'!$A:$C,3,FALSE),"")</f>
        <v/>
      </c>
      <c r="C79" s="30"/>
      <c r="D79" s="29"/>
      <c r="E79" s="105" t="str">
        <f>IF($C79&gt;0,VLOOKUP($C79,'ALN 070824'!$A:$C,2,FALSE),"")</f>
        <v/>
      </c>
      <c r="F79" s="10"/>
      <c r="G79" s="18"/>
      <c r="I79" s="106" t="str">
        <f t="shared" si="4"/>
        <v/>
      </c>
      <c r="J79" s="106" t="str">
        <f t="shared" si="5"/>
        <v/>
      </c>
      <c r="K79" s="106" t="str">
        <f t="shared" si="6"/>
        <v/>
      </c>
      <c r="L79" s="106" t="str">
        <f t="shared" si="7"/>
        <v/>
      </c>
    </row>
    <row r="80" spans="1:12">
      <c r="A80" s="103" t="str">
        <f>IF($C80=0,"",'RECEIVED FROM STATE'!$B$2)</f>
        <v/>
      </c>
      <c r="B80" s="104" t="str">
        <f>IF($C80&gt;0,VLOOKUP($C80,'ALN 070824'!$A:$C,3,FALSE),"")</f>
        <v/>
      </c>
      <c r="C80" s="30"/>
      <c r="D80" s="29"/>
      <c r="E80" s="105" t="str">
        <f>IF($C80&gt;0,VLOOKUP($C80,'ALN 070824'!$A:$C,2,FALSE),"")</f>
        <v/>
      </c>
      <c r="F80" s="10"/>
      <c r="G80" s="18"/>
      <c r="I80" s="106" t="str">
        <f t="shared" si="4"/>
        <v/>
      </c>
      <c r="J80" s="106" t="str">
        <f t="shared" si="5"/>
        <v/>
      </c>
      <c r="K80" s="106" t="str">
        <f t="shared" si="6"/>
        <v/>
      </c>
      <c r="L80" s="106" t="str">
        <f t="shared" si="7"/>
        <v/>
      </c>
    </row>
    <row r="81" spans="1:12">
      <c r="A81" s="103" t="str">
        <f>IF($C81=0,"",'RECEIVED FROM STATE'!$B$2)</f>
        <v/>
      </c>
      <c r="B81" s="104" t="str">
        <f>IF($C81&gt;0,VLOOKUP($C81,'ALN 070824'!$A:$C,3,FALSE),"")</f>
        <v/>
      </c>
      <c r="C81" s="30"/>
      <c r="D81" s="29"/>
      <c r="E81" s="105" t="str">
        <f>IF($C81&gt;0,VLOOKUP($C81,'ALN 070824'!$A:$C,2,FALSE),"")</f>
        <v/>
      </c>
      <c r="F81" s="10"/>
      <c r="G81" s="18"/>
      <c r="I81" s="106" t="str">
        <f t="shared" si="4"/>
        <v/>
      </c>
      <c r="J81" s="106" t="str">
        <f t="shared" si="5"/>
        <v/>
      </c>
      <c r="K81" s="106" t="str">
        <f t="shared" si="6"/>
        <v/>
      </c>
      <c r="L81" s="106" t="str">
        <f t="shared" si="7"/>
        <v/>
      </c>
    </row>
    <row r="82" spans="1:12">
      <c r="A82" s="103" t="str">
        <f>IF($C82=0,"",'RECEIVED FROM STATE'!$B$2)</f>
        <v/>
      </c>
      <c r="B82" s="104" t="str">
        <f>IF($C82&gt;0,VLOOKUP($C82,'ALN 070824'!$A:$C,3,FALSE),"")</f>
        <v/>
      </c>
      <c r="C82" s="30"/>
      <c r="D82" s="29"/>
      <c r="E82" s="105" t="str">
        <f>IF($C82&gt;0,VLOOKUP($C82,'ALN 070824'!$A:$C,2,FALSE),"")</f>
        <v/>
      </c>
      <c r="F82" s="10"/>
      <c r="G82" s="18"/>
      <c r="I82" s="106" t="str">
        <f t="shared" si="4"/>
        <v/>
      </c>
      <c r="J82" s="106" t="str">
        <f t="shared" si="5"/>
        <v/>
      </c>
      <c r="K82" s="106" t="str">
        <f t="shared" si="6"/>
        <v/>
      </c>
      <c r="L82" s="106" t="str">
        <f t="shared" si="7"/>
        <v/>
      </c>
    </row>
    <row r="83" spans="1:12">
      <c r="A83" s="103" t="str">
        <f>IF($C83=0,"",'RECEIVED FROM STATE'!$B$2)</f>
        <v/>
      </c>
      <c r="B83" s="104" t="str">
        <f>IF($C83&gt;0,VLOOKUP($C83,'ALN 070824'!$A:$C,3,FALSE),"")</f>
        <v/>
      </c>
      <c r="C83" s="30"/>
      <c r="D83" s="29"/>
      <c r="E83" s="105" t="str">
        <f>IF($C83&gt;0,VLOOKUP($C83,'ALN 070824'!$A:$C,2,FALSE),"")</f>
        <v/>
      </c>
      <c r="F83" s="10"/>
      <c r="G83" s="18"/>
      <c r="I83" s="106" t="str">
        <f t="shared" si="4"/>
        <v/>
      </c>
      <c r="J83" s="106" t="str">
        <f t="shared" si="5"/>
        <v/>
      </c>
      <c r="K83" s="106" t="str">
        <f t="shared" si="6"/>
        <v/>
      </c>
      <c r="L83" s="106" t="str">
        <f t="shared" si="7"/>
        <v/>
      </c>
    </row>
    <row r="84" spans="1:12">
      <c r="A84" s="103" t="str">
        <f>IF($C84=0,"",'RECEIVED FROM STATE'!$B$2)</f>
        <v/>
      </c>
      <c r="B84" s="104" t="str">
        <f>IF($C84&gt;0,VLOOKUP($C84,'ALN 070824'!$A:$C,3,FALSE),"")</f>
        <v/>
      </c>
      <c r="C84" s="30"/>
      <c r="D84" s="29"/>
      <c r="E84" s="105" t="str">
        <f>IF($C84&gt;0,VLOOKUP($C84,'ALN 070824'!$A:$C,2,FALSE),"")</f>
        <v/>
      </c>
      <c r="F84" s="10"/>
      <c r="G84" s="18"/>
      <c r="I84" s="106" t="str">
        <f t="shared" si="4"/>
        <v/>
      </c>
      <c r="J84" s="106" t="str">
        <f t="shared" si="5"/>
        <v/>
      </c>
      <c r="K84" s="106" t="str">
        <f t="shared" si="6"/>
        <v/>
      </c>
      <c r="L84" s="106" t="str">
        <f t="shared" si="7"/>
        <v/>
      </c>
    </row>
    <row r="85" spans="1:12">
      <c r="A85" s="103" t="str">
        <f>IF($C85=0,"",'RECEIVED FROM STATE'!$B$2)</f>
        <v/>
      </c>
      <c r="B85" s="104" t="str">
        <f>IF($C85&gt;0,VLOOKUP($C85,'ALN 070824'!$A:$C,3,FALSE),"")</f>
        <v/>
      </c>
      <c r="C85" s="30"/>
      <c r="D85" s="29"/>
      <c r="E85" s="105" t="str">
        <f>IF($C85&gt;0,VLOOKUP($C85,'ALN 070824'!$A:$C,2,FALSE),"")</f>
        <v/>
      </c>
      <c r="F85" s="10"/>
      <c r="G85" s="18"/>
      <c r="I85" s="106" t="str">
        <f t="shared" si="4"/>
        <v/>
      </c>
      <c r="J85" s="106" t="str">
        <f t="shared" si="5"/>
        <v/>
      </c>
      <c r="K85" s="106" t="str">
        <f t="shared" si="6"/>
        <v/>
      </c>
      <c r="L85" s="106" t="str">
        <f t="shared" si="7"/>
        <v/>
      </c>
    </row>
    <row r="86" spans="1:12">
      <c r="A86" s="103" t="str">
        <f>IF($C86=0,"",'RECEIVED FROM STATE'!$B$2)</f>
        <v/>
      </c>
      <c r="B86" s="104" t="str">
        <f>IF($C86&gt;0,VLOOKUP($C86,'ALN 070824'!$A:$C,3,FALSE),"")</f>
        <v/>
      </c>
      <c r="C86" s="30"/>
      <c r="D86" s="29"/>
      <c r="E86" s="105" t="str">
        <f>IF($C86&gt;0,VLOOKUP($C86,'ALN 070824'!$A:$C,2,FALSE),"")</f>
        <v/>
      </c>
      <c r="F86" s="10"/>
      <c r="G86" s="18"/>
      <c r="I86" s="106" t="str">
        <f t="shared" si="4"/>
        <v/>
      </c>
      <c r="J86" s="106" t="str">
        <f t="shared" si="5"/>
        <v/>
      </c>
      <c r="K86" s="106" t="str">
        <f t="shared" si="6"/>
        <v/>
      </c>
      <c r="L86" s="106" t="str">
        <f t="shared" si="7"/>
        <v/>
      </c>
    </row>
    <row r="87" spans="1:12">
      <c r="A87" s="103" t="str">
        <f>IF($C87=0,"",'RECEIVED FROM STATE'!$B$2)</f>
        <v/>
      </c>
      <c r="B87" s="104" t="str">
        <f>IF($C87&gt;0,VLOOKUP($C87,'ALN 070824'!$A:$C,3,FALSE),"")</f>
        <v/>
      </c>
      <c r="C87" s="30"/>
      <c r="D87" s="29"/>
      <c r="E87" s="105" t="str">
        <f>IF($C87&gt;0,VLOOKUP($C87,'ALN 070824'!$A:$C,2,FALSE),"")</f>
        <v/>
      </c>
      <c r="F87" s="10"/>
      <c r="G87" s="18"/>
      <c r="I87" s="106" t="str">
        <f t="shared" si="4"/>
        <v/>
      </c>
      <c r="J87" s="106" t="str">
        <f t="shared" si="5"/>
        <v/>
      </c>
      <c r="K87" s="106" t="str">
        <f t="shared" si="6"/>
        <v/>
      </c>
      <c r="L87" s="106" t="str">
        <f t="shared" si="7"/>
        <v/>
      </c>
    </row>
    <row r="88" spans="1:12">
      <c r="A88" s="103" t="str">
        <f>IF($C88=0,"",'RECEIVED FROM STATE'!$B$2)</f>
        <v/>
      </c>
      <c r="B88" s="104" t="str">
        <f>IF($C88&gt;0,VLOOKUP($C88,'ALN 070824'!$A:$C,3,FALSE),"")</f>
        <v/>
      </c>
      <c r="C88" s="30"/>
      <c r="D88" s="29"/>
      <c r="E88" s="105" t="str">
        <f>IF($C88&gt;0,VLOOKUP($C88,'ALN 070824'!$A:$C,2,FALSE),"")</f>
        <v/>
      </c>
      <c r="F88" s="10"/>
      <c r="G88" s="18"/>
      <c r="I88" s="106" t="str">
        <f t="shared" si="4"/>
        <v/>
      </c>
      <c r="J88" s="106" t="str">
        <f t="shared" si="5"/>
        <v/>
      </c>
      <c r="K88" s="106" t="str">
        <f t="shared" si="6"/>
        <v/>
      </c>
      <c r="L88" s="106" t="str">
        <f t="shared" si="7"/>
        <v/>
      </c>
    </row>
    <row r="89" spans="1:12">
      <c r="A89" s="103" t="str">
        <f>IF($C89=0,"",'RECEIVED FROM STATE'!$B$2)</f>
        <v/>
      </c>
      <c r="B89" s="104" t="str">
        <f>IF($C89&gt;0,VLOOKUP($C89,'ALN 070824'!$A:$C,3,FALSE),"")</f>
        <v/>
      </c>
      <c r="C89" s="30"/>
      <c r="D89" s="29"/>
      <c r="E89" s="105" t="str">
        <f>IF($C89&gt;0,VLOOKUP($C89,'ALN 070824'!$A:$C,2,FALSE),"")</f>
        <v/>
      </c>
      <c r="F89" s="10"/>
      <c r="G89" s="18"/>
      <c r="I89" s="106" t="str">
        <f t="shared" si="4"/>
        <v/>
      </c>
      <c r="J89" s="106" t="str">
        <f t="shared" si="5"/>
        <v/>
      </c>
      <c r="K89" s="106" t="str">
        <f t="shared" si="6"/>
        <v/>
      </c>
      <c r="L89" s="106" t="str">
        <f t="shared" si="7"/>
        <v/>
      </c>
    </row>
    <row r="90" spans="1:12">
      <c r="A90" s="103" t="str">
        <f>IF($C90=0,"",'RECEIVED FROM STATE'!$B$2)</f>
        <v/>
      </c>
      <c r="B90" s="104" t="str">
        <f>IF($C90&gt;0,VLOOKUP($C90,'ALN 070824'!$A:$C,3,FALSE),"")</f>
        <v/>
      </c>
      <c r="C90" s="30"/>
      <c r="D90" s="29"/>
      <c r="E90" s="105" t="str">
        <f>IF($C90&gt;0,VLOOKUP($C90,'ALN 070824'!$A:$C,2,FALSE),"")</f>
        <v/>
      </c>
      <c r="F90" s="10"/>
      <c r="G90" s="18"/>
      <c r="I90" s="106" t="str">
        <f t="shared" si="4"/>
        <v/>
      </c>
      <c r="J90" s="106" t="str">
        <f t="shared" si="5"/>
        <v/>
      </c>
      <c r="K90" s="106" t="str">
        <f t="shared" si="6"/>
        <v/>
      </c>
      <c r="L90" s="106" t="str">
        <f t="shared" si="7"/>
        <v/>
      </c>
    </row>
    <row r="91" spans="1:12">
      <c r="A91" s="103" t="str">
        <f>IF($C91=0,"",'RECEIVED FROM STATE'!$B$2)</f>
        <v/>
      </c>
      <c r="B91" s="104" t="str">
        <f>IF($C91&gt;0,VLOOKUP($C91,'ALN 070824'!$A:$C,3,FALSE),"")</f>
        <v/>
      </c>
      <c r="C91" s="30"/>
      <c r="D91" s="29"/>
      <c r="E91" s="105" t="str">
        <f>IF($C91&gt;0,VLOOKUP($C91,'ALN 070824'!$A:$C,2,FALSE),"")</f>
        <v/>
      </c>
      <c r="F91" s="10"/>
      <c r="G91" s="18"/>
      <c r="I91" s="106" t="str">
        <f t="shared" si="4"/>
        <v/>
      </c>
      <c r="J91" s="106" t="str">
        <f t="shared" si="5"/>
        <v/>
      </c>
      <c r="K91" s="106" t="str">
        <f t="shared" si="6"/>
        <v/>
      </c>
      <c r="L91" s="106" t="str">
        <f t="shared" si="7"/>
        <v/>
      </c>
    </row>
    <row r="92" spans="1:12">
      <c r="A92" s="103" t="str">
        <f>IF($C92=0,"",'RECEIVED FROM STATE'!$B$2)</f>
        <v/>
      </c>
      <c r="B92" s="104" t="str">
        <f>IF($C92&gt;0,VLOOKUP($C92,'ALN 070824'!$A:$C,3,FALSE),"")</f>
        <v/>
      </c>
      <c r="C92" s="30"/>
      <c r="D92" s="29"/>
      <c r="E92" s="105" t="str">
        <f>IF($C92&gt;0,VLOOKUP($C92,'ALN 070824'!$A:$C,2,FALSE),"")</f>
        <v/>
      </c>
      <c r="F92" s="10"/>
      <c r="G92" s="18"/>
      <c r="I92" s="106" t="str">
        <f t="shared" si="4"/>
        <v/>
      </c>
      <c r="J92" s="106" t="str">
        <f t="shared" si="5"/>
        <v/>
      </c>
      <c r="K92" s="106" t="str">
        <f t="shared" si="6"/>
        <v/>
      </c>
      <c r="L92" s="106" t="str">
        <f t="shared" si="7"/>
        <v/>
      </c>
    </row>
    <row r="93" spans="1:12">
      <c r="A93" s="103" t="str">
        <f>IF($C93=0,"",'RECEIVED FROM STATE'!$B$2)</f>
        <v/>
      </c>
      <c r="B93" s="104" t="str">
        <f>IF($C93&gt;0,VLOOKUP($C93,'ALN 070824'!$A:$C,3,FALSE),"")</f>
        <v/>
      </c>
      <c r="C93" s="30"/>
      <c r="D93" s="29"/>
      <c r="E93" s="105" t="str">
        <f>IF($C93&gt;0,VLOOKUP($C93,'ALN 070824'!$A:$C,2,FALSE),"")</f>
        <v/>
      </c>
      <c r="F93" s="10"/>
      <c r="G93" s="18"/>
      <c r="I93" s="106" t="str">
        <f t="shared" si="4"/>
        <v/>
      </c>
      <c r="J93" s="106" t="str">
        <f t="shared" si="5"/>
        <v/>
      </c>
      <c r="K93" s="106" t="str">
        <f t="shared" si="6"/>
        <v/>
      </c>
      <c r="L93" s="106" t="str">
        <f t="shared" si="7"/>
        <v/>
      </c>
    </row>
    <row r="94" spans="1:12">
      <c r="A94" s="103" t="str">
        <f>IF($C94=0,"",'RECEIVED FROM STATE'!$B$2)</f>
        <v/>
      </c>
      <c r="B94" s="104" t="str">
        <f>IF($C94&gt;0,VLOOKUP($C94,'ALN 070824'!$A:$C,3,FALSE),"")</f>
        <v/>
      </c>
      <c r="C94" s="30"/>
      <c r="D94" s="29"/>
      <c r="E94" s="105" t="str">
        <f>IF($C94&gt;0,VLOOKUP($C94,'ALN 070824'!$A:$C,2,FALSE),"")</f>
        <v/>
      </c>
      <c r="F94" s="10"/>
      <c r="G94" s="18"/>
      <c r="I94" s="106" t="str">
        <f t="shared" si="4"/>
        <v/>
      </c>
      <c r="J94" s="106" t="str">
        <f t="shared" si="5"/>
        <v/>
      </c>
      <c r="K94" s="106" t="str">
        <f t="shared" si="6"/>
        <v/>
      </c>
      <c r="L94" s="106" t="str">
        <f t="shared" si="7"/>
        <v/>
      </c>
    </row>
    <row r="95" spans="1:12">
      <c r="A95" s="103" t="str">
        <f>IF($C95=0,"",'RECEIVED FROM STATE'!$B$2)</f>
        <v/>
      </c>
      <c r="B95" s="104" t="str">
        <f>IF($C95&gt;0,VLOOKUP($C95,'ALN 070824'!$A:$C,3,FALSE),"")</f>
        <v/>
      </c>
      <c r="C95" s="30"/>
      <c r="D95" s="29"/>
      <c r="E95" s="105" t="str">
        <f>IF($C95&gt;0,VLOOKUP($C95,'ALN 070824'!$A:$C,2,FALSE),"")</f>
        <v/>
      </c>
      <c r="F95" s="10"/>
      <c r="G95" s="18"/>
      <c r="I95" s="106" t="str">
        <f t="shared" si="4"/>
        <v/>
      </c>
      <c r="J95" s="106" t="str">
        <f t="shared" si="5"/>
        <v/>
      </c>
      <c r="K95" s="106" t="str">
        <f t="shared" si="6"/>
        <v/>
      </c>
      <c r="L95" s="106" t="str">
        <f t="shared" si="7"/>
        <v/>
      </c>
    </row>
    <row r="96" spans="1:12">
      <c r="A96" s="103" t="str">
        <f>IF($C96=0,"",'RECEIVED FROM STATE'!$B$2)</f>
        <v/>
      </c>
      <c r="B96" s="104" t="str">
        <f>IF($C96&gt;0,VLOOKUP($C96,'ALN 070824'!$A:$C,3,FALSE),"")</f>
        <v/>
      </c>
      <c r="C96" s="30"/>
      <c r="D96" s="29"/>
      <c r="E96" s="105" t="str">
        <f>IF($C96&gt;0,VLOOKUP($C96,'ALN 070824'!$A:$C,2,FALSE),"")</f>
        <v/>
      </c>
      <c r="F96" s="10"/>
      <c r="G96" s="18"/>
      <c r="I96" s="106" t="str">
        <f t="shared" si="4"/>
        <v/>
      </c>
      <c r="J96" s="106" t="str">
        <f t="shared" si="5"/>
        <v/>
      </c>
      <c r="K96" s="106" t="str">
        <f t="shared" si="6"/>
        <v/>
      </c>
      <c r="L96" s="106" t="str">
        <f t="shared" si="7"/>
        <v/>
      </c>
    </row>
    <row r="97" spans="1:12">
      <c r="A97" s="103" t="str">
        <f>IF($C97=0,"",'RECEIVED FROM STATE'!$B$2)</f>
        <v/>
      </c>
      <c r="B97" s="104" t="str">
        <f>IF($C97&gt;0,VLOOKUP($C97,'ALN 070824'!$A:$C,3,FALSE),"")</f>
        <v/>
      </c>
      <c r="C97" s="30"/>
      <c r="D97" s="29"/>
      <c r="E97" s="105" t="str">
        <f>IF($C97&gt;0,VLOOKUP($C97,'ALN 070824'!$A:$C,2,FALSE),"")</f>
        <v/>
      </c>
      <c r="F97" s="10"/>
      <c r="G97" s="18"/>
      <c r="I97" s="106" t="str">
        <f t="shared" si="4"/>
        <v/>
      </c>
      <c r="J97" s="106" t="str">
        <f t="shared" si="5"/>
        <v/>
      </c>
      <c r="K97" s="106" t="str">
        <f t="shared" si="6"/>
        <v/>
      </c>
      <c r="L97" s="106" t="str">
        <f t="shared" si="7"/>
        <v/>
      </c>
    </row>
    <row r="98" spans="1:12">
      <c r="A98" s="103" t="str">
        <f>IF($C98=0,"",'RECEIVED FROM STATE'!$B$2)</f>
        <v/>
      </c>
      <c r="B98" s="104" t="str">
        <f>IF($C98&gt;0,VLOOKUP($C98,'ALN 070824'!$A:$C,3,FALSE),"")</f>
        <v/>
      </c>
      <c r="C98" s="30"/>
      <c r="D98" s="29"/>
      <c r="E98" s="105" t="str">
        <f>IF($C98&gt;0,VLOOKUP($C98,'ALN 070824'!$A:$C,2,FALSE),"")</f>
        <v/>
      </c>
      <c r="F98" s="10"/>
      <c r="G98" s="18"/>
      <c r="I98" s="106" t="str">
        <f t="shared" si="4"/>
        <v/>
      </c>
      <c r="J98" s="106" t="str">
        <f t="shared" si="5"/>
        <v/>
      </c>
      <c r="K98" s="106" t="str">
        <f t="shared" si="6"/>
        <v/>
      </c>
      <c r="L98" s="106" t="str">
        <f t="shared" si="7"/>
        <v/>
      </c>
    </row>
    <row r="99" spans="1:12">
      <c r="A99" s="103" t="str">
        <f>IF($C99=0,"",'RECEIVED FROM STATE'!$B$2)</f>
        <v/>
      </c>
      <c r="B99" s="104" t="str">
        <f>IF($C99&gt;0,VLOOKUP($C99,'ALN 070824'!$A:$C,3,FALSE),"")</f>
        <v/>
      </c>
      <c r="C99" s="30"/>
      <c r="D99" s="29"/>
      <c r="E99" s="105" t="str">
        <f>IF($C99&gt;0,VLOOKUP($C99,'ALN 070824'!$A:$C,2,FALSE),"")</f>
        <v/>
      </c>
      <c r="F99" s="10"/>
      <c r="G99" s="18"/>
      <c r="I99" s="106" t="str">
        <f t="shared" si="4"/>
        <v/>
      </c>
      <c r="J99" s="106" t="str">
        <f t="shared" si="5"/>
        <v/>
      </c>
      <c r="K99" s="106" t="str">
        <f t="shared" si="6"/>
        <v/>
      </c>
      <c r="L99" s="106" t="str">
        <f t="shared" si="7"/>
        <v/>
      </c>
    </row>
    <row r="100" spans="1:12">
      <c r="A100" s="103" t="str">
        <f>IF($C100=0,"",'RECEIVED FROM STATE'!$B$2)</f>
        <v/>
      </c>
      <c r="B100" s="104" t="str">
        <f>IF($C100&gt;0,VLOOKUP($C100,'ALN 070824'!$A:$C,3,FALSE),"")</f>
        <v/>
      </c>
      <c r="C100" s="30"/>
      <c r="D100" s="29"/>
      <c r="E100" s="105" t="str">
        <f>IF($C100&gt;0,VLOOKUP($C100,'ALN 070824'!$A:$C,2,FALSE),"")</f>
        <v/>
      </c>
      <c r="F100" s="10"/>
      <c r="G100" s="18"/>
      <c r="I100" s="106" t="str">
        <f t="shared" si="4"/>
        <v/>
      </c>
      <c r="J100" s="106" t="str">
        <f t="shared" si="5"/>
        <v/>
      </c>
      <c r="K100" s="106" t="str">
        <f t="shared" si="6"/>
        <v/>
      </c>
      <c r="L100" s="106" t="str">
        <f t="shared" si="7"/>
        <v/>
      </c>
    </row>
    <row r="101" spans="1:12">
      <c r="A101" s="103" t="str">
        <f>IF($C101=0,"",'RECEIVED FROM STATE'!$B$2)</f>
        <v/>
      </c>
      <c r="B101" s="104" t="str">
        <f>IF($C101&gt;0,VLOOKUP($C101,'ALN 070824'!$A:$C,3,FALSE),"")</f>
        <v/>
      </c>
      <c r="C101" s="30"/>
      <c r="D101" s="29"/>
      <c r="E101" s="105" t="str">
        <f>IF($C101&gt;0,VLOOKUP($C101,'ALN 070824'!$A:$C,2,FALSE),"")</f>
        <v/>
      </c>
      <c r="F101" s="10"/>
      <c r="G101" s="18"/>
      <c r="I101" s="106" t="str">
        <f t="shared" si="4"/>
        <v/>
      </c>
      <c r="J101" s="106" t="str">
        <f t="shared" si="5"/>
        <v/>
      </c>
      <c r="K101" s="106" t="str">
        <f t="shared" si="6"/>
        <v/>
      </c>
      <c r="L101" s="106" t="str">
        <f t="shared" si="7"/>
        <v/>
      </c>
    </row>
    <row r="102" spans="1:12">
      <c r="A102" s="103" t="str">
        <f>IF($C102=0,"",'RECEIVED FROM STATE'!$B$2)</f>
        <v/>
      </c>
      <c r="B102" s="104" t="str">
        <f>IF($C102&gt;0,VLOOKUP($C102,'ALN 070824'!$A:$C,3,FALSE),"")</f>
        <v/>
      </c>
      <c r="C102" s="30"/>
      <c r="D102" s="29"/>
      <c r="E102" s="105" t="str">
        <f>IF($C102&gt;0,VLOOKUP($C102,'ALN 070824'!$A:$C,2,FALSE),"")</f>
        <v/>
      </c>
      <c r="F102" s="10"/>
      <c r="G102" s="18"/>
      <c r="I102" s="106" t="str">
        <f t="shared" si="4"/>
        <v/>
      </c>
      <c r="J102" s="106" t="str">
        <f t="shared" si="5"/>
        <v/>
      </c>
      <c r="K102" s="106" t="str">
        <f t="shared" si="6"/>
        <v/>
      </c>
      <c r="L102" s="106" t="str">
        <f t="shared" si="7"/>
        <v/>
      </c>
    </row>
    <row r="103" spans="1:12">
      <c r="A103" s="103" t="str">
        <f>IF($C103=0,"",'RECEIVED FROM STATE'!$B$2)</f>
        <v/>
      </c>
      <c r="B103" s="104" t="str">
        <f>IF($C103&gt;0,VLOOKUP($C103,'ALN 070824'!$A:$C,3,FALSE),"")</f>
        <v/>
      </c>
      <c r="C103" s="30"/>
      <c r="D103" s="29"/>
      <c r="E103" s="105" t="str">
        <f>IF($C103&gt;0,VLOOKUP($C103,'ALN 070824'!$A:$C,2,FALSE),"")</f>
        <v/>
      </c>
      <c r="F103" s="10"/>
      <c r="G103" s="18"/>
      <c r="I103" s="106" t="str">
        <f t="shared" si="4"/>
        <v/>
      </c>
      <c r="J103" s="106" t="str">
        <f t="shared" si="5"/>
        <v/>
      </c>
      <c r="K103" s="106" t="str">
        <f t="shared" si="6"/>
        <v/>
      </c>
      <c r="L103" s="106" t="str">
        <f t="shared" si="7"/>
        <v/>
      </c>
    </row>
    <row r="104" spans="1:12">
      <c r="A104" s="103" t="str">
        <f>IF($C104=0,"",'RECEIVED FROM STATE'!$B$2)</f>
        <v/>
      </c>
      <c r="B104" s="104" t="str">
        <f>IF($C104&gt;0,VLOOKUP($C104,'ALN 070824'!$A:$C,3,FALSE),"")</f>
        <v/>
      </c>
      <c r="C104" s="30"/>
      <c r="D104" s="29"/>
      <c r="E104" s="105" t="str">
        <f>IF($C104&gt;0,VLOOKUP($C104,'ALN 070824'!$A:$C,2,FALSE),"")</f>
        <v/>
      </c>
      <c r="F104" s="10"/>
      <c r="G104" s="18"/>
      <c r="I104" s="106" t="str">
        <f t="shared" si="4"/>
        <v/>
      </c>
      <c r="J104" s="106" t="str">
        <f t="shared" si="5"/>
        <v/>
      </c>
      <c r="K104" s="106" t="str">
        <f t="shared" si="6"/>
        <v/>
      </c>
      <c r="L104" s="106" t="str">
        <f t="shared" si="7"/>
        <v/>
      </c>
    </row>
    <row r="105" spans="1:12">
      <c r="A105" s="103" t="str">
        <f>IF($C105=0,"",'RECEIVED FROM STATE'!$B$2)</f>
        <v/>
      </c>
      <c r="B105" s="104" t="str">
        <f>IF($C105&gt;0,VLOOKUP($C105,'ALN 070824'!$A:$C,3,FALSE),"")</f>
        <v/>
      </c>
      <c r="C105" s="30"/>
      <c r="D105" s="29"/>
      <c r="E105" s="105" t="str">
        <f>IF($C105&gt;0,VLOOKUP($C105,'ALN 070824'!$A:$C,2,FALSE),"")</f>
        <v/>
      </c>
      <c r="F105" s="10"/>
      <c r="G105" s="18"/>
      <c r="I105" s="106" t="str">
        <f t="shared" si="4"/>
        <v/>
      </c>
      <c r="J105" s="106" t="str">
        <f t="shared" si="5"/>
        <v/>
      </c>
      <c r="K105" s="106" t="str">
        <f t="shared" si="6"/>
        <v/>
      </c>
      <c r="L105" s="106" t="str">
        <f t="shared" si="7"/>
        <v/>
      </c>
    </row>
    <row r="106" spans="1:12">
      <c r="A106" s="103" t="str">
        <f>IF($C106=0,"",'RECEIVED FROM STATE'!$B$2)</f>
        <v/>
      </c>
      <c r="B106" s="104" t="str">
        <f>IF($C106&gt;0,VLOOKUP($C106,'ALN 070824'!$A:$C,3,FALSE),"")</f>
        <v/>
      </c>
      <c r="C106" s="30"/>
      <c r="D106" s="29"/>
      <c r="E106" s="105" t="str">
        <f>IF($C106&gt;0,VLOOKUP($C106,'ALN 070824'!$A:$C,2,FALSE),"")</f>
        <v/>
      </c>
      <c r="F106" s="10"/>
      <c r="G106" s="18"/>
      <c r="I106" s="106" t="str">
        <f t="shared" si="4"/>
        <v/>
      </c>
      <c r="J106" s="106" t="str">
        <f t="shared" si="5"/>
        <v/>
      </c>
      <c r="K106" s="106" t="str">
        <f t="shared" si="6"/>
        <v/>
      </c>
      <c r="L106" s="106" t="str">
        <f t="shared" si="7"/>
        <v/>
      </c>
    </row>
    <row r="107" spans="1:12">
      <c r="A107" s="103" t="str">
        <f>IF($C107=0,"",'RECEIVED FROM STATE'!$B$2)</f>
        <v/>
      </c>
      <c r="B107" s="104" t="str">
        <f>IF($C107&gt;0,VLOOKUP($C107,'ALN 070824'!$A:$C,3,FALSE),"")</f>
        <v/>
      </c>
      <c r="C107" s="30"/>
      <c r="D107" s="29"/>
      <c r="E107" s="105" t="str">
        <f>IF($C107&gt;0,VLOOKUP($C107,'ALN 070824'!$A:$C,2,FALSE),"")</f>
        <v/>
      </c>
      <c r="F107" s="10"/>
      <c r="G107" s="18"/>
      <c r="I107" s="106" t="str">
        <f t="shared" si="4"/>
        <v/>
      </c>
      <c r="J107" s="106" t="str">
        <f t="shared" si="5"/>
        <v/>
      </c>
      <c r="K107" s="106" t="str">
        <f t="shared" si="6"/>
        <v/>
      </c>
      <c r="L107" s="106" t="str">
        <f t="shared" si="7"/>
        <v/>
      </c>
    </row>
    <row r="108" spans="1:12">
      <c r="A108" s="103" t="str">
        <f>IF($C108=0,"",'RECEIVED FROM STATE'!$B$2)</f>
        <v/>
      </c>
      <c r="B108" s="104" t="str">
        <f>IF($C108&gt;0,VLOOKUP($C108,'ALN 070824'!$A:$C,3,FALSE),"")</f>
        <v/>
      </c>
      <c r="C108" s="30"/>
      <c r="D108" s="29"/>
      <c r="E108" s="105" t="str">
        <f>IF($C108&gt;0,VLOOKUP($C108,'ALN 070824'!$A:$C,2,FALSE),"")</f>
        <v/>
      </c>
      <c r="F108" s="10"/>
      <c r="G108" s="18"/>
      <c r="I108" s="106" t="str">
        <f t="shared" si="4"/>
        <v/>
      </c>
      <c r="J108" s="106" t="str">
        <f t="shared" si="5"/>
        <v/>
      </c>
      <c r="K108" s="106" t="str">
        <f t="shared" si="6"/>
        <v/>
      </c>
      <c r="L108" s="106" t="str">
        <f t="shared" si="7"/>
        <v/>
      </c>
    </row>
    <row r="109" spans="1:12">
      <c r="A109" s="103" t="str">
        <f>IF($C109=0,"",'RECEIVED FROM STATE'!$B$2)</f>
        <v/>
      </c>
      <c r="B109" s="104" t="str">
        <f>IF($C109&gt;0,VLOOKUP($C109,'ALN 070824'!$A:$C,3,FALSE),"")</f>
        <v/>
      </c>
      <c r="C109" s="30"/>
      <c r="D109" s="29"/>
      <c r="E109" s="105" t="str">
        <f>IF($C109&gt;0,VLOOKUP($C109,'ALN 070824'!$A:$C,2,FALSE),"")</f>
        <v/>
      </c>
      <c r="F109" s="10"/>
      <c r="G109" s="18"/>
      <c r="I109" s="106" t="str">
        <f t="shared" si="4"/>
        <v/>
      </c>
      <c r="J109" s="106" t="str">
        <f t="shared" si="5"/>
        <v/>
      </c>
      <c r="K109" s="106" t="str">
        <f t="shared" si="6"/>
        <v/>
      </c>
      <c r="L109" s="106" t="str">
        <f t="shared" si="7"/>
        <v/>
      </c>
    </row>
    <row r="110" spans="1:12">
      <c r="A110" s="103" t="str">
        <f>IF($C110=0,"",'RECEIVED FROM STATE'!$B$2)</f>
        <v/>
      </c>
      <c r="B110" s="104" t="str">
        <f>IF($C110&gt;0,VLOOKUP($C110,'ALN 070824'!$A:$C,3,FALSE),"")</f>
        <v/>
      </c>
      <c r="C110" s="30"/>
      <c r="D110" s="29"/>
      <c r="E110" s="105" t="str">
        <f>IF($C110&gt;0,VLOOKUP($C110,'ALN 070824'!$A:$C,2,FALSE),"")</f>
        <v/>
      </c>
      <c r="F110" s="10"/>
      <c r="G110" s="18"/>
      <c r="I110" s="106" t="str">
        <f t="shared" si="4"/>
        <v/>
      </c>
      <c r="J110" s="106" t="str">
        <f t="shared" si="5"/>
        <v/>
      </c>
      <c r="K110" s="106" t="str">
        <f t="shared" si="6"/>
        <v/>
      </c>
      <c r="L110" s="106" t="str">
        <f t="shared" si="7"/>
        <v/>
      </c>
    </row>
    <row r="111" spans="1:12">
      <c r="A111" s="103" t="str">
        <f>IF($C111=0,"",'RECEIVED FROM STATE'!$B$2)</f>
        <v/>
      </c>
      <c r="B111" s="104" t="str">
        <f>IF($C111&gt;0,VLOOKUP($C111,'ALN 070824'!$A:$C,3,FALSE),"")</f>
        <v/>
      </c>
      <c r="C111" s="30"/>
      <c r="D111" s="29"/>
      <c r="E111" s="105" t="str">
        <f>IF($C111&gt;0,VLOOKUP($C111,'ALN 070824'!$A:$C,2,FALSE),"")</f>
        <v/>
      </c>
      <c r="F111" s="10"/>
      <c r="G111" s="18"/>
      <c r="I111" s="106" t="str">
        <f t="shared" si="4"/>
        <v/>
      </c>
      <c r="J111" s="106" t="str">
        <f t="shared" si="5"/>
        <v/>
      </c>
      <c r="K111" s="106" t="str">
        <f t="shared" si="6"/>
        <v/>
      </c>
      <c r="L111" s="106" t="str">
        <f t="shared" si="7"/>
        <v/>
      </c>
    </row>
    <row r="112" spans="1:12">
      <c r="A112" s="103" t="str">
        <f>IF($C112=0,"",'RECEIVED FROM STATE'!$B$2)</f>
        <v/>
      </c>
      <c r="B112" s="104" t="str">
        <f>IF($C112&gt;0,VLOOKUP($C112,'ALN 070824'!$A:$C,3,FALSE),"")</f>
        <v/>
      </c>
      <c r="C112" s="30"/>
      <c r="D112" s="29"/>
      <c r="E112" s="105" t="str">
        <f>IF($C112&gt;0,VLOOKUP($C112,'ALN 070824'!$A:$C,2,FALSE),"")</f>
        <v/>
      </c>
      <c r="F112" s="10"/>
      <c r="G112" s="18"/>
      <c r="I112" s="106" t="str">
        <f t="shared" si="4"/>
        <v/>
      </c>
      <c r="J112" s="106" t="str">
        <f t="shared" si="5"/>
        <v/>
      </c>
      <c r="K112" s="106" t="str">
        <f t="shared" si="6"/>
        <v/>
      </c>
      <c r="L112" s="106" t="str">
        <f t="shared" si="7"/>
        <v/>
      </c>
    </row>
    <row r="113" spans="1:12">
      <c r="A113" s="103" t="str">
        <f>IF($C113=0,"",'RECEIVED FROM STATE'!$B$2)</f>
        <v/>
      </c>
      <c r="B113" s="104" t="str">
        <f>IF($C113&gt;0,VLOOKUP($C113,'ALN 070824'!$A:$C,3,FALSE),"")</f>
        <v/>
      </c>
      <c r="C113" s="30"/>
      <c r="D113" s="29"/>
      <c r="E113" s="105" t="str">
        <f>IF($C113&gt;0,VLOOKUP($C113,'ALN 070824'!$A:$C,2,FALSE),"")</f>
        <v/>
      </c>
      <c r="F113" s="10"/>
      <c r="G113" s="18"/>
      <c r="I113" s="106" t="str">
        <f t="shared" si="4"/>
        <v/>
      </c>
      <c r="J113" s="106" t="str">
        <f t="shared" si="5"/>
        <v/>
      </c>
      <c r="K113" s="106" t="str">
        <f t="shared" si="6"/>
        <v/>
      </c>
      <c r="L113" s="106" t="str">
        <f t="shared" si="7"/>
        <v/>
      </c>
    </row>
    <row r="114" spans="1:12">
      <c r="A114" s="103" t="str">
        <f>IF($C114=0,"",'RECEIVED FROM STATE'!$B$2)</f>
        <v/>
      </c>
      <c r="B114" s="104" t="str">
        <f>IF($C114&gt;0,VLOOKUP($C114,'ALN 070824'!$A:$C,3,FALSE),"")</f>
        <v/>
      </c>
      <c r="C114" s="30"/>
      <c r="D114" s="29"/>
      <c r="E114" s="105" t="str">
        <f>IF($C114&gt;0,VLOOKUP($C114,'ALN 070824'!$A:$C,2,FALSE),"")</f>
        <v/>
      </c>
      <c r="F114" s="10"/>
      <c r="G114" s="18"/>
      <c r="I114" s="106" t="str">
        <f t="shared" si="4"/>
        <v/>
      </c>
      <c r="J114" s="106" t="str">
        <f t="shared" si="5"/>
        <v/>
      </c>
      <c r="K114" s="106" t="str">
        <f t="shared" si="6"/>
        <v/>
      </c>
      <c r="L114" s="106" t="str">
        <f t="shared" si="7"/>
        <v/>
      </c>
    </row>
    <row r="115" spans="1:12">
      <c r="A115" s="103" t="str">
        <f>IF($C115=0,"",'RECEIVED FROM STATE'!$B$2)</f>
        <v/>
      </c>
      <c r="B115" s="104" t="str">
        <f>IF($C115&gt;0,VLOOKUP($C115,'ALN 070824'!$A:$C,3,FALSE),"")</f>
        <v/>
      </c>
      <c r="C115" s="30"/>
      <c r="D115" s="29"/>
      <c r="E115" s="105" t="str">
        <f>IF($C115&gt;0,VLOOKUP($C115,'ALN 070824'!$A:$C,2,FALSE),"")</f>
        <v/>
      </c>
      <c r="F115" s="10"/>
      <c r="G115" s="18"/>
      <c r="I115" s="106" t="str">
        <f t="shared" si="4"/>
        <v/>
      </c>
      <c r="J115" s="106" t="str">
        <f t="shared" si="5"/>
        <v/>
      </c>
      <c r="K115" s="106" t="str">
        <f t="shared" si="6"/>
        <v/>
      </c>
      <c r="L115" s="106" t="str">
        <f t="shared" si="7"/>
        <v/>
      </c>
    </row>
    <row r="116" spans="1:12">
      <c r="A116" s="103" t="str">
        <f>IF($C116=0,"",'RECEIVED FROM STATE'!$B$2)</f>
        <v/>
      </c>
      <c r="B116" s="104" t="str">
        <f>IF($C116&gt;0,VLOOKUP($C116,'ALN 070824'!$A:$C,3,FALSE),"")</f>
        <v/>
      </c>
      <c r="C116" s="30"/>
      <c r="D116" s="29"/>
      <c r="E116" s="105" t="str">
        <f>IF($C116&gt;0,VLOOKUP($C116,'ALN 070824'!$A:$C,2,FALSE),"")</f>
        <v/>
      </c>
      <c r="F116" s="10"/>
      <c r="G116" s="18"/>
      <c r="I116" s="106" t="str">
        <f t="shared" si="4"/>
        <v/>
      </c>
      <c r="J116" s="106" t="str">
        <f t="shared" si="5"/>
        <v/>
      </c>
      <c r="K116" s="106" t="str">
        <f t="shared" si="6"/>
        <v/>
      </c>
      <c r="L116" s="106" t="str">
        <f t="shared" si="7"/>
        <v/>
      </c>
    </row>
    <row r="117" spans="1:12">
      <c r="A117" s="103" t="str">
        <f>IF($C117=0,"",'RECEIVED FROM STATE'!$B$2)</f>
        <v/>
      </c>
      <c r="B117" s="104" t="str">
        <f>IF($C117&gt;0,VLOOKUP($C117,'ALN 070824'!$A:$C,3,FALSE),"")</f>
        <v/>
      </c>
      <c r="C117" s="30"/>
      <c r="D117" s="29"/>
      <c r="E117" s="105" t="str">
        <f>IF($C117&gt;0,VLOOKUP($C117,'ALN 070824'!$A:$C,2,FALSE),"")</f>
        <v/>
      </c>
      <c r="F117" s="10"/>
      <c r="G117" s="18"/>
      <c r="I117" s="106" t="str">
        <f t="shared" si="4"/>
        <v/>
      </c>
      <c r="J117" s="106" t="str">
        <f t="shared" si="5"/>
        <v/>
      </c>
      <c r="K117" s="106" t="str">
        <f t="shared" si="6"/>
        <v/>
      </c>
      <c r="L117" s="106" t="str">
        <f t="shared" si="7"/>
        <v/>
      </c>
    </row>
    <row r="118" spans="1:12">
      <c r="A118" s="103" t="str">
        <f>IF($C118=0,"",'RECEIVED FROM STATE'!$B$2)</f>
        <v/>
      </c>
      <c r="B118" s="104" t="str">
        <f>IF($C118&gt;0,VLOOKUP($C118,'ALN 070824'!$A:$C,3,FALSE),"")</f>
        <v/>
      </c>
      <c r="C118" s="30"/>
      <c r="D118" s="29"/>
      <c r="E118" s="105" t="str">
        <f>IF($C118&gt;0,VLOOKUP($C118,'ALN 070824'!$A:$C,2,FALSE),"")</f>
        <v/>
      </c>
      <c r="F118" s="10"/>
      <c r="G118" s="18"/>
      <c r="I118" s="106" t="str">
        <f t="shared" si="4"/>
        <v/>
      </c>
      <c r="J118" s="106" t="str">
        <f t="shared" si="5"/>
        <v/>
      </c>
      <c r="K118" s="106" t="str">
        <f t="shared" si="6"/>
        <v/>
      </c>
      <c r="L118" s="106" t="str">
        <f t="shared" si="7"/>
        <v/>
      </c>
    </row>
    <row r="119" spans="1:12">
      <c r="A119" s="103" t="str">
        <f>IF($C119=0,"",'RECEIVED FROM STATE'!$B$2)</f>
        <v/>
      </c>
      <c r="B119" s="104" t="str">
        <f>IF($C119&gt;0,VLOOKUP($C119,'ALN 070824'!$A:$C,3,FALSE),"")</f>
        <v/>
      </c>
      <c r="C119" s="30"/>
      <c r="D119" s="29"/>
      <c r="E119" s="105" t="str">
        <f>IF($C119&gt;0,VLOOKUP($C119,'ALN 070824'!$A:$C,2,FALSE),"")</f>
        <v/>
      </c>
      <c r="F119" s="10"/>
      <c r="G119" s="18"/>
      <c r="I119" s="106" t="str">
        <f t="shared" si="4"/>
        <v/>
      </c>
      <c r="J119" s="106" t="str">
        <f t="shared" si="5"/>
        <v/>
      </c>
      <c r="K119" s="106" t="str">
        <f t="shared" si="6"/>
        <v/>
      </c>
      <c r="L119" s="106" t="str">
        <f t="shared" si="7"/>
        <v/>
      </c>
    </row>
    <row r="120" spans="1:12">
      <c r="A120" s="103" t="str">
        <f>IF($C120=0,"",'RECEIVED FROM STATE'!$B$2)</f>
        <v/>
      </c>
      <c r="B120" s="104" t="str">
        <f>IF($C120&gt;0,VLOOKUP($C120,'ALN 070824'!$A:$C,3,FALSE),"")</f>
        <v/>
      </c>
      <c r="C120" s="30"/>
      <c r="D120" s="29"/>
      <c r="E120" s="105" t="str">
        <f>IF($C120&gt;0,VLOOKUP($C120,'ALN 070824'!$A:$C,2,FALSE),"")</f>
        <v/>
      </c>
      <c r="F120" s="10"/>
      <c r="G120" s="18"/>
      <c r="I120" s="106" t="str">
        <f t="shared" si="4"/>
        <v/>
      </c>
      <c r="J120" s="106" t="str">
        <f t="shared" si="5"/>
        <v/>
      </c>
      <c r="K120" s="106" t="str">
        <f t="shared" si="6"/>
        <v/>
      </c>
      <c r="L120" s="106" t="str">
        <f t="shared" si="7"/>
        <v/>
      </c>
    </row>
    <row r="121" spans="1:12">
      <c r="A121" s="103" t="str">
        <f>IF($C121=0,"",'RECEIVED FROM STATE'!$B$2)</f>
        <v/>
      </c>
      <c r="B121" s="104" t="str">
        <f>IF($C121&gt;0,VLOOKUP($C121,'ALN 070824'!$A:$C,3,FALSE),"")</f>
        <v/>
      </c>
      <c r="C121" s="30"/>
      <c r="D121" s="29"/>
      <c r="E121" s="105" t="str">
        <f>IF($C121&gt;0,VLOOKUP($C121,'ALN 070824'!$A:$C,2,FALSE),"")</f>
        <v/>
      </c>
      <c r="F121" s="10"/>
      <c r="G121" s="18"/>
      <c r="I121" s="106" t="str">
        <f t="shared" si="4"/>
        <v/>
      </c>
      <c r="J121" s="106" t="str">
        <f t="shared" si="5"/>
        <v/>
      </c>
      <c r="K121" s="106" t="str">
        <f t="shared" si="6"/>
        <v/>
      </c>
      <c r="L121" s="106" t="str">
        <f t="shared" si="7"/>
        <v/>
      </c>
    </row>
    <row r="122" spans="1:12">
      <c r="A122" s="103" t="str">
        <f>IF($C122=0,"",'RECEIVED FROM STATE'!$B$2)</f>
        <v/>
      </c>
      <c r="B122" s="104" t="str">
        <f>IF($C122&gt;0,VLOOKUP($C122,'ALN 070824'!$A:$C,3,FALSE),"")</f>
        <v/>
      </c>
      <c r="C122" s="30"/>
      <c r="D122" s="29"/>
      <c r="E122" s="105" t="str">
        <f>IF($C122&gt;0,VLOOKUP($C122,'ALN 070824'!$A:$C,2,FALSE),"")</f>
        <v/>
      </c>
      <c r="F122" s="10"/>
      <c r="G122" s="18"/>
      <c r="I122" s="106" t="str">
        <f t="shared" si="4"/>
        <v/>
      </c>
      <c r="J122" s="106" t="str">
        <f t="shared" si="5"/>
        <v/>
      </c>
      <c r="K122" s="106" t="str">
        <f t="shared" si="6"/>
        <v/>
      </c>
      <c r="L122" s="106" t="str">
        <f t="shared" si="7"/>
        <v/>
      </c>
    </row>
    <row r="123" spans="1:12">
      <c r="A123" s="103" t="str">
        <f>IF($C123=0,"",'RECEIVED FROM STATE'!$B$2)</f>
        <v/>
      </c>
      <c r="B123" s="104" t="str">
        <f>IF($C123&gt;0,VLOOKUP($C123,'ALN 070824'!$A:$C,3,FALSE),"")</f>
        <v/>
      </c>
      <c r="C123" s="30"/>
      <c r="D123" s="29"/>
      <c r="E123" s="105" t="str">
        <f>IF($C123&gt;0,VLOOKUP($C123,'ALN 070824'!$A:$C,2,FALSE),"")</f>
        <v/>
      </c>
      <c r="F123" s="10"/>
      <c r="G123" s="18"/>
      <c r="I123" s="106" t="str">
        <f t="shared" si="4"/>
        <v/>
      </c>
      <c r="J123" s="106" t="str">
        <f t="shared" si="5"/>
        <v/>
      </c>
      <c r="K123" s="106" t="str">
        <f t="shared" si="6"/>
        <v/>
      </c>
      <c r="L123" s="106" t="str">
        <f t="shared" si="7"/>
        <v/>
      </c>
    </row>
    <row r="124" spans="1:12">
      <c r="A124" s="103" t="str">
        <f>IF($C124=0,"",'RECEIVED FROM STATE'!$B$2)</f>
        <v/>
      </c>
      <c r="B124" s="104" t="str">
        <f>IF($C124&gt;0,VLOOKUP($C124,'ALN 070824'!$A:$C,3,FALSE),"")</f>
        <v/>
      </c>
      <c r="C124" s="30"/>
      <c r="D124" s="29"/>
      <c r="E124" s="105" t="str">
        <f>IF($C124&gt;0,VLOOKUP($C124,'ALN 070824'!$A:$C,2,FALSE),"")</f>
        <v/>
      </c>
      <c r="F124" s="10"/>
      <c r="G124" s="18"/>
      <c r="I124" s="106" t="str">
        <f t="shared" si="4"/>
        <v/>
      </c>
      <c r="J124" s="106" t="str">
        <f t="shared" si="5"/>
        <v/>
      </c>
      <c r="K124" s="106" t="str">
        <f t="shared" si="6"/>
        <v/>
      </c>
      <c r="L124" s="106" t="str">
        <f t="shared" si="7"/>
        <v/>
      </c>
    </row>
    <row r="125" spans="1:12">
      <c r="A125" s="103" t="str">
        <f>IF($C125=0,"",'RECEIVED FROM STATE'!$B$2)</f>
        <v/>
      </c>
      <c r="B125" s="104" t="str">
        <f>IF($C125&gt;0,VLOOKUP($C125,'ALN 070824'!$A:$C,3,FALSE),"")</f>
        <v/>
      </c>
      <c r="C125" s="30"/>
      <c r="D125" s="29"/>
      <c r="E125" s="105" t="str">
        <f>IF($C125&gt;0,VLOOKUP($C125,'ALN 070824'!$A:$C,2,FALSE),"")</f>
        <v/>
      </c>
      <c r="F125" s="10"/>
      <c r="G125" s="18"/>
      <c r="I125" s="106" t="str">
        <f t="shared" si="4"/>
        <v/>
      </c>
      <c r="J125" s="106" t="str">
        <f t="shared" si="5"/>
        <v/>
      </c>
      <c r="K125" s="106" t="str">
        <f t="shared" si="6"/>
        <v/>
      </c>
      <c r="L125" s="106" t="str">
        <f t="shared" si="7"/>
        <v/>
      </c>
    </row>
    <row r="126" spans="1:12">
      <c r="A126" s="103" t="str">
        <f>IF($C126=0,"",'RECEIVED FROM STATE'!$B$2)</f>
        <v/>
      </c>
      <c r="B126" s="104" t="str">
        <f>IF($C126&gt;0,VLOOKUP($C126,'ALN 070824'!$A:$C,3,FALSE),"")</f>
        <v/>
      </c>
      <c r="C126" s="30"/>
      <c r="D126" s="29"/>
      <c r="E126" s="105" t="str">
        <f>IF($C126&gt;0,VLOOKUP($C126,'ALN 070824'!$A:$C,2,FALSE),"")</f>
        <v/>
      </c>
      <c r="F126" s="10"/>
      <c r="G126" s="18"/>
      <c r="I126" s="106" t="str">
        <f t="shared" si="4"/>
        <v/>
      </c>
      <c r="J126" s="106" t="str">
        <f t="shared" si="5"/>
        <v/>
      </c>
      <c r="K126" s="106" t="str">
        <f t="shared" si="6"/>
        <v/>
      </c>
      <c r="L126" s="106" t="str">
        <f t="shared" si="7"/>
        <v/>
      </c>
    </row>
    <row r="127" spans="1:12">
      <c r="A127" s="103" t="str">
        <f>IF($C127=0,"",'RECEIVED FROM STATE'!$B$2)</f>
        <v/>
      </c>
      <c r="B127" s="104" t="str">
        <f>IF($C127&gt;0,VLOOKUP($C127,'ALN 070824'!$A:$C,3,FALSE),"")</f>
        <v/>
      </c>
      <c r="C127" s="30"/>
      <c r="D127" s="29"/>
      <c r="E127" s="105" t="str">
        <f>IF($C127&gt;0,VLOOKUP($C127,'ALN 070824'!$A:$C,2,FALSE),"")</f>
        <v/>
      </c>
      <c r="F127" s="10"/>
      <c r="G127" s="18"/>
      <c r="I127" s="106" t="str">
        <f t="shared" si="4"/>
        <v/>
      </c>
      <c r="J127" s="106" t="str">
        <f t="shared" si="5"/>
        <v/>
      </c>
      <c r="K127" s="106" t="str">
        <f t="shared" si="6"/>
        <v/>
      </c>
      <c r="L127" s="106" t="str">
        <f t="shared" si="7"/>
        <v/>
      </c>
    </row>
    <row r="128" spans="1:12">
      <c r="A128" s="103" t="str">
        <f>IF($C128=0,"",'RECEIVED FROM STATE'!$B$2)</f>
        <v/>
      </c>
      <c r="B128" s="104" t="str">
        <f>IF($C128&gt;0,VLOOKUP($C128,'ALN 070824'!$A:$C,3,FALSE),"")</f>
        <v/>
      </c>
      <c r="C128" s="30"/>
      <c r="D128" s="29"/>
      <c r="E128" s="105" t="str">
        <f>IF($C128&gt;0,VLOOKUP($C128,'ALN 070824'!$A:$C,2,FALSE),"")</f>
        <v/>
      </c>
      <c r="F128" s="10"/>
      <c r="G128" s="18"/>
      <c r="I128" s="106" t="str">
        <f t="shared" si="4"/>
        <v/>
      </c>
      <c r="J128" s="106" t="str">
        <f t="shared" si="5"/>
        <v/>
      </c>
      <c r="K128" s="106" t="str">
        <f t="shared" si="6"/>
        <v/>
      </c>
      <c r="L128" s="106" t="str">
        <f t="shared" si="7"/>
        <v/>
      </c>
    </row>
    <row r="129" spans="1:12">
      <c r="A129" s="103" t="str">
        <f>IF($C129=0,"",'RECEIVED FROM STATE'!$B$2)</f>
        <v/>
      </c>
      <c r="B129" s="104" t="str">
        <f>IF($C129&gt;0,VLOOKUP($C129,'ALN 070824'!$A:$C,3,FALSE),"")</f>
        <v/>
      </c>
      <c r="C129" s="30"/>
      <c r="D129" s="29"/>
      <c r="E129" s="105" t="str">
        <f>IF($C129&gt;0,VLOOKUP($C129,'ALN 070824'!$A:$C,2,FALSE),"")</f>
        <v/>
      </c>
      <c r="F129" s="10"/>
      <c r="G129" s="18"/>
      <c r="I129" s="106" t="str">
        <f t="shared" si="4"/>
        <v/>
      </c>
      <c r="J129" s="106" t="str">
        <f t="shared" si="5"/>
        <v/>
      </c>
      <c r="K129" s="106" t="str">
        <f t="shared" si="6"/>
        <v/>
      </c>
      <c r="L129" s="106" t="str">
        <f t="shared" si="7"/>
        <v/>
      </c>
    </row>
    <row r="130" spans="1:12">
      <c r="A130" s="103" t="str">
        <f>IF($C130=0,"",'RECEIVED FROM STATE'!$B$2)</f>
        <v/>
      </c>
      <c r="B130" s="104" t="str">
        <f>IF($C130&gt;0,VLOOKUP($C130,'ALN 070824'!$A:$C,3,FALSE),"")</f>
        <v/>
      </c>
      <c r="C130" s="30"/>
      <c r="D130" s="29"/>
      <c r="E130" s="105" t="str">
        <f>IF($C130&gt;0,VLOOKUP($C130,'ALN 070824'!$A:$C,2,FALSE),"")</f>
        <v/>
      </c>
      <c r="F130" s="10"/>
      <c r="G130" s="18"/>
      <c r="I130" s="106" t="str">
        <f t="shared" si="4"/>
        <v/>
      </c>
      <c r="J130" s="106" t="str">
        <f t="shared" si="5"/>
        <v/>
      </c>
      <c r="K130" s="106" t="str">
        <f t="shared" si="6"/>
        <v/>
      </c>
      <c r="L130" s="106" t="str">
        <f t="shared" si="7"/>
        <v/>
      </c>
    </row>
    <row r="131" spans="1:12">
      <c r="A131" s="103" t="str">
        <f>IF($C131=0,"",'RECEIVED FROM STATE'!$B$2)</f>
        <v/>
      </c>
      <c r="B131" s="104" t="str">
        <f>IF($C131&gt;0,VLOOKUP($C131,'ALN 070824'!$A:$C,3,FALSE),"")</f>
        <v/>
      </c>
      <c r="C131" s="30"/>
      <c r="D131" s="29"/>
      <c r="E131" s="105" t="str">
        <f>IF($C131&gt;0,VLOOKUP($C131,'ALN 070824'!$A:$C,2,FALSE),"")</f>
        <v/>
      </c>
      <c r="F131" s="10"/>
      <c r="G131" s="18"/>
      <c r="I131" s="106" t="str">
        <f t="shared" si="4"/>
        <v/>
      </c>
      <c r="J131" s="106" t="str">
        <f t="shared" si="5"/>
        <v/>
      </c>
      <c r="K131" s="106" t="str">
        <f t="shared" si="6"/>
        <v/>
      </c>
      <c r="L131" s="106" t="str">
        <f t="shared" si="7"/>
        <v/>
      </c>
    </row>
    <row r="132" spans="1:12">
      <c r="A132" s="103" t="str">
        <f>IF($C132=0,"",'RECEIVED FROM STATE'!$B$2)</f>
        <v/>
      </c>
      <c r="B132" s="104" t="str">
        <f>IF($C132&gt;0,VLOOKUP($C132,'ALN 070824'!$A:$C,3,FALSE),"")</f>
        <v/>
      </c>
      <c r="C132" s="30"/>
      <c r="D132" s="29"/>
      <c r="E132" s="105" t="str">
        <f>IF($C132&gt;0,VLOOKUP($C132,'ALN 070824'!$A:$C,2,FALSE),"")</f>
        <v/>
      </c>
      <c r="F132" s="10"/>
      <c r="G132" s="18"/>
      <c r="I132" s="106" t="str">
        <f t="shared" si="4"/>
        <v/>
      </c>
      <c r="J132" s="106" t="str">
        <f t="shared" si="5"/>
        <v/>
      </c>
      <c r="K132" s="106" t="str">
        <f t="shared" si="6"/>
        <v/>
      </c>
      <c r="L132" s="106" t="str">
        <f t="shared" si="7"/>
        <v/>
      </c>
    </row>
    <row r="133" spans="1:12">
      <c r="A133" s="103" t="str">
        <f>IF($C133=0,"",'RECEIVED FROM STATE'!$B$2)</f>
        <v/>
      </c>
      <c r="B133" s="104" t="str">
        <f>IF($C133&gt;0,VLOOKUP($C133,'ALN 070824'!$A:$C,3,FALSE),"")</f>
        <v/>
      </c>
      <c r="C133" s="30"/>
      <c r="D133" s="29"/>
      <c r="E133" s="105" t="str">
        <f>IF($C133&gt;0,VLOOKUP($C133,'ALN 070824'!$A:$C,2,FALSE),"")</f>
        <v/>
      </c>
      <c r="F133" s="10"/>
      <c r="G133" s="18"/>
      <c r="I133" s="106" t="str">
        <f t="shared" si="4"/>
        <v/>
      </c>
      <c r="J133" s="106" t="str">
        <f t="shared" si="5"/>
        <v/>
      </c>
      <c r="K133" s="106" t="str">
        <f t="shared" si="6"/>
        <v/>
      </c>
      <c r="L133" s="106" t="str">
        <f t="shared" si="7"/>
        <v/>
      </c>
    </row>
    <row r="134" spans="1:12">
      <c r="A134" s="103" t="str">
        <f>IF($C134=0,"",'RECEIVED FROM STATE'!$B$2)</f>
        <v/>
      </c>
      <c r="B134" s="104" t="str">
        <f>IF($C134&gt;0,VLOOKUP($C134,'ALN 070824'!$A:$C,3,FALSE),"")</f>
        <v/>
      </c>
      <c r="C134" s="30"/>
      <c r="D134" s="29"/>
      <c r="E134" s="105" t="str">
        <f>IF($C134&gt;0,VLOOKUP($C134,'ALN 070824'!$A:$C,2,FALSE),"")</f>
        <v/>
      </c>
      <c r="F134" s="10"/>
      <c r="G134" s="18"/>
      <c r="I134" s="106" t="str">
        <f t="shared" si="4"/>
        <v/>
      </c>
      <c r="J134" s="106" t="str">
        <f t="shared" si="5"/>
        <v/>
      </c>
      <c r="K134" s="106" t="str">
        <f t="shared" si="6"/>
        <v/>
      </c>
      <c r="L134" s="106" t="str">
        <f t="shared" si="7"/>
        <v/>
      </c>
    </row>
    <row r="135" spans="1:12">
      <c r="A135" s="103" t="str">
        <f>IF($C135=0,"",'RECEIVED FROM STATE'!$B$2)</f>
        <v/>
      </c>
      <c r="B135" s="104" t="str">
        <f>IF($C135&gt;0,VLOOKUP($C135,'ALN 070824'!$A:$C,3,FALSE),"")</f>
        <v/>
      </c>
      <c r="C135" s="30"/>
      <c r="D135" s="29"/>
      <c r="E135" s="105" t="str">
        <f>IF($C135&gt;0,VLOOKUP($C135,'ALN 070824'!$A:$C,2,FALSE),"")</f>
        <v/>
      </c>
      <c r="F135" s="10"/>
      <c r="G135" s="18"/>
      <c r="I135" s="106" t="str">
        <f t="shared" si="4"/>
        <v/>
      </c>
      <c r="J135" s="106" t="str">
        <f t="shared" si="5"/>
        <v/>
      </c>
      <c r="K135" s="106" t="str">
        <f t="shared" si="6"/>
        <v/>
      </c>
      <c r="L135" s="106" t="str">
        <f t="shared" si="7"/>
        <v/>
      </c>
    </row>
    <row r="136" spans="1:12">
      <c r="A136" s="103" t="str">
        <f>IF($C136=0,"",'RECEIVED FROM STATE'!$B$2)</f>
        <v/>
      </c>
      <c r="B136" s="104" t="str">
        <f>IF($C136&gt;0,VLOOKUP($C136,'ALN 070824'!$A:$C,3,FALSE),"")</f>
        <v/>
      </c>
      <c r="C136" s="30"/>
      <c r="D136" s="29"/>
      <c r="E136" s="105" t="str">
        <f>IF($C136&gt;0,VLOOKUP($C136,'ALN 070824'!$A:$C,2,FALSE),"")</f>
        <v/>
      </c>
      <c r="F136" s="10"/>
      <c r="G136" s="18"/>
      <c r="I136" s="106" t="str">
        <f t="shared" si="4"/>
        <v/>
      </c>
      <c r="J136" s="106" t="str">
        <f t="shared" si="5"/>
        <v/>
      </c>
      <c r="K136" s="106" t="str">
        <f t="shared" si="6"/>
        <v/>
      </c>
      <c r="L136" s="106" t="str">
        <f t="shared" si="7"/>
        <v/>
      </c>
    </row>
    <row r="137" spans="1:12">
      <c r="A137" s="103" t="str">
        <f>IF($C137=0,"",'RECEIVED FROM STATE'!$B$2)</f>
        <v/>
      </c>
      <c r="B137" s="104" t="str">
        <f>IF($C137&gt;0,VLOOKUP($C137,'ALN 070824'!$A:$C,3,FALSE),"")</f>
        <v/>
      </c>
      <c r="C137" s="30"/>
      <c r="D137" s="29"/>
      <c r="E137" s="105" t="str">
        <f>IF($C137&gt;0,VLOOKUP($C137,'ALN 070824'!$A:$C,2,FALSE),"")</f>
        <v/>
      </c>
      <c r="F137" s="10"/>
      <c r="G137" s="18"/>
      <c r="I137" s="106" t="str">
        <f t="shared" ref="I137:I200" si="8">IF(OR(C137="84.425",C137="84.032"),"Please complete the ALN with alpha character.",IFERROR(IF(AND(E137="Other Assistance",ISBLANK(G137)),"Program Name required, please provide the Other ID Number (if applicable).",""),""))</f>
        <v/>
      </c>
      <c r="J137" s="106" t="str">
        <f t="shared" ref="J137:J200" si="9">LEFT(C137,2)</f>
        <v/>
      </c>
      <c r="K137" s="106" t="str">
        <f t="shared" ref="K137:K200" si="10">CONCATENATE($C137,$D137)</f>
        <v/>
      </c>
      <c r="L137" s="106" t="str">
        <f t="shared" ref="L137:L200" si="11">CONCATENATE($C137,$D137,$G137)</f>
        <v/>
      </c>
    </row>
    <row r="138" spans="1:12">
      <c r="A138" s="103" t="str">
        <f>IF($C138=0,"",'RECEIVED FROM STATE'!$B$2)</f>
        <v/>
      </c>
      <c r="B138" s="104" t="str">
        <f>IF($C138&gt;0,VLOOKUP($C138,'ALN 070824'!$A:$C,3,FALSE),"")</f>
        <v/>
      </c>
      <c r="C138" s="30"/>
      <c r="D138" s="29"/>
      <c r="E138" s="105" t="str">
        <f>IF($C138&gt;0,VLOOKUP($C138,'ALN 070824'!$A:$C,2,FALSE),"")</f>
        <v/>
      </c>
      <c r="F138" s="10"/>
      <c r="G138" s="18"/>
      <c r="I138" s="106" t="str">
        <f t="shared" si="8"/>
        <v/>
      </c>
      <c r="J138" s="106" t="str">
        <f t="shared" si="9"/>
        <v/>
      </c>
      <c r="K138" s="106" t="str">
        <f t="shared" si="10"/>
        <v/>
      </c>
      <c r="L138" s="106" t="str">
        <f t="shared" si="11"/>
        <v/>
      </c>
    </row>
    <row r="139" spans="1:12">
      <c r="A139" s="103" t="str">
        <f>IF($C139=0,"",'RECEIVED FROM STATE'!$B$2)</f>
        <v/>
      </c>
      <c r="B139" s="104" t="str">
        <f>IF($C139&gt;0,VLOOKUP($C139,'ALN 070824'!$A:$C,3,FALSE),"")</f>
        <v/>
      </c>
      <c r="C139" s="30"/>
      <c r="D139" s="29"/>
      <c r="E139" s="105" t="str">
        <f>IF($C139&gt;0,VLOOKUP($C139,'ALN 070824'!$A:$C,2,FALSE),"")</f>
        <v/>
      </c>
      <c r="F139" s="10"/>
      <c r="G139" s="18"/>
      <c r="I139" s="106" t="str">
        <f t="shared" si="8"/>
        <v/>
      </c>
      <c r="J139" s="106" t="str">
        <f t="shared" si="9"/>
        <v/>
      </c>
      <c r="K139" s="106" t="str">
        <f t="shared" si="10"/>
        <v/>
      </c>
      <c r="L139" s="106" t="str">
        <f t="shared" si="11"/>
        <v/>
      </c>
    </row>
    <row r="140" spans="1:12">
      <c r="A140" s="103" t="str">
        <f>IF($C140=0,"",'RECEIVED FROM STATE'!$B$2)</f>
        <v/>
      </c>
      <c r="B140" s="104" t="str">
        <f>IF($C140&gt;0,VLOOKUP($C140,'ALN 070824'!$A:$C,3,FALSE),"")</f>
        <v/>
      </c>
      <c r="C140" s="30"/>
      <c r="D140" s="29"/>
      <c r="E140" s="105" t="str">
        <f>IF($C140&gt;0,VLOOKUP($C140,'ALN 070824'!$A:$C,2,FALSE),"")</f>
        <v/>
      </c>
      <c r="F140" s="10"/>
      <c r="G140" s="18"/>
      <c r="I140" s="106" t="str">
        <f t="shared" si="8"/>
        <v/>
      </c>
      <c r="J140" s="106" t="str">
        <f t="shared" si="9"/>
        <v/>
      </c>
      <c r="K140" s="106" t="str">
        <f t="shared" si="10"/>
        <v/>
      </c>
      <c r="L140" s="106" t="str">
        <f t="shared" si="11"/>
        <v/>
      </c>
    </row>
    <row r="141" spans="1:12">
      <c r="A141" s="103" t="str">
        <f>IF($C141=0,"",'RECEIVED FROM STATE'!$B$2)</f>
        <v/>
      </c>
      <c r="B141" s="104" t="str">
        <f>IF($C141&gt;0,VLOOKUP($C141,'ALN 070824'!$A:$C,3,FALSE),"")</f>
        <v/>
      </c>
      <c r="C141" s="30"/>
      <c r="D141" s="29"/>
      <c r="E141" s="105" t="str">
        <f>IF($C141&gt;0,VLOOKUP($C141,'ALN 070824'!$A:$C,2,FALSE),"")</f>
        <v/>
      </c>
      <c r="F141" s="10"/>
      <c r="G141" s="18"/>
      <c r="I141" s="106" t="str">
        <f t="shared" si="8"/>
        <v/>
      </c>
      <c r="J141" s="106" t="str">
        <f t="shared" si="9"/>
        <v/>
      </c>
      <c r="K141" s="106" t="str">
        <f t="shared" si="10"/>
        <v/>
      </c>
      <c r="L141" s="106" t="str">
        <f t="shared" si="11"/>
        <v/>
      </c>
    </row>
    <row r="142" spans="1:12">
      <c r="A142" s="103" t="str">
        <f>IF($C142=0,"",'RECEIVED FROM STATE'!$B$2)</f>
        <v/>
      </c>
      <c r="B142" s="104" t="str">
        <f>IF($C142&gt;0,VLOOKUP($C142,'ALN 070824'!$A:$C,3,FALSE),"")</f>
        <v/>
      </c>
      <c r="C142" s="30"/>
      <c r="D142" s="29"/>
      <c r="E142" s="105" t="str">
        <f>IF($C142&gt;0,VLOOKUP($C142,'ALN 070824'!$A:$C,2,FALSE),"")</f>
        <v/>
      </c>
      <c r="F142" s="10"/>
      <c r="G142" s="18"/>
      <c r="I142" s="106" t="str">
        <f t="shared" si="8"/>
        <v/>
      </c>
      <c r="J142" s="106" t="str">
        <f t="shared" si="9"/>
        <v/>
      </c>
      <c r="K142" s="106" t="str">
        <f t="shared" si="10"/>
        <v/>
      </c>
      <c r="L142" s="106" t="str">
        <f t="shared" si="11"/>
        <v/>
      </c>
    </row>
    <row r="143" spans="1:12">
      <c r="A143" s="103" t="str">
        <f>IF($C143=0,"",'RECEIVED FROM STATE'!$B$2)</f>
        <v/>
      </c>
      <c r="B143" s="104" t="str">
        <f>IF($C143&gt;0,VLOOKUP($C143,'ALN 070824'!$A:$C,3,FALSE),"")</f>
        <v/>
      </c>
      <c r="C143" s="30"/>
      <c r="D143" s="29"/>
      <c r="E143" s="105" t="str">
        <f>IF($C143&gt;0,VLOOKUP($C143,'ALN 070824'!$A:$C,2,FALSE),"")</f>
        <v/>
      </c>
      <c r="F143" s="10"/>
      <c r="G143" s="18"/>
      <c r="I143" s="106" t="str">
        <f t="shared" si="8"/>
        <v/>
      </c>
      <c r="J143" s="106" t="str">
        <f t="shared" si="9"/>
        <v/>
      </c>
      <c r="K143" s="106" t="str">
        <f t="shared" si="10"/>
        <v/>
      </c>
      <c r="L143" s="106" t="str">
        <f t="shared" si="11"/>
        <v/>
      </c>
    </row>
    <row r="144" spans="1:12">
      <c r="A144" s="103" t="str">
        <f>IF($C144=0,"",'RECEIVED FROM STATE'!$B$2)</f>
        <v/>
      </c>
      <c r="B144" s="104" t="str">
        <f>IF($C144&gt;0,VLOOKUP($C144,'ALN 070824'!$A:$C,3,FALSE),"")</f>
        <v/>
      </c>
      <c r="C144" s="30"/>
      <c r="D144" s="29"/>
      <c r="E144" s="105" t="str">
        <f>IF($C144&gt;0,VLOOKUP($C144,'ALN 070824'!$A:$C,2,FALSE),"")</f>
        <v/>
      </c>
      <c r="F144" s="10"/>
      <c r="G144" s="18"/>
      <c r="I144" s="106" t="str">
        <f t="shared" si="8"/>
        <v/>
      </c>
      <c r="J144" s="106" t="str">
        <f t="shared" si="9"/>
        <v/>
      </c>
      <c r="K144" s="106" t="str">
        <f t="shared" si="10"/>
        <v/>
      </c>
      <c r="L144" s="106" t="str">
        <f t="shared" si="11"/>
        <v/>
      </c>
    </row>
    <row r="145" spans="1:12">
      <c r="A145" s="103" t="str">
        <f>IF($C145=0,"",'RECEIVED FROM STATE'!$B$2)</f>
        <v/>
      </c>
      <c r="B145" s="104" t="str">
        <f>IF($C145&gt;0,VLOOKUP($C145,'ALN 070824'!$A:$C,3,FALSE),"")</f>
        <v/>
      </c>
      <c r="C145" s="30"/>
      <c r="D145" s="29"/>
      <c r="E145" s="105" t="str">
        <f>IF($C145&gt;0,VLOOKUP($C145,'ALN 070824'!$A:$C,2,FALSE),"")</f>
        <v/>
      </c>
      <c r="F145" s="10"/>
      <c r="G145" s="18"/>
      <c r="I145" s="106" t="str">
        <f t="shared" si="8"/>
        <v/>
      </c>
      <c r="J145" s="106" t="str">
        <f t="shared" si="9"/>
        <v/>
      </c>
      <c r="K145" s="106" t="str">
        <f t="shared" si="10"/>
        <v/>
      </c>
      <c r="L145" s="106" t="str">
        <f t="shared" si="11"/>
        <v/>
      </c>
    </row>
    <row r="146" spans="1:12">
      <c r="A146" s="103" t="str">
        <f>IF($C146=0,"",'RECEIVED FROM STATE'!$B$2)</f>
        <v/>
      </c>
      <c r="B146" s="104" t="str">
        <f>IF($C146&gt;0,VLOOKUP($C146,'ALN 070824'!$A:$C,3,FALSE),"")</f>
        <v/>
      </c>
      <c r="C146" s="30"/>
      <c r="D146" s="29"/>
      <c r="E146" s="105" t="str">
        <f>IF($C146&gt;0,VLOOKUP($C146,'ALN 070824'!$A:$C,2,FALSE),"")</f>
        <v/>
      </c>
      <c r="F146" s="10"/>
      <c r="G146" s="18"/>
      <c r="I146" s="106" t="str">
        <f t="shared" si="8"/>
        <v/>
      </c>
      <c r="J146" s="106" t="str">
        <f t="shared" si="9"/>
        <v/>
      </c>
      <c r="K146" s="106" t="str">
        <f t="shared" si="10"/>
        <v/>
      </c>
      <c r="L146" s="106" t="str">
        <f t="shared" si="11"/>
        <v/>
      </c>
    </row>
    <row r="147" spans="1:12">
      <c r="A147" s="103" t="str">
        <f>IF($C147=0,"",'RECEIVED FROM STATE'!$B$2)</f>
        <v/>
      </c>
      <c r="B147" s="104" t="str">
        <f>IF($C147&gt;0,VLOOKUP($C147,'ALN 070824'!$A:$C,3,FALSE),"")</f>
        <v/>
      </c>
      <c r="C147" s="30"/>
      <c r="D147" s="29"/>
      <c r="E147" s="105" t="str">
        <f>IF($C147&gt;0,VLOOKUP($C147,'ALN 070824'!$A:$C,2,FALSE),"")</f>
        <v/>
      </c>
      <c r="F147" s="10"/>
      <c r="G147" s="18"/>
      <c r="I147" s="106" t="str">
        <f t="shared" si="8"/>
        <v/>
      </c>
      <c r="J147" s="106" t="str">
        <f t="shared" si="9"/>
        <v/>
      </c>
      <c r="K147" s="106" t="str">
        <f t="shared" si="10"/>
        <v/>
      </c>
      <c r="L147" s="106" t="str">
        <f t="shared" si="11"/>
        <v/>
      </c>
    </row>
    <row r="148" spans="1:12">
      <c r="A148" s="103" t="str">
        <f>IF($C148=0,"",'RECEIVED FROM STATE'!$B$2)</f>
        <v/>
      </c>
      <c r="B148" s="104" t="str">
        <f>IF($C148&gt;0,VLOOKUP($C148,'ALN 070824'!$A:$C,3,FALSE),"")</f>
        <v/>
      </c>
      <c r="C148" s="30"/>
      <c r="D148" s="29"/>
      <c r="E148" s="105" t="str">
        <f>IF($C148&gt;0,VLOOKUP($C148,'ALN 070824'!$A:$C,2,FALSE),"")</f>
        <v/>
      </c>
      <c r="F148" s="10"/>
      <c r="G148" s="18"/>
      <c r="I148" s="106" t="str">
        <f t="shared" si="8"/>
        <v/>
      </c>
      <c r="J148" s="106" t="str">
        <f t="shared" si="9"/>
        <v/>
      </c>
      <c r="K148" s="106" t="str">
        <f t="shared" si="10"/>
        <v/>
      </c>
      <c r="L148" s="106" t="str">
        <f t="shared" si="11"/>
        <v/>
      </c>
    </row>
    <row r="149" spans="1:12">
      <c r="A149" s="103" t="str">
        <f>IF($C149=0,"",'RECEIVED FROM STATE'!$B$2)</f>
        <v/>
      </c>
      <c r="B149" s="104" t="str">
        <f>IF($C149&gt;0,VLOOKUP($C149,'ALN 070824'!$A:$C,3,FALSE),"")</f>
        <v/>
      </c>
      <c r="C149" s="30"/>
      <c r="D149" s="29"/>
      <c r="E149" s="105" t="str">
        <f>IF($C149&gt;0,VLOOKUP($C149,'ALN 070824'!$A:$C,2,FALSE),"")</f>
        <v/>
      </c>
      <c r="F149" s="10"/>
      <c r="G149" s="18"/>
      <c r="I149" s="106" t="str">
        <f t="shared" si="8"/>
        <v/>
      </c>
      <c r="J149" s="106" t="str">
        <f t="shared" si="9"/>
        <v/>
      </c>
      <c r="K149" s="106" t="str">
        <f t="shared" si="10"/>
        <v/>
      </c>
      <c r="L149" s="106" t="str">
        <f t="shared" si="11"/>
        <v/>
      </c>
    </row>
    <row r="150" spans="1:12">
      <c r="A150" s="103" t="str">
        <f>IF($C150=0,"",'RECEIVED FROM STATE'!$B$2)</f>
        <v/>
      </c>
      <c r="B150" s="104" t="str">
        <f>IF($C150&gt;0,VLOOKUP($C150,'ALN 070824'!$A:$C,3,FALSE),"")</f>
        <v/>
      </c>
      <c r="C150" s="30"/>
      <c r="D150" s="29"/>
      <c r="E150" s="105" t="str">
        <f>IF($C150&gt;0,VLOOKUP($C150,'ALN 070824'!$A:$C,2,FALSE),"")</f>
        <v/>
      </c>
      <c r="F150" s="10"/>
      <c r="G150" s="18"/>
      <c r="I150" s="106" t="str">
        <f t="shared" si="8"/>
        <v/>
      </c>
      <c r="J150" s="106" t="str">
        <f t="shared" si="9"/>
        <v/>
      </c>
      <c r="K150" s="106" t="str">
        <f t="shared" si="10"/>
        <v/>
      </c>
      <c r="L150" s="106" t="str">
        <f t="shared" si="11"/>
        <v/>
      </c>
    </row>
    <row r="151" spans="1:12">
      <c r="A151" s="103" t="str">
        <f>IF($C151=0,"",'RECEIVED FROM STATE'!$B$2)</f>
        <v/>
      </c>
      <c r="B151" s="104" t="str">
        <f>IF($C151&gt;0,VLOOKUP($C151,'ALN 070824'!$A:$C,3,FALSE),"")</f>
        <v/>
      </c>
      <c r="C151" s="30"/>
      <c r="D151" s="29"/>
      <c r="E151" s="105" t="str">
        <f>IF($C151&gt;0,VLOOKUP($C151,'ALN 070824'!$A:$C,2,FALSE),"")</f>
        <v/>
      </c>
      <c r="F151" s="10"/>
      <c r="G151" s="18"/>
      <c r="I151" s="106" t="str">
        <f t="shared" si="8"/>
        <v/>
      </c>
      <c r="J151" s="106" t="str">
        <f t="shared" si="9"/>
        <v/>
      </c>
      <c r="K151" s="106" t="str">
        <f t="shared" si="10"/>
        <v/>
      </c>
      <c r="L151" s="106" t="str">
        <f t="shared" si="11"/>
        <v/>
      </c>
    </row>
    <row r="152" spans="1:12">
      <c r="A152" s="103" t="str">
        <f>IF($C152=0,"",'RECEIVED FROM STATE'!$B$2)</f>
        <v/>
      </c>
      <c r="B152" s="104" t="str">
        <f>IF($C152&gt;0,VLOOKUP($C152,'ALN 070824'!$A:$C,3,FALSE),"")</f>
        <v/>
      </c>
      <c r="C152" s="30"/>
      <c r="D152" s="29"/>
      <c r="E152" s="105" t="str">
        <f>IF($C152&gt;0,VLOOKUP($C152,'ALN 070824'!$A:$C,2,FALSE),"")</f>
        <v/>
      </c>
      <c r="F152" s="10"/>
      <c r="G152" s="18"/>
      <c r="I152" s="106" t="str">
        <f t="shared" si="8"/>
        <v/>
      </c>
      <c r="J152" s="106" t="str">
        <f t="shared" si="9"/>
        <v/>
      </c>
      <c r="K152" s="106" t="str">
        <f t="shared" si="10"/>
        <v/>
      </c>
      <c r="L152" s="106" t="str">
        <f t="shared" si="11"/>
        <v/>
      </c>
    </row>
    <row r="153" spans="1:12">
      <c r="A153" s="103" t="str">
        <f>IF($C153=0,"",'RECEIVED FROM STATE'!$B$2)</f>
        <v/>
      </c>
      <c r="B153" s="104" t="str">
        <f>IF($C153&gt;0,VLOOKUP($C153,'ALN 070824'!$A:$C,3,FALSE),"")</f>
        <v/>
      </c>
      <c r="C153" s="30"/>
      <c r="D153" s="29"/>
      <c r="E153" s="105" t="str">
        <f>IF($C153&gt;0,VLOOKUP($C153,'ALN 070824'!$A:$C,2,FALSE),"")</f>
        <v/>
      </c>
      <c r="F153" s="10"/>
      <c r="G153" s="18"/>
      <c r="I153" s="106" t="str">
        <f t="shared" si="8"/>
        <v/>
      </c>
      <c r="J153" s="106" t="str">
        <f t="shared" si="9"/>
        <v/>
      </c>
      <c r="K153" s="106" t="str">
        <f t="shared" si="10"/>
        <v/>
      </c>
      <c r="L153" s="106" t="str">
        <f t="shared" si="11"/>
        <v/>
      </c>
    </row>
    <row r="154" spans="1:12">
      <c r="A154" s="103" t="str">
        <f>IF($C154=0,"",'RECEIVED FROM STATE'!$B$2)</f>
        <v/>
      </c>
      <c r="B154" s="104" t="str">
        <f>IF($C154&gt;0,VLOOKUP($C154,'ALN 070824'!$A:$C,3,FALSE),"")</f>
        <v/>
      </c>
      <c r="C154" s="30"/>
      <c r="D154" s="29"/>
      <c r="E154" s="105" t="str">
        <f>IF($C154&gt;0,VLOOKUP($C154,'ALN 070824'!$A:$C,2,FALSE),"")</f>
        <v/>
      </c>
      <c r="F154" s="10"/>
      <c r="G154" s="18"/>
      <c r="I154" s="106" t="str">
        <f t="shared" si="8"/>
        <v/>
      </c>
      <c r="J154" s="106" t="str">
        <f t="shared" si="9"/>
        <v/>
      </c>
      <c r="K154" s="106" t="str">
        <f t="shared" si="10"/>
        <v/>
      </c>
      <c r="L154" s="106" t="str">
        <f t="shared" si="11"/>
        <v/>
      </c>
    </row>
    <row r="155" spans="1:12">
      <c r="A155" s="103" t="str">
        <f>IF($C155=0,"",'RECEIVED FROM STATE'!$B$2)</f>
        <v/>
      </c>
      <c r="B155" s="104" t="str">
        <f>IF($C155&gt;0,VLOOKUP($C155,'ALN 070824'!$A:$C,3,FALSE),"")</f>
        <v/>
      </c>
      <c r="C155" s="30"/>
      <c r="D155" s="29"/>
      <c r="E155" s="105" t="str">
        <f>IF($C155&gt;0,VLOOKUP($C155,'ALN 070824'!$A:$C,2,FALSE),"")</f>
        <v/>
      </c>
      <c r="F155" s="10"/>
      <c r="G155" s="18"/>
      <c r="I155" s="106" t="str">
        <f t="shared" si="8"/>
        <v/>
      </c>
      <c r="J155" s="106" t="str">
        <f t="shared" si="9"/>
        <v/>
      </c>
      <c r="K155" s="106" t="str">
        <f t="shared" si="10"/>
        <v/>
      </c>
      <c r="L155" s="106" t="str">
        <f t="shared" si="11"/>
        <v/>
      </c>
    </row>
    <row r="156" spans="1:12">
      <c r="A156" s="103" t="str">
        <f>IF($C156=0,"",'RECEIVED FROM STATE'!$B$2)</f>
        <v/>
      </c>
      <c r="B156" s="104" t="str">
        <f>IF($C156&gt;0,VLOOKUP($C156,'ALN 070824'!$A:$C,3,FALSE),"")</f>
        <v/>
      </c>
      <c r="C156" s="30"/>
      <c r="D156" s="29"/>
      <c r="E156" s="105" t="str">
        <f>IF($C156&gt;0,VLOOKUP($C156,'ALN 070824'!$A:$C,2,FALSE),"")</f>
        <v/>
      </c>
      <c r="F156" s="10"/>
      <c r="G156" s="18"/>
      <c r="I156" s="106" t="str">
        <f t="shared" si="8"/>
        <v/>
      </c>
      <c r="J156" s="106" t="str">
        <f t="shared" si="9"/>
        <v/>
      </c>
      <c r="K156" s="106" t="str">
        <f t="shared" si="10"/>
        <v/>
      </c>
      <c r="L156" s="106" t="str">
        <f t="shared" si="11"/>
        <v/>
      </c>
    </row>
    <row r="157" spans="1:12">
      <c r="A157" s="103" t="str">
        <f>IF($C157=0,"",'RECEIVED FROM STATE'!$B$2)</f>
        <v/>
      </c>
      <c r="B157" s="104" t="str">
        <f>IF($C157&gt;0,VLOOKUP($C157,'ALN 070824'!$A:$C,3,FALSE),"")</f>
        <v/>
      </c>
      <c r="C157" s="30"/>
      <c r="D157" s="29"/>
      <c r="E157" s="105" t="str">
        <f>IF($C157&gt;0,VLOOKUP($C157,'ALN 070824'!$A:$C,2,FALSE),"")</f>
        <v/>
      </c>
      <c r="F157" s="10"/>
      <c r="G157" s="18"/>
      <c r="I157" s="106" t="str">
        <f t="shared" si="8"/>
        <v/>
      </c>
      <c r="J157" s="106" t="str">
        <f t="shared" si="9"/>
        <v/>
      </c>
      <c r="K157" s="106" t="str">
        <f t="shared" si="10"/>
        <v/>
      </c>
      <c r="L157" s="106" t="str">
        <f t="shared" si="11"/>
        <v/>
      </c>
    </row>
    <row r="158" spans="1:12">
      <c r="A158" s="103" t="str">
        <f>IF($C158=0,"",'RECEIVED FROM STATE'!$B$2)</f>
        <v/>
      </c>
      <c r="B158" s="104" t="str">
        <f>IF($C158&gt;0,VLOOKUP($C158,'ALN 070824'!$A:$C,3,FALSE),"")</f>
        <v/>
      </c>
      <c r="C158" s="30"/>
      <c r="D158" s="29"/>
      <c r="E158" s="105" t="str">
        <f>IF($C158&gt;0,VLOOKUP($C158,'ALN 070824'!$A:$C,2,FALSE),"")</f>
        <v/>
      </c>
      <c r="F158" s="10"/>
      <c r="G158" s="18"/>
      <c r="I158" s="106" t="str">
        <f t="shared" si="8"/>
        <v/>
      </c>
      <c r="J158" s="106" t="str">
        <f t="shared" si="9"/>
        <v/>
      </c>
      <c r="K158" s="106" t="str">
        <f t="shared" si="10"/>
        <v/>
      </c>
      <c r="L158" s="106" t="str">
        <f t="shared" si="11"/>
        <v/>
      </c>
    </row>
    <row r="159" spans="1:12">
      <c r="A159" s="103" t="str">
        <f>IF($C159=0,"",'RECEIVED FROM STATE'!$B$2)</f>
        <v/>
      </c>
      <c r="B159" s="104" t="str">
        <f>IF($C159&gt;0,VLOOKUP($C159,'ALN 070824'!$A:$C,3,FALSE),"")</f>
        <v/>
      </c>
      <c r="C159" s="30"/>
      <c r="D159" s="29"/>
      <c r="E159" s="105" t="str">
        <f>IF($C159&gt;0,VLOOKUP($C159,'ALN 070824'!$A:$C,2,FALSE),"")</f>
        <v/>
      </c>
      <c r="F159" s="10"/>
      <c r="G159" s="18"/>
      <c r="I159" s="106" t="str">
        <f t="shared" si="8"/>
        <v/>
      </c>
      <c r="J159" s="106" t="str">
        <f t="shared" si="9"/>
        <v/>
      </c>
      <c r="K159" s="106" t="str">
        <f t="shared" si="10"/>
        <v/>
      </c>
      <c r="L159" s="106" t="str">
        <f t="shared" si="11"/>
        <v/>
      </c>
    </row>
    <row r="160" spans="1:12">
      <c r="A160" s="103" t="str">
        <f>IF($C160=0,"",'RECEIVED FROM STATE'!$B$2)</f>
        <v/>
      </c>
      <c r="B160" s="104" t="str">
        <f>IF($C160&gt;0,VLOOKUP($C160,'ALN 070824'!$A:$C,3,FALSE),"")</f>
        <v/>
      </c>
      <c r="C160" s="30"/>
      <c r="D160" s="29"/>
      <c r="E160" s="105" t="str">
        <f>IF($C160&gt;0,VLOOKUP($C160,'ALN 070824'!$A:$C,2,FALSE),"")</f>
        <v/>
      </c>
      <c r="F160" s="10"/>
      <c r="G160" s="18"/>
      <c r="I160" s="106" t="str">
        <f t="shared" si="8"/>
        <v/>
      </c>
      <c r="J160" s="106" t="str">
        <f t="shared" si="9"/>
        <v/>
      </c>
      <c r="K160" s="106" t="str">
        <f t="shared" si="10"/>
        <v/>
      </c>
      <c r="L160" s="106" t="str">
        <f t="shared" si="11"/>
        <v/>
      </c>
    </row>
    <row r="161" spans="1:12">
      <c r="A161" s="103" t="str">
        <f>IF($C161=0,"",'RECEIVED FROM STATE'!$B$2)</f>
        <v/>
      </c>
      <c r="B161" s="104" t="str">
        <f>IF($C161&gt;0,VLOOKUP($C161,'ALN 070824'!$A:$C,3,FALSE),"")</f>
        <v/>
      </c>
      <c r="C161" s="30"/>
      <c r="D161" s="29"/>
      <c r="E161" s="105" t="str">
        <f>IF($C161&gt;0,VLOOKUP($C161,'ALN 070824'!$A:$C,2,FALSE),"")</f>
        <v/>
      </c>
      <c r="F161" s="10"/>
      <c r="G161" s="18"/>
      <c r="I161" s="106" t="str">
        <f t="shared" si="8"/>
        <v/>
      </c>
      <c r="J161" s="106" t="str">
        <f t="shared" si="9"/>
        <v/>
      </c>
      <c r="K161" s="106" t="str">
        <f t="shared" si="10"/>
        <v/>
      </c>
      <c r="L161" s="106" t="str">
        <f t="shared" si="11"/>
        <v/>
      </c>
    </row>
    <row r="162" spans="1:12">
      <c r="A162" s="103" t="str">
        <f>IF($C162=0,"",'RECEIVED FROM STATE'!$B$2)</f>
        <v/>
      </c>
      <c r="B162" s="104" t="str">
        <f>IF($C162&gt;0,VLOOKUP($C162,'ALN 070824'!$A:$C,3,FALSE),"")</f>
        <v/>
      </c>
      <c r="C162" s="30"/>
      <c r="D162" s="29"/>
      <c r="E162" s="105" t="str">
        <f>IF($C162&gt;0,VLOOKUP($C162,'ALN 070824'!$A:$C,2,FALSE),"")</f>
        <v/>
      </c>
      <c r="F162" s="10"/>
      <c r="G162" s="18"/>
      <c r="I162" s="106" t="str">
        <f t="shared" si="8"/>
        <v/>
      </c>
      <c r="J162" s="106" t="str">
        <f t="shared" si="9"/>
        <v/>
      </c>
      <c r="K162" s="106" t="str">
        <f t="shared" si="10"/>
        <v/>
      </c>
      <c r="L162" s="106" t="str">
        <f t="shared" si="11"/>
        <v/>
      </c>
    </row>
    <row r="163" spans="1:12">
      <c r="A163" s="103" t="str">
        <f>IF($C163=0,"",'RECEIVED FROM STATE'!$B$2)</f>
        <v/>
      </c>
      <c r="B163" s="104" t="str">
        <f>IF($C163&gt;0,VLOOKUP($C163,'ALN 070824'!$A:$C,3,FALSE),"")</f>
        <v/>
      </c>
      <c r="C163" s="30"/>
      <c r="D163" s="29"/>
      <c r="E163" s="105" t="str">
        <f>IF($C163&gt;0,VLOOKUP($C163,'ALN 070824'!$A:$C,2,FALSE),"")</f>
        <v/>
      </c>
      <c r="F163" s="10"/>
      <c r="G163" s="18"/>
      <c r="I163" s="106" t="str">
        <f t="shared" si="8"/>
        <v/>
      </c>
      <c r="J163" s="106" t="str">
        <f t="shared" si="9"/>
        <v/>
      </c>
      <c r="K163" s="106" t="str">
        <f t="shared" si="10"/>
        <v/>
      </c>
      <c r="L163" s="106" t="str">
        <f t="shared" si="11"/>
        <v/>
      </c>
    </row>
    <row r="164" spans="1:12">
      <c r="A164" s="103" t="str">
        <f>IF($C164=0,"",'RECEIVED FROM STATE'!$B$2)</f>
        <v/>
      </c>
      <c r="B164" s="104" t="str">
        <f>IF($C164&gt;0,VLOOKUP($C164,'ALN 070824'!$A:$C,3,FALSE),"")</f>
        <v/>
      </c>
      <c r="C164" s="30"/>
      <c r="D164" s="29"/>
      <c r="E164" s="105" t="str">
        <f>IF($C164&gt;0,VLOOKUP($C164,'ALN 070824'!$A:$C,2,FALSE),"")</f>
        <v/>
      </c>
      <c r="F164" s="10"/>
      <c r="G164" s="18"/>
      <c r="I164" s="106" t="str">
        <f t="shared" si="8"/>
        <v/>
      </c>
      <c r="J164" s="106" t="str">
        <f t="shared" si="9"/>
        <v/>
      </c>
      <c r="K164" s="106" t="str">
        <f t="shared" si="10"/>
        <v/>
      </c>
      <c r="L164" s="106" t="str">
        <f t="shared" si="11"/>
        <v/>
      </c>
    </row>
    <row r="165" spans="1:12">
      <c r="A165" s="103" t="str">
        <f>IF($C165=0,"",'RECEIVED FROM STATE'!$B$2)</f>
        <v/>
      </c>
      <c r="B165" s="104" t="str">
        <f>IF($C165&gt;0,VLOOKUP($C165,'ALN 070824'!$A:$C,3,FALSE),"")</f>
        <v/>
      </c>
      <c r="C165" s="30"/>
      <c r="D165" s="29"/>
      <c r="E165" s="105" t="str">
        <f>IF($C165&gt;0,VLOOKUP($C165,'ALN 070824'!$A:$C,2,FALSE),"")</f>
        <v/>
      </c>
      <c r="F165" s="10"/>
      <c r="G165" s="18"/>
      <c r="I165" s="106" t="str">
        <f t="shared" si="8"/>
        <v/>
      </c>
      <c r="J165" s="106" t="str">
        <f t="shared" si="9"/>
        <v/>
      </c>
      <c r="K165" s="106" t="str">
        <f t="shared" si="10"/>
        <v/>
      </c>
      <c r="L165" s="106" t="str">
        <f t="shared" si="11"/>
        <v/>
      </c>
    </row>
    <row r="166" spans="1:12">
      <c r="A166" s="103" t="str">
        <f>IF($C166=0,"",'RECEIVED FROM STATE'!$B$2)</f>
        <v/>
      </c>
      <c r="B166" s="104" t="str">
        <f>IF($C166&gt;0,VLOOKUP($C166,'ALN 070824'!$A:$C,3,FALSE),"")</f>
        <v/>
      </c>
      <c r="C166" s="30"/>
      <c r="D166" s="29"/>
      <c r="E166" s="105" t="str">
        <f>IF($C166&gt;0,VLOOKUP($C166,'ALN 070824'!$A:$C,2,FALSE),"")</f>
        <v/>
      </c>
      <c r="F166" s="10"/>
      <c r="G166" s="18"/>
      <c r="I166" s="106" t="str">
        <f t="shared" si="8"/>
        <v/>
      </c>
      <c r="J166" s="106" t="str">
        <f t="shared" si="9"/>
        <v/>
      </c>
      <c r="K166" s="106" t="str">
        <f t="shared" si="10"/>
        <v/>
      </c>
      <c r="L166" s="106" t="str">
        <f t="shared" si="11"/>
        <v/>
      </c>
    </row>
    <row r="167" spans="1:12">
      <c r="A167" s="103" t="str">
        <f>IF($C167=0,"",'RECEIVED FROM STATE'!$B$2)</f>
        <v/>
      </c>
      <c r="B167" s="104" t="str">
        <f>IF($C167&gt;0,VLOOKUP($C167,'ALN 070824'!$A:$C,3,FALSE),"")</f>
        <v/>
      </c>
      <c r="C167" s="30"/>
      <c r="D167" s="29"/>
      <c r="E167" s="105" t="str">
        <f>IF($C167&gt;0,VLOOKUP($C167,'ALN 070824'!$A:$C,2,FALSE),"")</f>
        <v/>
      </c>
      <c r="F167" s="10"/>
      <c r="G167" s="18"/>
      <c r="I167" s="106" t="str">
        <f t="shared" si="8"/>
        <v/>
      </c>
      <c r="J167" s="106" t="str">
        <f t="shared" si="9"/>
        <v/>
      </c>
      <c r="K167" s="106" t="str">
        <f t="shared" si="10"/>
        <v/>
      </c>
      <c r="L167" s="106" t="str">
        <f t="shared" si="11"/>
        <v/>
      </c>
    </row>
    <row r="168" spans="1:12">
      <c r="A168" s="103" t="str">
        <f>IF($C168=0,"",'RECEIVED FROM STATE'!$B$2)</f>
        <v/>
      </c>
      <c r="B168" s="104" t="str">
        <f>IF($C168&gt;0,VLOOKUP($C168,'ALN 070824'!$A:$C,3,FALSE),"")</f>
        <v/>
      </c>
      <c r="C168" s="30"/>
      <c r="D168" s="29"/>
      <c r="E168" s="105" t="str">
        <f>IF($C168&gt;0,VLOOKUP($C168,'ALN 070824'!$A:$C,2,FALSE),"")</f>
        <v/>
      </c>
      <c r="F168" s="10"/>
      <c r="G168" s="18"/>
      <c r="I168" s="106" t="str">
        <f t="shared" si="8"/>
        <v/>
      </c>
      <c r="J168" s="106" t="str">
        <f t="shared" si="9"/>
        <v/>
      </c>
      <c r="K168" s="106" t="str">
        <f t="shared" si="10"/>
        <v/>
      </c>
      <c r="L168" s="106" t="str">
        <f t="shared" si="11"/>
        <v/>
      </c>
    </row>
    <row r="169" spans="1:12">
      <c r="A169" s="103" t="str">
        <f>IF($C169=0,"",'RECEIVED FROM STATE'!$B$2)</f>
        <v/>
      </c>
      <c r="B169" s="104" t="str">
        <f>IF($C169&gt;0,VLOOKUP($C169,'ALN 070824'!$A:$C,3,FALSE),"")</f>
        <v/>
      </c>
      <c r="C169" s="30"/>
      <c r="D169" s="29"/>
      <c r="E169" s="105" t="str">
        <f>IF($C169&gt;0,VLOOKUP($C169,'ALN 070824'!$A:$C,2,FALSE),"")</f>
        <v/>
      </c>
      <c r="F169" s="10"/>
      <c r="G169" s="18"/>
      <c r="I169" s="106" t="str">
        <f t="shared" si="8"/>
        <v/>
      </c>
      <c r="J169" s="106" t="str">
        <f t="shared" si="9"/>
        <v/>
      </c>
      <c r="K169" s="106" t="str">
        <f t="shared" si="10"/>
        <v/>
      </c>
      <c r="L169" s="106" t="str">
        <f t="shared" si="11"/>
        <v/>
      </c>
    </row>
    <row r="170" spans="1:12">
      <c r="A170" s="103" t="str">
        <f>IF($C170=0,"",'RECEIVED FROM STATE'!$B$2)</f>
        <v/>
      </c>
      <c r="B170" s="104" t="str">
        <f>IF($C170&gt;0,VLOOKUP($C170,'ALN 070824'!$A:$C,3,FALSE),"")</f>
        <v/>
      </c>
      <c r="C170" s="30"/>
      <c r="D170" s="29"/>
      <c r="E170" s="105" t="str">
        <f>IF($C170&gt;0,VLOOKUP($C170,'ALN 070824'!$A:$C,2,FALSE),"")</f>
        <v/>
      </c>
      <c r="F170" s="10"/>
      <c r="G170" s="18"/>
      <c r="I170" s="106" t="str">
        <f t="shared" si="8"/>
        <v/>
      </c>
      <c r="J170" s="106" t="str">
        <f t="shared" si="9"/>
        <v/>
      </c>
      <c r="K170" s="106" t="str">
        <f t="shared" si="10"/>
        <v/>
      </c>
      <c r="L170" s="106" t="str">
        <f t="shared" si="11"/>
        <v/>
      </c>
    </row>
    <row r="171" spans="1:12">
      <c r="A171" s="103" t="str">
        <f>IF($C171=0,"",'RECEIVED FROM STATE'!$B$2)</f>
        <v/>
      </c>
      <c r="B171" s="104" t="str">
        <f>IF($C171&gt;0,VLOOKUP($C171,'ALN 070824'!$A:$C,3,FALSE),"")</f>
        <v/>
      </c>
      <c r="C171" s="30"/>
      <c r="D171" s="29"/>
      <c r="E171" s="105" t="str">
        <f>IF($C171&gt;0,VLOOKUP($C171,'ALN 070824'!$A:$C,2,FALSE),"")</f>
        <v/>
      </c>
      <c r="F171" s="10"/>
      <c r="G171" s="18"/>
      <c r="I171" s="106" t="str">
        <f t="shared" si="8"/>
        <v/>
      </c>
      <c r="J171" s="106" t="str">
        <f t="shared" si="9"/>
        <v/>
      </c>
      <c r="K171" s="106" t="str">
        <f t="shared" si="10"/>
        <v/>
      </c>
      <c r="L171" s="106" t="str">
        <f t="shared" si="11"/>
        <v/>
      </c>
    </row>
    <row r="172" spans="1:12">
      <c r="A172" s="103" t="str">
        <f>IF($C172=0,"",'RECEIVED FROM STATE'!$B$2)</f>
        <v/>
      </c>
      <c r="B172" s="104" t="str">
        <f>IF($C172&gt;0,VLOOKUP($C172,'ALN 070824'!$A:$C,3,FALSE),"")</f>
        <v/>
      </c>
      <c r="C172" s="30"/>
      <c r="D172" s="29"/>
      <c r="E172" s="105" t="str">
        <f>IF($C172&gt;0,VLOOKUP($C172,'ALN 070824'!$A:$C,2,FALSE),"")</f>
        <v/>
      </c>
      <c r="F172" s="10"/>
      <c r="G172" s="18"/>
      <c r="I172" s="106" t="str">
        <f t="shared" si="8"/>
        <v/>
      </c>
      <c r="J172" s="106" t="str">
        <f t="shared" si="9"/>
        <v/>
      </c>
      <c r="K172" s="106" t="str">
        <f t="shared" si="10"/>
        <v/>
      </c>
      <c r="L172" s="106" t="str">
        <f t="shared" si="11"/>
        <v/>
      </c>
    </row>
    <row r="173" spans="1:12">
      <c r="A173" s="103" t="str">
        <f>IF($C173=0,"",'RECEIVED FROM STATE'!$B$2)</f>
        <v/>
      </c>
      <c r="B173" s="104" t="str">
        <f>IF($C173&gt;0,VLOOKUP($C173,'ALN 070824'!$A:$C,3,FALSE),"")</f>
        <v/>
      </c>
      <c r="C173" s="30"/>
      <c r="D173" s="29"/>
      <c r="E173" s="105" t="str">
        <f>IF($C173&gt;0,VLOOKUP($C173,'ALN 070824'!$A:$C,2,FALSE),"")</f>
        <v/>
      </c>
      <c r="F173" s="10"/>
      <c r="G173" s="18"/>
      <c r="I173" s="106" t="str">
        <f t="shared" si="8"/>
        <v/>
      </c>
      <c r="J173" s="106" t="str">
        <f t="shared" si="9"/>
        <v/>
      </c>
      <c r="K173" s="106" t="str">
        <f t="shared" si="10"/>
        <v/>
      </c>
      <c r="L173" s="106" t="str">
        <f t="shared" si="11"/>
        <v/>
      </c>
    </row>
    <row r="174" spans="1:12">
      <c r="A174" s="103" t="str">
        <f>IF($C174=0,"",'RECEIVED FROM STATE'!$B$2)</f>
        <v/>
      </c>
      <c r="B174" s="104" t="str">
        <f>IF($C174&gt;0,VLOOKUP($C174,'ALN 070824'!$A:$C,3,FALSE),"")</f>
        <v/>
      </c>
      <c r="C174" s="30"/>
      <c r="D174" s="29"/>
      <c r="E174" s="105" t="str">
        <f>IF($C174&gt;0,VLOOKUP($C174,'ALN 070824'!$A:$C,2,FALSE),"")</f>
        <v/>
      </c>
      <c r="F174" s="10"/>
      <c r="G174" s="18"/>
      <c r="I174" s="106" t="str">
        <f t="shared" si="8"/>
        <v/>
      </c>
      <c r="J174" s="106" t="str">
        <f t="shared" si="9"/>
        <v/>
      </c>
      <c r="K174" s="106" t="str">
        <f t="shared" si="10"/>
        <v/>
      </c>
      <c r="L174" s="106" t="str">
        <f t="shared" si="11"/>
        <v/>
      </c>
    </row>
    <row r="175" spans="1:12">
      <c r="A175" s="103" t="str">
        <f>IF($C175=0,"",'RECEIVED FROM STATE'!$B$2)</f>
        <v/>
      </c>
      <c r="B175" s="104" t="str">
        <f>IF($C175&gt;0,VLOOKUP($C175,'ALN 070824'!$A:$C,3,FALSE),"")</f>
        <v/>
      </c>
      <c r="C175" s="30"/>
      <c r="D175" s="29"/>
      <c r="E175" s="105" t="str">
        <f>IF($C175&gt;0,VLOOKUP($C175,'ALN 070824'!$A:$C,2,FALSE),"")</f>
        <v/>
      </c>
      <c r="F175" s="10"/>
      <c r="G175" s="18"/>
      <c r="I175" s="106" t="str">
        <f t="shared" si="8"/>
        <v/>
      </c>
      <c r="J175" s="106" t="str">
        <f t="shared" si="9"/>
        <v/>
      </c>
      <c r="K175" s="106" t="str">
        <f t="shared" si="10"/>
        <v/>
      </c>
      <c r="L175" s="106" t="str">
        <f t="shared" si="11"/>
        <v/>
      </c>
    </row>
    <row r="176" spans="1:12">
      <c r="A176" s="103" t="str">
        <f>IF($C176=0,"",'RECEIVED FROM STATE'!$B$2)</f>
        <v/>
      </c>
      <c r="B176" s="104" t="str">
        <f>IF($C176&gt;0,VLOOKUP($C176,'ALN 070824'!$A:$C,3,FALSE),"")</f>
        <v/>
      </c>
      <c r="C176" s="30"/>
      <c r="D176" s="29"/>
      <c r="E176" s="105" t="str">
        <f>IF($C176&gt;0,VLOOKUP($C176,'ALN 070824'!$A:$C,2,FALSE),"")</f>
        <v/>
      </c>
      <c r="F176" s="10"/>
      <c r="G176" s="18"/>
      <c r="I176" s="106" t="str">
        <f t="shared" si="8"/>
        <v/>
      </c>
      <c r="J176" s="106" t="str">
        <f t="shared" si="9"/>
        <v/>
      </c>
      <c r="K176" s="106" t="str">
        <f t="shared" si="10"/>
        <v/>
      </c>
      <c r="L176" s="106" t="str">
        <f t="shared" si="11"/>
        <v/>
      </c>
    </row>
    <row r="177" spans="1:12">
      <c r="A177" s="103" t="str">
        <f>IF($C177=0,"",'RECEIVED FROM STATE'!$B$2)</f>
        <v/>
      </c>
      <c r="B177" s="104" t="str">
        <f>IF($C177&gt;0,VLOOKUP($C177,'ALN 070824'!$A:$C,3,FALSE),"")</f>
        <v/>
      </c>
      <c r="C177" s="30"/>
      <c r="D177" s="29"/>
      <c r="E177" s="105" t="str">
        <f>IF($C177&gt;0,VLOOKUP($C177,'ALN 070824'!$A:$C,2,FALSE),"")</f>
        <v/>
      </c>
      <c r="F177" s="10"/>
      <c r="G177" s="18"/>
      <c r="I177" s="106" t="str">
        <f t="shared" si="8"/>
        <v/>
      </c>
      <c r="J177" s="106" t="str">
        <f t="shared" si="9"/>
        <v/>
      </c>
      <c r="K177" s="106" t="str">
        <f t="shared" si="10"/>
        <v/>
      </c>
      <c r="L177" s="106" t="str">
        <f t="shared" si="11"/>
        <v/>
      </c>
    </row>
    <row r="178" spans="1:12">
      <c r="A178" s="103" t="str">
        <f>IF($C178=0,"",'RECEIVED FROM STATE'!$B$2)</f>
        <v/>
      </c>
      <c r="B178" s="104" t="str">
        <f>IF($C178&gt;0,VLOOKUP($C178,'ALN 070824'!$A:$C,3,FALSE),"")</f>
        <v/>
      </c>
      <c r="C178" s="30"/>
      <c r="D178" s="29"/>
      <c r="E178" s="105" t="str">
        <f>IF($C178&gt;0,VLOOKUP($C178,'ALN 070824'!$A:$C,2,FALSE),"")</f>
        <v/>
      </c>
      <c r="F178" s="10"/>
      <c r="G178" s="18"/>
      <c r="I178" s="106" t="str">
        <f t="shared" si="8"/>
        <v/>
      </c>
      <c r="J178" s="106" t="str">
        <f t="shared" si="9"/>
        <v/>
      </c>
      <c r="K178" s="106" t="str">
        <f t="shared" si="10"/>
        <v/>
      </c>
      <c r="L178" s="106" t="str">
        <f t="shared" si="11"/>
        <v/>
      </c>
    </row>
    <row r="179" spans="1:12">
      <c r="A179" s="103" t="str">
        <f>IF($C179=0,"",'RECEIVED FROM STATE'!$B$2)</f>
        <v/>
      </c>
      <c r="B179" s="104" t="str">
        <f>IF($C179&gt;0,VLOOKUP($C179,'ALN 070824'!$A:$C,3,FALSE),"")</f>
        <v/>
      </c>
      <c r="C179" s="30"/>
      <c r="D179" s="29"/>
      <c r="E179" s="105" t="str">
        <f>IF($C179&gt;0,VLOOKUP($C179,'ALN 070824'!$A:$C,2,FALSE),"")</f>
        <v/>
      </c>
      <c r="F179" s="10"/>
      <c r="G179" s="18"/>
      <c r="I179" s="106" t="str">
        <f t="shared" si="8"/>
        <v/>
      </c>
      <c r="J179" s="106" t="str">
        <f t="shared" si="9"/>
        <v/>
      </c>
      <c r="K179" s="106" t="str">
        <f t="shared" si="10"/>
        <v/>
      </c>
      <c r="L179" s="106" t="str">
        <f t="shared" si="11"/>
        <v/>
      </c>
    </row>
    <row r="180" spans="1:12">
      <c r="A180" s="103" t="str">
        <f>IF($C180=0,"",'RECEIVED FROM STATE'!$B$2)</f>
        <v/>
      </c>
      <c r="B180" s="104" t="str">
        <f>IF($C180&gt;0,VLOOKUP($C180,'ALN 070824'!$A:$C,3,FALSE),"")</f>
        <v/>
      </c>
      <c r="C180" s="30"/>
      <c r="D180" s="29"/>
      <c r="E180" s="105" t="str">
        <f>IF($C180&gt;0,VLOOKUP($C180,'ALN 070824'!$A:$C,2,FALSE),"")</f>
        <v/>
      </c>
      <c r="F180" s="10"/>
      <c r="G180" s="18"/>
      <c r="I180" s="106" t="str">
        <f t="shared" si="8"/>
        <v/>
      </c>
      <c r="J180" s="106" t="str">
        <f t="shared" si="9"/>
        <v/>
      </c>
      <c r="K180" s="106" t="str">
        <f t="shared" si="10"/>
        <v/>
      </c>
      <c r="L180" s="106" t="str">
        <f t="shared" si="11"/>
        <v/>
      </c>
    </row>
    <row r="181" spans="1:12">
      <c r="A181" s="103" t="str">
        <f>IF($C181=0,"",'RECEIVED FROM STATE'!$B$2)</f>
        <v/>
      </c>
      <c r="B181" s="104" t="str">
        <f>IF($C181&gt;0,VLOOKUP($C181,'ALN 070824'!$A:$C,3,FALSE),"")</f>
        <v/>
      </c>
      <c r="C181" s="30"/>
      <c r="D181" s="29"/>
      <c r="E181" s="105" t="str">
        <f>IF($C181&gt;0,VLOOKUP($C181,'ALN 070824'!$A:$C,2,FALSE),"")</f>
        <v/>
      </c>
      <c r="F181" s="10"/>
      <c r="G181" s="18"/>
      <c r="I181" s="106" t="str">
        <f t="shared" si="8"/>
        <v/>
      </c>
      <c r="J181" s="106" t="str">
        <f t="shared" si="9"/>
        <v/>
      </c>
      <c r="K181" s="106" t="str">
        <f t="shared" si="10"/>
        <v/>
      </c>
      <c r="L181" s="106" t="str">
        <f t="shared" si="11"/>
        <v/>
      </c>
    </row>
    <row r="182" spans="1:12">
      <c r="A182" s="103" t="str">
        <f>IF($C182=0,"",'RECEIVED FROM STATE'!$B$2)</f>
        <v/>
      </c>
      <c r="B182" s="104" t="str">
        <f>IF($C182&gt;0,VLOOKUP($C182,'ALN 070824'!$A:$C,3,FALSE),"")</f>
        <v/>
      </c>
      <c r="C182" s="30"/>
      <c r="D182" s="29"/>
      <c r="E182" s="105" t="str">
        <f>IF($C182&gt;0,VLOOKUP($C182,'ALN 070824'!$A:$C,2,FALSE),"")</f>
        <v/>
      </c>
      <c r="F182" s="10"/>
      <c r="G182" s="18"/>
      <c r="I182" s="106" t="str">
        <f t="shared" si="8"/>
        <v/>
      </c>
      <c r="J182" s="106" t="str">
        <f t="shared" si="9"/>
        <v/>
      </c>
      <c r="K182" s="106" t="str">
        <f t="shared" si="10"/>
        <v/>
      </c>
      <c r="L182" s="106" t="str">
        <f t="shared" si="11"/>
        <v/>
      </c>
    </row>
    <row r="183" spans="1:12">
      <c r="A183" s="103" t="str">
        <f>IF($C183=0,"",'RECEIVED FROM STATE'!$B$2)</f>
        <v/>
      </c>
      <c r="B183" s="104" t="str">
        <f>IF($C183&gt;0,VLOOKUP($C183,'ALN 070824'!$A:$C,3,FALSE),"")</f>
        <v/>
      </c>
      <c r="C183" s="30"/>
      <c r="D183" s="29"/>
      <c r="E183" s="105" t="str">
        <f>IF($C183&gt;0,VLOOKUP($C183,'ALN 070824'!$A:$C,2,FALSE),"")</f>
        <v/>
      </c>
      <c r="F183" s="10"/>
      <c r="G183" s="18"/>
      <c r="I183" s="106" t="str">
        <f t="shared" si="8"/>
        <v/>
      </c>
      <c r="J183" s="106" t="str">
        <f t="shared" si="9"/>
        <v/>
      </c>
      <c r="K183" s="106" t="str">
        <f t="shared" si="10"/>
        <v/>
      </c>
      <c r="L183" s="106" t="str">
        <f t="shared" si="11"/>
        <v/>
      </c>
    </row>
    <row r="184" spans="1:12">
      <c r="A184" s="103" t="str">
        <f>IF($C184=0,"",'RECEIVED FROM STATE'!$B$2)</f>
        <v/>
      </c>
      <c r="B184" s="104" t="str">
        <f>IF($C184&gt;0,VLOOKUP($C184,'ALN 070824'!$A:$C,3,FALSE),"")</f>
        <v/>
      </c>
      <c r="C184" s="30"/>
      <c r="D184" s="29"/>
      <c r="E184" s="105" t="str">
        <f>IF($C184&gt;0,VLOOKUP($C184,'ALN 070824'!$A:$C,2,FALSE),"")</f>
        <v/>
      </c>
      <c r="F184" s="10"/>
      <c r="G184" s="18"/>
      <c r="I184" s="106" t="str">
        <f t="shared" si="8"/>
        <v/>
      </c>
      <c r="J184" s="106" t="str">
        <f t="shared" si="9"/>
        <v/>
      </c>
      <c r="K184" s="106" t="str">
        <f t="shared" si="10"/>
        <v/>
      </c>
      <c r="L184" s="106" t="str">
        <f t="shared" si="11"/>
        <v/>
      </c>
    </row>
    <row r="185" spans="1:12">
      <c r="A185" s="103" t="str">
        <f>IF($C185=0,"",'RECEIVED FROM STATE'!$B$2)</f>
        <v/>
      </c>
      <c r="B185" s="104" t="str">
        <f>IF($C185&gt;0,VLOOKUP($C185,'ALN 070824'!$A:$C,3,FALSE),"")</f>
        <v/>
      </c>
      <c r="C185" s="30"/>
      <c r="D185" s="29"/>
      <c r="E185" s="105" t="str">
        <f>IF($C185&gt;0,VLOOKUP($C185,'ALN 070824'!$A:$C,2,FALSE),"")</f>
        <v/>
      </c>
      <c r="F185" s="10"/>
      <c r="G185" s="18"/>
      <c r="I185" s="106" t="str">
        <f t="shared" si="8"/>
        <v/>
      </c>
      <c r="J185" s="106" t="str">
        <f t="shared" si="9"/>
        <v/>
      </c>
      <c r="K185" s="106" t="str">
        <f t="shared" si="10"/>
        <v/>
      </c>
      <c r="L185" s="106" t="str">
        <f t="shared" si="11"/>
        <v/>
      </c>
    </row>
    <row r="186" spans="1:12">
      <c r="A186" s="103" t="str">
        <f>IF($C186=0,"",'RECEIVED FROM STATE'!$B$2)</f>
        <v/>
      </c>
      <c r="B186" s="104" t="str">
        <f>IF($C186&gt;0,VLOOKUP($C186,'ALN 070824'!$A:$C,3,FALSE),"")</f>
        <v/>
      </c>
      <c r="C186" s="30"/>
      <c r="D186" s="29"/>
      <c r="E186" s="105" t="str">
        <f>IF($C186&gt;0,VLOOKUP($C186,'ALN 070824'!$A:$C,2,FALSE),"")</f>
        <v/>
      </c>
      <c r="F186" s="10"/>
      <c r="G186" s="18"/>
      <c r="I186" s="106" t="str">
        <f t="shared" si="8"/>
        <v/>
      </c>
      <c r="J186" s="106" t="str">
        <f t="shared" si="9"/>
        <v/>
      </c>
      <c r="K186" s="106" t="str">
        <f t="shared" si="10"/>
        <v/>
      </c>
      <c r="L186" s="106" t="str">
        <f t="shared" si="11"/>
        <v/>
      </c>
    </row>
    <row r="187" spans="1:12">
      <c r="A187" s="103" t="str">
        <f>IF($C187=0,"",'RECEIVED FROM STATE'!$B$2)</f>
        <v/>
      </c>
      <c r="B187" s="104" t="str">
        <f>IF($C187&gt;0,VLOOKUP($C187,'ALN 070824'!$A:$C,3,FALSE),"")</f>
        <v/>
      </c>
      <c r="C187" s="30"/>
      <c r="D187" s="29"/>
      <c r="E187" s="105" t="str">
        <f>IF($C187&gt;0,VLOOKUP($C187,'ALN 070824'!$A:$C,2,FALSE),"")</f>
        <v/>
      </c>
      <c r="F187" s="10"/>
      <c r="G187" s="18"/>
      <c r="I187" s="106" t="str">
        <f t="shared" si="8"/>
        <v/>
      </c>
      <c r="J187" s="106" t="str">
        <f t="shared" si="9"/>
        <v/>
      </c>
      <c r="K187" s="106" t="str">
        <f t="shared" si="10"/>
        <v/>
      </c>
      <c r="L187" s="106" t="str">
        <f t="shared" si="11"/>
        <v/>
      </c>
    </row>
    <row r="188" spans="1:12">
      <c r="A188" s="103" t="str">
        <f>IF($C188=0,"",'RECEIVED FROM STATE'!$B$2)</f>
        <v/>
      </c>
      <c r="B188" s="104" t="str">
        <f>IF($C188&gt;0,VLOOKUP($C188,'ALN 070824'!$A:$C,3,FALSE),"")</f>
        <v/>
      </c>
      <c r="C188" s="30"/>
      <c r="D188" s="29"/>
      <c r="E188" s="105" t="str">
        <f>IF($C188&gt;0,VLOOKUP($C188,'ALN 070824'!$A:$C,2,FALSE),"")</f>
        <v/>
      </c>
      <c r="F188" s="10"/>
      <c r="G188" s="18"/>
      <c r="I188" s="106" t="str">
        <f t="shared" si="8"/>
        <v/>
      </c>
      <c r="J188" s="106" t="str">
        <f t="shared" si="9"/>
        <v/>
      </c>
      <c r="K188" s="106" t="str">
        <f t="shared" si="10"/>
        <v/>
      </c>
      <c r="L188" s="106" t="str">
        <f t="shared" si="11"/>
        <v/>
      </c>
    </row>
    <row r="189" spans="1:12">
      <c r="A189" s="103" t="str">
        <f>IF($C189=0,"",'RECEIVED FROM STATE'!$B$2)</f>
        <v/>
      </c>
      <c r="B189" s="104" t="str">
        <f>IF($C189&gt;0,VLOOKUP($C189,'ALN 070824'!$A:$C,3,FALSE),"")</f>
        <v/>
      </c>
      <c r="C189" s="30"/>
      <c r="D189" s="29"/>
      <c r="E189" s="105" t="str">
        <f>IF($C189&gt;0,VLOOKUP($C189,'ALN 070824'!$A:$C,2,FALSE),"")</f>
        <v/>
      </c>
      <c r="F189" s="10"/>
      <c r="G189" s="18"/>
      <c r="I189" s="106" t="str">
        <f t="shared" si="8"/>
        <v/>
      </c>
      <c r="J189" s="106" t="str">
        <f t="shared" si="9"/>
        <v/>
      </c>
      <c r="K189" s="106" t="str">
        <f t="shared" si="10"/>
        <v/>
      </c>
      <c r="L189" s="106" t="str">
        <f t="shared" si="11"/>
        <v/>
      </c>
    </row>
    <row r="190" spans="1:12">
      <c r="A190" s="103" t="str">
        <f>IF($C190=0,"",'RECEIVED FROM STATE'!$B$2)</f>
        <v/>
      </c>
      <c r="B190" s="104" t="str">
        <f>IF($C190&gt;0,VLOOKUP($C190,'ALN 070824'!$A:$C,3,FALSE),"")</f>
        <v/>
      </c>
      <c r="C190" s="30"/>
      <c r="D190" s="29"/>
      <c r="E190" s="105" t="str">
        <f>IF($C190&gt;0,VLOOKUP($C190,'ALN 070824'!$A:$C,2,FALSE),"")</f>
        <v/>
      </c>
      <c r="F190" s="10"/>
      <c r="G190" s="18"/>
      <c r="I190" s="106" t="str">
        <f t="shared" si="8"/>
        <v/>
      </c>
      <c r="J190" s="106" t="str">
        <f t="shared" si="9"/>
        <v/>
      </c>
      <c r="K190" s="106" t="str">
        <f t="shared" si="10"/>
        <v/>
      </c>
      <c r="L190" s="106" t="str">
        <f t="shared" si="11"/>
        <v/>
      </c>
    </row>
    <row r="191" spans="1:12">
      <c r="A191" s="103" t="str">
        <f>IF($C191=0,"",'RECEIVED FROM STATE'!$B$2)</f>
        <v/>
      </c>
      <c r="B191" s="104" t="str">
        <f>IF($C191&gt;0,VLOOKUP($C191,'ALN 070824'!$A:$C,3,FALSE),"")</f>
        <v/>
      </c>
      <c r="C191" s="30"/>
      <c r="D191" s="29"/>
      <c r="E191" s="105" t="str">
        <f>IF($C191&gt;0,VLOOKUP($C191,'ALN 070824'!$A:$C,2,FALSE),"")</f>
        <v/>
      </c>
      <c r="F191" s="10"/>
      <c r="G191" s="18"/>
      <c r="I191" s="106" t="str">
        <f t="shared" si="8"/>
        <v/>
      </c>
      <c r="J191" s="106" t="str">
        <f t="shared" si="9"/>
        <v/>
      </c>
      <c r="K191" s="106" t="str">
        <f t="shared" si="10"/>
        <v/>
      </c>
      <c r="L191" s="106" t="str">
        <f t="shared" si="11"/>
        <v/>
      </c>
    </row>
    <row r="192" spans="1:12">
      <c r="A192" s="103" t="str">
        <f>IF($C192=0,"",'RECEIVED FROM STATE'!$B$2)</f>
        <v/>
      </c>
      <c r="B192" s="104" t="str">
        <f>IF($C192&gt;0,VLOOKUP($C192,'ALN 070824'!$A:$C,3,FALSE),"")</f>
        <v/>
      </c>
      <c r="C192" s="30"/>
      <c r="D192" s="29"/>
      <c r="E192" s="105" t="str">
        <f>IF($C192&gt;0,VLOOKUP($C192,'ALN 070824'!$A:$C,2,FALSE),"")</f>
        <v/>
      </c>
      <c r="F192" s="10"/>
      <c r="G192" s="18"/>
      <c r="I192" s="106" t="str">
        <f t="shared" si="8"/>
        <v/>
      </c>
      <c r="J192" s="106" t="str">
        <f t="shared" si="9"/>
        <v/>
      </c>
      <c r="K192" s="106" t="str">
        <f t="shared" si="10"/>
        <v/>
      </c>
      <c r="L192" s="106" t="str">
        <f t="shared" si="11"/>
        <v/>
      </c>
    </row>
    <row r="193" spans="1:12">
      <c r="A193" s="103" t="str">
        <f>IF($C193=0,"",'RECEIVED FROM STATE'!$B$2)</f>
        <v/>
      </c>
      <c r="B193" s="104" t="str">
        <f>IF($C193&gt;0,VLOOKUP($C193,'ALN 070824'!$A:$C,3,FALSE),"")</f>
        <v/>
      </c>
      <c r="C193" s="30"/>
      <c r="D193" s="29"/>
      <c r="E193" s="105" t="str">
        <f>IF($C193&gt;0,VLOOKUP($C193,'ALN 070824'!$A:$C,2,FALSE),"")</f>
        <v/>
      </c>
      <c r="F193" s="10"/>
      <c r="G193" s="18"/>
      <c r="I193" s="106" t="str">
        <f t="shared" si="8"/>
        <v/>
      </c>
      <c r="J193" s="106" t="str">
        <f t="shared" si="9"/>
        <v/>
      </c>
      <c r="K193" s="106" t="str">
        <f t="shared" si="10"/>
        <v/>
      </c>
      <c r="L193" s="106" t="str">
        <f t="shared" si="11"/>
        <v/>
      </c>
    </row>
    <row r="194" spans="1:12">
      <c r="A194" s="103" t="str">
        <f>IF($C194=0,"",'RECEIVED FROM STATE'!$B$2)</f>
        <v/>
      </c>
      <c r="B194" s="104" t="str">
        <f>IF($C194&gt;0,VLOOKUP($C194,'ALN 070824'!$A:$C,3,FALSE),"")</f>
        <v/>
      </c>
      <c r="C194" s="30"/>
      <c r="D194" s="29"/>
      <c r="E194" s="105" t="str">
        <f>IF($C194&gt;0,VLOOKUP($C194,'ALN 070824'!$A:$C,2,FALSE),"")</f>
        <v/>
      </c>
      <c r="F194" s="10"/>
      <c r="G194" s="18"/>
      <c r="I194" s="106" t="str">
        <f t="shared" si="8"/>
        <v/>
      </c>
      <c r="J194" s="106" t="str">
        <f t="shared" si="9"/>
        <v/>
      </c>
      <c r="K194" s="106" t="str">
        <f t="shared" si="10"/>
        <v/>
      </c>
      <c r="L194" s="106" t="str">
        <f t="shared" si="11"/>
        <v/>
      </c>
    </row>
    <row r="195" spans="1:12">
      <c r="A195" s="103" t="str">
        <f>IF($C195=0,"",'RECEIVED FROM STATE'!$B$2)</f>
        <v/>
      </c>
      <c r="B195" s="104" t="str">
        <f>IF($C195&gt;0,VLOOKUP($C195,'ALN 070824'!$A:$C,3,FALSE),"")</f>
        <v/>
      </c>
      <c r="C195" s="30"/>
      <c r="D195" s="29"/>
      <c r="E195" s="105" t="str">
        <f>IF($C195&gt;0,VLOOKUP($C195,'ALN 070824'!$A:$C,2,FALSE),"")</f>
        <v/>
      </c>
      <c r="F195" s="10"/>
      <c r="G195" s="18"/>
      <c r="I195" s="106" t="str">
        <f t="shared" si="8"/>
        <v/>
      </c>
      <c r="J195" s="106" t="str">
        <f t="shared" si="9"/>
        <v/>
      </c>
      <c r="K195" s="106" t="str">
        <f t="shared" si="10"/>
        <v/>
      </c>
      <c r="L195" s="106" t="str">
        <f t="shared" si="11"/>
        <v/>
      </c>
    </row>
    <row r="196" spans="1:12">
      <c r="A196" s="103" t="str">
        <f>IF($C196=0,"",'RECEIVED FROM STATE'!$B$2)</f>
        <v/>
      </c>
      <c r="B196" s="104" t="str">
        <f>IF($C196&gt;0,VLOOKUP($C196,'ALN 070824'!$A:$C,3,FALSE),"")</f>
        <v/>
      </c>
      <c r="C196" s="30"/>
      <c r="D196" s="29"/>
      <c r="E196" s="105" t="str">
        <f>IF($C196&gt;0,VLOOKUP($C196,'ALN 070824'!$A:$C,2,FALSE),"")</f>
        <v/>
      </c>
      <c r="F196" s="10"/>
      <c r="G196" s="18"/>
      <c r="I196" s="106" t="str">
        <f t="shared" si="8"/>
        <v/>
      </c>
      <c r="J196" s="106" t="str">
        <f t="shared" si="9"/>
        <v/>
      </c>
      <c r="K196" s="106" t="str">
        <f t="shared" si="10"/>
        <v/>
      </c>
      <c r="L196" s="106" t="str">
        <f t="shared" si="11"/>
        <v/>
      </c>
    </row>
    <row r="197" spans="1:12">
      <c r="A197" s="103" t="str">
        <f>IF($C197=0,"",'RECEIVED FROM STATE'!$B$2)</f>
        <v/>
      </c>
      <c r="B197" s="104" t="str">
        <f>IF($C197&gt;0,VLOOKUP($C197,'ALN 070824'!$A:$C,3,FALSE),"")</f>
        <v/>
      </c>
      <c r="C197" s="30"/>
      <c r="D197" s="29"/>
      <c r="E197" s="105" t="str">
        <f>IF($C197&gt;0,VLOOKUP($C197,'ALN 070824'!$A:$C,2,FALSE),"")</f>
        <v/>
      </c>
      <c r="F197" s="10"/>
      <c r="G197" s="18"/>
      <c r="I197" s="106" t="str">
        <f t="shared" si="8"/>
        <v/>
      </c>
      <c r="J197" s="106" t="str">
        <f t="shared" si="9"/>
        <v/>
      </c>
      <c r="K197" s="106" t="str">
        <f t="shared" si="10"/>
        <v/>
      </c>
      <c r="L197" s="106" t="str">
        <f t="shared" si="11"/>
        <v/>
      </c>
    </row>
    <row r="198" spans="1:12">
      <c r="A198" s="103" t="str">
        <f>IF($C198=0,"",'RECEIVED FROM STATE'!$B$2)</f>
        <v/>
      </c>
      <c r="B198" s="104" t="str">
        <f>IF($C198&gt;0,VLOOKUP($C198,'ALN 070824'!$A:$C,3,FALSE),"")</f>
        <v/>
      </c>
      <c r="C198" s="30"/>
      <c r="D198" s="29"/>
      <c r="E198" s="105" t="str">
        <f>IF($C198&gt;0,VLOOKUP($C198,'ALN 070824'!$A:$C,2,FALSE),"")</f>
        <v/>
      </c>
      <c r="F198" s="10"/>
      <c r="G198" s="18"/>
      <c r="I198" s="106" t="str">
        <f t="shared" si="8"/>
        <v/>
      </c>
      <c r="J198" s="106" t="str">
        <f t="shared" si="9"/>
        <v/>
      </c>
      <c r="K198" s="106" t="str">
        <f t="shared" si="10"/>
        <v/>
      </c>
      <c r="L198" s="106" t="str">
        <f t="shared" si="11"/>
        <v/>
      </c>
    </row>
    <row r="199" spans="1:12">
      <c r="A199" s="103" t="str">
        <f>IF($C199=0,"",'RECEIVED FROM STATE'!$B$2)</f>
        <v/>
      </c>
      <c r="B199" s="104" t="str">
        <f>IF($C199&gt;0,VLOOKUP($C199,'ALN 070824'!$A:$C,3,FALSE),"")</f>
        <v/>
      </c>
      <c r="C199" s="30"/>
      <c r="D199" s="29"/>
      <c r="E199" s="105" t="str">
        <f>IF($C199&gt;0,VLOOKUP($C199,'ALN 070824'!$A:$C,2,FALSE),"")</f>
        <v/>
      </c>
      <c r="F199" s="10"/>
      <c r="G199" s="18"/>
      <c r="I199" s="106" t="str">
        <f t="shared" si="8"/>
        <v/>
      </c>
      <c r="J199" s="106" t="str">
        <f t="shared" si="9"/>
        <v/>
      </c>
      <c r="K199" s="106" t="str">
        <f t="shared" si="10"/>
        <v/>
      </c>
      <c r="L199" s="106" t="str">
        <f t="shared" si="11"/>
        <v/>
      </c>
    </row>
    <row r="200" spans="1:12">
      <c r="A200" s="103" t="str">
        <f>IF($C200=0,"",'RECEIVED FROM STATE'!$B$2)</f>
        <v/>
      </c>
      <c r="B200" s="104" t="str">
        <f>IF($C200&gt;0,VLOOKUP($C200,'ALN 070824'!$A:$C,3,FALSE),"")</f>
        <v/>
      </c>
      <c r="C200" s="30"/>
      <c r="D200" s="29"/>
      <c r="E200" s="105" t="str">
        <f>IF($C200&gt;0,VLOOKUP($C200,'ALN 070824'!$A:$C,2,FALSE),"")</f>
        <v/>
      </c>
      <c r="F200" s="10"/>
      <c r="G200" s="18"/>
      <c r="I200" s="106" t="str">
        <f t="shared" si="8"/>
        <v/>
      </c>
      <c r="J200" s="106" t="str">
        <f t="shared" si="9"/>
        <v/>
      </c>
      <c r="K200" s="106" t="str">
        <f t="shared" si="10"/>
        <v/>
      </c>
      <c r="L200" s="106" t="str">
        <f t="shared" si="11"/>
        <v/>
      </c>
    </row>
    <row r="201" spans="1:12">
      <c r="A201" s="103" t="str">
        <f>IF($C201=0,"",'RECEIVED FROM STATE'!$B$2)</f>
        <v/>
      </c>
      <c r="B201" s="104" t="str">
        <f>IF($C201&gt;0,VLOOKUP($C201,'ALN 070824'!$A:$C,3,FALSE),"")</f>
        <v/>
      </c>
      <c r="C201" s="30"/>
      <c r="D201" s="29"/>
      <c r="E201" s="105" t="str">
        <f>IF($C201&gt;0,VLOOKUP($C201,'ALN 070824'!$A:$C,2,FALSE),"")</f>
        <v/>
      </c>
      <c r="F201" s="10"/>
      <c r="G201" s="18"/>
      <c r="I201" s="106" t="str">
        <f t="shared" ref="I201:I264" si="12">IF(OR(C201="84.425",C201="84.032"),"Please complete the ALN with alpha character.",IFERROR(IF(AND(E201="Other Assistance",ISBLANK(G201)),"Program Name required, please provide the Other ID Number (if applicable).",""),""))</f>
        <v/>
      </c>
      <c r="J201" s="106" t="str">
        <f t="shared" ref="J201:J264" si="13">LEFT(C201,2)</f>
        <v/>
      </c>
      <c r="K201" s="106" t="str">
        <f t="shared" ref="K201:K264" si="14">CONCATENATE($C201,$D201)</f>
        <v/>
      </c>
      <c r="L201" s="106" t="str">
        <f t="shared" ref="L201:L264" si="15">CONCATENATE($C201,$D201,$G201)</f>
        <v/>
      </c>
    </row>
    <row r="202" spans="1:12">
      <c r="A202" s="103" t="str">
        <f>IF($C202=0,"",'RECEIVED FROM STATE'!$B$2)</f>
        <v/>
      </c>
      <c r="B202" s="104" t="str">
        <f>IF($C202&gt;0,VLOOKUP($C202,'ALN 070824'!$A:$C,3,FALSE),"")</f>
        <v/>
      </c>
      <c r="C202" s="30"/>
      <c r="D202" s="29"/>
      <c r="E202" s="105" t="str">
        <f>IF($C202&gt;0,VLOOKUP($C202,'ALN 070824'!$A:$C,2,FALSE),"")</f>
        <v/>
      </c>
      <c r="F202" s="10"/>
      <c r="G202" s="18"/>
      <c r="I202" s="106" t="str">
        <f t="shared" si="12"/>
        <v/>
      </c>
      <c r="J202" s="106" t="str">
        <f t="shared" si="13"/>
        <v/>
      </c>
      <c r="K202" s="106" t="str">
        <f t="shared" si="14"/>
        <v/>
      </c>
      <c r="L202" s="106" t="str">
        <f t="shared" si="15"/>
        <v/>
      </c>
    </row>
    <row r="203" spans="1:12">
      <c r="A203" s="103" t="str">
        <f>IF($C203=0,"",'RECEIVED FROM STATE'!$B$2)</f>
        <v/>
      </c>
      <c r="B203" s="104" t="str">
        <f>IF($C203&gt;0,VLOOKUP($C203,'ALN 070824'!$A:$C,3,FALSE),"")</f>
        <v/>
      </c>
      <c r="C203" s="30"/>
      <c r="D203" s="29"/>
      <c r="E203" s="105" t="str">
        <f>IF($C203&gt;0,VLOOKUP($C203,'ALN 070824'!$A:$C,2,FALSE),"")</f>
        <v/>
      </c>
      <c r="F203" s="10"/>
      <c r="G203" s="18"/>
      <c r="I203" s="106" t="str">
        <f t="shared" si="12"/>
        <v/>
      </c>
      <c r="J203" s="106" t="str">
        <f t="shared" si="13"/>
        <v/>
      </c>
      <c r="K203" s="106" t="str">
        <f t="shared" si="14"/>
        <v/>
      </c>
      <c r="L203" s="106" t="str">
        <f t="shared" si="15"/>
        <v/>
      </c>
    </row>
    <row r="204" spans="1:12">
      <c r="A204" s="103" t="str">
        <f>IF($C204=0,"",'RECEIVED FROM STATE'!$B$2)</f>
        <v/>
      </c>
      <c r="B204" s="104" t="str">
        <f>IF($C204&gt;0,VLOOKUP($C204,'ALN 070824'!$A:$C,3,FALSE),"")</f>
        <v/>
      </c>
      <c r="C204" s="30"/>
      <c r="D204" s="29"/>
      <c r="E204" s="105" t="str">
        <f>IF($C204&gt;0,VLOOKUP($C204,'ALN 070824'!$A:$C,2,FALSE),"")</f>
        <v/>
      </c>
      <c r="F204" s="10"/>
      <c r="G204" s="18"/>
      <c r="I204" s="106" t="str">
        <f t="shared" si="12"/>
        <v/>
      </c>
      <c r="J204" s="106" t="str">
        <f t="shared" si="13"/>
        <v/>
      </c>
      <c r="K204" s="106" t="str">
        <f t="shared" si="14"/>
        <v/>
      </c>
      <c r="L204" s="106" t="str">
        <f t="shared" si="15"/>
        <v/>
      </c>
    </row>
    <row r="205" spans="1:12">
      <c r="A205" s="103" t="str">
        <f>IF($C205=0,"",'RECEIVED FROM STATE'!$B$2)</f>
        <v/>
      </c>
      <c r="B205" s="104" t="str">
        <f>IF($C205&gt;0,VLOOKUP($C205,'ALN 070824'!$A:$C,3,FALSE),"")</f>
        <v/>
      </c>
      <c r="C205" s="30"/>
      <c r="D205" s="29"/>
      <c r="E205" s="105" t="str">
        <f>IF($C205&gt;0,VLOOKUP($C205,'ALN 070824'!$A:$C,2,FALSE),"")</f>
        <v/>
      </c>
      <c r="F205" s="10"/>
      <c r="G205" s="18"/>
      <c r="I205" s="106" t="str">
        <f t="shared" si="12"/>
        <v/>
      </c>
      <c r="J205" s="106" t="str">
        <f t="shared" si="13"/>
        <v/>
      </c>
      <c r="K205" s="106" t="str">
        <f t="shared" si="14"/>
        <v/>
      </c>
      <c r="L205" s="106" t="str">
        <f t="shared" si="15"/>
        <v/>
      </c>
    </row>
    <row r="206" spans="1:12">
      <c r="A206" s="103" t="str">
        <f>IF($C206=0,"",'RECEIVED FROM STATE'!$B$2)</f>
        <v/>
      </c>
      <c r="B206" s="104" t="str">
        <f>IF($C206&gt;0,VLOOKUP($C206,'ALN 070824'!$A:$C,3,FALSE),"")</f>
        <v/>
      </c>
      <c r="C206" s="30"/>
      <c r="D206" s="29"/>
      <c r="E206" s="105" t="str">
        <f>IF($C206&gt;0,VLOOKUP($C206,'ALN 070824'!$A:$C,2,FALSE),"")</f>
        <v/>
      </c>
      <c r="F206" s="10"/>
      <c r="G206" s="18"/>
      <c r="I206" s="106" t="str">
        <f t="shared" si="12"/>
        <v/>
      </c>
      <c r="J206" s="106" t="str">
        <f t="shared" si="13"/>
        <v/>
      </c>
      <c r="K206" s="106" t="str">
        <f t="shared" si="14"/>
        <v/>
      </c>
      <c r="L206" s="106" t="str">
        <f t="shared" si="15"/>
        <v/>
      </c>
    </row>
    <row r="207" spans="1:12">
      <c r="A207" s="103" t="str">
        <f>IF($C207=0,"",'RECEIVED FROM STATE'!$B$2)</f>
        <v/>
      </c>
      <c r="B207" s="104" t="str">
        <f>IF($C207&gt;0,VLOOKUP($C207,'ALN 070824'!$A:$C,3,FALSE),"")</f>
        <v/>
      </c>
      <c r="C207" s="30"/>
      <c r="D207" s="29"/>
      <c r="E207" s="105" t="str">
        <f>IF($C207&gt;0,VLOOKUP($C207,'ALN 070824'!$A:$C,2,FALSE),"")</f>
        <v/>
      </c>
      <c r="F207" s="10"/>
      <c r="G207" s="18"/>
      <c r="I207" s="106" t="str">
        <f t="shared" si="12"/>
        <v/>
      </c>
      <c r="J207" s="106" t="str">
        <f t="shared" si="13"/>
        <v/>
      </c>
      <c r="K207" s="106" t="str">
        <f t="shared" si="14"/>
        <v/>
      </c>
      <c r="L207" s="106" t="str">
        <f t="shared" si="15"/>
        <v/>
      </c>
    </row>
    <row r="208" spans="1:12">
      <c r="A208" s="103" t="str">
        <f>IF($C208=0,"",'RECEIVED FROM STATE'!$B$2)</f>
        <v/>
      </c>
      <c r="B208" s="104" t="str">
        <f>IF($C208&gt;0,VLOOKUP($C208,'ALN 070824'!$A:$C,3,FALSE),"")</f>
        <v/>
      </c>
      <c r="C208" s="30"/>
      <c r="D208" s="29"/>
      <c r="E208" s="105" t="str">
        <f>IF($C208&gt;0,VLOOKUP($C208,'ALN 070824'!$A:$C,2,FALSE),"")</f>
        <v/>
      </c>
      <c r="F208" s="10"/>
      <c r="G208" s="18"/>
      <c r="I208" s="106" t="str">
        <f t="shared" si="12"/>
        <v/>
      </c>
      <c r="J208" s="106" t="str">
        <f t="shared" si="13"/>
        <v/>
      </c>
      <c r="K208" s="106" t="str">
        <f t="shared" si="14"/>
        <v/>
      </c>
      <c r="L208" s="106" t="str">
        <f t="shared" si="15"/>
        <v/>
      </c>
    </row>
    <row r="209" spans="1:12">
      <c r="A209" s="103" t="str">
        <f>IF($C209=0,"",'RECEIVED FROM STATE'!$B$2)</f>
        <v/>
      </c>
      <c r="B209" s="104" t="str">
        <f>IF($C209&gt;0,VLOOKUP($C209,'ALN 070824'!$A:$C,3,FALSE),"")</f>
        <v/>
      </c>
      <c r="C209" s="30"/>
      <c r="D209" s="29"/>
      <c r="E209" s="105" t="str">
        <f>IF($C209&gt;0,VLOOKUP($C209,'ALN 070824'!$A:$C,2,FALSE),"")</f>
        <v/>
      </c>
      <c r="F209" s="10"/>
      <c r="G209" s="18"/>
      <c r="I209" s="106" t="str">
        <f t="shared" si="12"/>
        <v/>
      </c>
      <c r="J209" s="106" t="str">
        <f t="shared" si="13"/>
        <v/>
      </c>
      <c r="K209" s="106" t="str">
        <f t="shared" si="14"/>
        <v/>
      </c>
      <c r="L209" s="106" t="str">
        <f t="shared" si="15"/>
        <v/>
      </c>
    </row>
    <row r="210" spans="1:12">
      <c r="A210" s="103" t="str">
        <f>IF($C210=0,"",'RECEIVED FROM STATE'!$B$2)</f>
        <v/>
      </c>
      <c r="B210" s="104" t="str">
        <f>IF($C210&gt;0,VLOOKUP($C210,'ALN 070824'!$A:$C,3,FALSE),"")</f>
        <v/>
      </c>
      <c r="C210" s="30"/>
      <c r="D210" s="29"/>
      <c r="E210" s="105" t="str">
        <f>IF($C210&gt;0,VLOOKUP($C210,'ALN 070824'!$A:$C,2,FALSE),"")</f>
        <v/>
      </c>
      <c r="F210" s="10"/>
      <c r="G210" s="18"/>
      <c r="I210" s="106" t="str">
        <f t="shared" si="12"/>
        <v/>
      </c>
      <c r="J210" s="106" t="str">
        <f t="shared" si="13"/>
        <v/>
      </c>
      <c r="K210" s="106" t="str">
        <f t="shared" si="14"/>
        <v/>
      </c>
      <c r="L210" s="106" t="str">
        <f t="shared" si="15"/>
        <v/>
      </c>
    </row>
    <row r="211" spans="1:12">
      <c r="A211" s="103" t="str">
        <f>IF($C211=0,"",'RECEIVED FROM STATE'!$B$2)</f>
        <v/>
      </c>
      <c r="B211" s="104" t="str">
        <f>IF($C211&gt;0,VLOOKUP($C211,'ALN 070824'!$A:$C,3,FALSE),"")</f>
        <v/>
      </c>
      <c r="C211" s="30"/>
      <c r="D211" s="29"/>
      <c r="E211" s="105" t="str">
        <f>IF($C211&gt;0,VLOOKUP($C211,'ALN 070824'!$A:$C,2,FALSE),"")</f>
        <v/>
      </c>
      <c r="F211" s="10"/>
      <c r="G211" s="18"/>
      <c r="I211" s="106" t="str">
        <f t="shared" si="12"/>
        <v/>
      </c>
      <c r="J211" s="106" t="str">
        <f t="shared" si="13"/>
        <v/>
      </c>
      <c r="K211" s="106" t="str">
        <f t="shared" si="14"/>
        <v/>
      </c>
      <c r="L211" s="106" t="str">
        <f t="shared" si="15"/>
        <v/>
      </c>
    </row>
    <row r="212" spans="1:12">
      <c r="A212" s="103" t="str">
        <f>IF($C212=0,"",'RECEIVED FROM STATE'!$B$2)</f>
        <v/>
      </c>
      <c r="B212" s="104" t="str">
        <f>IF($C212&gt;0,VLOOKUP($C212,'ALN 070824'!$A:$C,3,FALSE),"")</f>
        <v/>
      </c>
      <c r="C212" s="30"/>
      <c r="D212" s="29"/>
      <c r="E212" s="105" t="str">
        <f>IF($C212&gt;0,VLOOKUP($C212,'ALN 070824'!$A:$C,2,FALSE),"")</f>
        <v/>
      </c>
      <c r="F212" s="10"/>
      <c r="G212" s="18"/>
      <c r="I212" s="106" t="str">
        <f t="shared" si="12"/>
        <v/>
      </c>
      <c r="J212" s="106" t="str">
        <f t="shared" si="13"/>
        <v/>
      </c>
      <c r="K212" s="106" t="str">
        <f t="shared" si="14"/>
        <v/>
      </c>
      <c r="L212" s="106" t="str">
        <f t="shared" si="15"/>
        <v/>
      </c>
    </row>
    <row r="213" spans="1:12">
      <c r="A213" s="103" t="str">
        <f>IF($C213=0,"",'RECEIVED FROM STATE'!$B$2)</f>
        <v/>
      </c>
      <c r="B213" s="104" t="str">
        <f>IF($C213&gt;0,VLOOKUP($C213,'ALN 070824'!$A:$C,3,FALSE),"")</f>
        <v/>
      </c>
      <c r="C213" s="30"/>
      <c r="D213" s="29"/>
      <c r="E213" s="105" t="str">
        <f>IF($C213&gt;0,VLOOKUP($C213,'ALN 070824'!$A:$C,2,FALSE),"")</f>
        <v/>
      </c>
      <c r="F213" s="10"/>
      <c r="G213" s="18"/>
      <c r="I213" s="106" t="str">
        <f t="shared" si="12"/>
        <v/>
      </c>
      <c r="J213" s="106" t="str">
        <f t="shared" si="13"/>
        <v/>
      </c>
      <c r="K213" s="106" t="str">
        <f t="shared" si="14"/>
        <v/>
      </c>
      <c r="L213" s="106" t="str">
        <f t="shared" si="15"/>
        <v/>
      </c>
    </row>
    <row r="214" spans="1:12">
      <c r="A214" s="103" t="str">
        <f>IF($C214=0,"",'RECEIVED FROM STATE'!$B$2)</f>
        <v/>
      </c>
      <c r="B214" s="104" t="str">
        <f>IF($C214&gt;0,VLOOKUP($C214,'ALN 070824'!$A:$C,3,FALSE),"")</f>
        <v/>
      </c>
      <c r="C214" s="30"/>
      <c r="D214" s="29"/>
      <c r="E214" s="105" t="str">
        <f>IF($C214&gt;0,VLOOKUP($C214,'ALN 070824'!$A:$C,2,FALSE),"")</f>
        <v/>
      </c>
      <c r="F214" s="10"/>
      <c r="G214" s="18"/>
      <c r="I214" s="106" t="str">
        <f t="shared" si="12"/>
        <v/>
      </c>
      <c r="J214" s="106" t="str">
        <f t="shared" si="13"/>
        <v/>
      </c>
      <c r="K214" s="106" t="str">
        <f t="shared" si="14"/>
        <v/>
      </c>
      <c r="L214" s="106" t="str">
        <f t="shared" si="15"/>
        <v/>
      </c>
    </row>
    <row r="215" spans="1:12">
      <c r="A215" s="103" t="str">
        <f>IF($C215=0,"",'RECEIVED FROM STATE'!$B$2)</f>
        <v/>
      </c>
      <c r="B215" s="104" t="str">
        <f>IF($C215&gt;0,VLOOKUP($C215,'ALN 070824'!$A:$C,3,FALSE),"")</f>
        <v/>
      </c>
      <c r="C215" s="30"/>
      <c r="D215" s="29"/>
      <c r="E215" s="105" t="str">
        <f>IF($C215&gt;0,VLOOKUP($C215,'ALN 070824'!$A:$C,2,FALSE),"")</f>
        <v/>
      </c>
      <c r="F215" s="10"/>
      <c r="G215" s="18"/>
      <c r="I215" s="106" t="str">
        <f t="shared" si="12"/>
        <v/>
      </c>
      <c r="J215" s="106" t="str">
        <f t="shared" si="13"/>
        <v/>
      </c>
      <c r="K215" s="106" t="str">
        <f t="shared" si="14"/>
        <v/>
      </c>
      <c r="L215" s="106" t="str">
        <f t="shared" si="15"/>
        <v/>
      </c>
    </row>
    <row r="216" spans="1:12">
      <c r="A216" s="103" t="str">
        <f>IF($C216=0,"",'RECEIVED FROM STATE'!$B$2)</f>
        <v/>
      </c>
      <c r="B216" s="104" t="str">
        <f>IF($C216&gt;0,VLOOKUP($C216,'ALN 070824'!$A:$C,3,FALSE),"")</f>
        <v/>
      </c>
      <c r="C216" s="30"/>
      <c r="D216" s="29"/>
      <c r="E216" s="105" t="str">
        <f>IF($C216&gt;0,VLOOKUP($C216,'ALN 070824'!$A:$C,2,FALSE),"")</f>
        <v/>
      </c>
      <c r="F216" s="10"/>
      <c r="G216" s="18"/>
      <c r="I216" s="106" t="str">
        <f t="shared" si="12"/>
        <v/>
      </c>
      <c r="J216" s="106" t="str">
        <f t="shared" si="13"/>
        <v/>
      </c>
      <c r="K216" s="106" t="str">
        <f t="shared" si="14"/>
        <v/>
      </c>
      <c r="L216" s="106" t="str">
        <f t="shared" si="15"/>
        <v/>
      </c>
    </row>
    <row r="217" spans="1:12">
      <c r="A217" s="103" t="str">
        <f>IF($C217=0,"",'RECEIVED FROM STATE'!$B$2)</f>
        <v/>
      </c>
      <c r="B217" s="104" t="str">
        <f>IF($C217&gt;0,VLOOKUP($C217,'ALN 070824'!$A:$C,3,FALSE),"")</f>
        <v/>
      </c>
      <c r="C217" s="30"/>
      <c r="D217" s="29"/>
      <c r="E217" s="105" t="str">
        <f>IF($C217&gt;0,VLOOKUP($C217,'ALN 070824'!$A:$C,2,FALSE),"")</f>
        <v/>
      </c>
      <c r="F217" s="10"/>
      <c r="G217" s="18"/>
      <c r="I217" s="106" t="str">
        <f t="shared" si="12"/>
        <v/>
      </c>
      <c r="J217" s="106" t="str">
        <f t="shared" si="13"/>
        <v/>
      </c>
      <c r="K217" s="106" t="str">
        <f t="shared" si="14"/>
        <v/>
      </c>
      <c r="L217" s="106" t="str">
        <f t="shared" si="15"/>
        <v/>
      </c>
    </row>
    <row r="218" spans="1:12">
      <c r="A218" s="103" t="str">
        <f>IF($C218=0,"",'RECEIVED FROM STATE'!$B$2)</f>
        <v/>
      </c>
      <c r="B218" s="104" t="str">
        <f>IF($C218&gt;0,VLOOKUP($C218,'ALN 070824'!$A:$C,3,FALSE),"")</f>
        <v/>
      </c>
      <c r="C218" s="30"/>
      <c r="D218" s="29"/>
      <c r="E218" s="105" t="str">
        <f>IF($C218&gt;0,VLOOKUP($C218,'ALN 070824'!$A:$C,2,FALSE),"")</f>
        <v/>
      </c>
      <c r="F218" s="10"/>
      <c r="G218" s="18"/>
      <c r="I218" s="106" t="str">
        <f t="shared" si="12"/>
        <v/>
      </c>
      <c r="J218" s="106" t="str">
        <f t="shared" si="13"/>
        <v/>
      </c>
      <c r="K218" s="106" t="str">
        <f t="shared" si="14"/>
        <v/>
      </c>
      <c r="L218" s="106" t="str">
        <f t="shared" si="15"/>
        <v/>
      </c>
    </row>
    <row r="219" spans="1:12">
      <c r="A219" s="103" t="str">
        <f>IF($C219=0,"",'RECEIVED FROM STATE'!$B$2)</f>
        <v/>
      </c>
      <c r="B219" s="104" t="str">
        <f>IF($C219&gt;0,VLOOKUP($C219,'ALN 070824'!$A:$C,3,FALSE),"")</f>
        <v/>
      </c>
      <c r="C219" s="30"/>
      <c r="D219" s="29"/>
      <c r="E219" s="105" t="str">
        <f>IF($C219&gt;0,VLOOKUP($C219,'ALN 070824'!$A:$C,2,FALSE),"")</f>
        <v/>
      </c>
      <c r="F219" s="10"/>
      <c r="G219" s="18"/>
      <c r="I219" s="106" t="str">
        <f t="shared" si="12"/>
        <v/>
      </c>
      <c r="J219" s="106" t="str">
        <f t="shared" si="13"/>
        <v/>
      </c>
      <c r="K219" s="106" t="str">
        <f t="shared" si="14"/>
        <v/>
      </c>
      <c r="L219" s="106" t="str">
        <f t="shared" si="15"/>
        <v/>
      </c>
    </row>
    <row r="220" spans="1:12">
      <c r="A220" s="103" t="str">
        <f>IF($C220=0,"",'RECEIVED FROM STATE'!$B$2)</f>
        <v/>
      </c>
      <c r="B220" s="104" t="str">
        <f>IF($C220&gt;0,VLOOKUP($C220,'ALN 070824'!$A:$C,3,FALSE),"")</f>
        <v/>
      </c>
      <c r="C220" s="30"/>
      <c r="D220" s="29"/>
      <c r="E220" s="105" t="str">
        <f>IF($C220&gt;0,VLOOKUP($C220,'ALN 070824'!$A:$C,2,FALSE),"")</f>
        <v/>
      </c>
      <c r="F220" s="10"/>
      <c r="G220" s="18"/>
      <c r="I220" s="106" t="str">
        <f t="shared" si="12"/>
        <v/>
      </c>
      <c r="J220" s="106" t="str">
        <f t="shared" si="13"/>
        <v/>
      </c>
      <c r="K220" s="106" t="str">
        <f t="shared" si="14"/>
        <v/>
      </c>
      <c r="L220" s="106" t="str">
        <f t="shared" si="15"/>
        <v/>
      </c>
    </row>
    <row r="221" spans="1:12">
      <c r="A221" s="103" t="str">
        <f>IF($C221=0,"",'RECEIVED FROM STATE'!$B$2)</f>
        <v/>
      </c>
      <c r="B221" s="104" t="str">
        <f>IF($C221&gt;0,VLOOKUP($C221,'ALN 070824'!$A:$C,3,FALSE),"")</f>
        <v/>
      </c>
      <c r="C221" s="30"/>
      <c r="D221" s="29"/>
      <c r="E221" s="105" t="str">
        <f>IF($C221&gt;0,VLOOKUP($C221,'ALN 070824'!$A:$C,2,FALSE),"")</f>
        <v/>
      </c>
      <c r="F221" s="10"/>
      <c r="G221" s="18"/>
      <c r="I221" s="106" t="str">
        <f t="shared" si="12"/>
        <v/>
      </c>
      <c r="J221" s="106" t="str">
        <f t="shared" si="13"/>
        <v/>
      </c>
      <c r="K221" s="106" t="str">
        <f t="shared" si="14"/>
        <v/>
      </c>
      <c r="L221" s="106" t="str">
        <f t="shared" si="15"/>
        <v/>
      </c>
    </row>
    <row r="222" spans="1:12">
      <c r="A222" s="103" t="str">
        <f>IF($C222=0,"",'RECEIVED FROM STATE'!$B$2)</f>
        <v/>
      </c>
      <c r="B222" s="104" t="str">
        <f>IF($C222&gt;0,VLOOKUP($C222,'ALN 070824'!$A:$C,3,FALSE),"")</f>
        <v/>
      </c>
      <c r="C222" s="30"/>
      <c r="D222" s="29"/>
      <c r="E222" s="105" t="str">
        <f>IF($C222&gt;0,VLOOKUP($C222,'ALN 070824'!$A:$C,2,FALSE),"")</f>
        <v/>
      </c>
      <c r="F222" s="10"/>
      <c r="G222" s="18"/>
      <c r="I222" s="106" t="str">
        <f t="shared" si="12"/>
        <v/>
      </c>
      <c r="J222" s="106" t="str">
        <f t="shared" si="13"/>
        <v/>
      </c>
      <c r="K222" s="106" t="str">
        <f t="shared" si="14"/>
        <v/>
      </c>
      <c r="L222" s="106" t="str">
        <f t="shared" si="15"/>
        <v/>
      </c>
    </row>
    <row r="223" spans="1:12">
      <c r="A223" s="103" t="str">
        <f>IF($C223=0,"",'RECEIVED FROM STATE'!$B$2)</f>
        <v/>
      </c>
      <c r="B223" s="104" t="str">
        <f>IF($C223&gt;0,VLOOKUP($C223,'ALN 070824'!$A:$C,3,FALSE),"")</f>
        <v/>
      </c>
      <c r="C223" s="30"/>
      <c r="D223" s="29"/>
      <c r="E223" s="105" t="str">
        <f>IF($C223&gt;0,VLOOKUP($C223,'ALN 070824'!$A:$C,2,FALSE),"")</f>
        <v/>
      </c>
      <c r="F223" s="10"/>
      <c r="G223" s="18"/>
      <c r="I223" s="106" t="str">
        <f t="shared" si="12"/>
        <v/>
      </c>
      <c r="J223" s="106" t="str">
        <f t="shared" si="13"/>
        <v/>
      </c>
      <c r="K223" s="106" t="str">
        <f t="shared" si="14"/>
        <v/>
      </c>
      <c r="L223" s="106" t="str">
        <f t="shared" si="15"/>
        <v/>
      </c>
    </row>
    <row r="224" spans="1:12">
      <c r="A224" s="103" t="str">
        <f>IF($C224=0,"",'RECEIVED FROM STATE'!$B$2)</f>
        <v/>
      </c>
      <c r="B224" s="104" t="str">
        <f>IF($C224&gt;0,VLOOKUP($C224,'ALN 070824'!$A:$C,3,FALSE),"")</f>
        <v/>
      </c>
      <c r="C224" s="30"/>
      <c r="D224" s="29"/>
      <c r="E224" s="105" t="str">
        <f>IF($C224&gt;0,VLOOKUP($C224,'ALN 070824'!$A:$C,2,FALSE),"")</f>
        <v/>
      </c>
      <c r="F224" s="10"/>
      <c r="G224" s="18"/>
      <c r="I224" s="106" t="str">
        <f t="shared" si="12"/>
        <v/>
      </c>
      <c r="J224" s="106" t="str">
        <f t="shared" si="13"/>
        <v/>
      </c>
      <c r="K224" s="106" t="str">
        <f t="shared" si="14"/>
        <v/>
      </c>
      <c r="L224" s="106" t="str">
        <f t="shared" si="15"/>
        <v/>
      </c>
    </row>
    <row r="225" spans="1:12">
      <c r="A225" s="103" t="str">
        <f>IF($C225=0,"",'RECEIVED FROM STATE'!$B$2)</f>
        <v/>
      </c>
      <c r="B225" s="104" t="str">
        <f>IF($C225&gt;0,VLOOKUP($C225,'ALN 070824'!$A:$C,3,FALSE),"")</f>
        <v/>
      </c>
      <c r="C225" s="30"/>
      <c r="D225" s="29"/>
      <c r="E225" s="105" t="str">
        <f>IF($C225&gt;0,VLOOKUP($C225,'ALN 070824'!$A:$C,2,FALSE),"")</f>
        <v/>
      </c>
      <c r="F225" s="10"/>
      <c r="G225" s="18"/>
      <c r="I225" s="106" t="str">
        <f t="shared" si="12"/>
        <v/>
      </c>
      <c r="J225" s="106" t="str">
        <f t="shared" si="13"/>
        <v/>
      </c>
      <c r="K225" s="106" t="str">
        <f t="shared" si="14"/>
        <v/>
      </c>
      <c r="L225" s="106" t="str">
        <f t="shared" si="15"/>
        <v/>
      </c>
    </row>
    <row r="226" spans="1:12">
      <c r="A226" s="103" t="str">
        <f>IF($C226=0,"",'RECEIVED FROM STATE'!$B$2)</f>
        <v/>
      </c>
      <c r="B226" s="104" t="str">
        <f>IF($C226&gt;0,VLOOKUP($C226,'ALN 070824'!$A:$C,3,FALSE),"")</f>
        <v/>
      </c>
      <c r="C226" s="30"/>
      <c r="D226" s="29"/>
      <c r="E226" s="105" t="str">
        <f>IF($C226&gt;0,VLOOKUP($C226,'ALN 070824'!$A:$C,2,FALSE),"")</f>
        <v/>
      </c>
      <c r="F226" s="10"/>
      <c r="G226" s="18"/>
      <c r="I226" s="106" t="str">
        <f t="shared" si="12"/>
        <v/>
      </c>
      <c r="J226" s="106" t="str">
        <f t="shared" si="13"/>
        <v/>
      </c>
      <c r="K226" s="106" t="str">
        <f t="shared" si="14"/>
        <v/>
      </c>
      <c r="L226" s="106" t="str">
        <f t="shared" si="15"/>
        <v/>
      </c>
    </row>
    <row r="227" spans="1:12">
      <c r="A227" s="103" t="str">
        <f>IF($C227=0,"",'RECEIVED FROM STATE'!$B$2)</f>
        <v/>
      </c>
      <c r="B227" s="104" t="str">
        <f>IF($C227&gt;0,VLOOKUP($C227,'ALN 070824'!$A:$C,3,FALSE),"")</f>
        <v/>
      </c>
      <c r="C227" s="30"/>
      <c r="D227" s="29"/>
      <c r="E227" s="105" t="str">
        <f>IF($C227&gt;0,VLOOKUP($C227,'ALN 070824'!$A:$C,2,FALSE),"")</f>
        <v/>
      </c>
      <c r="F227" s="10"/>
      <c r="G227" s="18"/>
      <c r="I227" s="106" t="str">
        <f t="shared" si="12"/>
        <v/>
      </c>
      <c r="J227" s="106" t="str">
        <f t="shared" si="13"/>
        <v/>
      </c>
      <c r="K227" s="106" t="str">
        <f t="shared" si="14"/>
        <v/>
      </c>
      <c r="L227" s="106" t="str">
        <f t="shared" si="15"/>
        <v/>
      </c>
    </row>
    <row r="228" spans="1:12">
      <c r="A228" s="103" t="str">
        <f>IF($C228=0,"",'RECEIVED FROM STATE'!$B$2)</f>
        <v/>
      </c>
      <c r="B228" s="104" t="str">
        <f>IF($C228&gt;0,VLOOKUP($C228,'ALN 070824'!$A:$C,3,FALSE),"")</f>
        <v/>
      </c>
      <c r="C228" s="30"/>
      <c r="D228" s="29"/>
      <c r="E228" s="105" t="str">
        <f>IF($C228&gt;0,VLOOKUP($C228,'ALN 070824'!$A:$C,2,FALSE),"")</f>
        <v/>
      </c>
      <c r="F228" s="10"/>
      <c r="G228" s="18"/>
      <c r="I228" s="106" t="str">
        <f t="shared" si="12"/>
        <v/>
      </c>
      <c r="J228" s="106" t="str">
        <f t="shared" si="13"/>
        <v/>
      </c>
      <c r="K228" s="106" t="str">
        <f t="shared" si="14"/>
        <v/>
      </c>
      <c r="L228" s="106" t="str">
        <f t="shared" si="15"/>
        <v/>
      </c>
    </row>
    <row r="229" spans="1:12">
      <c r="A229" s="103" t="str">
        <f>IF($C229=0,"",'RECEIVED FROM STATE'!$B$2)</f>
        <v/>
      </c>
      <c r="B229" s="104" t="str">
        <f>IF($C229&gt;0,VLOOKUP($C229,'ALN 070824'!$A:$C,3,FALSE),"")</f>
        <v/>
      </c>
      <c r="C229" s="30"/>
      <c r="D229" s="29"/>
      <c r="E229" s="105" t="str">
        <f>IF($C229&gt;0,VLOOKUP($C229,'ALN 070824'!$A:$C,2,FALSE),"")</f>
        <v/>
      </c>
      <c r="F229" s="10"/>
      <c r="G229" s="18"/>
      <c r="I229" s="106" t="str">
        <f t="shared" si="12"/>
        <v/>
      </c>
      <c r="J229" s="106" t="str">
        <f t="shared" si="13"/>
        <v/>
      </c>
      <c r="K229" s="106" t="str">
        <f t="shared" si="14"/>
        <v/>
      </c>
      <c r="L229" s="106" t="str">
        <f t="shared" si="15"/>
        <v/>
      </c>
    </row>
    <row r="230" spans="1:12">
      <c r="A230" s="103" t="str">
        <f>IF($C230=0,"",'RECEIVED FROM STATE'!$B$2)</f>
        <v/>
      </c>
      <c r="B230" s="104" t="str">
        <f>IF($C230&gt;0,VLOOKUP($C230,'ALN 070824'!$A:$C,3,FALSE),"")</f>
        <v/>
      </c>
      <c r="C230" s="30"/>
      <c r="D230" s="29"/>
      <c r="E230" s="105" t="str">
        <f>IF($C230&gt;0,VLOOKUP($C230,'ALN 070824'!$A:$C,2,FALSE),"")</f>
        <v/>
      </c>
      <c r="F230" s="10"/>
      <c r="G230" s="18"/>
      <c r="I230" s="106" t="str">
        <f t="shared" si="12"/>
        <v/>
      </c>
      <c r="J230" s="106" t="str">
        <f t="shared" si="13"/>
        <v/>
      </c>
      <c r="K230" s="106" t="str">
        <f t="shared" si="14"/>
        <v/>
      </c>
      <c r="L230" s="106" t="str">
        <f t="shared" si="15"/>
        <v/>
      </c>
    </row>
    <row r="231" spans="1:12">
      <c r="A231" s="103" t="str">
        <f>IF($C231=0,"",'RECEIVED FROM STATE'!$B$2)</f>
        <v/>
      </c>
      <c r="B231" s="104" t="str">
        <f>IF($C231&gt;0,VLOOKUP($C231,'ALN 070824'!$A:$C,3,FALSE),"")</f>
        <v/>
      </c>
      <c r="C231" s="30"/>
      <c r="D231" s="29"/>
      <c r="E231" s="105" t="str">
        <f>IF($C231&gt;0,VLOOKUP($C231,'ALN 070824'!$A:$C,2,FALSE),"")</f>
        <v/>
      </c>
      <c r="F231" s="10"/>
      <c r="G231" s="18"/>
      <c r="I231" s="106" t="str">
        <f t="shared" si="12"/>
        <v/>
      </c>
      <c r="J231" s="106" t="str">
        <f t="shared" si="13"/>
        <v/>
      </c>
      <c r="K231" s="106" t="str">
        <f t="shared" si="14"/>
        <v/>
      </c>
      <c r="L231" s="106" t="str">
        <f t="shared" si="15"/>
        <v/>
      </c>
    </row>
    <row r="232" spans="1:12">
      <c r="A232" s="103" t="str">
        <f>IF($C232=0,"",'RECEIVED FROM STATE'!$B$2)</f>
        <v/>
      </c>
      <c r="B232" s="104" t="str">
        <f>IF($C232&gt;0,VLOOKUP($C232,'ALN 070824'!$A:$C,3,FALSE),"")</f>
        <v/>
      </c>
      <c r="C232" s="30"/>
      <c r="D232" s="29"/>
      <c r="E232" s="105" t="str">
        <f>IF($C232&gt;0,VLOOKUP($C232,'ALN 070824'!$A:$C,2,FALSE),"")</f>
        <v/>
      </c>
      <c r="F232" s="10"/>
      <c r="G232" s="18"/>
      <c r="I232" s="106" t="str">
        <f t="shared" si="12"/>
        <v/>
      </c>
      <c r="J232" s="106" t="str">
        <f t="shared" si="13"/>
        <v/>
      </c>
      <c r="K232" s="106" t="str">
        <f t="shared" si="14"/>
        <v/>
      </c>
      <c r="L232" s="106" t="str">
        <f t="shared" si="15"/>
        <v/>
      </c>
    </row>
    <row r="233" spans="1:12">
      <c r="A233" s="103" t="str">
        <f>IF($C233=0,"",'RECEIVED FROM STATE'!$B$2)</f>
        <v/>
      </c>
      <c r="B233" s="104" t="str">
        <f>IF($C233&gt;0,VLOOKUP($C233,'ALN 070824'!$A:$C,3,FALSE),"")</f>
        <v/>
      </c>
      <c r="C233" s="30"/>
      <c r="D233" s="29"/>
      <c r="E233" s="105" t="str">
        <f>IF($C233&gt;0,VLOOKUP($C233,'ALN 070824'!$A:$C,2,FALSE),"")</f>
        <v/>
      </c>
      <c r="F233" s="10"/>
      <c r="G233" s="18"/>
      <c r="I233" s="106" t="str">
        <f t="shared" si="12"/>
        <v/>
      </c>
      <c r="J233" s="106" t="str">
        <f t="shared" si="13"/>
        <v/>
      </c>
      <c r="K233" s="106" t="str">
        <f t="shared" si="14"/>
        <v/>
      </c>
      <c r="L233" s="106" t="str">
        <f t="shared" si="15"/>
        <v/>
      </c>
    </row>
    <row r="234" spans="1:12">
      <c r="A234" s="103" t="str">
        <f>IF($C234=0,"",'RECEIVED FROM STATE'!$B$2)</f>
        <v/>
      </c>
      <c r="B234" s="104" t="str">
        <f>IF($C234&gt;0,VLOOKUP($C234,'ALN 070824'!$A:$C,3,FALSE),"")</f>
        <v/>
      </c>
      <c r="C234" s="30"/>
      <c r="D234" s="29"/>
      <c r="E234" s="105" t="str">
        <f>IF($C234&gt;0,VLOOKUP($C234,'ALN 070824'!$A:$C,2,FALSE),"")</f>
        <v/>
      </c>
      <c r="F234" s="10"/>
      <c r="G234" s="18"/>
      <c r="I234" s="106" t="str">
        <f t="shared" si="12"/>
        <v/>
      </c>
      <c r="J234" s="106" t="str">
        <f t="shared" si="13"/>
        <v/>
      </c>
      <c r="K234" s="106" t="str">
        <f t="shared" si="14"/>
        <v/>
      </c>
      <c r="L234" s="106" t="str">
        <f t="shared" si="15"/>
        <v/>
      </c>
    </row>
    <row r="235" spans="1:12">
      <c r="A235" s="103" t="str">
        <f>IF($C235=0,"",'RECEIVED FROM STATE'!$B$2)</f>
        <v/>
      </c>
      <c r="B235" s="104" t="str">
        <f>IF($C235&gt;0,VLOOKUP($C235,'ALN 070824'!$A:$C,3,FALSE),"")</f>
        <v/>
      </c>
      <c r="C235" s="30"/>
      <c r="D235" s="29"/>
      <c r="E235" s="105" t="str">
        <f>IF($C235&gt;0,VLOOKUP($C235,'ALN 070824'!$A:$C,2,FALSE),"")</f>
        <v/>
      </c>
      <c r="F235" s="10"/>
      <c r="G235" s="18"/>
      <c r="I235" s="106" t="str">
        <f t="shared" si="12"/>
        <v/>
      </c>
      <c r="J235" s="106" t="str">
        <f t="shared" si="13"/>
        <v/>
      </c>
      <c r="K235" s="106" t="str">
        <f t="shared" si="14"/>
        <v/>
      </c>
      <c r="L235" s="106" t="str">
        <f t="shared" si="15"/>
        <v/>
      </c>
    </row>
    <row r="236" spans="1:12">
      <c r="A236" s="103" t="str">
        <f>IF($C236=0,"",'RECEIVED FROM STATE'!$B$2)</f>
        <v/>
      </c>
      <c r="B236" s="104" t="str">
        <f>IF($C236&gt;0,VLOOKUP($C236,'ALN 070824'!$A:$C,3,FALSE),"")</f>
        <v/>
      </c>
      <c r="C236" s="30"/>
      <c r="D236" s="29"/>
      <c r="E236" s="105" t="str">
        <f>IF($C236&gt;0,VLOOKUP($C236,'ALN 070824'!$A:$C,2,FALSE),"")</f>
        <v/>
      </c>
      <c r="F236" s="10"/>
      <c r="G236" s="18"/>
      <c r="I236" s="106" t="str">
        <f t="shared" si="12"/>
        <v/>
      </c>
      <c r="J236" s="106" t="str">
        <f t="shared" si="13"/>
        <v/>
      </c>
      <c r="K236" s="106" t="str">
        <f t="shared" si="14"/>
        <v/>
      </c>
      <c r="L236" s="106" t="str">
        <f t="shared" si="15"/>
        <v/>
      </c>
    </row>
    <row r="237" spans="1:12">
      <c r="A237" s="103" t="str">
        <f>IF($C237=0,"",'RECEIVED FROM STATE'!$B$2)</f>
        <v/>
      </c>
      <c r="B237" s="104" t="str">
        <f>IF($C237&gt;0,VLOOKUP($C237,'ALN 070824'!$A:$C,3,FALSE),"")</f>
        <v/>
      </c>
      <c r="C237" s="30"/>
      <c r="D237" s="29"/>
      <c r="E237" s="105" t="str">
        <f>IF($C237&gt;0,VLOOKUP($C237,'ALN 070824'!$A:$C,2,FALSE),"")</f>
        <v/>
      </c>
      <c r="F237" s="10"/>
      <c r="G237" s="18"/>
      <c r="I237" s="106" t="str">
        <f t="shared" si="12"/>
        <v/>
      </c>
      <c r="J237" s="106" t="str">
        <f t="shared" si="13"/>
        <v/>
      </c>
      <c r="K237" s="106" t="str">
        <f t="shared" si="14"/>
        <v/>
      </c>
      <c r="L237" s="106" t="str">
        <f t="shared" si="15"/>
        <v/>
      </c>
    </row>
    <row r="238" spans="1:12">
      <c r="A238" s="103" t="str">
        <f>IF($C238=0,"",'RECEIVED FROM STATE'!$B$2)</f>
        <v/>
      </c>
      <c r="B238" s="104" t="str">
        <f>IF($C238&gt;0,VLOOKUP($C238,'ALN 070824'!$A:$C,3,FALSE),"")</f>
        <v/>
      </c>
      <c r="C238" s="30"/>
      <c r="D238" s="29"/>
      <c r="E238" s="105" t="str">
        <f>IF($C238&gt;0,VLOOKUP($C238,'ALN 070824'!$A:$C,2,FALSE),"")</f>
        <v/>
      </c>
      <c r="F238" s="10"/>
      <c r="G238" s="18"/>
      <c r="I238" s="106" t="str">
        <f t="shared" si="12"/>
        <v/>
      </c>
      <c r="J238" s="106" t="str">
        <f t="shared" si="13"/>
        <v/>
      </c>
      <c r="K238" s="106" t="str">
        <f t="shared" si="14"/>
        <v/>
      </c>
      <c r="L238" s="106" t="str">
        <f t="shared" si="15"/>
        <v/>
      </c>
    </row>
    <row r="239" spans="1:12">
      <c r="A239" s="103" t="str">
        <f>IF($C239=0,"",'RECEIVED FROM STATE'!$B$2)</f>
        <v/>
      </c>
      <c r="B239" s="104" t="str">
        <f>IF($C239&gt;0,VLOOKUP($C239,'ALN 070824'!$A:$C,3,FALSE),"")</f>
        <v/>
      </c>
      <c r="C239" s="30"/>
      <c r="D239" s="29"/>
      <c r="E239" s="105" t="str">
        <f>IF($C239&gt;0,VLOOKUP($C239,'ALN 070824'!$A:$C,2,FALSE),"")</f>
        <v/>
      </c>
      <c r="F239" s="10"/>
      <c r="G239" s="18"/>
      <c r="I239" s="106" t="str">
        <f t="shared" si="12"/>
        <v/>
      </c>
      <c r="J239" s="106" t="str">
        <f t="shared" si="13"/>
        <v/>
      </c>
      <c r="K239" s="106" t="str">
        <f t="shared" si="14"/>
        <v/>
      </c>
      <c r="L239" s="106" t="str">
        <f t="shared" si="15"/>
        <v/>
      </c>
    </row>
    <row r="240" spans="1:12">
      <c r="A240" s="103" t="str">
        <f>IF($C240=0,"",'RECEIVED FROM STATE'!$B$2)</f>
        <v/>
      </c>
      <c r="B240" s="104" t="str">
        <f>IF($C240&gt;0,VLOOKUP($C240,'ALN 070824'!$A:$C,3,FALSE),"")</f>
        <v/>
      </c>
      <c r="C240" s="30"/>
      <c r="D240" s="29"/>
      <c r="E240" s="105" t="str">
        <f>IF($C240&gt;0,VLOOKUP($C240,'ALN 070824'!$A:$C,2,FALSE),"")</f>
        <v/>
      </c>
      <c r="F240" s="10"/>
      <c r="G240" s="18"/>
      <c r="I240" s="106" t="str">
        <f t="shared" si="12"/>
        <v/>
      </c>
      <c r="J240" s="106" t="str">
        <f t="shared" si="13"/>
        <v/>
      </c>
      <c r="K240" s="106" t="str">
        <f t="shared" si="14"/>
        <v/>
      </c>
      <c r="L240" s="106" t="str">
        <f t="shared" si="15"/>
        <v/>
      </c>
    </row>
    <row r="241" spans="1:12">
      <c r="A241" s="103" t="str">
        <f>IF($C241=0,"",'RECEIVED FROM STATE'!$B$2)</f>
        <v/>
      </c>
      <c r="B241" s="104" t="str">
        <f>IF($C241&gt;0,VLOOKUP($C241,'ALN 070824'!$A:$C,3,FALSE),"")</f>
        <v/>
      </c>
      <c r="C241" s="30"/>
      <c r="D241" s="29"/>
      <c r="E241" s="105" t="str">
        <f>IF($C241&gt;0,VLOOKUP($C241,'ALN 070824'!$A:$C,2,FALSE),"")</f>
        <v/>
      </c>
      <c r="F241" s="10"/>
      <c r="G241" s="18"/>
      <c r="I241" s="106" t="str">
        <f t="shared" si="12"/>
        <v/>
      </c>
      <c r="J241" s="106" t="str">
        <f t="shared" si="13"/>
        <v/>
      </c>
      <c r="K241" s="106" t="str">
        <f t="shared" si="14"/>
        <v/>
      </c>
      <c r="L241" s="106" t="str">
        <f t="shared" si="15"/>
        <v/>
      </c>
    </row>
    <row r="242" spans="1:12">
      <c r="A242" s="103" t="str">
        <f>IF($C242=0,"",'RECEIVED FROM STATE'!$B$2)</f>
        <v/>
      </c>
      <c r="B242" s="104" t="str">
        <f>IF($C242&gt;0,VLOOKUP($C242,'ALN 070824'!$A:$C,3,FALSE),"")</f>
        <v/>
      </c>
      <c r="C242" s="30"/>
      <c r="D242" s="29"/>
      <c r="E242" s="105" t="str">
        <f>IF($C242&gt;0,VLOOKUP($C242,'ALN 070824'!$A:$C,2,FALSE),"")</f>
        <v/>
      </c>
      <c r="F242" s="10"/>
      <c r="G242" s="18"/>
      <c r="I242" s="106" t="str">
        <f t="shared" si="12"/>
        <v/>
      </c>
      <c r="J242" s="106" t="str">
        <f t="shared" si="13"/>
        <v/>
      </c>
      <c r="K242" s="106" t="str">
        <f t="shared" si="14"/>
        <v/>
      </c>
      <c r="L242" s="106" t="str">
        <f t="shared" si="15"/>
        <v/>
      </c>
    </row>
    <row r="243" spans="1:12">
      <c r="A243" s="103" t="str">
        <f>IF($C243=0,"",'RECEIVED FROM STATE'!$B$2)</f>
        <v/>
      </c>
      <c r="B243" s="104" t="str">
        <f>IF($C243&gt;0,VLOOKUP($C243,'ALN 070824'!$A:$C,3,FALSE),"")</f>
        <v/>
      </c>
      <c r="C243" s="30"/>
      <c r="D243" s="29"/>
      <c r="E243" s="105" t="str">
        <f>IF($C243&gt;0,VLOOKUP($C243,'ALN 070824'!$A:$C,2,FALSE),"")</f>
        <v/>
      </c>
      <c r="F243" s="10"/>
      <c r="G243" s="18"/>
      <c r="I243" s="106" t="str">
        <f t="shared" si="12"/>
        <v/>
      </c>
      <c r="J243" s="106" t="str">
        <f t="shared" si="13"/>
        <v/>
      </c>
      <c r="K243" s="106" t="str">
        <f t="shared" si="14"/>
        <v/>
      </c>
      <c r="L243" s="106" t="str">
        <f t="shared" si="15"/>
        <v/>
      </c>
    </row>
    <row r="244" spans="1:12">
      <c r="A244" s="103" t="str">
        <f>IF($C244=0,"",'RECEIVED FROM STATE'!$B$2)</f>
        <v/>
      </c>
      <c r="B244" s="104" t="str">
        <f>IF($C244&gt;0,VLOOKUP($C244,'ALN 070824'!$A:$C,3,FALSE),"")</f>
        <v/>
      </c>
      <c r="C244" s="30"/>
      <c r="D244" s="29"/>
      <c r="E244" s="105" t="str">
        <f>IF($C244&gt;0,VLOOKUP($C244,'ALN 070824'!$A:$C,2,FALSE),"")</f>
        <v/>
      </c>
      <c r="F244" s="10"/>
      <c r="G244" s="18"/>
      <c r="I244" s="106" t="str">
        <f t="shared" si="12"/>
        <v/>
      </c>
      <c r="J244" s="106" t="str">
        <f t="shared" si="13"/>
        <v/>
      </c>
      <c r="K244" s="106" t="str">
        <f t="shared" si="14"/>
        <v/>
      </c>
      <c r="L244" s="106" t="str">
        <f t="shared" si="15"/>
        <v/>
      </c>
    </row>
    <row r="245" spans="1:12">
      <c r="A245" s="103" t="str">
        <f>IF($C245=0,"",'RECEIVED FROM STATE'!$B$2)</f>
        <v/>
      </c>
      <c r="B245" s="104" t="str">
        <f>IF($C245&gt;0,VLOOKUP($C245,'ALN 070824'!$A:$C,3,FALSE),"")</f>
        <v/>
      </c>
      <c r="C245" s="30"/>
      <c r="D245" s="29"/>
      <c r="E245" s="105" t="str">
        <f>IF($C245&gt;0,VLOOKUP($C245,'ALN 070824'!$A:$C,2,FALSE),"")</f>
        <v/>
      </c>
      <c r="F245" s="10"/>
      <c r="G245" s="18"/>
      <c r="I245" s="106" t="str">
        <f t="shared" si="12"/>
        <v/>
      </c>
      <c r="J245" s="106" t="str">
        <f t="shared" si="13"/>
        <v/>
      </c>
      <c r="K245" s="106" t="str">
        <f t="shared" si="14"/>
        <v/>
      </c>
      <c r="L245" s="106" t="str">
        <f t="shared" si="15"/>
        <v/>
      </c>
    </row>
    <row r="246" spans="1:12">
      <c r="A246" s="103" t="str">
        <f>IF($C246=0,"",'RECEIVED FROM STATE'!$B$2)</f>
        <v/>
      </c>
      <c r="B246" s="104" t="str">
        <f>IF($C246&gt;0,VLOOKUP($C246,'ALN 070824'!$A:$C,3,FALSE),"")</f>
        <v/>
      </c>
      <c r="C246" s="30"/>
      <c r="D246" s="29"/>
      <c r="E246" s="105" t="str">
        <f>IF($C246&gt;0,VLOOKUP($C246,'ALN 070824'!$A:$C,2,FALSE),"")</f>
        <v/>
      </c>
      <c r="F246" s="10"/>
      <c r="G246" s="18"/>
      <c r="I246" s="106" t="str">
        <f t="shared" si="12"/>
        <v/>
      </c>
      <c r="J246" s="106" t="str">
        <f t="shared" si="13"/>
        <v/>
      </c>
      <c r="K246" s="106" t="str">
        <f t="shared" si="14"/>
        <v/>
      </c>
      <c r="L246" s="106" t="str">
        <f t="shared" si="15"/>
        <v/>
      </c>
    </row>
    <row r="247" spans="1:12">
      <c r="A247" s="103" t="str">
        <f>IF($C247=0,"",'RECEIVED FROM STATE'!$B$2)</f>
        <v/>
      </c>
      <c r="B247" s="104" t="str">
        <f>IF($C247&gt;0,VLOOKUP($C247,'ALN 070824'!$A:$C,3,FALSE),"")</f>
        <v/>
      </c>
      <c r="C247" s="30"/>
      <c r="D247" s="29"/>
      <c r="E247" s="105" t="str">
        <f>IF($C247&gt;0,VLOOKUP($C247,'ALN 070824'!$A:$C,2,FALSE),"")</f>
        <v/>
      </c>
      <c r="F247" s="10"/>
      <c r="G247" s="18"/>
      <c r="I247" s="106" t="str">
        <f t="shared" si="12"/>
        <v/>
      </c>
      <c r="J247" s="106" t="str">
        <f t="shared" si="13"/>
        <v/>
      </c>
      <c r="K247" s="106" t="str">
        <f t="shared" si="14"/>
        <v/>
      </c>
      <c r="L247" s="106" t="str">
        <f t="shared" si="15"/>
        <v/>
      </c>
    </row>
    <row r="248" spans="1:12">
      <c r="A248" s="103" t="str">
        <f>IF($C248=0,"",'RECEIVED FROM STATE'!$B$2)</f>
        <v/>
      </c>
      <c r="B248" s="104" t="str">
        <f>IF($C248&gt;0,VLOOKUP($C248,'ALN 070824'!$A:$C,3,FALSE),"")</f>
        <v/>
      </c>
      <c r="C248" s="30"/>
      <c r="D248" s="29"/>
      <c r="E248" s="105" t="str">
        <f>IF($C248&gt;0,VLOOKUP($C248,'ALN 070824'!$A:$C,2,FALSE),"")</f>
        <v/>
      </c>
      <c r="F248" s="10"/>
      <c r="G248" s="18"/>
      <c r="I248" s="106" t="str">
        <f t="shared" si="12"/>
        <v/>
      </c>
      <c r="J248" s="106" t="str">
        <f t="shared" si="13"/>
        <v/>
      </c>
      <c r="K248" s="106" t="str">
        <f t="shared" si="14"/>
        <v/>
      </c>
      <c r="L248" s="106" t="str">
        <f t="shared" si="15"/>
        <v/>
      </c>
    </row>
    <row r="249" spans="1:12">
      <c r="A249" s="103" t="str">
        <f>IF($C249=0,"",'RECEIVED FROM STATE'!$B$2)</f>
        <v/>
      </c>
      <c r="B249" s="104" t="str">
        <f>IF($C249&gt;0,VLOOKUP($C249,'ALN 070824'!$A:$C,3,FALSE),"")</f>
        <v/>
      </c>
      <c r="C249" s="30"/>
      <c r="D249" s="29"/>
      <c r="E249" s="105" t="str">
        <f>IF($C249&gt;0,VLOOKUP($C249,'ALN 070824'!$A:$C,2,FALSE),"")</f>
        <v/>
      </c>
      <c r="F249" s="10"/>
      <c r="G249" s="18"/>
      <c r="I249" s="106" t="str">
        <f t="shared" si="12"/>
        <v/>
      </c>
      <c r="J249" s="106" t="str">
        <f t="shared" si="13"/>
        <v/>
      </c>
      <c r="K249" s="106" t="str">
        <f t="shared" si="14"/>
        <v/>
      </c>
      <c r="L249" s="106" t="str">
        <f t="shared" si="15"/>
        <v/>
      </c>
    </row>
    <row r="250" spans="1:12">
      <c r="A250" s="103" t="str">
        <f>IF($C250=0,"",'RECEIVED FROM STATE'!$B$2)</f>
        <v/>
      </c>
      <c r="B250" s="104" t="str">
        <f>IF($C250&gt;0,VLOOKUP($C250,'ALN 070824'!$A:$C,3,FALSE),"")</f>
        <v/>
      </c>
      <c r="C250" s="30"/>
      <c r="D250" s="29"/>
      <c r="E250" s="105" t="str">
        <f>IF($C250&gt;0,VLOOKUP($C250,'ALN 070824'!$A:$C,2,FALSE),"")</f>
        <v/>
      </c>
      <c r="F250" s="10"/>
      <c r="G250" s="18"/>
      <c r="I250" s="106" t="str">
        <f t="shared" si="12"/>
        <v/>
      </c>
      <c r="J250" s="106" t="str">
        <f t="shared" si="13"/>
        <v/>
      </c>
      <c r="K250" s="106" t="str">
        <f t="shared" si="14"/>
        <v/>
      </c>
      <c r="L250" s="106" t="str">
        <f t="shared" si="15"/>
        <v/>
      </c>
    </row>
    <row r="251" spans="1:12">
      <c r="A251" s="103" t="str">
        <f>IF($C251=0,"",'RECEIVED FROM STATE'!$B$2)</f>
        <v/>
      </c>
      <c r="B251" s="104" t="str">
        <f>IF($C251&gt;0,VLOOKUP($C251,'ALN 070824'!$A:$C,3,FALSE),"")</f>
        <v/>
      </c>
      <c r="C251" s="30"/>
      <c r="D251" s="29"/>
      <c r="E251" s="105" t="str">
        <f>IF($C251&gt;0,VLOOKUP($C251,'ALN 070824'!$A:$C,2,FALSE),"")</f>
        <v/>
      </c>
      <c r="F251" s="10"/>
      <c r="G251" s="18"/>
      <c r="I251" s="106" t="str">
        <f t="shared" si="12"/>
        <v/>
      </c>
      <c r="J251" s="106" t="str">
        <f t="shared" si="13"/>
        <v/>
      </c>
      <c r="K251" s="106" t="str">
        <f t="shared" si="14"/>
        <v/>
      </c>
      <c r="L251" s="106" t="str">
        <f t="shared" si="15"/>
        <v/>
      </c>
    </row>
    <row r="252" spans="1:12">
      <c r="A252" s="103" t="str">
        <f>IF($C252=0,"",'RECEIVED FROM STATE'!$B$2)</f>
        <v/>
      </c>
      <c r="B252" s="104" t="str">
        <f>IF($C252&gt;0,VLOOKUP($C252,'ALN 070824'!$A:$C,3,FALSE),"")</f>
        <v/>
      </c>
      <c r="C252" s="30"/>
      <c r="D252" s="29"/>
      <c r="E252" s="105" t="str">
        <f>IF($C252&gt;0,VLOOKUP($C252,'ALN 070824'!$A:$C,2,FALSE),"")</f>
        <v/>
      </c>
      <c r="F252" s="10"/>
      <c r="G252" s="18"/>
      <c r="I252" s="106" t="str">
        <f t="shared" si="12"/>
        <v/>
      </c>
      <c r="J252" s="106" t="str">
        <f t="shared" si="13"/>
        <v/>
      </c>
      <c r="K252" s="106" t="str">
        <f t="shared" si="14"/>
        <v/>
      </c>
      <c r="L252" s="106" t="str">
        <f t="shared" si="15"/>
        <v/>
      </c>
    </row>
    <row r="253" spans="1:12">
      <c r="A253" s="103" t="str">
        <f>IF($C253=0,"",'RECEIVED FROM STATE'!$B$2)</f>
        <v/>
      </c>
      <c r="B253" s="104" t="str">
        <f>IF($C253&gt;0,VLOOKUP($C253,'ALN 070824'!$A:$C,3,FALSE),"")</f>
        <v/>
      </c>
      <c r="C253" s="30"/>
      <c r="D253" s="29"/>
      <c r="E253" s="105" t="str">
        <f>IF($C253&gt;0,VLOOKUP($C253,'ALN 070824'!$A:$C,2,FALSE),"")</f>
        <v/>
      </c>
      <c r="F253" s="10"/>
      <c r="G253" s="18"/>
      <c r="I253" s="106" t="str">
        <f t="shared" si="12"/>
        <v/>
      </c>
      <c r="J253" s="106" t="str">
        <f t="shared" si="13"/>
        <v/>
      </c>
      <c r="K253" s="106" t="str">
        <f t="shared" si="14"/>
        <v/>
      </c>
      <c r="L253" s="106" t="str">
        <f t="shared" si="15"/>
        <v/>
      </c>
    </row>
    <row r="254" spans="1:12">
      <c r="A254" s="103" t="str">
        <f>IF($C254=0,"",'RECEIVED FROM STATE'!$B$2)</f>
        <v/>
      </c>
      <c r="B254" s="104" t="str">
        <f>IF($C254&gt;0,VLOOKUP($C254,'ALN 070824'!$A:$C,3,FALSE),"")</f>
        <v/>
      </c>
      <c r="C254" s="30"/>
      <c r="D254" s="29"/>
      <c r="E254" s="105" t="str">
        <f>IF($C254&gt;0,VLOOKUP($C254,'ALN 070824'!$A:$C,2,FALSE),"")</f>
        <v/>
      </c>
      <c r="F254" s="10"/>
      <c r="G254" s="18"/>
      <c r="I254" s="106" t="str">
        <f t="shared" si="12"/>
        <v/>
      </c>
      <c r="J254" s="106" t="str">
        <f t="shared" si="13"/>
        <v/>
      </c>
      <c r="K254" s="106" t="str">
        <f t="shared" si="14"/>
        <v/>
      </c>
      <c r="L254" s="106" t="str">
        <f t="shared" si="15"/>
        <v/>
      </c>
    </row>
    <row r="255" spans="1:12">
      <c r="A255" s="103" t="str">
        <f>IF($C255=0,"",'RECEIVED FROM STATE'!$B$2)</f>
        <v/>
      </c>
      <c r="B255" s="104" t="str">
        <f>IF($C255&gt;0,VLOOKUP($C255,'ALN 070824'!$A:$C,3,FALSE),"")</f>
        <v/>
      </c>
      <c r="C255" s="30"/>
      <c r="D255" s="29"/>
      <c r="E255" s="105" t="str">
        <f>IF($C255&gt;0,VLOOKUP($C255,'ALN 070824'!$A:$C,2,FALSE),"")</f>
        <v/>
      </c>
      <c r="F255" s="10"/>
      <c r="G255" s="18"/>
      <c r="I255" s="106" t="str">
        <f t="shared" si="12"/>
        <v/>
      </c>
      <c r="J255" s="106" t="str">
        <f t="shared" si="13"/>
        <v/>
      </c>
      <c r="K255" s="106" t="str">
        <f t="shared" si="14"/>
        <v/>
      </c>
      <c r="L255" s="106" t="str">
        <f t="shared" si="15"/>
        <v/>
      </c>
    </row>
    <row r="256" spans="1:12">
      <c r="A256" s="103" t="str">
        <f>IF($C256=0,"",'RECEIVED FROM STATE'!$B$2)</f>
        <v/>
      </c>
      <c r="B256" s="104" t="str">
        <f>IF($C256&gt;0,VLOOKUP($C256,'ALN 070824'!$A:$C,3,FALSE),"")</f>
        <v/>
      </c>
      <c r="C256" s="30"/>
      <c r="D256" s="29"/>
      <c r="E256" s="105" t="str">
        <f>IF($C256&gt;0,VLOOKUP($C256,'ALN 070824'!$A:$C,2,FALSE),"")</f>
        <v/>
      </c>
      <c r="F256" s="10"/>
      <c r="G256" s="18"/>
      <c r="I256" s="106" t="str">
        <f t="shared" si="12"/>
        <v/>
      </c>
      <c r="J256" s="106" t="str">
        <f t="shared" si="13"/>
        <v/>
      </c>
      <c r="K256" s="106" t="str">
        <f t="shared" si="14"/>
        <v/>
      </c>
      <c r="L256" s="106" t="str">
        <f t="shared" si="15"/>
        <v/>
      </c>
    </row>
    <row r="257" spans="1:12">
      <c r="A257" s="103" t="str">
        <f>IF($C257=0,"",'RECEIVED FROM STATE'!$B$2)</f>
        <v/>
      </c>
      <c r="B257" s="104" t="str">
        <f>IF($C257&gt;0,VLOOKUP($C257,'ALN 070824'!$A:$C,3,FALSE),"")</f>
        <v/>
      </c>
      <c r="C257" s="30"/>
      <c r="D257" s="29"/>
      <c r="E257" s="105" t="str">
        <f>IF($C257&gt;0,VLOOKUP($C257,'ALN 070824'!$A:$C,2,FALSE),"")</f>
        <v/>
      </c>
      <c r="F257" s="10"/>
      <c r="G257" s="18"/>
      <c r="I257" s="106" t="str">
        <f t="shared" si="12"/>
        <v/>
      </c>
      <c r="J257" s="106" t="str">
        <f t="shared" si="13"/>
        <v/>
      </c>
      <c r="K257" s="106" t="str">
        <f t="shared" si="14"/>
        <v/>
      </c>
      <c r="L257" s="106" t="str">
        <f t="shared" si="15"/>
        <v/>
      </c>
    </row>
    <row r="258" spans="1:12">
      <c r="A258" s="103" t="str">
        <f>IF($C258=0,"",'RECEIVED FROM STATE'!$B$2)</f>
        <v/>
      </c>
      <c r="B258" s="104" t="str">
        <f>IF($C258&gt;0,VLOOKUP($C258,'ALN 070824'!$A:$C,3,FALSE),"")</f>
        <v/>
      </c>
      <c r="C258" s="30"/>
      <c r="D258" s="29"/>
      <c r="E258" s="105" t="str">
        <f>IF($C258&gt;0,VLOOKUP($C258,'ALN 070824'!$A:$C,2,FALSE),"")</f>
        <v/>
      </c>
      <c r="F258" s="10"/>
      <c r="G258" s="18"/>
      <c r="I258" s="106" t="str">
        <f t="shared" si="12"/>
        <v/>
      </c>
      <c r="J258" s="106" t="str">
        <f t="shared" si="13"/>
        <v/>
      </c>
      <c r="K258" s="106" t="str">
        <f t="shared" si="14"/>
        <v/>
      </c>
      <c r="L258" s="106" t="str">
        <f t="shared" si="15"/>
        <v/>
      </c>
    </row>
    <row r="259" spans="1:12">
      <c r="A259" s="103" t="str">
        <f>IF($C259=0,"",'RECEIVED FROM STATE'!$B$2)</f>
        <v/>
      </c>
      <c r="B259" s="104" t="str">
        <f>IF($C259&gt;0,VLOOKUP($C259,'ALN 070824'!$A:$C,3,FALSE),"")</f>
        <v/>
      </c>
      <c r="C259" s="30"/>
      <c r="D259" s="29"/>
      <c r="E259" s="105" t="str">
        <f>IF($C259&gt;0,VLOOKUP($C259,'ALN 070824'!$A:$C,2,FALSE),"")</f>
        <v/>
      </c>
      <c r="F259" s="10"/>
      <c r="G259" s="18"/>
      <c r="I259" s="106" t="str">
        <f t="shared" si="12"/>
        <v/>
      </c>
      <c r="J259" s="106" t="str">
        <f t="shared" si="13"/>
        <v/>
      </c>
      <c r="K259" s="106" t="str">
        <f t="shared" si="14"/>
        <v/>
      </c>
      <c r="L259" s="106" t="str">
        <f t="shared" si="15"/>
        <v/>
      </c>
    </row>
    <row r="260" spans="1:12">
      <c r="A260" s="103" t="str">
        <f>IF($C260=0,"",'RECEIVED FROM STATE'!$B$2)</f>
        <v/>
      </c>
      <c r="B260" s="104" t="str">
        <f>IF($C260&gt;0,VLOOKUP($C260,'ALN 070824'!$A:$C,3,FALSE),"")</f>
        <v/>
      </c>
      <c r="C260" s="30"/>
      <c r="D260" s="29"/>
      <c r="E260" s="105" t="str">
        <f>IF($C260&gt;0,VLOOKUP($C260,'ALN 070824'!$A:$C,2,FALSE),"")</f>
        <v/>
      </c>
      <c r="F260" s="10"/>
      <c r="G260" s="18"/>
      <c r="I260" s="106" t="str">
        <f t="shared" si="12"/>
        <v/>
      </c>
      <c r="J260" s="106" t="str">
        <f t="shared" si="13"/>
        <v/>
      </c>
      <c r="K260" s="106" t="str">
        <f t="shared" si="14"/>
        <v/>
      </c>
      <c r="L260" s="106" t="str">
        <f t="shared" si="15"/>
        <v/>
      </c>
    </row>
    <row r="261" spans="1:12">
      <c r="A261" s="103" t="str">
        <f>IF($C261=0,"",'RECEIVED FROM STATE'!$B$2)</f>
        <v/>
      </c>
      <c r="B261" s="104" t="str">
        <f>IF($C261&gt;0,VLOOKUP($C261,'ALN 070824'!$A:$C,3,FALSE),"")</f>
        <v/>
      </c>
      <c r="C261" s="30"/>
      <c r="D261" s="29"/>
      <c r="E261" s="105" t="str">
        <f>IF($C261&gt;0,VLOOKUP($C261,'ALN 070824'!$A:$C,2,FALSE),"")</f>
        <v/>
      </c>
      <c r="F261" s="10"/>
      <c r="G261" s="18"/>
      <c r="I261" s="106" t="str">
        <f t="shared" si="12"/>
        <v/>
      </c>
      <c r="J261" s="106" t="str">
        <f t="shared" si="13"/>
        <v/>
      </c>
      <c r="K261" s="106" t="str">
        <f t="shared" si="14"/>
        <v/>
      </c>
      <c r="L261" s="106" t="str">
        <f t="shared" si="15"/>
        <v/>
      </c>
    </row>
    <row r="262" spans="1:12">
      <c r="A262" s="103" t="str">
        <f>IF($C262=0,"",'RECEIVED FROM STATE'!$B$2)</f>
        <v/>
      </c>
      <c r="B262" s="104" t="str">
        <f>IF($C262&gt;0,VLOOKUP($C262,'ALN 070824'!$A:$C,3,FALSE),"")</f>
        <v/>
      </c>
      <c r="C262" s="30"/>
      <c r="D262" s="29"/>
      <c r="E262" s="105" t="str">
        <f>IF($C262&gt;0,VLOOKUP($C262,'ALN 070824'!$A:$C,2,FALSE),"")</f>
        <v/>
      </c>
      <c r="F262" s="10"/>
      <c r="G262" s="18"/>
      <c r="I262" s="106" t="str">
        <f t="shared" si="12"/>
        <v/>
      </c>
      <c r="J262" s="106" t="str">
        <f t="shared" si="13"/>
        <v/>
      </c>
      <c r="K262" s="106" t="str">
        <f t="shared" si="14"/>
        <v/>
      </c>
      <c r="L262" s="106" t="str">
        <f t="shared" si="15"/>
        <v/>
      </c>
    </row>
    <row r="263" spans="1:12">
      <c r="A263" s="103" t="str">
        <f>IF($C263=0,"",'RECEIVED FROM STATE'!$B$2)</f>
        <v/>
      </c>
      <c r="B263" s="104" t="str">
        <f>IF($C263&gt;0,VLOOKUP($C263,'ALN 070824'!$A:$C,3,FALSE),"")</f>
        <v/>
      </c>
      <c r="C263" s="30"/>
      <c r="D263" s="29"/>
      <c r="E263" s="105" t="str">
        <f>IF($C263&gt;0,VLOOKUP($C263,'ALN 070824'!$A:$C,2,FALSE),"")</f>
        <v/>
      </c>
      <c r="F263" s="10"/>
      <c r="G263" s="18"/>
      <c r="I263" s="106" t="str">
        <f t="shared" si="12"/>
        <v/>
      </c>
      <c r="J263" s="106" t="str">
        <f t="shared" si="13"/>
        <v/>
      </c>
      <c r="K263" s="106" t="str">
        <f t="shared" si="14"/>
        <v/>
      </c>
      <c r="L263" s="106" t="str">
        <f t="shared" si="15"/>
        <v/>
      </c>
    </row>
    <row r="264" spans="1:12">
      <c r="A264" s="103" t="str">
        <f>IF($C264=0,"",'RECEIVED FROM STATE'!$B$2)</f>
        <v/>
      </c>
      <c r="B264" s="104" t="str">
        <f>IF($C264&gt;0,VLOOKUP($C264,'ALN 070824'!$A:$C,3,FALSE),"")</f>
        <v/>
      </c>
      <c r="C264" s="30"/>
      <c r="D264" s="29"/>
      <c r="E264" s="105" t="str">
        <f>IF($C264&gt;0,VLOOKUP($C264,'ALN 070824'!$A:$C,2,FALSE),"")</f>
        <v/>
      </c>
      <c r="F264" s="10"/>
      <c r="G264" s="18"/>
      <c r="I264" s="106" t="str">
        <f t="shared" si="12"/>
        <v/>
      </c>
      <c r="J264" s="106" t="str">
        <f t="shared" si="13"/>
        <v/>
      </c>
      <c r="K264" s="106" t="str">
        <f t="shared" si="14"/>
        <v/>
      </c>
      <c r="L264" s="106" t="str">
        <f t="shared" si="15"/>
        <v/>
      </c>
    </row>
    <row r="265" spans="1:12">
      <c r="A265" s="103" t="str">
        <f>IF($C265=0,"",'RECEIVED FROM STATE'!$B$2)</f>
        <v/>
      </c>
      <c r="B265" s="104" t="str">
        <f>IF($C265&gt;0,VLOOKUP($C265,'ALN 070824'!$A:$C,3,FALSE),"")</f>
        <v/>
      </c>
      <c r="C265" s="30"/>
      <c r="D265" s="29"/>
      <c r="E265" s="105" t="str">
        <f>IF($C265&gt;0,VLOOKUP($C265,'ALN 070824'!$A:$C,2,FALSE),"")</f>
        <v/>
      </c>
      <c r="F265" s="10"/>
      <c r="G265" s="18"/>
      <c r="I265" s="106" t="str">
        <f t="shared" ref="I265:I328" si="16">IF(OR(C265="84.425",C265="84.032"),"Please complete the ALN with alpha character.",IFERROR(IF(AND(E265="Other Assistance",ISBLANK(G265)),"Program Name required, please provide the Other ID Number (if applicable).",""),""))</f>
        <v/>
      </c>
      <c r="J265" s="106" t="str">
        <f t="shared" ref="J265:J328" si="17">LEFT(C265,2)</f>
        <v/>
      </c>
      <c r="K265" s="106" t="str">
        <f t="shared" ref="K265:K328" si="18">CONCATENATE($C265,$D265)</f>
        <v/>
      </c>
      <c r="L265" s="106" t="str">
        <f t="shared" ref="L265:L328" si="19">CONCATENATE($C265,$D265,$G265)</f>
        <v/>
      </c>
    </row>
    <row r="266" spans="1:12">
      <c r="A266" s="103" t="str">
        <f>IF($C266=0,"",'RECEIVED FROM STATE'!$B$2)</f>
        <v/>
      </c>
      <c r="B266" s="104" t="str">
        <f>IF($C266&gt;0,VLOOKUP($C266,'ALN 070824'!$A:$C,3,FALSE),"")</f>
        <v/>
      </c>
      <c r="C266" s="30"/>
      <c r="D266" s="29"/>
      <c r="E266" s="105" t="str">
        <f>IF($C266&gt;0,VLOOKUP($C266,'ALN 070824'!$A:$C,2,FALSE),"")</f>
        <v/>
      </c>
      <c r="F266" s="10"/>
      <c r="G266" s="18"/>
      <c r="I266" s="106" t="str">
        <f t="shared" si="16"/>
        <v/>
      </c>
      <c r="J266" s="106" t="str">
        <f t="shared" si="17"/>
        <v/>
      </c>
      <c r="K266" s="106" t="str">
        <f t="shared" si="18"/>
        <v/>
      </c>
      <c r="L266" s="106" t="str">
        <f t="shared" si="19"/>
        <v/>
      </c>
    </row>
    <row r="267" spans="1:12">
      <c r="A267" s="103" t="str">
        <f>IF($C267=0,"",'RECEIVED FROM STATE'!$B$2)</f>
        <v/>
      </c>
      <c r="B267" s="104" t="str">
        <f>IF($C267&gt;0,VLOOKUP($C267,'ALN 070824'!$A:$C,3,FALSE),"")</f>
        <v/>
      </c>
      <c r="C267" s="30"/>
      <c r="D267" s="29"/>
      <c r="E267" s="105" t="str">
        <f>IF($C267&gt;0,VLOOKUP($C267,'ALN 070824'!$A:$C,2,FALSE),"")</f>
        <v/>
      </c>
      <c r="F267" s="10"/>
      <c r="G267" s="18"/>
      <c r="I267" s="106" t="str">
        <f t="shared" si="16"/>
        <v/>
      </c>
      <c r="J267" s="106" t="str">
        <f t="shared" si="17"/>
        <v/>
      </c>
      <c r="K267" s="106" t="str">
        <f t="shared" si="18"/>
        <v/>
      </c>
      <c r="L267" s="106" t="str">
        <f t="shared" si="19"/>
        <v/>
      </c>
    </row>
    <row r="268" spans="1:12">
      <c r="A268" s="103" t="str">
        <f>IF($C268=0,"",'RECEIVED FROM STATE'!$B$2)</f>
        <v/>
      </c>
      <c r="B268" s="104" t="str">
        <f>IF($C268&gt;0,VLOOKUP($C268,'ALN 070824'!$A:$C,3,FALSE),"")</f>
        <v/>
      </c>
      <c r="C268" s="30"/>
      <c r="D268" s="29"/>
      <c r="E268" s="105" t="str">
        <f>IF($C268&gt;0,VLOOKUP($C268,'ALN 070824'!$A:$C,2,FALSE),"")</f>
        <v/>
      </c>
      <c r="F268" s="10"/>
      <c r="G268" s="18"/>
      <c r="I268" s="106" t="str">
        <f t="shared" si="16"/>
        <v/>
      </c>
      <c r="J268" s="106" t="str">
        <f t="shared" si="17"/>
        <v/>
      </c>
      <c r="K268" s="106" t="str">
        <f t="shared" si="18"/>
        <v/>
      </c>
      <c r="L268" s="106" t="str">
        <f t="shared" si="19"/>
        <v/>
      </c>
    </row>
    <row r="269" spans="1:12">
      <c r="A269" s="103" t="str">
        <f>IF($C269=0,"",'RECEIVED FROM STATE'!$B$2)</f>
        <v/>
      </c>
      <c r="B269" s="104" t="str">
        <f>IF($C269&gt;0,VLOOKUP($C269,'ALN 070824'!$A:$C,3,FALSE),"")</f>
        <v/>
      </c>
      <c r="C269" s="30"/>
      <c r="D269" s="29"/>
      <c r="E269" s="105" t="str">
        <f>IF($C269&gt;0,VLOOKUP($C269,'ALN 070824'!$A:$C,2,FALSE),"")</f>
        <v/>
      </c>
      <c r="F269" s="10"/>
      <c r="G269" s="18"/>
      <c r="I269" s="106" t="str">
        <f t="shared" si="16"/>
        <v/>
      </c>
      <c r="J269" s="106" t="str">
        <f t="shared" si="17"/>
        <v/>
      </c>
      <c r="K269" s="106" t="str">
        <f t="shared" si="18"/>
        <v/>
      </c>
      <c r="L269" s="106" t="str">
        <f t="shared" si="19"/>
        <v/>
      </c>
    </row>
    <row r="270" spans="1:12">
      <c r="A270" s="103" t="str">
        <f>IF($C270=0,"",'RECEIVED FROM STATE'!$B$2)</f>
        <v/>
      </c>
      <c r="B270" s="104" t="str">
        <f>IF($C270&gt;0,VLOOKUP($C270,'ALN 070824'!$A:$C,3,FALSE),"")</f>
        <v/>
      </c>
      <c r="C270" s="30"/>
      <c r="D270" s="29"/>
      <c r="E270" s="105" t="str">
        <f>IF($C270&gt;0,VLOOKUP($C270,'ALN 070824'!$A:$C,2,FALSE),"")</f>
        <v/>
      </c>
      <c r="F270" s="10"/>
      <c r="G270" s="18"/>
      <c r="I270" s="106" t="str">
        <f t="shared" si="16"/>
        <v/>
      </c>
      <c r="J270" s="106" t="str">
        <f t="shared" si="17"/>
        <v/>
      </c>
      <c r="K270" s="106" t="str">
        <f t="shared" si="18"/>
        <v/>
      </c>
      <c r="L270" s="106" t="str">
        <f t="shared" si="19"/>
        <v/>
      </c>
    </row>
    <row r="271" spans="1:12">
      <c r="A271" s="103" t="str">
        <f>IF($C271=0,"",'RECEIVED FROM STATE'!$B$2)</f>
        <v/>
      </c>
      <c r="B271" s="104" t="str">
        <f>IF($C271&gt;0,VLOOKUP($C271,'ALN 070824'!$A:$C,3,FALSE),"")</f>
        <v/>
      </c>
      <c r="C271" s="30"/>
      <c r="D271" s="29"/>
      <c r="E271" s="105" t="str">
        <f>IF($C271&gt;0,VLOOKUP($C271,'ALN 070824'!$A:$C,2,FALSE),"")</f>
        <v/>
      </c>
      <c r="F271" s="10"/>
      <c r="G271" s="18"/>
      <c r="I271" s="106" t="str">
        <f t="shared" si="16"/>
        <v/>
      </c>
      <c r="J271" s="106" t="str">
        <f t="shared" si="17"/>
        <v/>
      </c>
      <c r="K271" s="106" t="str">
        <f t="shared" si="18"/>
        <v/>
      </c>
      <c r="L271" s="106" t="str">
        <f t="shared" si="19"/>
        <v/>
      </c>
    </row>
    <row r="272" spans="1:12">
      <c r="A272" s="103" t="str">
        <f>IF($C272=0,"",'RECEIVED FROM STATE'!$B$2)</f>
        <v/>
      </c>
      <c r="B272" s="104" t="str">
        <f>IF($C272&gt;0,VLOOKUP($C272,'ALN 070824'!$A:$C,3,FALSE),"")</f>
        <v/>
      </c>
      <c r="C272" s="30"/>
      <c r="D272" s="29"/>
      <c r="E272" s="105" t="str">
        <f>IF($C272&gt;0,VLOOKUP($C272,'ALN 070824'!$A:$C,2,FALSE),"")</f>
        <v/>
      </c>
      <c r="F272" s="10"/>
      <c r="G272" s="18"/>
      <c r="I272" s="106" t="str">
        <f t="shared" si="16"/>
        <v/>
      </c>
      <c r="J272" s="106" t="str">
        <f t="shared" si="17"/>
        <v/>
      </c>
      <c r="K272" s="106" t="str">
        <f t="shared" si="18"/>
        <v/>
      </c>
      <c r="L272" s="106" t="str">
        <f t="shared" si="19"/>
        <v/>
      </c>
    </row>
    <row r="273" spans="1:12">
      <c r="A273" s="103" t="str">
        <f>IF($C273=0,"",'RECEIVED FROM STATE'!$B$2)</f>
        <v/>
      </c>
      <c r="B273" s="104" t="str">
        <f>IF($C273&gt;0,VLOOKUP($C273,'ALN 070824'!$A:$C,3,FALSE),"")</f>
        <v/>
      </c>
      <c r="C273" s="30"/>
      <c r="D273" s="29"/>
      <c r="E273" s="105" t="str">
        <f>IF($C273&gt;0,VLOOKUP($C273,'ALN 070824'!$A:$C,2,FALSE),"")</f>
        <v/>
      </c>
      <c r="F273" s="10"/>
      <c r="G273" s="18"/>
      <c r="I273" s="106" t="str">
        <f t="shared" si="16"/>
        <v/>
      </c>
      <c r="J273" s="106" t="str">
        <f t="shared" si="17"/>
        <v/>
      </c>
      <c r="K273" s="106" t="str">
        <f t="shared" si="18"/>
        <v/>
      </c>
      <c r="L273" s="106" t="str">
        <f t="shared" si="19"/>
        <v/>
      </c>
    </row>
    <row r="274" spans="1:12">
      <c r="A274" s="103" t="str">
        <f>IF($C274=0,"",'RECEIVED FROM STATE'!$B$2)</f>
        <v/>
      </c>
      <c r="B274" s="104" t="str">
        <f>IF($C274&gt;0,VLOOKUP($C274,'ALN 070824'!$A:$C,3,FALSE),"")</f>
        <v/>
      </c>
      <c r="C274" s="30"/>
      <c r="D274" s="29"/>
      <c r="E274" s="105" t="str">
        <f>IF($C274&gt;0,VLOOKUP($C274,'ALN 070824'!$A:$C,2,FALSE),"")</f>
        <v/>
      </c>
      <c r="F274" s="10"/>
      <c r="G274" s="18"/>
      <c r="I274" s="106" t="str">
        <f t="shared" si="16"/>
        <v/>
      </c>
      <c r="J274" s="106" t="str">
        <f t="shared" si="17"/>
        <v/>
      </c>
      <c r="K274" s="106" t="str">
        <f t="shared" si="18"/>
        <v/>
      </c>
      <c r="L274" s="106" t="str">
        <f t="shared" si="19"/>
        <v/>
      </c>
    </row>
    <row r="275" spans="1:12">
      <c r="A275" s="103" t="str">
        <f>IF($C275=0,"",'RECEIVED FROM STATE'!$B$2)</f>
        <v/>
      </c>
      <c r="B275" s="104" t="str">
        <f>IF($C275&gt;0,VLOOKUP($C275,'ALN 070824'!$A:$C,3,FALSE),"")</f>
        <v/>
      </c>
      <c r="C275" s="30"/>
      <c r="D275" s="29"/>
      <c r="E275" s="105" t="str">
        <f>IF($C275&gt;0,VLOOKUP($C275,'ALN 070824'!$A:$C,2,FALSE),"")</f>
        <v/>
      </c>
      <c r="F275" s="10"/>
      <c r="G275" s="18"/>
      <c r="I275" s="106" t="str">
        <f t="shared" si="16"/>
        <v/>
      </c>
      <c r="J275" s="106" t="str">
        <f t="shared" si="17"/>
        <v/>
      </c>
      <c r="K275" s="106" t="str">
        <f t="shared" si="18"/>
        <v/>
      </c>
      <c r="L275" s="106" t="str">
        <f t="shared" si="19"/>
        <v/>
      </c>
    </row>
    <row r="276" spans="1:12">
      <c r="A276" s="103" t="str">
        <f>IF($C276=0,"",'RECEIVED FROM STATE'!$B$2)</f>
        <v/>
      </c>
      <c r="B276" s="104" t="str">
        <f>IF($C276&gt;0,VLOOKUP($C276,'ALN 070824'!$A:$C,3,FALSE),"")</f>
        <v/>
      </c>
      <c r="C276" s="30"/>
      <c r="D276" s="29"/>
      <c r="E276" s="105" t="str">
        <f>IF($C276&gt;0,VLOOKUP($C276,'ALN 070824'!$A:$C,2,FALSE),"")</f>
        <v/>
      </c>
      <c r="F276" s="10"/>
      <c r="G276" s="18"/>
      <c r="I276" s="106" t="str">
        <f t="shared" si="16"/>
        <v/>
      </c>
      <c r="J276" s="106" t="str">
        <f t="shared" si="17"/>
        <v/>
      </c>
      <c r="K276" s="106" t="str">
        <f t="shared" si="18"/>
        <v/>
      </c>
      <c r="L276" s="106" t="str">
        <f t="shared" si="19"/>
        <v/>
      </c>
    </row>
    <row r="277" spans="1:12">
      <c r="A277" s="103" t="str">
        <f>IF($C277=0,"",'RECEIVED FROM STATE'!$B$2)</f>
        <v/>
      </c>
      <c r="B277" s="104" t="str">
        <f>IF($C277&gt;0,VLOOKUP($C277,'ALN 070824'!$A:$C,3,FALSE),"")</f>
        <v/>
      </c>
      <c r="C277" s="30"/>
      <c r="D277" s="29"/>
      <c r="E277" s="105" t="str">
        <f>IF($C277&gt;0,VLOOKUP($C277,'ALN 070824'!$A:$C,2,FALSE),"")</f>
        <v/>
      </c>
      <c r="F277" s="10"/>
      <c r="G277" s="18"/>
      <c r="I277" s="106" t="str">
        <f t="shared" si="16"/>
        <v/>
      </c>
      <c r="J277" s="106" t="str">
        <f t="shared" si="17"/>
        <v/>
      </c>
      <c r="K277" s="106" t="str">
        <f t="shared" si="18"/>
        <v/>
      </c>
      <c r="L277" s="106" t="str">
        <f t="shared" si="19"/>
        <v/>
      </c>
    </row>
    <row r="278" spans="1:12">
      <c r="A278" s="103" t="str">
        <f>IF($C278=0,"",'RECEIVED FROM STATE'!$B$2)</f>
        <v/>
      </c>
      <c r="B278" s="104" t="str">
        <f>IF($C278&gt;0,VLOOKUP($C278,'ALN 070824'!$A:$C,3,FALSE),"")</f>
        <v/>
      </c>
      <c r="C278" s="30"/>
      <c r="D278" s="29"/>
      <c r="E278" s="105" t="str">
        <f>IF($C278&gt;0,VLOOKUP($C278,'ALN 070824'!$A:$C,2,FALSE),"")</f>
        <v/>
      </c>
      <c r="F278" s="10"/>
      <c r="G278" s="18"/>
      <c r="I278" s="106" t="str">
        <f t="shared" si="16"/>
        <v/>
      </c>
      <c r="J278" s="106" t="str">
        <f t="shared" si="17"/>
        <v/>
      </c>
      <c r="K278" s="106" t="str">
        <f t="shared" si="18"/>
        <v/>
      </c>
      <c r="L278" s="106" t="str">
        <f t="shared" si="19"/>
        <v/>
      </c>
    </row>
    <row r="279" spans="1:12">
      <c r="A279" s="103" t="str">
        <f>IF($C279=0,"",'RECEIVED FROM STATE'!$B$2)</f>
        <v/>
      </c>
      <c r="B279" s="104" t="str">
        <f>IF($C279&gt;0,VLOOKUP($C279,'ALN 070824'!$A:$C,3,FALSE),"")</f>
        <v/>
      </c>
      <c r="C279" s="30"/>
      <c r="D279" s="29"/>
      <c r="E279" s="105" t="str">
        <f>IF($C279&gt;0,VLOOKUP($C279,'ALN 070824'!$A:$C,2,FALSE),"")</f>
        <v/>
      </c>
      <c r="F279" s="10"/>
      <c r="G279" s="18"/>
      <c r="I279" s="106" t="str">
        <f t="shared" si="16"/>
        <v/>
      </c>
      <c r="J279" s="106" t="str">
        <f t="shared" si="17"/>
        <v/>
      </c>
      <c r="K279" s="106" t="str">
        <f t="shared" si="18"/>
        <v/>
      </c>
      <c r="L279" s="106" t="str">
        <f t="shared" si="19"/>
        <v/>
      </c>
    </row>
    <row r="280" spans="1:12">
      <c r="A280" s="103" t="str">
        <f>IF($C280=0,"",'RECEIVED FROM STATE'!$B$2)</f>
        <v/>
      </c>
      <c r="B280" s="104" t="str">
        <f>IF($C280&gt;0,VLOOKUP($C280,'ALN 070824'!$A:$C,3,FALSE),"")</f>
        <v/>
      </c>
      <c r="C280" s="30"/>
      <c r="D280" s="29"/>
      <c r="E280" s="105" t="str">
        <f>IF($C280&gt;0,VLOOKUP($C280,'ALN 070824'!$A:$C,2,FALSE),"")</f>
        <v/>
      </c>
      <c r="F280" s="10"/>
      <c r="G280" s="18"/>
      <c r="I280" s="106" t="str">
        <f t="shared" si="16"/>
        <v/>
      </c>
      <c r="J280" s="106" t="str">
        <f t="shared" si="17"/>
        <v/>
      </c>
      <c r="K280" s="106" t="str">
        <f t="shared" si="18"/>
        <v/>
      </c>
      <c r="L280" s="106" t="str">
        <f t="shared" si="19"/>
        <v/>
      </c>
    </row>
    <row r="281" spans="1:12">
      <c r="A281" s="103" t="str">
        <f>IF($C281=0,"",'RECEIVED FROM STATE'!$B$2)</f>
        <v/>
      </c>
      <c r="B281" s="104" t="str">
        <f>IF($C281&gt;0,VLOOKUP($C281,'ALN 070824'!$A:$C,3,FALSE),"")</f>
        <v/>
      </c>
      <c r="C281" s="30"/>
      <c r="D281" s="29"/>
      <c r="E281" s="105" t="str">
        <f>IF($C281&gt;0,VLOOKUP($C281,'ALN 070824'!$A:$C,2,FALSE),"")</f>
        <v/>
      </c>
      <c r="F281" s="10"/>
      <c r="G281" s="18"/>
      <c r="I281" s="106" t="str">
        <f t="shared" si="16"/>
        <v/>
      </c>
      <c r="J281" s="106" t="str">
        <f t="shared" si="17"/>
        <v/>
      </c>
      <c r="K281" s="106" t="str">
        <f t="shared" si="18"/>
        <v/>
      </c>
      <c r="L281" s="106" t="str">
        <f t="shared" si="19"/>
        <v/>
      </c>
    </row>
    <row r="282" spans="1:12">
      <c r="A282" s="103" t="str">
        <f>IF($C282=0,"",'RECEIVED FROM STATE'!$B$2)</f>
        <v/>
      </c>
      <c r="B282" s="104" t="str">
        <f>IF($C282&gt;0,VLOOKUP($C282,'ALN 070824'!$A:$C,3,FALSE),"")</f>
        <v/>
      </c>
      <c r="C282" s="30"/>
      <c r="D282" s="29"/>
      <c r="E282" s="105" t="str">
        <f>IF($C282&gt;0,VLOOKUP($C282,'ALN 070824'!$A:$C,2,FALSE),"")</f>
        <v/>
      </c>
      <c r="F282" s="10"/>
      <c r="G282" s="18"/>
      <c r="I282" s="106" t="str">
        <f t="shared" si="16"/>
        <v/>
      </c>
      <c r="J282" s="106" t="str">
        <f t="shared" si="17"/>
        <v/>
      </c>
      <c r="K282" s="106" t="str">
        <f t="shared" si="18"/>
        <v/>
      </c>
      <c r="L282" s="106" t="str">
        <f t="shared" si="19"/>
        <v/>
      </c>
    </row>
    <row r="283" spans="1:12">
      <c r="A283" s="103" t="str">
        <f>IF($C283=0,"",'RECEIVED FROM STATE'!$B$2)</f>
        <v/>
      </c>
      <c r="B283" s="104" t="str">
        <f>IF($C283&gt;0,VLOOKUP($C283,'ALN 070824'!$A:$C,3,FALSE),"")</f>
        <v/>
      </c>
      <c r="C283" s="30"/>
      <c r="D283" s="29"/>
      <c r="E283" s="105" t="str">
        <f>IF($C283&gt;0,VLOOKUP($C283,'ALN 070824'!$A:$C,2,FALSE),"")</f>
        <v/>
      </c>
      <c r="F283" s="10"/>
      <c r="G283" s="18"/>
      <c r="I283" s="106" t="str">
        <f t="shared" si="16"/>
        <v/>
      </c>
      <c r="J283" s="106" t="str">
        <f t="shared" si="17"/>
        <v/>
      </c>
      <c r="K283" s="106" t="str">
        <f t="shared" si="18"/>
        <v/>
      </c>
      <c r="L283" s="106" t="str">
        <f t="shared" si="19"/>
        <v/>
      </c>
    </row>
    <row r="284" spans="1:12">
      <c r="A284" s="103" t="str">
        <f>IF($C284=0,"",'RECEIVED FROM STATE'!$B$2)</f>
        <v/>
      </c>
      <c r="B284" s="104" t="str">
        <f>IF($C284&gt;0,VLOOKUP($C284,'ALN 070824'!$A:$C,3,FALSE),"")</f>
        <v/>
      </c>
      <c r="C284" s="30"/>
      <c r="D284" s="29"/>
      <c r="E284" s="105" t="str">
        <f>IF($C284&gt;0,VLOOKUP($C284,'ALN 070824'!$A:$C,2,FALSE),"")</f>
        <v/>
      </c>
      <c r="F284" s="10"/>
      <c r="G284" s="18"/>
      <c r="I284" s="106" t="str">
        <f t="shared" si="16"/>
        <v/>
      </c>
      <c r="J284" s="106" t="str">
        <f t="shared" si="17"/>
        <v/>
      </c>
      <c r="K284" s="106" t="str">
        <f t="shared" si="18"/>
        <v/>
      </c>
      <c r="L284" s="106" t="str">
        <f t="shared" si="19"/>
        <v/>
      </c>
    </row>
    <row r="285" spans="1:12">
      <c r="A285" s="103" t="str">
        <f>IF($C285=0,"",'RECEIVED FROM STATE'!$B$2)</f>
        <v/>
      </c>
      <c r="B285" s="104" t="str">
        <f>IF($C285&gt;0,VLOOKUP($C285,'ALN 070824'!$A:$C,3,FALSE),"")</f>
        <v/>
      </c>
      <c r="C285" s="30"/>
      <c r="D285" s="29"/>
      <c r="E285" s="105" t="str">
        <f>IF($C285&gt;0,VLOOKUP($C285,'ALN 070824'!$A:$C,2,FALSE),"")</f>
        <v/>
      </c>
      <c r="F285" s="10"/>
      <c r="G285" s="18"/>
      <c r="I285" s="106" t="str">
        <f t="shared" si="16"/>
        <v/>
      </c>
      <c r="J285" s="106" t="str">
        <f t="shared" si="17"/>
        <v/>
      </c>
      <c r="K285" s="106" t="str">
        <f t="shared" si="18"/>
        <v/>
      </c>
      <c r="L285" s="106" t="str">
        <f t="shared" si="19"/>
        <v/>
      </c>
    </row>
    <row r="286" spans="1:12">
      <c r="A286" s="103" t="str">
        <f>IF($C286=0,"",'RECEIVED FROM STATE'!$B$2)</f>
        <v/>
      </c>
      <c r="B286" s="104" t="str">
        <f>IF($C286&gt;0,VLOOKUP($C286,'ALN 070824'!$A:$C,3,FALSE),"")</f>
        <v/>
      </c>
      <c r="C286" s="30"/>
      <c r="D286" s="29"/>
      <c r="E286" s="105" t="str">
        <f>IF($C286&gt;0,VLOOKUP($C286,'ALN 070824'!$A:$C,2,FALSE),"")</f>
        <v/>
      </c>
      <c r="F286" s="10"/>
      <c r="G286" s="18"/>
      <c r="I286" s="106" t="str">
        <f t="shared" si="16"/>
        <v/>
      </c>
      <c r="J286" s="106" t="str">
        <f t="shared" si="17"/>
        <v/>
      </c>
      <c r="K286" s="106" t="str">
        <f t="shared" si="18"/>
        <v/>
      </c>
      <c r="L286" s="106" t="str">
        <f t="shared" si="19"/>
        <v/>
      </c>
    </row>
    <row r="287" spans="1:12">
      <c r="A287" s="103" t="str">
        <f>IF($C287=0,"",'RECEIVED FROM STATE'!$B$2)</f>
        <v/>
      </c>
      <c r="B287" s="104" t="str">
        <f>IF($C287&gt;0,VLOOKUP($C287,'ALN 070824'!$A:$C,3,FALSE),"")</f>
        <v/>
      </c>
      <c r="C287" s="30"/>
      <c r="D287" s="29"/>
      <c r="E287" s="105" t="str">
        <f>IF($C287&gt;0,VLOOKUP($C287,'ALN 070824'!$A:$C,2,FALSE),"")</f>
        <v/>
      </c>
      <c r="F287" s="10"/>
      <c r="G287" s="18"/>
      <c r="I287" s="106" t="str">
        <f t="shared" si="16"/>
        <v/>
      </c>
      <c r="J287" s="106" t="str">
        <f t="shared" si="17"/>
        <v/>
      </c>
      <c r="K287" s="106" t="str">
        <f t="shared" si="18"/>
        <v/>
      </c>
      <c r="L287" s="106" t="str">
        <f t="shared" si="19"/>
        <v/>
      </c>
    </row>
    <row r="288" spans="1:12">
      <c r="A288" s="103" t="str">
        <f>IF($C288=0,"",'RECEIVED FROM STATE'!$B$2)</f>
        <v/>
      </c>
      <c r="B288" s="104" t="str">
        <f>IF($C288&gt;0,VLOOKUP($C288,'ALN 070824'!$A:$C,3,FALSE),"")</f>
        <v/>
      </c>
      <c r="C288" s="30"/>
      <c r="D288" s="29"/>
      <c r="E288" s="105" t="str">
        <f>IF($C288&gt;0,VLOOKUP($C288,'ALN 070824'!$A:$C,2,FALSE),"")</f>
        <v/>
      </c>
      <c r="F288" s="10"/>
      <c r="G288" s="18"/>
      <c r="I288" s="106" t="str">
        <f t="shared" si="16"/>
        <v/>
      </c>
      <c r="J288" s="106" t="str">
        <f t="shared" si="17"/>
        <v/>
      </c>
      <c r="K288" s="106" t="str">
        <f t="shared" si="18"/>
        <v/>
      </c>
      <c r="L288" s="106" t="str">
        <f t="shared" si="19"/>
        <v/>
      </c>
    </row>
    <row r="289" spans="1:12">
      <c r="A289" s="103" t="str">
        <f>IF($C289=0,"",'RECEIVED FROM STATE'!$B$2)</f>
        <v/>
      </c>
      <c r="B289" s="104" t="str">
        <f>IF($C289&gt;0,VLOOKUP($C289,'ALN 070824'!$A:$C,3,FALSE),"")</f>
        <v/>
      </c>
      <c r="C289" s="30"/>
      <c r="D289" s="29"/>
      <c r="E289" s="105" t="str">
        <f>IF($C289&gt;0,VLOOKUP($C289,'ALN 070824'!$A:$C,2,FALSE),"")</f>
        <v/>
      </c>
      <c r="F289" s="10"/>
      <c r="G289" s="18"/>
      <c r="I289" s="106" t="str">
        <f t="shared" si="16"/>
        <v/>
      </c>
      <c r="J289" s="106" t="str">
        <f t="shared" si="17"/>
        <v/>
      </c>
      <c r="K289" s="106" t="str">
        <f t="shared" si="18"/>
        <v/>
      </c>
      <c r="L289" s="106" t="str">
        <f t="shared" si="19"/>
        <v/>
      </c>
    </row>
    <row r="290" spans="1:12">
      <c r="A290" s="103" t="str">
        <f>IF($C290=0,"",'RECEIVED FROM STATE'!$B$2)</f>
        <v/>
      </c>
      <c r="B290" s="104" t="str">
        <f>IF($C290&gt;0,VLOOKUP($C290,'ALN 070824'!$A:$C,3,FALSE),"")</f>
        <v/>
      </c>
      <c r="C290" s="30"/>
      <c r="D290" s="29"/>
      <c r="E290" s="105" t="str">
        <f>IF($C290&gt;0,VLOOKUP($C290,'ALN 070824'!$A:$C,2,FALSE),"")</f>
        <v/>
      </c>
      <c r="F290" s="10"/>
      <c r="G290" s="18"/>
      <c r="I290" s="106" t="str">
        <f t="shared" si="16"/>
        <v/>
      </c>
      <c r="J290" s="106" t="str">
        <f t="shared" si="17"/>
        <v/>
      </c>
      <c r="K290" s="106" t="str">
        <f t="shared" si="18"/>
        <v/>
      </c>
      <c r="L290" s="106" t="str">
        <f t="shared" si="19"/>
        <v/>
      </c>
    </row>
    <row r="291" spans="1:12">
      <c r="A291" s="103" t="str">
        <f>IF($C291=0,"",'RECEIVED FROM STATE'!$B$2)</f>
        <v/>
      </c>
      <c r="B291" s="104" t="str">
        <f>IF($C291&gt;0,VLOOKUP($C291,'ALN 070824'!$A:$C,3,FALSE),"")</f>
        <v/>
      </c>
      <c r="C291" s="30"/>
      <c r="D291" s="29"/>
      <c r="E291" s="105" t="str">
        <f>IF($C291&gt;0,VLOOKUP($C291,'ALN 070824'!$A:$C,2,FALSE),"")</f>
        <v/>
      </c>
      <c r="F291" s="10"/>
      <c r="G291" s="18"/>
      <c r="I291" s="106" t="str">
        <f t="shared" si="16"/>
        <v/>
      </c>
      <c r="J291" s="106" t="str">
        <f t="shared" si="17"/>
        <v/>
      </c>
      <c r="K291" s="106" t="str">
        <f t="shared" si="18"/>
        <v/>
      </c>
      <c r="L291" s="106" t="str">
        <f t="shared" si="19"/>
        <v/>
      </c>
    </row>
    <row r="292" spans="1:12">
      <c r="A292" s="103" t="str">
        <f>IF($C292=0,"",'RECEIVED FROM STATE'!$B$2)</f>
        <v/>
      </c>
      <c r="B292" s="104" t="str">
        <f>IF($C292&gt;0,VLOOKUP($C292,'ALN 070824'!$A:$C,3,FALSE),"")</f>
        <v/>
      </c>
      <c r="C292" s="30"/>
      <c r="D292" s="29"/>
      <c r="E292" s="105" t="str">
        <f>IF($C292&gt;0,VLOOKUP($C292,'ALN 070824'!$A:$C,2,FALSE),"")</f>
        <v/>
      </c>
      <c r="F292" s="10"/>
      <c r="G292" s="18"/>
      <c r="I292" s="106" t="str">
        <f t="shared" si="16"/>
        <v/>
      </c>
      <c r="J292" s="106" t="str">
        <f t="shared" si="17"/>
        <v/>
      </c>
      <c r="K292" s="106" t="str">
        <f t="shared" si="18"/>
        <v/>
      </c>
      <c r="L292" s="106" t="str">
        <f t="shared" si="19"/>
        <v/>
      </c>
    </row>
    <row r="293" spans="1:12">
      <c r="A293" s="103" t="str">
        <f>IF($C293=0,"",'RECEIVED FROM STATE'!$B$2)</f>
        <v/>
      </c>
      <c r="B293" s="104" t="str">
        <f>IF($C293&gt;0,VLOOKUP($C293,'ALN 070824'!$A:$C,3,FALSE),"")</f>
        <v/>
      </c>
      <c r="C293" s="30"/>
      <c r="D293" s="29"/>
      <c r="E293" s="105" t="str">
        <f>IF($C293&gt;0,VLOOKUP($C293,'ALN 070824'!$A:$C,2,FALSE),"")</f>
        <v/>
      </c>
      <c r="F293" s="10"/>
      <c r="G293" s="18"/>
      <c r="I293" s="106" t="str">
        <f t="shared" si="16"/>
        <v/>
      </c>
      <c r="J293" s="106" t="str">
        <f t="shared" si="17"/>
        <v/>
      </c>
      <c r="K293" s="106" t="str">
        <f t="shared" si="18"/>
        <v/>
      </c>
      <c r="L293" s="106" t="str">
        <f t="shared" si="19"/>
        <v/>
      </c>
    </row>
    <row r="294" spans="1:12">
      <c r="A294" s="103" t="str">
        <f>IF($C294=0,"",'RECEIVED FROM STATE'!$B$2)</f>
        <v/>
      </c>
      <c r="B294" s="104" t="str">
        <f>IF($C294&gt;0,VLOOKUP($C294,'ALN 070824'!$A:$C,3,FALSE),"")</f>
        <v/>
      </c>
      <c r="C294" s="30"/>
      <c r="D294" s="29"/>
      <c r="E294" s="105" t="str">
        <f>IF($C294&gt;0,VLOOKUP($C294,'ALN 070824'!$A:$C,2,FALSE),"")</f>
        <v/>
      </c>
      <c r="F294" s="10"/>
      <c r="G294" s="18"/>
      <c r="I294" s="106" t="str">
        <f t="shared" si="16"/>
        <v/>
      </c>
      <c r="J294" s="106" t="str">
        <f t="shared" si="17"/>
        <v/>
      </c>
      <c r="K294" s="106" t="str">
        <f t="shared" si="18"/>
        <v/>
      </c>
      <c r="L294" s="106" t="str">
        <f t="shared" si="19"/>
        <v/>
      </c>
    </row>
    <row r="295" spans="1:12">
      <c r="A295" s="103" t="str">
        <f>IF($C295=0,"",'RECEIVED FROM STATE'!$B$2)</f>
        <v/>
      </c>
      <c r="B295" s="104" t="str">
        <f>IF($C295&gt;0,VLOOKUP($C295,'ALN 070824'!$A:$C,3,FALSE),"")</f>
        <v/>
      </c>
      <c r="C295" s="30"/>
      <c r="D295" s="29"/>
      <c r="E295" s="105" t="str">
        <f>IF($C295&gt;0,VLOOKUP($C295,'ALN 070824'!$A:$C,2,FALSE),"")</f>
        <v/>
      </c>
      <c r="F295" s="10"/>
      <c r="G295" s="18"/>
      <c r="I295" s="106" t="str">
        <f t="shared" si="16"/>
        <v/>
      </c>
      <c r="J295" s="106" t="str">
        <f t="shared" si="17"/>
        <v/>
      </c>
      <c r="K295" s="106" t="str">
        <f t="shared" si="18"/>
        <v/>
      </c>
      <c r="L295" s="106" t="str">
        <f t="shared" si="19"/>
        <v/>
      </c>
    </row>
    <row r="296" spans="1:12">
      <c r="A296" s="103" t="str">
        <f>IF($C296=0,"",'RECEIVED FROM STATE'!$B$2)</f>
        <v/>
      </c>
      <c r="B296" s="104" t="str">
        <f>IF($C296&gt;0,VLOOKUP($C296,'ALN 070824'!$A:$C,3,FALSE),"")</f>
        <v/>
      </c>
      <c r="C296" s="30"/>
      <c r="D296" s="29"/>
      <c r="E296" s="105" t="str">
        <f>IF($C296&gt;0,VLOOKUP($C296,'ALN 070824'!$A:$C,2,FALSE),"")</f>
        <v/>
      </c>
      <c r="F296" s="10"/>
      <c r="G296" s="18"/>
      <c r="I296" s="106" t="str">
        <f t="shared" si="16"/>
        <v/>
      </c>
      <c r="J296" s="106" t="str">
        <f t="shared" si="17"/>
        <v/>
      </c>
      <c r="K296" s="106" t="str">
        <f t="shared" si="18"/>
        <v/>
      </c>
      <c r="L296" s="106" t="str">
        <f t="shared" si="19"/>
        <v/>
      </c>
    </row>
    <row r="297" spans="1:12">
      <c r="A297" s="103" t="str">
        <f>IF($C297=0,"",'RECEIVED FROM STATE'!$B$2)</f>
        <v/>
      </c>
      <c r="B297" s="104" t="str">
        <f>IF($C297&gt;0,VLOOKUP($C297,'ALN 070824'!$A:$C,3,FALSE),"")</f>
        <v/>
      </c>
      <c r="C297" s="30"/>
      <c r="D297" s="29"/>
      <c r="E297" s="105" t="str">
        <f>IF($C297&gt;0,VLOOKUP($C297,'ALN 070824'!$A:$C,2,FALSE),"")</f>
        <v/>
      </c>
      <c r="F297" s="10"/>
      <c r="G297" s="18"/>
      <c r="I297" s="106" t="str">
        <f t="shared" si="16"/>
        <v/>
      </c>
      <c r="J297" s="106" t="str">
        <f t="shared" si="17"/>
        <v/>
      </c>
      <c r="K297" s="106" t="str">
        <f t="shared" si="18"/>
        <v/>
      </c>
      <c r="L297" s="106" t="str">
        <f t="shared" si="19"/>
        <v/>
      </c>
    </row>
    <row r="298" spans="1:12">
      <c r="A298" s="103" t="str">
        <f>IF($C298=0,"",'RECEIVED FROM STATE'!$B$2)</f>
        <v/>
      </c>
      <c r="B298" s="104" t="str">
        <f>IF($C298&gt;0,VLOOKUP($C298,'ALN 070824'!$A:$C,3,FALSE),"")</f>
        <v/>
      </c>
      <c r="C298" s="30"/>
      <c r="D298" s="29"/>
      <c r="E298" s="105" t="str">
        <f>IF($C298&gt;0,VLOOKUP($C298,'ALN 070824'!$A:$C,2,FALSE),"")</f>
        <v/>
      </c>
      <c r="F298" s="10"/>
      <c r="G298" s="18"/>
      <c r="I298" s="106" t="str">
        <f t="shared" si="16"/>
        <v/>
      </c>
      <c r="J298" s="106" t="str">
        <f t="shared" si="17"/>
        <v/>
      </c>
      <c r="K298" s="106" t="str">
        <f t="shared" si="18"/>
        <v/>
      </c>
      <c r="L298" s="106" t="str">
        <f t="shared" si="19"/>
        <v/>
      </c>
    </row>
    <row r="299" spans="1:12">
      <c r="A299" s="103" t="str">
        <f>IF($C299=0,"",'RECEIVED FROM STATE'!$B$2)</f>
        <v/>
      </c>
      <c r="B299" s="104" t="str">
        <f>IF($C299&gt;0,VLOOKUP($C299,'ALN 070824'!$A:$C,3,FALSE),"")</f>
        <v/>
      </c>
      <c r="C299" s="30"/>
      <c r="D299" s="29"/>
      <c r="E299" s="105" t="str">
        <f>IF($C299&gt;0,VLOOKUP($C299,'ALN 070824'!$A:$C,2,FALSE),"")</f>
        <v/>
      </c>
      <c r="F299" s="10"/>
      <c r="G299" s="18"/>
      <c r="I299" s="106" t="str">
        <f t="shared" si="16"/>
        <v/>
      </c>
      <c r="J299" s="106" t="str">
        <f t="shared" si="17"/>
        <v/>
      </c>
      <c r="K299" s="106" t="str">
        <f t="shared" si="18"/>
        <v/>
      </c>
      <c r="L299" s="106" t="str">
        <f t="shared" si="19"/>
        <v/>
      </c>
    </row>
    <row r="300" spans="1:12">
      <c r="A300" s="103" t="str">
        <f>IF($C300=0,"",'RECEIVED FROM STATE'!$B$2)</f>
        <v/>
      </c>
      <c r="B300" s="104" t="str">
        <f>IF($C300&gt;0,VLOOKUP($C300,'ALN 070824'!$A:$C,3,FALSE),"")</f>
        <v/>
      </c>
      <c r="C300" s="30"/>
      <c r="D300" s="29"/>
      <c r="E300" s="105" t="str">
        <f>IF($C300&gt;0,VLOOKUP($C300,'ALN 070824'!$A:$C,2,FALSE),"")</f>
        <v/>
      </c>
      <c r="F300" s="10"/>
      <c r="G300" s="18"/>
      <c r="I300" s="106" t="str">
        <f t="shared" si="16"/>
        <v/>
      </c>
      <c r="J300" s="106" t="str">
        <f t="shared" si="17"/>
        <v/>
      </c>
      <c r="K300" s="106" t="str">
        <f t="shared" si="18"/>
        <v/>
      </c>
      <c r="L300" s="106" t="str">
        <f t="shared" si="19"/>
        <v/>
      </c>
    </row>
    <row r="301" spans="1:12">
      <c r="A301" s="103" t="str">
        <f>IF($C301=0,"",'RECEIVED FROM STATE'!$B$2)</f>
        <v/>
      </c>
      <c r="B301" s="104" t="str">
        <f>IF($C301&gt;0,VLOOKUP($C301,'ALN 070824'!$A:$C,3,FALSE),"")</f>
        <v/>
      </c>
      <c r="C301" s="30"/>
      <c r="D301" s="29"/>
      <c r="E301" s="105" t="str">
        <f>IF($C301&gt;0,VLOOKUP($C301,'ALN 070824'!$A:$C,2,FALSE),"")</f>
        <v/>
      </c>
      <c r="F301" s="10"/>
      <c r="G301" s="18"/>
      <c r="I301" s="106" t="str">
        <f t="shared" si="16"/>
        <v/>
      </c>
      <c r="J301" s="106" t="str">
        <f t="shared" si="17"/>
        <v/>
      </c>
      <c r="K301" s="106" t="str">
        <f t="shared" si="18"/>
        <v/>
      </c>
      <c r="L301" s="106" t="str">
        <f t="shared" si="19"/>
        <v/>
      </c>
    </row>
    <row r="302" spans="1:12">
      <c r="A302" s="103" t="str">
        <f>IF($C302=0,"",'RECEIVED FROM STATE'!$B$2)</f>
        <v/>
      </c>
      <c r="B302" s="104" t="str">
        <f>IF($C302&gt;0,VLOOKUP($C302,'ALN 070824'!$A:$C,3,FALSE),"")</f>
        <v/>
      </c>
      <c r="C302" s="30"/>
      <c r="D302" s="29"/>
      <c r="E302" s="105" t="str">
        <f>IF($C302&gt;0,VLOOKUP($C302,'ALN 070824'!$A:$C,2,FALSE),"")</f>
        <v/>
      </c>
      <c r="F302" s="10"/>
      <c r="G302" s="18"/>
      <c r="I302" s="106" t="str">
        <f t="shared" si="16"/>
        <v/>
      </c>
      <c r="J302" s="106" t="str">
        <f t="shared" si="17"/>
        <v/>
      </c>
      <c r="K302" s="106" t="str">
        <f t="shared" si="18"/>
        <v/>
      </c>
      <c r="L302" s="106" t="str">
        <f t="shared" si="19"/>
        <v/>
      </c>
    </row>
    <row r="303" spans="1:12">
      <c r="A303" s="103" t="str">
        <f>IF($C303=0,"",'RECEIVED FROM STATE'!$B$2)</f>
        <v/>
      </c>
      <c r="B303" s="104" t="str">
        <f>IF($C303&gt;0,VLOOKUP($C303,'ALN 070824'!$A:$C,3,FALSE),"")</f>
        <v/>
      </c>
      <c r="C303" s="30"/>
      <c r="D303" s="29"/>
      <c r="E303" s="105" t="str">
        <f>IF($C303&gt;0,VLOOKUP($C303,'ALN 070824'!$A:$C,2,FALSE),"")</f>
        <v/>
      </c>
      <c r="F303" s="10"/>
      <c r="G303" s="18"/>
      <c r="I303" s="106" t="str">
        <f t="shared" si="16"/>
        <v/>
      </c>
      <c r="J303" s="106" t="str">
        <f t="shared" si="17"/>
        <v/>
      </c>
      <c r="K303" s="106" t="str">
        <f t="shared" si="18"/>
        <v/>
      </c>
      <c r="L303" s="106" t="str">
        <f t="shared" si="19"/>
        <v/>
      </c>
    </row>
    <row r="304" spans="1:12">
      <c r="A304" s="103" t="str">
        <f>IF($C304=0,"",'RECEIVED FROM STATE'!$B$2)</f>
        <v/>
      </c>
      <c r="B304" s="104" t="str">
        <f>IF($C304&gt;0,VLOOKUP($C304,'ALN 070824'!$A:$C,3,FALSE),"")</f>
        <v/>
      </c>
      <c r="C304" s="30"/>
      <c r="D304" s="29"/>
      <c r="E304" s="105" t="str">
        <f>IF($C304&gt;0,VLOOKUP($C304,'ALN 070824'!$A:$C,2,FALSE),"")</f>
        <v/>
      </c>
      <c r="F304" s="10"/>
      <c r="G304" s="18"/>
      <c r="I304" s="106" t="str">
        <f t="shared" si="16"/>
        <v/>
      </c>
      <c r="J304" s="106" t="str">
        <f t="shared" si="17"/>
        <v/>
      </c>
      <c r="K304" s="106" t="str">
        <f t="shared" si="18"/>
        <v/>
      </c>
      <c r="L304" s="106" t="str">
        <f t="shared" si="19"/>
        <v/>
      </c>
    </row>
    <row r="305" spans="1:12">
      <c r="A305" s="103" t="str">
        <f>IF($C305=0,"",'RECEIVED FROM STATE'!$B$2)</f>
        <v/>
      </c>
      <c r="B305" s="104" t="str">
        <f>IF($C305&gt;0,VLOOKUP($C305,'ALN 070824'!$A:$C,3,FALSE),"")</f>
        <v/>
      </c>
      <c r="C305" s="30"/>
      <c r="D305" s="29"/>
      <c r="E305" s="105" t="str">
        <f>IF($C305&gt;0,VLOOKUP($C305,'ALN 070824'!$A:$C,2,FALSE),"")</f>
        <v/>
      </c>
      <c r="F305" s="10"/>
      <c r="G305" s="18"/>
      <c r="I305" s="106" t="str">
        <f t="shared" si="16"/>
        <v/>
      </c>
      <c r="J305" s="106" t="str">
        <f t="shared" si="17"/>
        <v/>
      </c>
      <c r="K305" s="106" t="str">
        <f t="shared" si="18"/>
        <v/>
      </c>
      <c r="L305" s="106" t="str">
        <f t="shared" si="19"/>
        <v/>
      </c>
    </row>
    <row r="306" spans="1:12">
      <c r="A306" s="103" t="str">
        <f>IF($C306=0,"",'RECEIVED FROM STATE'!$B$2)</f>
        <v/>
      </c>
      <c r="B306" s="104" t="str">
        <f>IF($C306&gt;0,VLOOKUP($C306,'ALN 070824'!$A:$C,3,FALSE),"")</f>
        <v/>
      </c>
      <c r="C306" s="30"/>
      <c r="D306" s="29"/>
      <c r="E306" s="105" t="str">
        <f>IF($C306&gt;0,VLOOKUP($C306,'ALN 070824'!$A:$C,2,FALSE),"")</f>
        <v/>
      </c>
      <c r="F306" s="10"/>
      <c r="G306" s="18"/>
      <c r="I306" s="106" t="str">
        <f t="shared" si="16"/>
        <v/>
      </c>
      <c r="J306" s="106" t="str">
        <f t="shared" si="17"/>
        <v/>
      </c>
      <c r="K306" s="106" t="str">
        <f t="shared" si="18"/>
        <v/>
      </c>
      <c r="L306" s="106" t="str">
        <f t="shared" si="19"/>
        <v/>
      </c>
    </row>
    <row r="307" spans="1:12">
      <c r="A307" s="103" t="str">
        <f>IF($C307=0,"",'RECEIVED FROM STATE'!$B$2)</f>
        <v/>
      </c>
      <c r="B307" s="104" t="str">
        <f>IF($C307&gt;0,VLOOKUP($C307,'ALN 070824'!$A:$C,3,FALSE),"")</f>
        <v/>
      </c>
      <c r="C307" s="30"/>
      <c r="D307" s="29"/>
      <c r="E307" s="105" t="str">
        <f>IF($C307&gt;0,VLOOKUP($C307,'ALN 070824'!$A:$C,2,FALSE),"")</f>
        <v/>
      </c>
      <c r="F307" s="10"/>
      <c r="G307" s="18"/>
      <c r="I307" s="106" t="str">
        <f t="shared" si="16"/>
        <v/>
      </c>
      <c r="J307" s="106" t="str">
        <f t="shared" si="17"/>
        <v/>
      </c>
      <c r="K307" s="106" t="str">
        <f t="shared" si="18"/>
        <v/>
      </c>
      <c r="L307" s="106" t="str">
        <f t="shared" si="19"/>
        <v/>
      </c>
    </row>
    <row r="308" spans="1:12">
      <c r="A308" s="103" t="str">
        <f>IF($C308=0,"",'RECEIVED FROM STATE'!$B$2)</f>
        <v/>
      </c>
      <c r="B308" s="104" t="str">
        <f>IF($C308&gt;0,VLOOKUP($C308,'ALN 070824'!$A:$C,3,FALSE),"")</f>
        <v/>
      </c>
      <c r="C308" s="30"/>
      <c r="D308" s="29"/>
      <c r="E308" s="105" t="str">
        <f>IF($C308&gt;0,VLOOKUP($C308,'ALN 070824'!$A:$C,2,FALSE),"")</f>
        <v/>
      </c>
      <c r="F308" s="10"/>
      <c r="G308" s="18"/>
      <c r="I308" s="106" t="str">
        <f t="shared" si="16"/>
        <v/>
      </c>
      <c r="J308" s="106" t="str">
        <f t="shared" si="17"/>
        <v/>
      </c>
      <c r="K308" s="106" t="str">
        <f t="shared" si="18"/>
        <v/>
      </c>
      <c r="L308" s="106" t="str">
        <f t="shared" si="19"/>
        <v/>
      </c>
    </row>
    <row r="309" spans="1:12">
      <c r="A309" s="103" t="str">
        <f>IF($C309=0,"",'RECEIVED FROM STATE'!$B$2)</f>
        <v/>
      </c>
      <c r="B309" s="104" t="str">
        <f>IF($C309&gt;0,VLOOKUP($C309,'ALN 070824'!$A:$C,3,FALSE),"")</f>
        <v/>
      </c>
      <c r="C309" s="30"/>
      <c r="D309" s="29"/>
      <c r="E309" s="105" t="str">
        <f>IF($C309&gt;0,VLOOKUP($C309,'ALN 070824'!$A:$C,2,FALSE),"")</f>
        <v/>
      </c>
      <c r="F309" s="10"/>
      <c r="G309" s="18"/>
      <c r="I309" s="106" t="str">
        <f t="shared" si="16"/>
        <v/>
      </c>
      <c r="J309" s="106" t="str">
        <f t="shared" si="17"/>
        <v/>
      </c>
      <c r="K309" s="106" t="str">
        <f t="shared" si="18"/>
        <v/>
      </c>
      <c r="L309" s="106" t="str">
        <f t="shared" si="19"/>
        <v/>
      </c>
    </row>
    <row r="310" spans="1:12">
      <c r="A310" s="103" t="str">
        <f>IF($C310=0,"",'RECEIVED FROM STATE'!$B$2)</f>
        <v/>
      </c>
      <c r="B310" s="104" t="str">
        <f>IF($C310&gt;0,VLOOKUP($C310,'ALN 070824'!$A:$C,3,FALSE),"")</f>
        <v/>
      </c>
      <c r="C310" s="30"/>
      <c r="D310" s="29"/>
      <c r="E310" s="105" t="str">
        <f>IF($C310&gt;0,VLOOKUP($C310,'ALN 070824'!$A:$C,2,FALSE),"")</f>
        <v/>
      </c>
      <c r="F310" s="10"/>
      <c r="G310" s="18"/>
      <c r="I310" s="106" t="str">
        <f t="shared" si="16"/>
        <v/>
      </c>
      <c r="J310" s="106" t="str">
        <f t="shared" si="17"/>
        <v/>
      </c>
      <c r="K310" s="106" t="str">
        <f t="shared" si="18"/>
        <v/>
      </c>
      <c r="L310" s="106" t="str">
        <f t="shared" si="19"/>
        <v/>
      </c>
    </row>
    <row r="311" spans="1:12">
      <c r="A311" s="103" t="str">
        <f>IF($C311=0,"",'RECEIVED FROM STATE'!$B$2)</f>
        <v/>
      </c>
      <c r="B311" s="104" t="str">
        <f>IF($C311&gt;0,VLOOKUP($C311,'ALN 070824'!$A:$C,3,FALSE),"")</f>
        <v/>
      </c>
      <c r="C311" s="30"/>
      <c r="D311" s="29"/>
      <c r="E311" s="105" t="str">
        <f>IF($C311&gt;0,VLOOKUP($C311,'ALN 070824'!$A:$C,2,FALSE),"")</f>
        <v/>
      </c>
      <c r="F311" s="10"/>
      <c r="G311" s="18"/>
      <c r="I311" s="106" t="str">
        <f t="shared" si="16"/>
        <v/>
      </c>
      <c r="J311" s="106" t="str">
        <f t="shared" si="17"/>
        <v/>
      </c>
      <c r="K311" s="106" t="str">
        <f t="shared" si="18"/>
        <v/>
      </c>
      <c r="L311" s="106" t="str">
        <f t="shared" si="19"/>
        <v/>
      </c>
    </row>
    <row r="312" spans="1:12">
      <c r="A312" s="103" t="str">
        <f>IF($C312=0,"",'RECEIVED FROM STATE'!$B$2)</f>
        <v/>
      </c>
      <c r="B312" s="104" t="str">
        <f>IF($C312&gt;0,VLOOKUP($C312,'ALN 070824'!$A:$C,3,FALSE),"")</f>
        <v/>
      </c>
      <c r="C312" s="30"/>
      <c r="D312" s="29"/>
      <c r="E312" s="105" t="str">
        <f>IF($C312&gt;0,VLOOKUP($C312,'ALN 070824'!$A:$C,2,FALSE),"")</f>
        <v/>
      </c>
      <c r="F312" s="10"/>
      <c r="G312" s="18"/>
      <c r="I312" s="106" t="str">
        <f t="shared" si="16"/>
        <v/>
      </c>
      <c r="J312" s="106" t="str">
        <f t="shared" si="17"/>
        <v/>
      </c>
      <c r="K312" s="106" t="str">
        <f t="shared" si="18"/>
        <v/>
      </c>
      <c r="L312" s="106" t="str">
        <f t="shared" si="19"/>
        <v/>
      </c>
    </row>
    <row r="313" spans="1:12">
      <c r="A313" s="103" t="str">
        <f>IF($C313=0,"",'RECEIVED FROM STATE'!$B$2)</f>
        <v/>
      </c>
      <c r="B313" s="104" t="str">
        <f>IF($C313&gt;0,VLOOKUP($C313,'ALN 070824'!$A:$C,3,FALSE),"")</f>
        <v/>
      </c>
      <c r="C313" s="30"/>
      <c r="D313" s="29"/>
      <c r="E313" s="105" t="str">
        <f>IF($C313&gt;0,VLOOKUP($C313,'ALN 070824'!$A:$C,2,FALSE),"")</f>
        <v/>
      </c>
      <c r="F313" s="10"/>
      <c r="G313" s="18"/>
      <c r="I313" s="106" t="str">
        <f t="shared" si="16"/>
        <v/>
      </c>
      <c r="J313" s="106" t="str">
        <f t="shared" si="17"/>
        <v/>
      </c>
      <c r="K313" s="106" t="str">
        <f t="shared" si="18"/>
        <v/>
      </c>
      <c r="L313" s="106" t="str">
        <f t="shared" si="19"/>
        <v/>
      </c>
    </row>
    <row r="314" spans="1:12">
      <c r="A314" s="103" t="str">
        <f>IF($C314=0,"",'RECEIVED FROM STATE'!$B$2)</f>
        <v/>
      </c>
      <c r="B314" s="104" t="str">
        <f>IF($C314&gt;0,VLOOKUP($C314,'ALN 070824'!$A:$C,3,FALSE),"")</f>
        <v/>
      </c>
      <c r="C314" s="30"/>
      <c r="D314" s="29"/>
      <c r="E314" s="105" t="str">
        <f>IF($C314&gt;0,VLOOKUP($C314,'ALN 070824'!$A:$C,2,FALSE),"")</f>
        <v/>
      </c>
      <c r="F314" s="10"/>
      <c r="G314" s="18"/>
      <c r="I314" s="106" t="str">
        <f t="shared" si="16"/>
        <v/>
      </c>
      <c r="J314" s="106" t="str">
        <f t="shared" si="17"/>
        <v/>
      </c>
      <c r="K314" s="106" t="str">
        <f t="shared" si="18"/>
        <v/>
      </c>
      <c r="L314" s="106" t="str">
        <f t="shared" si="19"/>
        <v/>
      </c>
    </row>
    <row r="315" spans="1:12">
      <c r="A315" s="103" t="str">
        <f>IF($C315=0,"",'RECEIVED FROM STATE'!$B$2)</f>
        <v/>
      </c>
      <c r="B315" s="104" t="str">
        <f>IF($C315&gt;0,VLOOKUP($C315,'ALN 070824'!$A:$C,3,FALSE),"")</f>
        <v/>
      </c>
      <c r="C315" s="30"/>
      <c r="D315" s="29"/>
      <c r="E315" s="105" t="str">
        <f>IF($C315&gt;0,VLOOKUP($C315,'ALN 070824'!$A:$C,2,FALSE),"")</f>
        <v/>
      </c>
      <c r="F315" s="10"/>
      <c r="G315" s="18"/>
      <c r="I315" s="106" t="str">
        <f t="shared" si="16"/>
        <v/>
      </c>
      <c r="J315" s="106" t="str">
        <f t="shared" si="17"/>
        <v/>
      </c>
      <c r="K315" s="106" t="str">
        <f t="shared" si="18"/>
        <v/>
      </c>
      <c r="L315" s="106" t="str">
        <f t="shared" si="19"/>
        <v/>
      </c>
    </row>
    <row r="316" spans="1:12">
      <c r="A316" s="103" t="str">
        <f>IF($C316=0,"",'RECEIVED FROM STATE'!$B$2)</f>
        <v/>
      </c>
      <c r="B316" s="104" t="str">
        <f>IF($C316&gt;0,VLOOKUP($C316,'ALN 070824'!$A:$C,3,FALSE),"")</f>
        <v/>
      </c>
      <c r="C316" s="30"/>
      <c r="D316" s="29"/>
      <c r="E316" s="105" t="str">
        <f>IF($C316&gt;0,VLOOKUP($C316,'ALN 070824'!$A:$C,2,FALSE),"")</f>
        <v/>
      </c>
      <c r="F316" s="10"/>
      <c r="G316" s="18"/>
      <c r="I316" s="106" t="str">
        <f t="shared" si="16"/>
        <v/>
      </c>
      <c r="J316" s="106" t="str">
        <f t="shared" si="17"/>
        <v/>
      </c>
      <c r="K316" s="106" t="str">
        <f t="shared" si="18"/>
        <v/>
      </c>
      <c r="L316" s="106" t="str">
        <f t="shared" si="19"/>
        <v/>
      </c>
    </row>
    <row r="317" spans="1:12">
      <c r="A317" s="103" t="str">
        <f>IF($C317=0,"",'RECEIVED FROM STATE'!$B$2)</f>
        <v/>
      </c>
      <c r="B317" s="104" t="str">
        <f>IF($C317&gt;0,VLOOKUP($C317,'ALN 070824'!$A:$C,3,FALSE),"")</f>
        <v/>
      </c>
      <c r="C317" s="30"/>
      <c r="D317" s="29"/>
      <c r="E317" s="105" t="str">
        <f>IF($C317&gt;0,VLOOKUP($C317,'ALN 070824'!$A:$C,2,FALSE),"")</f>
        <v/>
      </c>
      <c r="F317" s="10"/>
      <c r="G317" s="18"/>
      <c r="I317" s="106" t="str">
        <f t="shared" si="16"/>
        <v/>
      </c>
      <c r="J317" s="106" t="str">
        <f t="shared" si="17"/>
        <v/>
      </c>
      <c r="K317" s="106" t="str">
        <f t="shared" si="18"/>
        <v/>
      </c>
      <c r="L317" s="106" t="str">
        <f t="shared" si="19"/>
        <v/>
      </c>
    </row>
    <row r="318" spans="1:12">
      <c r="A318" s="103" t="str">
        <f>IF($C318=0,"",'RECEIVED FROM STATE'!$B$2)</f>
        <v/>
      </c>
      <c r="B318" s="104" t="str">
        <f>IF($C318&gt;0,VLOOKUP($C318,'ALN 070824'!$A:$C,3,FALSE),"")</f>
        <v/>
      </c>
      <c r="C318" s="30"/>
      <c r="D318" s="29"/>
      <c r="E318" s="105" t="str">
        <f>IF($C318&gt;0,VLOOKUP($C318,'ALN 070824'!$A:$C,2,FALSE),"")</f>
        <v/>
      </c>
      <c r="F318" s="10"/>
      <c r="G318" s="18"/>
      <c r="I318" s="106" t="str">
        <f t="shared" si="16"/>
        <v/>
      </c>
      <c r="J318" s="106" t="str">
        <f t="shared" si="17"/>
        <v/>
      </c>
      <c r="K318" s="106" t="str">
        <f t="shared" si="18"/>
        <v/>
      </c>
      <c r="L318" s="106" t="str">
        <f t="shared" si="19"/>
        <v/>
      </c>
    </row>
    <row r="319" spans="1:12">
      <c r="A319" s="103" t="str">
        <f>IF($C319=0,"",'RECEIVED FROM STATE'!$B$2)</f>
        <v/>
      </c>
      <c r="B319" s="104" t="str">
        <f>IF($C319&gt;0,VLOOKUP($C319,'ALN 070824'!$A:$C,3,FALSE),"")</f>
        <v/>
      </c>
      <c r="C319" s="30"/>
      <c r="D319" s="29"/>
      <c r="E319" s="105" t="str">
        <f>IF($C319&gt;0,VLOOKUP($C319,'ALN 070824'!$A:$C,2,FALSE),"")</f>
        <v/>
      </c>
      <c r="F319" s="10"/>
      <c r="G319" s="18"/>
      <c r="I319" s="106" t="str">
        <f t="shared" si="16"/>
        <v/>
      </c>
      <c r="J319" s="106" t="str">
        <f t="shared" si="17"/>
        <v/>
      </c>
      <c r="K319" s="106" t="str">
        <f t="shared" si="18"/>
        <v/>
      </c>
      <c r="L319" s="106" t="str">
        <f t="shared" si="19"/>
        <v/>
      </c>
    </row>
    <row r="320" spans="1:12">
      <c r="A320" s="103" t="str">
        <f>IF($C320=0,"",'RECEIVED FROM STATE'!$B$2)</f>
        <v/>
      </c>
      <c r="B320" s="104" t="str">
        <f>IF($C320&gt;0,VLOOKUP($C320,'ALN 070824'!$A:$C,3,FALSE),"")</f>
        <v/>
      </c>
      <c r="C320" s="30"/>
      <c r="D320" s="29"/>
      <c r="E320" s="105" t="str">
        <f>IF($C320&gt;0,VLOOKUP($C320,'ALN 070824'!$A:$C,2,FALSE),"")</f>
        <v/>
      </c>
      <c r="F320" s="10"/>
      <c r="G320" s="18"/>
      <c r="I320" s="106" t="str">
        <f t="shared" si="16"/>
        <v/>
      </c>
      <c r="J320" s="106" t="str">
        <f t="shared" si="17"/>
        <v/>
      </c>
      <c r="K320" s="106" t="str">
        <f t="shared" si="18"/>
        <v/>
      </c>
      <c r="L320" s="106" t="str">
        <f t="shared" si="19"/>
        <v/>
      </c>
    </row>
    <row r="321" spans="1:12">
      <c r="A321" s="103" t="str">
        <f>IF($C321=0,"",'RECEIVED FROM STATE'!$B$2)</f>
        <v/>
      </c>
      <c r="B321" s="104" t="str">
        <f>IF($C321&gt;0,VLOOKUP($C321,'ALN 070824'!$A:$C,3,FALSE),"")</f>
        <v/>
      </c>
      <c r="C321" s="30"/>
      <c r="D321" s="29"/>
      <c r="E321" s="105" t="str">
        <f>IF($C321&gt;0,VLOOKUP($C321,'ALN 070824'!$A:$C,2,FALSE),"")</f>
        <v/>
      </c>
      <c r="F321" s="10"/>
      <c r="G321" s="18"/>
      <c r="I321" s="106" t="str">
        <f t="shared" si="16"/>
        <v/>
      </c>
      <c r="J321" s="106" t="str">
        <f t="shared" si="17"/>
        <v/>
      </c>
      <c r="K321" s="106" t="str">
        <f t="shared" si="18"/>
        <v/>
      </c>
      <c r="L321" s="106" t="str">
        <f t="shared" si="19"/>
        <v/>
      </c>
    </row>
    <row r="322" spans="1:12">
      <c r="A322" s="103" t="str">
        <f>IF($C322=0,"",'RECEIVED FROM STATE'!$B$2)</f>
        <v/>
      </c>
      <c r="B322" s="104" t="str">
        <f>IF($C322&gt;0,VLOOKUP($C322,'ALN 070824'!$A:$C,3,FALSE),"")</f>
        <v/>
      </c>
      <c r="C322" s="30"/>
      <c r="D322" s="29"/>
      <c r="E322" s="105" t="str">
        <f>IF($C322&gt;0,VLOOKUP($C322,'ALN 070824'!$A:$C,2,FALSE),"")</f>
        <v/>
      </c>
      <c r="F322" s="10"/>
      <c r="G322" s="18"/>
      <c r="I322" s="106" t="str">
        <f t="shared" si="16"/>
        <v/>
      </c>
      <c r="J322" s="106" t="str">
        <f t="shared" si="17"/>
        <v/>
      </c>
      <c r="K322" s="106" t="str">
        <f t="shared" si="18"/>
        <v/>
      </c>
      <c r="L322" s="106" t="str">
        <f t="shared" si="19"/>
        <v/>
      </c>
    </row>
    <row r="323" spans="1:12">
      <c r="A323" s="103" t="str">
        <f>IF($C323=0,"",'RECEIVED FROM STATE'!$B$2)</f>
        <v/>
      </c>
      <c r="B323" s="104" t="str">
        <f>IF($C323&gt;0,VLOOKUP($C323,'ALN 070824'!$A:$C,3,FALSE),"")</f>
        <v/>
      </c>
      <c r="C323" s="30"/>
      <c r="D323" s="29"/>
      <c r="E323" s="105" t="str">
        <f>IF($C323&gt;0,VLOOKUP($C323,'ALN 070824'!$A:$C,2,FALSE),"")</f>
        <v/>
      </c>
      <c r="F323" s="10"/>
      <c r="G323" s="18"/>
      <c r="I323" s="106" t="str">
        <f t="shared" si="16"/>
        <v/>
      </c>
      <c r="J323" s="106" t="str">
        <f t="shared" si="17"/>
        <v/>
      </c>
      <c r="K323" s="106" t="str">
        <f t="shared" si="18"/>
        <v/>
      </c>
      <c r="L323" s="106" t="str">
        <f t="shared" si="19"/>
        <v/>
      </c>
    </row>
    <row r="324" spans="1:12">
      <c r="A324" s="103" t="str">
        <f>IF($C324=0,"",'RECEIVED FROM STATE'!$B$2)</f>
        <v/>
      </c>
      <c r="B324" s="104" t="str">
        <f>IF($C324&gt;0,VLOOKUP($C324,'ALN 070824'!$A:$C,3,FALSE),"")</f>
        <v/>
      </c>
      <c r="C324" s="30"/>
      <c r="D324" s="29"/>
      <c r="E324" s="105" t="str">
        <f>IF($C324&gt;0,VLOOKUP($C324,'ALN 070824'!$A:$C,2,FALSE),"")</f>
        <v/>
      </c>
      <c r="F324" s="10"/>
      <c r="G324" s="18"/>
      <c r="I324" s="106" t="str">
        <f t="shared" si="16"/>
        <v/>
      </c>
      <c r="J324" s="106" t="str">
        <f t="shared" si="17"/>
        <v/>
      </c>
      <c r="K324" s="106" t="str">
        <f t="shared" si="18"/>
        <v/>
      </c>
      <c r="L324" s="106" t="str">
        <f t="shared" si="19"/>
        <v/>
      </c>
    </row>
    <row r="325" spans="1:12">
      <c r="A325" s="103" t="str">
        <f>IF($C325=0,"",'RECEIVED FROM STATE'!$B$2)</f>
        <v/>
      </c>
      <c r="B325" s="104" t="str">
        <f>IF($C325&gt;0,VLOOKUP($C325,'ALN 070824'!$A:$C,3,FALSE),"")</f>
        <v/>
      </c>
      <c r="C325" s="30"/>
      <c r="D325" s="29"/>
      <c r="E325" s="105" t="str">
        <f>IF($C325&gt;0,VLOOKUP($C325,'ALN 070824'!$A:$C,2,FALSE),"")</f>
        <v/>
      </c>
      <c r="F325" s="10"/>
      <c r="G325" s="18"/>
      <c r="I325" s="106" t="str">
        <f t="shared" si="16"/>
        <v/>
      </c>
      <c r="J325" s="106" t="str">
        <f t="shared" si="17"/>
        <v/>
      </c>
      <c r="K325" s="106" t="str">
        <f t="shared" si="18"/>
        <v/>
      </c>
      <c r="L325" s="106" t="str">
        <f t="shared" si="19"/>
        <v/>
      </c>
    </row>
    <row r="326" spans="1:12">
      <c r="A326" s="103" t="str">
        <f>IF($C326=0,"",'RECEIVED FROM STATE'!$B$2)</f>
        <v/>
      </c>
      <c r="B326" s="104" t="str">
        <f>IF($C326&gt;0,VLOOKUP($C326,'ALN 070824'!$A:$C,3,FALSE),"")</f>
        <v/>
      </c>
      <c r="C326" s="30"/>
      <c r="D326" s="29"/>
      <c r="E326" s="105" t="str">
        <f>IF($C326&gt;0,VLOOKUP($C326,'ALN 070824'!$A:$C,2,FALSE),"")</f>
        <v/>
      </c>
      <c r="F326" s="10"/>
      <c r="G326" s="18"/>
      <c r="I326" s="106" t="str">
        <f t="shared" si="16"/>
        <v/>
      </c>
      <c r="J326" s="106" t="str">
        <f t="shared" si="17"/>
        <v/>
      </c>
      <c r="K326" s="106" t="str">
        <f t="shared" si="18"/>
        <v/>
      </c>
      <c r="L326" s="106" t="str">
        <f t="shared" si="19"/>
        <v/>
      </c>
    </row>
    <row r="327" spans="1:12">
      <c r="A327" s="103" t="str">
        <f>IF($C327=0,"",'RECEIVED FROM STATE'!$B$2)</f>
        <v/>
      </c>
      <c r="B327" s="104" t="str">
        <f>IF($C327&gt;0,VLOOKUP($C327,'ALN 070824'!$A:$C,3,FALSE),"")</f>
        <v/>
      </c>
      <c r="C327" s="30"/>
      <c r="D327" s="29"/>
      <c r="E327" s="105" t="str">
        <f>IF($C327&gt;0,VLOOKUP($C327,'ALN 070824'!$A:$C,2,FALSE),"")</f>
        <v/>
      </c>
      <c r="F327" s="10"/>
      <c r="G327" s="18"/>
      <c r="I327" s="106" t="str">
        <f t="shared" si="16"/>
        <v/>
      </c>
      <c r="J327" s="106" t="str">
        <f t="shared" si="17"/>
        <v/>
      </c>
      <c r="K327" s="106" t="str">
        <f t="shared" si="18"/>
        <v/>
      </c>
      <c r="L327" s="106" t="str">
        <f t="shared" si="19"/>
        <v/>
      </c>
    </row>
    <row r="328" spans="1:12">
      <c r="A328" s="103" t="str">
        <f>IF($C328=0,"",'RECEIVED FROM STATE'!$B$2)</f>
        <v/>
      </c>
      <c r="B328" s="104" t="str">
        <f>IF($C328&gt;0,VLOOKUP($C328,'ALN 070824'!$A:$C,3,FALSE),"")</f>
        <v/>
      </c>
      <c r="C328" s="30"/>
      <c r="D328" s="29"/>
      <c r="E328" s="105" t="str">
        <f>IF($C328&gt;0,VLOOKUP($C328,'ALN 070824'!$A:$C,2,FALSE),"")</f>
        <v/>
      </c>
      <c r="F328" s="10"/>
      <c r="G328" s="18"/>
      <c r="I328" s="106" t="str">
        <f t="shared" si="16"/>
        <v/>
      </c>
      <c r="J328" s="106" t="str">
        <f t="shared" si="17"/>
        <v/>
      </c>
      <c r="K328" s="106" t="str">
        <f t="shared" si="18"/>
        <v/>
      </c>
      <c r="L328" s="106" t="str">
        <f t="shared" si="19"/>
        <v/>
      </c>
    </row>
    <row r="329" spans="1:12">
      <c r="A329" s="103" t="str">
        <f>IF($C329=0,"",'RECEIVED FROM STATE'!$B$2)</f>
        <v/>
      </c>
      <c r="B329" s="104" t="str">
        <f>IF($C329&gt;0,VLOOKUP($C329,'ALN 070824'!$A:$C,3,FALSE),"")</f>
        <v/>
      </c>
      <c r="C329" s="30"/>
      <c r="D329" s="29"/>
      <c r="E329" s="105" t="str">
        <f>IF($C329&gt;0,VLOOKUP($C329,'ALN 070824'!$A:$C,2,FALSE),"")</f>
        <v/>
      </c>
      <c r="F329" s="10"/>
      <c r="G329" s="18"/>
      <c r="I329" s="106" t="str">
        <f t="shared" ref="I329:I392" si="20">IF(OR(C329="84.425",C329="84.032"),"Please complete the ALN with alpha character.",IFERROR(IF(AND(E329="Other Assistance",ISBLANK(G329)),"Program Name required, please provide the Other ID Number (if applicable).",""),""))</f>
        <v/>
      </c>
      <c r="J329" s="106" t="str">
        <f t="shared" ref="J329:J392" si="21">LEFT(C329,2)</f>
        <v/>
      </c>
      <c r="K329" s="106" t="str">
        <f t="shared" ref="K329:K392" si="22">CONCATENATE($C329,$D329)</f>
        <v/>
      </c>
      <c r="L329" s="106" t="str">
        <f t="shared" ref="L329:L392" si="23">CONCATENATE($C329,$D329,$G329)</f>
        <v/>
      </c>
    </row>
    <row r="330" spans="1:12">
      <c r="A330" s="103" t="str">
        <f>IF($C330=0,"",'RECEIVED FROM STATE'!$B$2)</f>
        <v/>
      </c>
      <c r="B330" s="104" t="str">
        <f>IF($C330&gt;0,VLOOKUP($C330,'ALN 070824'!$A:$C,3,FALSE),"")</f>
        <v/>
      </c>
      <c r="C330" s="30"/>
      <c r="D330" s="29"/>
      <c r="E330" s="105" t="str">
        <f>IF($C330&gt;0,VLOOKUP($C330,'ALN 070824'!$A:$C,2,FALSE),"")</f>
        <v/>
      </c>
      <c r="F330" s="10"/>
      <c r="G330" s="18"/>
      <c r="I330" s="106" t="str">
        <f t="shared" si="20"/>
        <v/>
      </c>
      <c r="J330" s="106" t="str">
        <f t="shared" si="21"/>
        <v/>
      </c>
      <c r="K330" s="106" t="str">
        <f t="shared" si="22"/>
        <v/>
      </c>
      <c r="L330" s="106" t="str">
        <f t="shared" si="23"/>
        <v/>
      </c>
    </row>
    <row r="331" spans="1:12">
      <c r="A331" s="103" t="str">
        <f>IF($C331=0,"",'RECEIVED FROM STATE'!$B$2)</f>
        <v/>
      </c>
      <c r="B331" s="104" t="str">
        <f>IF($C331&gt;0,VLOOKUP($C331,'ALN 070824'!$A:$C,3,FALSE),"")</f>
        <v/>
      </c>
      <c r="C331" s="30"/>
      <c r="D331" s="29"/>
      <c r="E331" s="105" t="str">
        <f>IF($C331&gt;0,VLOOKUP($C331,'ALN 070824'!$A:$C,2,FALSE),"")</f>
        <v/>
      </c>
      <c r="F331" s="10"/>
      <c r="G331" s="18"/>
      <c r="I331" s="106" t="str">
        <f t="shared" si="20"/>
        <v/>
      </c>
      <c r="J331" s="106" t="str">
        <f t="shared" si="21"/>
        <v/>
      </c>
      <c r="K331" s="106" t="str">
        <f t="shared" si="22"/>
        <v/>
      </c>
      <c r="L331" s="106" t="str">
        <f t="shared" si="23"/>
        <v/>
      </c>
    </row>
    <row r="332" spans="1:12">
      <c r="A332" s="103" t="str">
        <f>IF($C332=0,"",'RECEIVED FROM STATE'!$B$2)</f>
        <v/>
      </c>
      <c r="B332" s="104" t="str">
        <f>IF($C332&gt;0,VLOOKUP($C332,'ALN 070824'!$A:$C,3,FALSE),"")</f>
        <v/>
      </c>
      <c r="C332" s="30"/>
      <c r="D332" s="29"/>
      <c r="E332" s="105" t="str">
        <f>IF($C332&gt;0,VLOOKUP($C332,'ALN 070824'!$A:$C,2,FALSE),"")</f>
        <v/>
      </c>
      <c r="F332" s="10"/>
      <c r="G332" s="18"/>
      <c r="I332" s="106" t="str">
        <f t="shared" si="20"/>
        <v/>
      </c>
      <c r="J332" s="106" t="str">
        <f t="shared" si="21"/>
        <v/>
      </c>
      <c r="K332" s="106" t="str">
        <f t="shared" si="22"/>
        <v/>
      </c>
      <c r="L332" s="106" t="str">
        <f t="shared" si="23"/>
        <v/>
      </c>
    </row>
    <row r="333" spans="1:12">
      <c r="A333" s="103" t="str">
        <f>IF($C333=0,"",'RECEIVED FROM STATE'!$B$2)</f>
        <v/>
      </c>
      <c r="B333" s="104" t="str">
        <f>IF($C333&gt;0,VLOOKUP($C333,'ALN 070824'!$A:$C,3,FALSE),"")</f>
        <v/>
      </c>
      <c r="C333" s="30"/>
      <c r="D333" s="29"/>
      <c r="E333" s="105" t="str">
        <f>IF($C333&gt;0,VLOOKUP($C333,'ALN 070824'!$A:$C,2,FALSE),"")</f>
        <v/>
      </c>
      <c r="F333" s="10"/>
      <c r="G333" s="18"/>
      <c r="I333" s="106" t="str">
        <f t="shared" si="20"/>
        <v/>
      </c>
      <c r="J333" s="106" t="str">
        <f t="shared" si="21"/>
        <v/>
      </c>
      <c r="K333" s="106" t="str">
        <f t="shared" si="22"/>
        <v/>
      </c>
      <c r="L333" s="106" t="str">
        <f t="shared" si="23"/>
        <v/>
      </c>
    </row>
    <row r="334" spans="1:12">
      <c r="A334" s="103" t="str">
        <f>IF($C334=0,"",'RECEIVED FROM STATE'!$B$2)</f>
        <v/>
      </c>
      <c r="B334" s="104" t="str">
        <f>IF($C334&gt;0,VLOOKUP($C334,'ALN 070824'!$A:$C,3,FALSE),"")</f>
        <v/>
      </c>
      <c r="C334" s="30"/>
      <c r="D334" s="29"/>
      <c r="E334" s="105" t="str">
        <f>IF($C334&gt;0,VLOOKUP($C334,'ALN 070824'!$A:$C,2,FALSE),"")</f>
        <v/>
      </c>
      <c r="F334" s="10"/>
      <c r="G334" s="18"/>
      <c r="I334" s="106" t="str">
        <f t="shared" si="20"/>
        <v/>
      </c>
      <c r="J334" s="106" t="str">
        <f t="shared" si="21"/>
        <v/>
      </c>
      <c r="K334" s="106" t="str">
        <f t="shared" si="22"/>
        <v/>
      </c>
      <c r="L334" s="106" t="str">
        <f t="shared" si="23"/>
        <v/>
      </c>
    </row>
    <row r="335" spans="1:12">
      <c r="A335" s="103" t="str">
        <f>IF($C335=0,"",'RECEIVED FROM STATE'!$B$2)</f>
        <v/>
      </c>
      <c r="B335" s="104" t="str">
        <f>IF($C335&gt;0,VLOOKUP($C335,'ALN 070824'!$A:$C,3,FALSE),"")</f>
        <v/>
      </c>
      <c r="C335" s="30"/>
      <c r="D335" s="29"/>
      <c r="E335" s="105" t="str">
        <f>IF($C335&gt;0,VLOOKUP($C335,'ALN 070824'!$A:$C,2,FALSE),"")</f>
        <v/>
      </c>
      <c r="F335" s="10"/>
      <c r="G335" s="18"/>
      <c r="I335" s="106" t="str">
        <f t="shared" si="20"/>
        <v/>
      </c>
      <c r="J335" s="106" t="str">
        <f t="shared" si="21"/>
        <v/>
      </c>
      <c r="K335" s="106" t="str">
        <f t="shared" si="22"/>
        <v/>
      </c>
      <c r="L335" s="106" t="str">
        <f t="shared" si="23"/>
        <v/>
      </c>
    </row>
    <row r="336" spans="1:12">
      <c r="A336" s="103" t="str">
        <f>IF($C336=0,"",'RECEIVED FROM STATE'!$B$2)</f>
        <v/>
      </c>
      <c r="B336" s="104" t="str">
        <f>IF($C336&gt;0,VLOOKUP($C336,'ALN 070824'!$A:$C,3,FALSE),"")</f>
        <v/>
      </c>
      <c r="C336" s="30"/>
      <c r="D336" s="29"/>
      <c r="E336" s="105" t="str">
        <f>IF($C336&gt;0,VLOOKUP($C336,'ALN 070824'!$A:$C,2,FALSE),"")</f>
        <v/>
      </c>
      <c r="F336" s="10"/>
      <c r="G336" s="18"/>
      <c r="I336" s="106" t="str">
        <f t="shared" si="20"/>
        <v/>
      </c>
      <c r="J336" s="106" t="str">
        <f t="shared" si="21"/>
        <v/>
      </c>
      <c r="K336" s="106" t="str">
        <f t="shared" si="22"/>
        <v/>
      </c>
      <c r="L336" s="106" t="str">
        <f t="shared" si="23"/>
        <v/>
      </c>
    </row>
    <row r="337" spans="1:12">
      <c r="A337" s="103" t="str">
        <f>IF($C337=0,"",'RECEIVED FROM STATE'!$B$2)</f>
        <v/>
      </c>
      <c r="B337" s="104" t="str">
        <f>IF($C337&gt;0,VLOOKUP($C337,'ALN 070824'!$A:$C,3,FALSE),"")</f>
        <v/>
      </c>
      <c r="C337" s="30"/>
      <c r="D337" s="29"/>
      <c r="E337" s="105" t="str">
        <f>IF($C337&gt;0,VLOOKUP($C337,'ALN 070824'!$A:$C,2,FALSE),"")</f>
        <v/>
      </c>
      <c r="F337" s="10"/>
      <c r="G337" s="18"/>
      <c r="I337" s="106" t="str">
        <f t="shared" si="20"/>
        <v/>
      </c>
      <c r="J337" s="106" t="str">
        <f t="shared" si="21"/>
        <v/>
      </c>
      <c r="K337" s="106" t="str">
        <f t="shared" si="22"/>
        <v/>
      </c>
      <c r="L337" s="106" t="str">
        <f t="shared" si="23"/>
        <v/>
      </c>
    </row>
    <row r="338" spans="1:12">
      <c r="A338" s="103" t="str">
        <f>IF($C338=0,"",'RECEIVED FROM STATE'!$B$2)</f>
        <v/>
      </c>
      <c r="B338" s="104" t="str">
        <f>IF($C338&gt;0,VLOOKUP($C338,'ALN 070824'!$A:$C,3,FALSE),"")</f>
        <v/>
      </c>
      <c r="C338" s="30"/>
      <c r="D338" s="29"/>
      <c r="E338" s="105" t="str">
        <f>IF($C338&gt;0,VLOOKUP($C338,'ALN 070824'!$A:$C,2,FALSE),"")</f>
        <v/>
      </c>
      <c r="F338" s="10"/>
      <c r="G338" s="18"/>
      <c r="I338" s="106" t="str">
        <f t="shared" si="20"/>
        <v/>
      </c>
      <c r="J338" s="106" t="str">
        <f t="shared" si="21"/>
        <v/>
      </c>
      <c r="K338" s="106" t="str">
        <f t="shared" si="22"/>
        <v/>
      </c>
      <c r="L338" s="106" t="str">
        <f t="shared" si="23"/>
        <v/>
      </c>
    </row>
    <row r="339" spans="1:12">
      <c r="A339" s="103" t="str">
        <f>IF($C339=0,"",'RECEIVED FROM STATE'!$B$2)</f>
        <v/>
      </c>
      <c r="B339" s="104" t="str">
        <f>IF($C339&gt;0,VLOOKUP($C339,'ALN 070824'!$A:$C,3,FALSE),"")</f>
        <v/>
      </c>
      <c r="C339" s="30"/>
      <c r="D339" s="29"/>
      <c r="E339" s="105" t="str">
        <f>IF($C339&gt;0,VLOOKUP($C339,'ALN 070824'!$A:$C,2,FALSE),"")</f>
        <v/>
      </c>
      <c r="F339" s="10"/>
      <c r="G339" s="18"/>
      <c r="I339" s="106" t="str">
        <f t="shared" si="20"/>
        <v/>
      </c>
      <c r="J339" s="106" t="str">
        <f t="shared" si="21"/>
        <v/>
      </c>
      <c r="K339" s="106" t="str">
        <f t="shared" si="22"/>
        <v/>
      </c>
      <c r="L339" s="106" t="str">
        <f t="shared" si="23"/>
        <v/>
      </c>
    </row>
    <row r="340" spans="1:12">
      <c r="A340" s="103" t="str">
        <f>IF($C340=0,"",'RECEIVED FROM STATE'!$B$2)</f>
        <v/>
      </c>
      <c r="B340" s="104" t="str">
        <f>IF($C340&gt;0,VLOOKUP($C340,'ALN 070824'!$A:$C,3,FALSE),"")</f>
        <v/>
      </c>
      <c r="C340" s="30"/>
      <c r="D340" s="29"/>
      <c r="E340" s="105" t="str">
        <f>IF($C340&gt;0,VLOOKUP($C340,'ALN 070824'!$A:$C,2,FALSE),"")</f>
        <v/>
      </c>
      <c r="F340" s="10"/>
      <c r="G340" s="18"/>
      <c r="I340" s="106" t="str">
        <f t="shared" si="20"/>
        <v/>
      </c>
      <c r="J340" s="106" t="str">
        <f t="shared" si="21"/>
        <v/>
      </c>
      <c r="K340" s="106" t="str">
        <f t="shared" si="22"/>
        <v/>
      </c>
      <c r="L340" s="106" t="str">
        <f t="shared" si="23"/>
        <v/>
      </c>
    </row>
    <row r="341" spans="1:12">
      <c r="A341" s="103" t="str">
        <f>IF($C341=0,"",'RECEIVED FROM STATE'!$B$2)</f>
        <v/>
      </c>
      <c r="B341" s="104" t="str">
        <f>IF($C341&gt;0,VLOOKUP($C341,'ALN 070824'!$A:$C,3,FALSE),"")</f>
        <v/>
      </c>
      <c r="C341" s="30"/>
      <c r="D341" s="29"/>
      <c r="E341" s="105" t="str">
        <f>IF($C341&gt;0,VLOOKUP($C341,'ALN 070824'!$A:$C,2,FALSE),"")</f>
        <v/>
      </c>
      <c r="F341" s="10"/>
      <c r="G341" s="18"/>
      <c r="I341" s="106" t="str">
        <f t="shared" si="20"/>
        <v/>
      </c>
      <c r="J341" s="106" t="str">
        <f t="shared" si="21"/>
        <v/>
      </c>
      <c r="K341" s="106" t="str">
        <f t="shared" si="22"/>
        <v/>
      </c>
      <c r="L341" s="106" t="str">
        <f t="shared" si="23"/>
        <v/>
      </c>
    </row>
    <row r="342" spans="1:12">
      <c r="A342" s="103" t="str">
        <f>IF($C342=0,"",'RECEIVED FROM STATE'!$B$2)</f>
        <v/>
      </c>
      <c r="B342" s="104" t="str">
        <f>IF($C342&gt;0,VLOOKUP($C342,'ALN 070824'!$A:$C,3,FALSE),"")</f>
        <v/>
      </c>
      <c r="C342" s="30"/>
      <c r="D342" s="29"/>
      <c r="E342" s="105" t="str">
        <f>IF($C342&gt;0,VLOOKUP($C342,'ALN 070824'!$A:$C,2,FALSE),"")</f>
        <v/>
      </c>
      <c r="F342" s="10"/>
      <c r="G342" s="18"/>
      <c r="I342" s="106" t="str">
        <f t="shared" si="20"/>
        <v/>
      </c>
      <c r="J342" s="106" t="str">
        <f t="shared" si="21"/>
        <v/>
      </c>
      <c r="K342" s="106" t="str">
        <f t="shared" si="22"/>
        <v/>
      </c>
      <c r="L342" s="106" t="str">
        <f t="shared" si="23"/>
        <v/>
      </c>
    </row>
    <row r="343" spans="1:12">
      <c r="A343" s="103" t="str">
        <f>IF($C343=0,"",'RECEIVED FROM STATE'!$B$2)</f>
        <v/>
      </c>
      <c r="B343" s="104" t="str">
        <f>IF($C343&gt;0,VLOOKUP($C343,'ALN 070824'!$A:$C,3,FALSE),"")</f>
        <v/>
      </c>
      <c r="C343" s="30"/>
      <c r="D343" s="29"/>
      <c r="E343" s="105" t="str">
        <f>IF($C343&gt;0,VLOOKUP($C343,'ALN 070824'!$A:$C,2,FALSE),"")</f>
        <v/>
      </c>
      <c r="F343" s="10"/>
      <c r="G343" s="18"/>
      <c r="I343" s="106" t="str">
        <f t="shared" si="20"/>
        <v/>
      </c>
      <c r="J343" s="106" t="str">
        <f t="shared" si="21"/>
        <v/>
      </c>
      <c r="K343" s="106" t="str">
        <f t="shared" si="22"/>
        <v/>
      </c>
      <c r="L343" s="106" t="str">
        <f t="shared" si="23"/>
        <v/>
      </c>
    </row>
    <row r="344" spans="1:12">
      <c r="A344" s="103" t="str">
        <f>IF($C344=0,"",'RECEIVED FROM STATE'!$B$2)</f>
        <v/>
      </c>
      <c r="B344" s="104" t="str">
        <f>IF($C344&gt;0,VLOOKUP($C344,'ALN 070824'!$A:$C,3,FALSE),"")</f>
        <v/>
      </c>
      <c r="C344" s="30"/>
      <c r="D344" s="29"/>
      <c r="E344" s="105" t="str">
        <f>IF($C344&gt;0,VLOOKUP($C344,'ALN 070824'!$A:$C,2,FALSE),"")</f>
        <v/>
      </c>
      <c r="F344" s="10"/>
      <c r="G344" s="18"/>
      <c r="I344" s="106" t="str">
        <f t="shared" si="20"/>
        <v/>
      </c>
      <c r="J344" s="106" t="str">
        <f t="shared" si="21"/>
        <v/>
      </c>
      <c r="K344" s="106" t="str">
        <f t="shared" si="22"/>
        <v/>
      </c>
      <c r="L344" s="106" t="str">
        <f t="shared" si="23"/>
        <v/>
      </c>
    </row>
    <row r="345" spans="1:12">
      <c r="A345" s="103" t="str">
        <f>IF($C345=0,"",'RECEIVED FROM STATE'!$B$2)</f>
        <v/>
      </c>
      <c r="B345" s="104" t="str">
        <f>IF($C345&gt;0,VLOOKUP($C345,'ALN 070824'!$A:$C,3,FALSE),"")</f>
        <v/>
      </c>
      <c r="C345" s="30"/>
      <c r="D345" s="29"/>
      <c r="E345" s="105" t="str">
        <f>IF($C345&gt;0,VLOOKUP($C345,'ALN 070824'!$A:$C,2,FALSE),"")</f>
        <v/>
      </c>
      <c r="F345" s="10"/>
      <c r="G345" s="18"/>
      <c r="I345" s="106" t="str">
        <f t="shared" si="20"/>
        <v/>
      </c>
      <c r="J345" s="106" t="str">
        <f t="shared" si="21"/>
        <v/>
      </c>
      <c r="K345" s="106" t="str">
        <f t="shared" si="22"/>
        <v/>
      </c>
      <c r="L345" s="106" t="str">
        <f t="shared" si="23"/>
        <v/>
      </c>
    </row>
    <row r="346" spans="1:12">
      <c r="A346" s="103" t="str">
        <f>IF($C346=0,"",'RECEIVED FROM STATE'!$B$2)</f>
        <v/>
      </c>
      <c r="B346" s="104" t="str">
        <f>IF($C346&gt;0,VLOOKUP($C346,'ALN 070824'!$A:$C,3,FALSE),"")</f>
        <v/>
      </c>
      <c r="C346" s="30"/>
      <c r="D346" s="29"/>
      <c r="E346" s="105" t="str">
        <f>IF($C346&gt;0,VLOOKUP($C346,'ALN 070824'!$A:$C,2,FALSE),"")</f>
        <v/>
      </c>
      <c r="F346" s="10"/>
      <c r="G346" s="18"/>
      <c r="I346" s="106" t="str">
        <f t="shared" si="20"/>
        <v/>
      </c>
      <c r="J346" s="106" t="str">
        <f t="shared" si="21"/>
        <v/>
      </c>
      <c r="K346" s="106" t="str">
        <f t="shared" si="22"/>
        <v/>
      </c>
      <c r="L346" s="106" t="str">
        <f t="shared" si="23"/>
        <v/>
      </c>
    </row>
    <row r="347" spans="1:12">
      <c r="A347" s="103" t="str">
        <f>IF($C347=0,"",'RECEIVED FROM STATE'!$B$2)</f>
        <v/>
      </c>
      <c r="B347" s="104" t="str">
        <f>IF($C347&gt;0,VLOOKUP($C347,'ALN 070824'!$A:$C,3,FALSE),"")</f>
        <v/>
      </c>
      <c r="C347" s="30"/>
      <c r="D347" s="29"/>
      <c r="E347" s="105" t="str">
        <f>IF($C347&gt;0,VLOOKUP($C347,'ALN 070824'!$A:$C,2,FALSE),"")</f>
        <v/>
      </c>
      <c r="F347" s="10"/>
      <c r="G347" s="18"/>
      <c r="I347" s="106" t="str">
        <f t="shared" si="20"/>
        <v/>
      </c>
      <c r="J347" s="106" t="str">
        <f t="shared" si="21"/>
        <v/>
      </c>
      <c r="K347" s="106" t="str">
        <f t="shared" si="22"/>
        <v/>
      </c>
      <c r="L347" s="106" t="str">
        <f t="shared" si="23"/>
        <v/>
      </c>
    </row>
    <row r="348" spans="1:12">
      <c r="A348" s="103" t="str">
        <f>IF($C348=0,"",'RECEIVED FROM STATE'!$B$2)</f>
        <v/>
      </c>
      <c r="B348" s="104" t="str">
        <f>IF($C348&gt;0,VLOOKUP($C348,'ALN 070824'!$A:$C,3,FALSE),"")</f>
        <v/>
      </c>
      <c r="C348" s="30"/>
      <c r="D348" s="29"/>
      <c r="E348" s="105" t="str">
        <f>IF($C348&gt;0,VLOOKUP($C348,'ALN 070824'!$A:$C,2,FALSE),"")</f>
        <v/>
      </c>
      <c r="F348" s="10"/>
      <c r="G348" s="18"/>
      <c r="I348" s="106" t="str">
        <f t="shared" si="20"/>
        <v/>
      </c>
      <c r="J348" s="106" t="str">
        <f t="shared" si="21"/>
        <v/>
      </c>
      <c r="K348" s="106" t="str">
        <f t="shared" si="22"/>
        <v/>
      </c>
      <c r="L348" s="106" t="str">
        <f t="shared" si="23"/>
        <v/>
      </c>
    </row>
    <row r="349" spans="1:12">
      <c r="A349" s="103" t="str">
        <f>IF($C349=0,"",'RECEIVED FROM STATE'!$B$2)</f>
        <v/>
      </c>
      <c r="B349" s="104" t="str">
        <f>IF($C349&gt;0,VLOOKUP($C349,'ALN 070824'!$A:$C,3,FALSE),"")</f>
        <v/>
      </c>
      <c r="C349" s="30"/>
      <c r="D349" s="29"/>
      <c r="E349" s="105" t="str">
        <f>IF($C349&gt;0,VLOOKUP($C349,'ALN 070824'!$A:$C,2,FALSE),"")</f>
        <v/>
      </c>
      <c r="F349" s="10"/>
      <c r="G349" s="18"/>
      <c r="I349" s="106" t="str">
        <f t="shared" si="20"/>
        <v/>
      </c>
      <c r="J349" s="106" t="str">
        <f t="shared" si="21"/>
        <v/>
      </c>
      <c r="K349" s="106" t="str">
        <f t="shared" si="22"/>
        <v/>
      </c>
      <c r="L349" s="106" t="str">
        <f t="shared" si="23"/>
        <v/>
      </c>
    </row>
    <row r="350" spans="1:12">
      <c r="A350" s="103" t="str">
        <f>IF($C350=0,"",'RECEIVED FROM STATE'!$B$2)</f>
        <v/>
      </c>
      <c r="B350" s="104" t="str">
        <f>IF($C350&gt;0,VLOOKUP($C350,'ALN 070824'!$A:$C,3,FALSE),"")</f>
        <v/>
      </c>
      <c r="C350" s="30"/>
      <c r="D350" s="29"/>
      <c r="E350" s="105" t="str">
        <f>IF($C350&gt;0,VLOOKUP($C350,'ALN 070824'!$A:$C,2,FALSE),"")</f>
        <v/>
      </c>
      <c r="F350" s="10"/>
      <c r="G350" s="18"/>
      <c r="I350" s="106" t="str">
        <f t="shared" si="20"/>
        <v/>
      </c>
      <c r="J350" s="106" t="str">
        <f t="shared" si="21"/>
        <v/>
      </c>
      <c r="K350" s="106" t="str">
        <f t="shared" si="22"/>
        <v/>
      </c>
      <c r="L350" s="106" t="str">
        <f t="shared" si="23"/>
        <v/>
      </c>
    </row>
    <row r="351" spans="1:12">
      <c r="A351" s="103" t="str">
        <f>IF($C351=0,"",'RECEIVED FROM STATE'!$B$2)</f>
        <v/>
      </c>
      <c r="B351" s="104" t="str">
        <f>IF($C351&gt;0,VLOOKUP($C351,'ALN 070824'!$A:$C,3,FALSE),"")</f>
        <v/>
      </c>
      <c r="C351" s="30"/>
      <c r="D351" s="29"/>
      <c r="E351" s="105" t="str">
        <f>IF($C351&gt;0,VLOOKUP($C351,'ALN 070824'!$A:$C,2,FALSE),"")</f>
        <v/>
      </c>
      <c r="F351" s="10"/>
      <c r="G351" s="18"/>
      <c r="I351" s="106" t="str">
        <f t="shared" si="20"/>
        <v/>
      </c>
      <c r="J351" s="106" t="str">
        <f t="shared" si="21"/>
        <v/>
      </c>
      <c r="K351" s="106" t="str">
        <f t="shared" si="22"/>
        <v/>
      </c>
      <c r="L351" s="106" t="str">
        <f t="shared" si="23"/>
        <v/>
      </c>
    </row>
    <row r="352" spans="1:12">
      <c r="A352" s="103" t="str">
        <f>IF($C352=0,"",'RECEIVED FROM STATE'!$B$2)</f>
        <v/>
      </c>
      <c r="B352" s="104" t="str">
        <f>IF($C352&gt;0,VLOOKUP($C352,'ALN 070824'!$A:$C,3,FALSE),"")</f>
        <v/>
      </c>
      <c r="C352" s="30"/>
      <c r="D352" s="29"/>
      <c r="E352" s="105" t="str">
        <f>IF($C352&gt;0,VLOOKUP($C352,'ALN 070824'!$A:$C,2,FALSE),"")</f>
        <v/>
      </c>
      <c r="F352" s="10"/>
      <c r="G352" s="18"/>
      <c r="I352" s="106" t="str">
        <f t="shared" si="20"/>
        <v/>
      </c>
      <c r="J352" s="106" t="str">
        <f t="shared" si="21"/>
        <v/>
      </c>
      <c r="K352" s="106" t="str">
        <f t="shared" si="22"/>
        <v/>
      </c>
      <c r="L352" s="106" t="str">
        <f t="shared" si="23"/>
        <v/>
      </c>
    </row>
    <row r="353" spans="1:12">
      <c r="A353" s="103" t="str">
        <f>IF($C353=0,"",'RECEIVED FROM STATE'!$B$2)</f>
        <v/>
      </c>
      <c r="B353" s="104" t="str">
        <f>IF($C353&gt;0,VLOOKUP($C353,'ALN 070824'!$A:$C,3,FALSE),"")</f>
        <v/>
      </c>
      <c r="C353" s="30"/>
      <c r="D353" s="29"/>
      <c r="E353" s="105" t="str">
        <f>IF($C353&gt;0,VLOOKUP($C353,'ALN 070824'!$A:$C,2,FALSE),"")</f>
        <v/>
      </c>
      <c r="F353" s="10"/>
      <c r="G353" s="18"/>
      <c r="I353" s="106" t="str">
        <f t="shared" si="20"/>
        <v/>
      </c>
      <c r="J353" s="106" t="str">
        <f t="shared" si="21"/>
        <v/>
      </c>
      <c r="K353" s="106" t="str">
        <f t="shared" si="22"/>
        <v/>
      </c>
      <c r="L353" s="106" t="str">
        <f t="shared" si="23"/>
        <v/>
      </c>
    </row>
    <row r="354" spans="1:12">
      <c r="A354" s="103" t="str">
        <f>IF($C354=0,"",'RECEIVED FROM STATE'!$B$2)</f>
        <v/>
      </c>
      <c r="B354" s="104" t="str">
        <f>IF($C354&gt;0,VLOOKUP($C354,'ALN 070824'!$A:$C,3,FALSE),"")</f>
        <v/>
      </c>
      <c r="C354" s="30"/>
      <c r="D354" s="29"/>
      <c r="E354" s="105" t="str">
        <f>IF($C354&gt;0,VLOOKUP($C354,'ALN 070824'!$A:$C,2,FALSE),"")</f>
        <v/>
      </c>
      <c r="F354" s="10"/>
      <c r="G354" s="18"/>
      <c r="I354" s="106" t="str">
        <f t="shared" si="20"/>
        <v/>
      </c>
      <c r="J354" s="106" t="str">
        <f t="shared" si="21"/>
        <v/>
      </c>
      <c r="K354" s="106" t="str">
        <f t="shared" si="22"/>
        <v/>
      </c>
      <c r="L354" s="106" t="str">
        <f t="shared" si="23"/>
        <v/>
      </c>
    </row>
    <row r="355" spans="1:12">
      <c r="A355" s="103" t="str">
        <f>IF($C355=0,"",'RECEIVED FROM STATE'!$B$2)</f>
        <v/>
      </c>
      <c r="B355" s="104" t="str">
        <f>IF($C355&gt;0,VLOOKUP($C355,'ALN 070824'!$A:$C,3,FALSE),"")</f>
        <v/>
      </c>
      <c r="C355" s="30"/>
      <c r="D355" s="29"/>
      <c r="E355" s="105" t="str">
        <f>IF($C355&gt;0,VLOOKUP($C355,'ALN 070824'!$A:$C,2,FALSE),"")</f>
        <v/>
      </c>
      <c r="F355" s="10"/>
      <c r="G355" s="18"/>
      <c r="I355" s="106" t="str">
        <f t="shared" si="20"/>
        <v/>
      </c>
      <c r="J355" s="106" t="str">
        <f t="shared" si="21"/>
        <v/>
      </c>
      <c r="K355" s="106" t="str">
        <f t="shared" si="22"/>
        <v/>
      </c>
      <c r="L355" s="106" t="str">
        <f t="shared" si="23"/>
        <v/>
      </c>
    </row>
    <row r="356" spans="1:12">
      <c r="A356" s="103" t="str">
        <f>IF($C356=0,"",'RECEIVED FROM STATE'!$B$2)</f>
        <v/>
      </c>
      <c r="B356" s="104" t="str">
        <f>IF($C356&gt;0,VLOOKUP($C356,'ALN 070824'!$A:$C,3,FALSE),"")</f>
        <v/>
      </c>
      <c r="C356" s="30"/>
      <c r="D356" s="29"/>
      <c r="E356" s="105" t="str">
        <f>IF($C356&gt;0,VLOOKUP($C356,'ALN 070824'!$A:$C,2,FALSE),"")</f>
        <v/>
      </c>
      <c r="F356" s="10"/>
      <c r="G356" s="18"/>
      <c r="I356" s="106" t="str">
        <f t="shared" si="20"/>
        <v/>
      </c>
      <c r="J356" s="106" t="str">
        <f t="shared" si="21"/>
        <v/>
      </c>
      <c r="K356" s="106" t="str">
        <f t="shared" si="22"/>
        <v/>
      </c>
      <c r="L356" s="106" t="str">
        <f t="shared" si="23"/>
        <v/>
      </c>
    </row>
    <row r="357" spans="1:12">
      <c r="A357" s="103" t="str">
        <f>IF($C357=0,"",'RECEIVED FROM STATE'!$B$2)</f>
        <v/>
      </c>
      <c r="B357" s="104" t="str">
        <f>IF($C357&gt;0,VLOOKUP($C357,'ALN 070824'!$A:$C,3,FALSE),"")</f>
        <v/>
      </c>
      <c r="C357" s="30"/>
      <c r="D357" s="29"/>
      <c r="E357" s="105" t="str">
        <f>IF($C357&gt;0,VLOOKUP($C357,'ALN 070824'!$A:$C,2,FALSE),"")</f>
        <v/>
      </c>
      <c r="F357" s="10"/>
      <c r="G357" s="18"/>
      <c r="I357" s="106" t="str">
        <f t="shared" si="20"/>
        <v/>
      </c>
      <c r="J357" s="106" t="str">
        <f t="shared" si="21"/>
        <v/>
      </c>
      <c r="K357" s="106" t="str">
        <f t="shared" si="22"/>
        <v/>
      </c>
      <c r="L357" s="106" t="str">
        <f t="shared" si="23"/>
        <v/>
      </c>
    </row>
    <row r="358" spans="1:12">
      <c r="A358" s="103" t="str">
        <f>IF($C358=0,"",'RECEIVED FROM STATE'!$B$2)</f>
        <v/>
      </c>
      <c r="B358" s="104" t="str">
        <f>IF($C358&gt;0,VLOOKUP($C358,'ALN 070824'!$A:$C,3,FALSE),"")</f>
        <v/>
      </c>
      <c r="C358" s="30"/>
      <c r="D358" s="29"/>
      <c r="E358" s="105" t="str">
        <f>IF($C358&gt;0,VLOOKUP($C358,'ALN 070824'!$A:$C,2,FALSE),"")</f>
        <v/>
      </c>
      <c r="F358" s="10"/>
      <c r="G358" s="18"/>
      <c r="I358" s="106" t="str">
        <f t="shared" si="20"/>
        <v/>
      </c>
      <c r="J358" s="106" t="str">
        <f t="shared" si="21"/>
        <v/>
      </c>
      <c r="K358" s="106" t="str">
        <f t="shared" si="22"/>
        <v/>
      </c>
      <c r="L358" s="106" t="str">
        <f t="shared" si="23"/>
        <v/>
      </c>
    </row>
    <row r="359" spans="1:12">
      <c r="A359" s="103" t="str">
        <f>IF($C359=0,"",'RECEIVED FROM STATE'!$B$2)</f>
        <v/>
      </c>
      <c r="B359" s="104" t="str">
        <f>IF($C359&gt;0,VLOOKUP($C359,'ALN 070824'!$A:$C,3,FALSE),"")</f>
        <v/>
      </c>
      <c r="C359" s="30"/>
      <c r="D359" s="29"/>
      <c r="E359" s="105" t="str">
        <f>IF($C359&gt;0,VLOOKUP($C359,'ALN 070824'!$A:$C,2,FALSE),"")</f>
        <v/>
      </c>
      <c r="F359" s="10"/>
      <c r="G359" s="18"/>
      <c r="I359" s="106" t="str">
        <f t="shared" si="20"/>
        <v/>
      </c>
      <c r="J359" s="106" t="str">
        <f t="shared" si="21"/>
        <v/>
      </c>
      <c r="K359" s="106" t="str">
        <f t="shared" si="22"/>
        <v/>
      </c>
      <c r="L359" s="106" t="str">
        <f t="shared" si="23"/>
        <v/>
      </c>
    </row>
    <row r="360" spans="1:12">
      <c r="A360" s="103" t="str">
        <f>IF($C360=0,"",'RECEIVED FROM STATE'!$B$2)</f>
        <v/>
      </c>
      <c r="B360" s="104" t="str">
        <f>IF($C360&gt;0,VLOOKUP($C360,'ALN 070824'!$A:$C,3,FALSE),"")</f>
        <v/>
      </c>
      <c r="C360" s="30"/>
      <c r="D360" s="29"/>
      <c r="E360" s="105" t="str">
        <f>IF($C360&gt;0,VLOOKUP($C360,'ALN 070824'!$A:$C,2,FALSE),"")</f>
        <v/>
      </c>
      <c r="F360" s="10"/>
      <c r="G360" s="18"/>
      <c r="I360" s="106" t="str">
        <f t="shared" si="20"/>
        <v/>
      </c>
      <c r="J360" s="106" t="str">
        <f t="shared" si="21"/>
        <v/>
      </c>
      <c r="K360" s="106" t="str">
        <f t="shared" si="22"/>
        <v/>
      </c>
      <c r="L360" s="106" t="str">
        <f t="shared" si="23"/>
        <v/>
      </c>
    </row>
    <row r="361" spans="1:12">
      <c r="A361" s="103" t="str">
        <f>IF($C361=0,"",'RECEIVED FROM STATE'!$B$2)</f>
        <v/>
      </c>
      <c r="B361" s="104" t="str">
        <f>IF($C361&gt;0,VLOOKUP($C361,'ALN 070824'!$A:$C,3,FALSE),"")</f>
        <v/>
      </c>
      <c r="C361" s="30"/>
      <c r="D361" s="29"/>
      <c r="E361" s="105" t="str">
        <f>IF($C361&gt;0,VLOOKUP($C361,'ALN 070824'!$A:$C,2,FALSE),"")</f>
        <v/>
      </c>
      <c r="F361" s="10"/>
      <c r="G361" s="18"/>
      <c r="I361" s="106" t="str">
        <f t="shared" si="20"/>
        <v/>
      </c>
      <c r="J361" s="106" t="str">
        <f t="shared" si="21"/>
        <v/>
      </c>
      <c r="K361" s="106" t="str">
        <f t="shared" si="22"/>
        <v/>
      </c>
      <c r="L361" s="106" t="str">
        <f t="shared" si="23"/>
        <v/>
      </c>
    </row>
    <row r="362" spans="1:12">
      <c r="A362" s="103" t="str">
        <f>IF($C362=0,"",'RECEIVED FROM STATE'!$B$2)</f>
        <v/>
      </c>
      <c r="B362" s="104" t="str">
        <f>IF($C362&gt;0,VLOOKUP($C362,'ALN 070824'!$A:$C,3,FALSE),"")</f>
        <v/>
      </c>
      <c r="C362" s="30"/>
      <c r="D362" s="29"/>
      <c r="E362" s="105" t="str">
        <f>IF($C362&gt;0,VLOOKUP($C362,'ALN 070824'!$A:$C,2,FALSE),"")</f>
        <v/>
      </c>
      <c r="F362" s="10"/>
      <c r="G362" s="18"/>
      <c r="I362" s="106" t="str">
        <f t="shared" si="20"/>
        <v/>
      </c>
      <c r="J362" s="106" t="str">
        <f t="shared" si="21"/>
        <v/>
      </c>
      <c r="K362" s="106" t="str">
        <f t="shared" si="22"/>
        <v/>
      </c>
      <c r="L362" s="106" t="str">
        <f t="shared" si="23"/>
        <v/>
      </c>
    </row>
    <row r="363" spans="1:12">
      <c r="A363" s="103" t="str">
        <f>IF($C363=0,"",'RECEIVED FROM STATE'!$B$2)</f>
        <v/>
      </c>
      <c r="B363" s="104" t="str">
        <f>IF($C363&gt;0,VLOOKUP($C363,'ALN 070824'!$A:$C,3,FALSE),"")</f>
        <v/>
      </c>
      <c r="C363" s="30"/>
      <c r="D363" s="29"/>
      <c r="E363" s="105" t="str">
        <f>IF($C363&gt;0,VLOOKUP($C363,'ALN 070824'!$A:$C,2,FALSE),"")</f>
        <v/>
      </c>
      <c r="F363" s="10"/>
      <c r="G363" s="18"/>
      <c r="I363" s="106" t="str">
        <f t="shared" si="20"/>
        <v/>
      </c>
      <c r="J363" s="106" t="str">
        <f t="shared" si="21"/>
        <v/>
      </c>
      <c r="K363" s="106" t="str">
        <f t="shared" si="22"/>
        <v/>
      </c>
      <c r="L363" s="106" t="str">
        <f t="shared" si="23"/>
        <v/>
      </c>
    </row>
    <row r="364" spans="1:12">
      <c r="A364" s="103" t="str">
        <f>IF($C364=0,"",'RECEIVED FROM STATE'!$B$2)</f>
        <v/>
      </c>
      <c r="B364" s="104" t="str">
        <f>IF($C364&gt;0,VLOOKUP($C364,'ALN 070824'!$A:$C,3,FALSE),"")</f>
        <v/>
      </c>
      <c r="C364" s="30"/>
      <c r="D364" s="29"/>
      <c r="E364" s="105" t="str">
        <f>IF($C364&gt;0,VLOOKUP($C364,'ALN 070824'!$A:$C,2,FALSE),"")</f>
        <v/>
      </c>
      <c r="F364" s="10"/>
      <c r="G364" s="18"/>
      <c r="I364" s="106" t="str">
        <f t="shared" si="20"/>
        <v/>
      </c>
      <c r="J364" s="106" t="str">
        <f t="shared" si="21"/>
        <v/>
      </c>
      <c r="K364" s="106" t="str">
        <f t="shared" si="22"/>
        <v/>
      </c>
      <c r="L364" s="106" t="str">
        <f t="shared" si="23"/>
        <v/>
      </c>
    </row>
    <row r="365" spans="1:12">
      <c r="A365" s="103" t="str">
        <f>IF($C365=0,"",'RECEIVED FROM STATE'!$B$2)</f>
        <v/>
      </c>
      <c r="B365" s="104" t="str">
        <f>IF($C365&gt;0,VLOOKUP($C365,'ALN 070824'!$A:$C,3,FALSE),"")</f>
        <v/>
      </c>
      <c r="C365" s="30"/>
      <c r="D365" s="29"/>
      <c r="E365" s="105" t="str">
        <f>IF($C365&gt;0,VLOOKUP($C365,'ALN 070824'!$A:$C,2,FALSE),"")</f>
        <v/>
      </c>
      <c r="F365" s="10"/>
      <c r="G365" s="18"/>
      <c r="I365" s="106" t="str">
        <f t="shared" si="20"/>
        <v/>
      </c>
      <c r="J365" s="106" t="str">
        <f t="shared" si="21"/>
        <v/>
      </c>
      <c r="K365" s="106" t="str">
        <f t="shared" si="22"/>
        <v/>
      </c>
      <c r="L365" s="106" t="str">
        <f t="shared" si="23"/>
        <v/>
      </c>
    </row>
    <row r="366" spans="1:12">
      <c r="A366" s="103" t="str">
        <f>IF($C366=0,"",'RECEIVED FROM STATE'!$B$2)</f>
        <v/>
      </c>
      <c r="B366" s="104" t="str">
        <f>IF($C366&gt;0,VLOOKUP($C366,'ALN 070824'!$A:$C,3,FALSE),"")</f>
        <v/>
      </c>
      <c r="C366" s="30"/>
      <c r="D366" s="29"/>
      <c r="E366" s="105" t="str">
        <f>IF($C366&gt;0,VLOOKUP($C366,'ALN 070824'!$A:$C,2,FALSE),"")</f>
        <v/>
      </c>
      <c r="F366" s="10"/>
      <c r="G366" s="18"/>
      <c r="I366" s="106" t="str">
        <f t="shared" si="20"/>
        <v/>
      </c>
      <c r="J366" s="106" t="str">
        <f t="shared" si="21"/>
        <v/>
      </c>
      <c r="K366" s="106" t="str">
        <f t="shared" si="22"/>
        <v/>
      </c>
      <c r="L366" s="106" t="str">
        <f t="shared" si="23"/>
        <v/>
      </c>
    </row>
    <row r="367" spans="1:12">
      <c r="A367" s="103" t="str">
        <f>IF($C367=0,"",'RECEIVED FROM STATE'!$B$2)</f>
        <v/>
      </c>
      <c r="B367" s="104" t="str">
        <f>IF($C367&gt;0,VLOOKUP($C367,'ALN 070824'!$A:$C,3,FALSE),"")</f>
        <v/>
      </c>
      <c r="C367" s="30"/>
      <c r="D367" s="29"/>
      <c r="E367" s="105" t="str">
        <f>IF($C367&gt;0,VLOOKUP($C367,'ALN 070824'!$A:$C,2,FALSE),"")</f>
        <v/>
      </c>
      <c r="F367" s="10"/>
      <c r="G367" s="18"/>
      <c r="I367" s="106" t="str">
        <f t="shared" si="20"/>
        <v/>
      </c>
      <c r="J367" s="106" t="str">
        <f t="shared" si="21"/>
        <v/>
      </c>
      <c r="K367" s="106" t="str">
        <f t="shared" si="22"/>
        <v/>
      </c>
      <c r="L367" s="106" t="str">
        <f t="shared" si="23"/>
        <v/>
      </c>
    </row>
    <row r="368" spans="1:12">
      <c r="A368" s="103" t="str">
        <f>IF($C368=0,"",'RECEIVED FROM STATE'!$B$2)</f>
        <v/>
      </c>
      <c r="B368" s="104" t="str">
        <f>IF($C368&gt;0,VLOOKUP($C368,'ALN 070824'!$A:$C,3,FALSE),"")</f>
        <v/>
      </c>
      <c r="C368" s="30"/>
      <c r="D368" s="29"/>
      <c r="E368" s="105" t="str">
        <f>IF($C368&gt;0,VLOOKUP($C368,'ALN 070824'!$A:$C,2,FALSE),"")</f>
        <v/>
      </c>
      <c r="F368" s="10"/>
      <c r="G368" s="18"/>
      <c r="I368" s="106" t="str">
        <f t="shared" si="20"/>
        <v/>
      </c>
      <c r="J368" s="106" t="str">
        <f t="shared" si="21"/>
        <v/>
      </c>
      <c r="K368" s="106" t="str">
        <f t="shared" si="22"/>
        <v/>
      </c>
      <c r="L368" s="106" t="str">
        <f t="shared" si="23"/>
        <v/>
      </c>
    </row>
    <row r="369" spans="1:12">
      <c r="A369" s="103" t="str">
        <f>IF($C369=0,"",'RECEIVED FROM STATE'!$B$2)</f>
        <v/>
      </c>
      <c r="B369" s="104" t="str">
        <f>IF($C369&gt;0,VLOOKUP($C369,'ALN 070824'!$A:$C,3,FALSE),"")</f>
        <v/>
      </c>
      <c r="C369" s="30"/>
      <c r="D369" s="29"/>
      <c r="E369" s="105" t="str">
        <f>IF($C369&gt;0,VLOOKUP($C369,'ALN 070824'!$A:$C,2,FALSE),"")</f>
        <v/>
      </c>
      <c r="F369" s="10"/>
      <c r="G369" s="18"/>
      <c r="I369" s="106" t="str">
        <f t="shared" si="20"/>
        <v/>
      </c>
      <c r="J369" s="106" t="str">
        <f t="shared" si="21"/>
        <v/>
      </c>
      <c r="K369" s="106" t="str">
        <f t="shared" si="22"/>
        <v/>
      </c>
      <c r="L369" s="106" t="str">
        <f t="shared" si="23"/>
        <v/>
      </c>
    </row>
    <row r="370" spans="1:12">
      <c r="A370" s="103" t="str">
        <f>IF($C370=0,"",'RECEIVED FROM STATE'!$B$2)</f>
        <v/>
      </c>
      <c r="B370" s="104" t="str">
        <f>IF($C370&gt;0,VLOOKUP($C370,'ALN 070824'!$A:$C,3,FALSE),"")</f>
        <v/>
      </c>
      <c r="C370" s="30"/>
      <c r="D370" s="29"/>
      <c r="E370" s="105" t="str">
        <f>IF($C370&gt;0,VLOOKUP($C370,'ALN 070824'!$A:$C,2,FALSE),"")</f>
        <v/>
      </c>
      <c r="F370" s="10"/>
      <c r="G370" s="18"/>
      <c r="I370" s="106" t="str">
        <f t="shared" si="20"/>
        <v/>
      </c>
      <c r="J370" s="106" t="str">
        <f t="shared" si="21"/>
        <v/>
      </c>
      <c r="K370" s="106" t="str">
        <f t="shared" si="22"/>
        <v/>
      </c>
      <c r="L370" s="106" t="str">
        <f t="shared" si="23"/>
        <v/>
      </c>
    </row>
    <row r="371" spans="1:12">
      <c r="A371" s="103" t="str">
        <f>IF($C371=0,"",'RECEIVED FROM STATE'!$B$2)</f>
        <v/>
      </c>
      <c r="B371" s="104" t="str">
        <f>IF($C371&gt;0,VLOOKUP($C371,'ALN 070824'!$A:$C,3,FALSE),"")</f>
        <v/>
      </c>
      <c r="C371" s="30"/>
      <c r="D371" s="29"/>
      <c r="E371" s="105" t="str">
        <f>IF($C371&gt;0,VLOOKUP($C371,'ALN 070824'!$A:$C,2,FALSE),"")</f>
        <v/>
      </c>
      <c r="F371" s="10"/>
      <c r="G371" s="18"/>
      <c r="I371" s="106" t="str">
        <f t="shared" si="20"/>
        <v/>
      </c>
      <c r="J371" s="106" t="str">
        <f t="shared" si="21"/>
        <v/>
      </c>
      <c r="K371" s="106" t="str">
        <f t="shared" si="22"/>
        <v/>
      </c>
      <c r="L371" s="106" t="str">
        <f t="shared" si="23"/>
        <v/>
      </c>
    </row>
    <row r="372" spans="1:12">
      <c r="A372" s="103" t="str">
        <f>IF($C372=0,"",'RECEIVED FROM STATE'!$B$2)</f>
        <v/>
      </c>
      <c r="B372" s="104" t="str">
        <f>IF($C372&gt;0,VLOOKUP($C372,'ALN 070824'!$A:$C,3,FALSE),"")</f>
        <v/>
      </c>
      <c r="C372" s="30"/>
      <c r="D372" s="29"/>
      <c r="E372" s="105" t="str">
        <f>IF($C372&gt;0,VLOOKUP($C372,'ALN 070824'!$A:$C,2,FALSE),"")</f>
        <v/>
      </c>
      <c r="F372" s="10"/>
      <c r="G372" s="18"/>
      <c r="I372" s="106" t="str">
        <f t="shared" si="20"/>
        <v/>
      </c>
      <c r="J372" s="106" t="str">
        <f t="shared" si="21"/>
        <v/>
      </c>
      <c r="K372" s="106" t="str">
        <f t="shared" si="22"/>
        <v/>
      </c>
      <c r="L372" s="106" t="str">
        <f t="shared" si="23"/>
        <v/>
      </c>
    </row>
    <row r="373" spans="1:12">
      <c r="A373" s="103" t="str">
        <f>IF($C373=0,"",'RECEIVED FROM STATE'!$B$2)</f>
        <v/>
      </c>
      <c r="B373" s="104" t="str">
        <f>IF($C373&gt;0,VLOOKUP($C373,'ALN 070824'!$A:$C,3,FALSE),"")</f>
        <v/>
      </c>
      <c r="C373" s="30"/>
      <c r="D373" s="29"/>
      <c r="E373" s="105" t="str">
        <f>IF($C373&gt;0,VLOOKUP($C373,'ALN 070824'!$A:$C,2,FALSE),"")</f>
        <v/>
      </c>
      <c r="F373" s="10"/>
      <c r="G373" s="18"/>
      <c r="I373" s="106" t="str">
        <f t="shared" si="20"/>
        <v/>
      </c>
      <c r="J373" s="106" t="str">
        <f t="shared" si="21"/>
        <v/>
      </c>
      <c r="K373" s="106" t="str">
        <f t="shared" si="22"/>
        <v/>
      </c>
      <c r="L373" s="106" t="str">
        <f t="shared" si="23"/>
        <v/>
      </c>
    </row>
    <row r="374" spans="1:12">
      <c r="A374" s="103" t="str">
        <f>IF($C374=0,"",'RECEIVED FROM STATE'!$B$2)</f>
        <v/>
      </c>
      <c r="B374" s="104" t="str">
        <f>IF($C374&gt;0,VLOOKUP($C374,'ALN 070824'!$A:$C,3,FALSE),"")</f>
        <v/>
      </c>
      <c r="C374" s="30"/>
      <c r="D374" s="29"/>
      <c r="E374" s="105" t="str">
        <f>IF($C374&gt;0,VLOOKUP($C374,'ALN 070824'!$A:$C,2,FALSE),"")</f>
        <v/>
      </c>
      <c r="F374" s="10"/>
      <c r="G374" s="18"/>
      <c r="I374" s="106" t="str">
        <f t="shared" si="20"/>
        <v/>
      </c>
      <c r="J374" s="106" t="str">
        <f t="shared" si="21"/>
        <v/>
      </c>
      <c r="K374" s="106" t="str">
        <f t="shared" si="22"/>
        <v/>
      </c>
      <c r="L374" s="106" t="str">
        <f t="shared" si="23"/>
        <v/>
      </c>
    </row>
    <row r="375" spans="1:12">
      <c r="A375" s="103" t="str">
        <f>IF($C375=0,"",'RECEIVED FROM STATE'!$B$2)</f>
        <v/>
      </c>
      <c r="B375" s="104" t="str">
        <f>IF($C375&gt;0,VLOOKUP($C375,'ALN 070824'!$A:$C,3,FALSE),"")</f>
        <v/>
      </c>
      <c r="C375" s="30"/>
      <c r="D375" s="29"/>
      <c r="E375" s="105" t="str">
        <f>IF($C375&gt;0,VLOOKUP($C375,'ALN 070824'!$A:$C,2,FALSE),"")</f>
        <v/>
      </c>
      <c r="F375" s="10"/>
      <c r="G375" s="18"/>
      <c r="I375" s="106" t="str">
        <f t="shared" si="20"/>
        <v/>
      </c>
      <c r="J375" s="106" t="str">
        <f t="shared" si="21"/>
        <v/>
      </c>
      <c r="K375" s="106" t="str">
        <f t="shared" si="22"/>
        <v/>
      </c>
      <c r="L375" s="106" t="str">
        <f t="shared" si="23"/>
        <v/>
      </c>
    </row>
    <row r="376" spans="1:12">
      <c r="A376" s="103" t="str">
        <f>IF($C376=0,"",'RECEIVED FROM STATE'!$B$2)</f>
        <v/>
      </c>
      <c r="B376" s="104" t="str">
        <f>IF($C376&gt;0,VLOOKUP($C376,'ALN 070824'!$A:$C,3,FALSE),"")</f>
        <v/>
      </c>
      <c r="C376" s="30"/>
      <c r="D376" s="29"/>
      <c r="E376" s="105" t="str">
        <f>IF($C376&gt;0,VLOOKUP($C376,'ALN 070824'!$A:$C,2,FALSE),"")</f>
        <v/>
      </c>
      <c r="F376" s="10"/>
      <c r="G376" s="18"/>
      <c r="I376" s="106" t="str">
        <f t="shared" si="20"/>
        <v/>
      </c>
      <c r="J376" s="106" t="str">
        <f t="shared" si="21"/>
        <v/>
      </c>
      <c r="K376" s="106" t="str">
        <f t="shared" si="22"/>
        <v/>
      </c>
      <c r="L376" s="106" t="str">
        <f t="shared" si="23"/>
        <v/>
      </c>
    </row>
    <row r="377" spans="1:12">
      <c r="A377" s="103" t="str">
        <f>IF($C377=0,"",'RECEIVED FROM STATE'!$B$2)</f>
        <v/>
      </c>
      <c r="B377" s="104" t="str">
        <f>IF($C377&gt;0,VLOOKUP($C377,'ALN 070824'!$A:$C,3,FALSE),"")</f>
        <v/>
      </c>
      <c r="C377" s="30"/>
      <c r="D377" s="29"/>
      <c r="E377" s="105" t="str">
        <f>IF($C377&gt;0,VLOOKUP($C377,'ALN 070824'!$A:$C,2,FALSE),"")</f>
        <v/>
      </c>
      <c r="F377" s="10"/>
      <c r="G377" s="18"/>
      <c r="I377" s="106" t="str">
        <f t="shared" si="20"/>
        <v/>
      </c>
      <c r="J377" s="106" t="str">
        <f t="shared" si="21"/>
        <v/>
      </c>
      <c r="K377" s="106" t="str">
        <f t="shared" si="22"/>
        <v/>
      </c>
      <c r="L377" s="106" t="str">
        <f t="shared" si="23"/>
        <v/>
      </c>
    </row>
    <row r="378" spans="1:12">
      <c r="A378" s="103" t="str">
        <f>IF($C378=0,"",'RECEIVED FROM STATE'!$B$2)</f>
        <v/>
      </c>
      <c r="B378" s="104" t="str">
        <f>IF($C378&gt;0,VLOOKUP($C378,'ALN 070824'!$A:$C,3,FALSE),"")</f>
        <v/>
      </c>
      <c r="C378" s="30"/>
      <c r="D378" s="29"/>
      <c r="E378" s="105" t="str">
        <f>IF($C378&gt;0,VLOOKUP($C378,'ALN 070824'!$A:$C,2,FALSE),"")</f>
        <v/>
      </c>
      <c r="F378" s="10"/>
      <c r="G378" s="18"/>
      <c r="I378" s="106" t="str">
        <f t="shared" si="20"/>
        <v/>
      </c>
      <c r="J378" s="106" t="str">
        <f t="shared" si="21"/>
        <v/>
      </c>
      <c r="K378" s="106" t="str">
        <f t="shared" si="22"/>
        <v/>
      </c>
      <c r="L378" s="106" t="str">
        <f t="shared" si="23"/>
        <v/>
      </c>
    </row>
    <row r="379" spans="1:12">
      <c r="A379" s="103" t="str">
        <f>IF($C379=0,"",'RECEIVED FROM STATE'!$B$2)</f>
        <v/>
      </c>
      <c r="B379" s="104" t="str">
        <f>IF($C379&gt;0,VLOOKUP($C379,'ALN 070824'!$A:$C,3,FALSE),"")</f>
        <v/>
      </c>
      <c r="C379" s="30"/>
      <c r="D379" s="29"/>
      <c r="E379" s="105" t="str">
        <f>IF($C379&gt;0,VLOOKUP($C379,'ALN 070824'!$A:$C,2,FALSE),"")</f>
        <v/>
      </c>
      <c r="F379" s="10"/>
      <c r="G379" s="18"/>
      <c r="I379" s="106" t="str">
        <f t="shared" si="20"/>
        <v/>
      </c>
      <c r="J379" s="106" t="str">
        <f t="shared" si="21"/>
        <v/>
      </c>
      <c r="K379" s="106" t="str">
        <f t="shared" si="22"/>
        <v/>
      </c>
      <c r="L379" s="106" t="str">
        <f t="shared" si="23"/>
        <v/>
      </c>
    </row>
    <row r="380" spans="1:12">
      <c r="A380" s="103" t="str">
        <f>IF($C380=0,"",'RECEIVED FROM STATE'!$B$2)</f>
        <v/>
      </c>
      <c r="B380" s="104" t="str">
        <f>IF($C380&gt;0,VLOOKUP($C380,'ALN 070824'!$A:$C,3,FALSE),"")</f>
        <v/>
      </c>
      <c r="C380" s="30"/>
      <c r="D380" s="29"/>
      <c r="E380" s="105" t="str">
        <f>IF($C380&gt;0,VLOOKUP($C380,'ALN 070824'!$A:$C,2,FALSE),"")</f>
        <v/>
      </c>
      <c r="F380" s="10"/>
      <c r="G380" s="18"/>
      <c r="I380" s="106" t="str">
        <f t="shared" si="20"/>
        <v/>
      </c>
      <c r="J380" s="106" t="str">
        <f t="shared" si="21"/>
        <v/>
      </c>
      <c r="K380" s="106" t="str">
        <f t="shared" si="22"/>
        <v/>
      </c>
      <c r="L380" s="106" t="str">
        <f t="shared" si="23"/>
        <v/>
      </c>
    </row>
    <row r="381" spans="1:12">
      <c r="A381" s="103" t="str">
        <f>IF($C381=0,"",'RECEIVED FROM STATE'!$B$2)</f>
        <v/>
      </c>
      <c r="B381" s="104" t="str">
        <f>IF($C381&gt;0,VLOOKUP($C381,'ALN 070824'!$A:$C,3,FALSE),"")</f>
        <v/>
      </c>
      <c r="C381" s="30"/>
      <c r="D381" s="29"/>
      <c r="E381" s="105" t="str">
        <f>IF($C381&gt;0,VLOOKUP($C381,'ALN 070824'!$A:$C,2,FALSE),"")</f>
        <v/>
      </c>
      <c r="F381" s="10"/>
      <c r="G381" s="18"/>
      <c r="I381" s="106" t="str">
        <f t="shared" si="20"/>
        <v/>
      </c>
      <c r="J381" s="106" t="str">
        <f t="shared" si="21"/>
        <v/>
      </c>
      <c r="K381" s="106" t="str">
        <f t="shared" si="22"/>
        <v/>
      </c>
      <c r="L381" s="106" t="str">
        <f t="shared" si="23"/>
        <v/>
      </c>
    </row>
    <row r="382" spans="1:12">
      <c r="A382" s="103" t="str">
        <f>IF($C382=0,"",'RECEIVED FROM STATE'!$B$2)</f>
        <v/>
      </c>
      <c r="B382" s="104" t="str">
        <f>IF($C382&gt;0,VLOOKUP($C382,'ALN 070824'!$A:$C,3,FALSE),"")</f>
        <v/>
      </c>
      <c r="C382" s="30"/>
      <c r="D382" s="29"/>
      <c r="E382" s="105" t="str">
        <f>IF($C382&gt;0,VLOOKUP($C382,'ALN 070824'!$A:$C,2,FALSE),"")</f>
        <v/>
      </c>
      <c r="F382" s="10"/>
      <c r="G382" s="18"/>
      <c r="I382" s="106" t="str">
        <f t="shared" si="20"/>
        <v/>
      </c>
      <c r="J382" s="106" t="str">
        <f t="shared" si="21"/>
        <v/>
      </c>
      <c r="K382" s="106" t="str">
        <f t="shared" si="22"/>
        <v/>
      </c>
      <c r="L382" s="106" t="str">
        <f t="shared" si="23"/>
        <v/>
      </c>
    </row>
    <row r="383" spans="1:12">
      <c r="A383" s="103" t="str">
        <f>IF($C383=0,"",'RECEIVED FROM STATE'!$B$2)</f>
        <v/>
      </c>
      <c r="B383" s="104" t="str">
        <f>IF($C383&gt;0,VLOOKUP($C383,'ALN 070824'!$A:$C,3,FALSE),"")</f>
        <v/>
      </c>
      <c r="C383" s="30"/>
      <c r="D383" s="29"/>
      <c r="E383" s="105" t="str">
        <f>IF($C383&gt;0,VLOOKUP($C383,'ALN 070824'!$A:$C,2,FALSE),"")</f>
        <v/>
      </c>
      <c r="F383" s="10"/>
      <c r="G383" s="18"/>
      <c r="I383" s="106" t="str">
        <f t="shared" si="20"/>
        <v/>
      </c>
      <c r="J383" s="106" t="str">
        <f t="shared" si="21"/>
        <v/>
      </c>
      <c r="K383" s="106" t="str">
        <f t="shared" si="22"/>
        <v/>
      </c>
      <c r="L383" s="106" t="str">
        <f t="shared" si="23"/>
        <v/>
      </c>
    </row>
    <row r="384" spans="1:12">
      <c r="A384" s="103" t="str">
        <f>IF($C384=0,"",'RECEIVED FROM STATE'!$B$2)</f>
        <v/>
      </c>
      <c r="B384" s="104" t="str">
        <f>IF($C384&gt;0,VLOOKUP($C384,'ALN 070824'!$A:$C,3,FALSE),"")</f>
        <v/>
      </c>
      <c r="C384" s="30"/>
      <c r="D384" s="29"/>
      <c r="E384" s="105" t="str">
        <f>IF($C384&gt;0,VLOOKUP($C384,'ALN 070824'!$A:$C,2,FALSE),"")</f>
        <v/>
      </c>
      <c r="F384" s="10"/>
      <c r="G384" s="18"/>
      <c r="I384" s="106" t="str">
        <f t="shared" si="20"/>
        <v/>
      </c>
      <c r="J384" s="106" t="str">
        <f t="shared" si="21"/>
        <v/>
      </c>
      <c r="K384" s="106" t="str">
        <f t="shared" si="22"/>
        <v/>
      </c>
      <c r="L384" s="106" t="str">
        <f t="shared" si="23"/>
        <v/>
      </c>
    </row>
    <row r="385" spans="1:12">
      <c r="A385" s="103" t="str">
        <f>IF($C385=0,"",'RECEIVED FROM STATE'!$B$2)</f>
        <v/>
      </c>
      <c r="B385" s="104" t="str">
        <f>IF($C385&gt;0,VLOOKUP($C385,'ALN 070824'!$A:$C,3,FALSE),"")</f>
        <v/>
      </c>
      <c r="C385" s="30"/>
      <c r="D385" s="29"/>
      <c r="E385" s="105" t="str">
        <f>IF($C385&gt;0,VLOOKUP($C385,'ALN 070824'!$A:$C,2,FALSE),"")</f>
        <v/>
      </c>
      <c r="F385" s="10"/>
      <c r="G385" s="18"/>
      <c r="I385" s="106" t="str">
        <f t="shared" si="20"/>
        <v/>
      </c>
      <c r="J385" s="106" t="str">
        <f t="shared" si="21"/>
        <v/>
      </c>
      <c r="K385" s="106" t="str">
        <f t="shared" si="22"/>
        <v/>
      </c>
      <c r="L385" s="106" t="str">
        <f t="shared" si="23"/>
        <v/>
      </c>
    </row>
    <row r="386" spans="1:12">
      <c r="A386" s="103" t="str">
        <f>IF($C386=0,"",'RECEIVED FROM STATE'!$B$2)</f>
        <v/>
      </c>
      <c r="B386" s="104" t="str">
        <f>IF($C386&gt;0,VLOOKUP($C386,'ALN 070824'!$A:$C,3,FALSE),"")</f>
        <v/>
      </c>
      <c r="C386" s="30"/>
      <c r="D386" s="29"/>
      <c r="E386" s="105" t="str">
        <f>IF($C386&gt;0,VLOOKUP($C386,'ALN 070824'!$A:$C,2,FALSE),"")</f>
        <v/>
      </c>
      <c r="F386" s="10"/>
      <c r="G386" s="18"/>
      <c r="I386" s="106" t="str">
        <f t="shared" si="20"/>
        <v/>
      </c>
      <c r="J386" s="106" t="str">
        <f t="shared" si="21"/>
        <v/>
      </c>
      <c r="K386" s="106" t="str">
        <f t="shared" si="22"/>
        <v/>
      </c>
      <c r="L386" s="106" t="str">
        <f t="shared" si="23"/>
        <v/>
      </c>
    </row>
    <row r="387" spans="1:12">
      <c r="A387" s="103" t="str">
        <f>IF($C387=0,"",'RECEIVED FROM STATE'!$B$2)</f>
        <v/>
      </c>
      <c r="B387" s="104" t="str">
        <f>IF($C387&gt;0,VLOOKUP($C387,'ALN 070824'!$A:$C,3,FALSE),"")</f>
        <v/>
      </c>
      <c r="C387" s="30"/>
      <c r="D387" s="29"/>
      <c r="E387" s="105" t="str">
        <f>IF($C387&gt;0,VLOOKUP($C387,'ALN 070824'!$A:$C,2,FALSE),"")</f>
        <v/>
      </c>
      <c r="F387" s="10"/>
      <c r="G387" s="18"/>
      <c r="I387" s="106" t="str">
        <f t="shared" si="20"/>
        <v/>
      </c>
      <c r="J387" s="106" t="str">
        <f t="shared" si="21"/>
        <v/>
      </c>
      <c r="K387" s="106" t="str">
        <f t="shared" si="22"/>
        <v/>
      </c>
      <c r="L387" s="106" t="str">
        <f t="shared" si="23"/>
        <v/>
      </c>
    </row>
    <row r="388" spans="1:12">
      <c r="A388" s="103" t="str">
        <f>IF($C388=0,"",'RECEIVED FROM STATE'!$B$2)</f>
        <v/>
      </c>
      <c r="B388" s="104" t="str">
        <f>IF($C388&gt;0,VLOOKUP($C388,'ALN 070824'!$A:$C,3,FALSE),"")</f>
        <v/>
      </c>
      <c r="C388" s="30"/>
      <c r="D388" s="29"/>
      <c r="E388" s="105" t="str">
        <f>IF($C388&gt;0,VLOOKUP($C388,'ALN 070824'!$A:$C,2,FALSE),"")</f>
        <v/>
      </c>
      <c r="F388" s="10"/>
      <c r="G388" s="18"/>
      <c r="I388" s="106" t="str">
        <f t="shared" si="20"/>
        <v/>
      </c>
      <c r="J388" s="106" t="str">
        <f t="shared" si="21"/>
        <v/>
      </c>
      <c r="K388" s="106" t="str">
        <f t="shared" si="22"/>
        <v/>
      </c>
      <c r="L388" s="106" t="str">
        <f t="shared" si="23"/>
        <v/>
      </c>
    </row>
    <row r="389" spans="1:12">
      <c r="A389" s="103" t="str">
        <f>IF($C389=0,"",'RECEIVED FROM STATE'!$B$2)</f>
        <v/>
      </c>
      <c r="B389" s="104" t="str">
        <f>IF($C389&gt;0,VLOOKUP($C389,'ALN 070824'!$A:$C,3,FALSE),"")</f>
        <v/>
      </c>
      <c r="C389" s="30"/>
      <c r="D389" s="29"/>
      <c r="E389" s="105" t="str">
        <f>IF($C389&gt;0,VLOOKUP($C389,'ALN 070824'!$A:$C,2,FALSE),"")</f>
        <v/>
      </c>
      <c r="F389" s="10"/>
      <c r="G389" s="18"/>
      <c r="I389" s="106" t="str">
        <f t="shared" si="20"/>
        <v/>
      </c>
      <c r="J389" s="106" t="str">
        <f t="shared" si="21"/>
        <v/>
      </c>
      <c r="K389" s="106" t="str">
        <f t="shared" si="22"/>
        <v/>
      </c>
      <c r="L389" s="106" t="str">
        <f t="shared" si="23"/>
        <v/>
      </c>
    </row>
    <row r="390" spans="1:12">
      <c r="A390" s="103" t="str">
        <f>IF($C390=0,"",'RECEIVED FROM STATE'!$B$2)</f>
        <v/>
      </c>
      <c r="B390" s="104" t="str">
        <f>IF($C390&gt;0,VLOOKUP($C390,'ALN 070824'!$A:$C,3,FALSE),"")</f>
        <v/>
      </c>
      <c r="C390" s="30"/>
      <c r="D390" s="29"/>
      <c r="E390" s="105" t="str">
        <f>IF($C390&gt;0,VLOOKUP($C390,'ALN 070824'!$A:$C,2,FALSE),"")</f>
        <v/>
      </c>
      <c r="F390" s="10"/>
      <c r="G390" s="18"/>
      <c r="I390" s="106" t="str">
        <f t="shared" si="20"/>
        <v/>
      </c>
      <c r="J390" s="106" t="str">
        <f t="shared" si="21"/>
        <v/>
      </c>
      <c r="K390" s="106" t="str">
        <f t="shared" si="22"/>
        <v/>
      </c>
      <c r="L390" s="106" t="str">
        <f t="shared" si="23"/>
        <v/>
      </c>
    </row>
    <row r="391" spans="1:12">
      <c r="A391" s="103" t="str">
        <f>IF($C391=0,"",'RECEIVED FROM STATE'!$B$2)</f>
        <v/>
      </c>
      <c r="B391" s="104" t="str">
        <f>IF($C391&gt;0,VLOOKUP($C391,'ALN 070824'!$A:$C,3,FALSE),"")</f>
        <v/>
      </c>
      <c r="C391" s="30"/>
      <c r="D391" s="29"/>
      <c r="E391" s="105" t="str">
        <f>IF($C391&gt;0,VLOOKUP($C391,'ALN 070824'!$A:$C,2,FALSE),"")</f>
        <v/>
      </c>
      <c r="F391" s="10"/>
      <c r="G391" s="18"/>
      <c r="I391" s="106" t="str">
        <f t="shared" si="20"/>
        <v/>
      </c>
      <c r="J391" s="106" t="str">
        <f t="shared" si="21"/>
        <v/>
      </c>
      <c r="K391" s="106" t="str">
        <f t="shared" si="22"/>
        <v/>
      </c>
      <c r="L391" s="106" t="str">
        <f t="shared" si="23"/>
        <v/>
      </c>
    </row>
    <row r="392" spans="1:12">
      <c r="A392" s="103" t="str">
        <f>IF($C392=0,"",'RECEIVED FROM STATE'!$B$2)</f>
        <v/>
      </c>
      <c r="B392" s="104" t="str">
        <f>IF($C392&gt;0,VLOOKUP($C392,'ALN 070824'!$A:$C,3,FALSE),"")</f>
        <v/>
      </c>
      <c r="C392" s="30"/>
      <c r="D392" s="29"/>
      <c r="E392" s="105" t="str">
        <f>IF($C392&gt;0,VLOOKUP($C392,'ALN 070824'!$A:$C,2,FALSE),"")</f>
        <v/>
      </c>
      <c r="F392" s="10"/>
      <c r="G392" s="18"/>
      <c r="I392" s="106" t="str">
        <f t="shared" si="20"/>
        <v/>
      </c>
      <c r="J392" s="106" t="str">
        <f t="shared" si="21"/>
        <v/>
      </c>
      <c r="K392" s="106" t="str">
        <f t="shared" si="22"/>
        <v/>
      </c>
      <c r="L392" s="106" t="str">
        <f t="shared" si="23"/>
        <v/>
      </c>
    </row>
    <row r="393" spans="1:12">
      <c r="A393" s="103" t="str">
        <f>IF($C393=0,"",'RECEIVED FROM STATE'!$B$2)</f>
        <v/>
      </c>
      <c r="B393" s="104" t="str">
        <f>IF($C393&gt;0,VLOOKUP($C393,'ALN 070824'!$A:$C,3,FALSE),"")</f>
        <v/>
      </c>
      <c r="C393" s="30"/>
      <c r="D393" s="29"/>
      <c r="E393" s="105" t="str">
        <f>IF($C393&gt;0,VLOOKUP($C393,'ALN 070824'!$A:$C,2,FALSE),"")</f>
        <v/>
      </c>
      <c r="F393" s="10"/>
      <c r="G393" s="18"/>
      <c r="I393" s="106" t="str">
        <f t="shared" ref="I393:I456" si="24">IF(OR(C393="84.425",C393="84.032"),"Please complete the ALN with alpha character.",IFERROR(IF(AND(E393="Other Assistance",ISBLANK(G393)),"Program Name required, please provide the Other ID Number (if applicable).",""),""))</f>
        <v/>
      </c>
      <c r="J393" s="106" t="str">
        <f t="shared" ref="J393:J456" si="25">LEFT(C393,2)</f>
        <v/>
      </c>
      <c r="K393" s="106" t="str">
        <f t="shared" ref="K393:K456" si="26">CONCATENATE($C393,$D393)</f>
        <v/>
      </c>
      <c r="L393" s="106" t="str">
        <f t="shared" ref="L393:L456" si="27">CONCATENATE($C393,$D393,$G393)</f>
        <v/>
      </c>
    </row>
    <row r="394" spans="1:12">
      <c r="A394" s="103" t="str">
        <f>IF($C394=0,"",'RECEIVED FROM STATE'!$B$2)</f>
        <v/>
      </c>
      <c r="B394" s="104" t="str">
        <f>IF($C394&gt;0,VLOOKUP($C394,'ALN 070824'!$A:$C,3,FALSE),"")</f>
        <v/>
      </c>
      <c r="C394" s="30"/>
      <c r="D394" s="29"/>
      <c r="E394" s="105" t="str">
        <f>IF($C394&gt;0,VLOOKUP($C394,'ALN 070824'!$A:$C,2,FALSE),"")</f>
        <v/>
      </c>
      <c r="F394" s="10"/>
      <c r="G394" s="18"/>
      <c r="I394" s="106" t="str">
        <f t="shared" si="24"/>
        <v/>
      </c>
      <c r="J394" s="106" t="str">
        <f t="shared" si="25"/>
        <v/>
      </c>
      <c r="K394" s="106" t="str">
        <f t="shared" si="26"/>
        <v/>
      </c>
      <c r="L394" s="106" t="str">
        <f t="shared" si="27"/>
        <v/>
      </c>
    </row>
    <row r="395" spans="1:12">
      <c r="A395" s="103" t="str">
        <f>IF($C395=0,"",'RECEIVED FROM STATE'!$B$2)</f>
        <v/>
      </c>
      <c r="B395" s="104" t="str">
        <f>IF($C395&gt;0,VLOOKUP($C395,'ALN 070824'!$A:$C,3,FALSE),"")</f>
        <v/>
      </c>
      <c r="C395" s="30"/>
      <c r="D395" s="29"/>
      <c r="E395" s="105" t="str">
        <f>IF($C395&gt;0,VLOOKUP($C395,'ALN 070824'!$A:$C,2,FALSE),"")</f>
        <v/>
      </c>
      <c r="F395" s="10"/>
      <c r="G395" s="18"/>
      <c r="I395" s="106" t="str">
        <f t="shared" si="24"/>
        <v/>
      </c>
      <c r="J395" s="106" t="str">
        <f t="shared" si="25"/>
        <v/>
      </c>
      <c r="K395" s="106" t="str">
        <f t="shared" si="26"/>
        <v/>
      </c>
      <c r="L395" s="106" t="str">
        <f t="shared" si="27"/>
        <v/>
      </c>
    </row>
    <row r="396" spans="1:12">
      <c r="A396" s="103" t="str">
        <f>IF($C396=0,"",'RECEIVED FROM STATE'!$B$2)</f>
        <v/>
      </c>
      <c r="B396" s="104" t="str">
        <f>IF($C396&gt;0,VLOOKUP($C396,'ALN 070824'!$A:$C,3,FALSE),"")</f>
        <v/>
      </c>
      <c r="C396" s="30"/>
      <c r="D396" s="29"/>
      <c r="E396" s="105" t="str">
        <f>IF($C396&gt;0,VLOOKUP($C396,'ALN 070824'!$A:$C,2,FALSE),"")</f>
        <v/>
      </c>
      <c r="F396" s="10"/>
      <c r="G396" s="18"/>
      <c r="I396" s="106" t="str">
        <f t="shared" si="24"/>
        <v/>
      </c>
      <c r="J396" s="106" t="str">
        <f t="shared" si="25"/>
        <v/>
      </c>
      <c r="K396" s="106" t="str">
        <f t="shared" si="26"/>
        <v/>
      </c>
      <c r="L396" s="106" t="str">
        <f t="shared" si="27"/>
        <v/>
      </c>
    </row>
    <row r="397" spans="1:12">
      <c r="A397" s="103" t="str">
        <f>IF($C397=0,"",'RECEIVED FROM STATE'!$B$2)</f>
        <v/>
      </c>
      <c r="B397" s="104" t="str">
        <f>IF($C397&gt;0,VLOOKUP($C397,'ALN 070824'!$A:$C,3,FALSE),"")</f>
        <v/>
      </c>
      <c r="C397" s="30"/>
      <c r="D397" s="29"/>
      <c r="E397" s="105" t="str">
        <f>IF($C397&gt;0,VLOOKUP($C397,'ALN 070824'!$A:$C,2,FALSE),"")</f>
        <v/>
      </c>
      <c r="F397" s="10"/>
      <c r="G397" s="18"/>
      <c r="I397" s="106" t="str">
        <f t="shared" si="24"/>
        <v/>
      </c>
      <c r="J397" s="106" t="str">
        <f t="shared" si="25"/>
        <v/>
      </c>
      <c r="K397" s="106" t="str">
        <f t="shared" si="26"/>
        <v/>
      </c>
      <c r="L397" s="106" t="str">
        <f t="shared" si="27"/>
        <v/>
      </c>
    </row>
    <row r="398" spans="1:12">
      <c r="A398" s="103" t="str">
        <f>IF($C398=0,"",'RECEIVED FROM STATE'!$B$2)</f>
        <v/>
      </c>
      <c r="B398" s="104" t="str">
        <f>IF($C398&gt;0,VLOOKUP($C398,'ALN 070824'!$A:$C,3,FALSE),"")</f>
        <v/>
      </c>
      <c r="C398" s="30"/>
      <c r="D398" s="29"/>
      <c r="E398" s="105" t="str">
        <f>IF($C398&gt;0,VLOOKUP($C398,'ALN 070824'!$A:$C,2,FALSE),"")</f>
        <v/>
      </c>
      <c r="F398" s="10"/>
      <c r="G398" s="18"/>
      <c r="I398" s="106" t="str">
        <f t="shared" si="24"/>
        <v/>
      </c>
      <c r="J398" s="106" t="str">
        <f t="shared" si="25"/>
        <v/>
      </c>
      <c r="K398" s="106" t="str">
        <f t="shared" si="26"/>
        <v/>
      </c>
      <c r="L398" s="106" t="str">
        <f t="shared" si="27"/>
        <v/>
      </c>
    </row>
    <row r="399" spans="1:12">
      <c r="A399" s="103" t="str">
        <f>IF($C399=0,"",'RECEIVED FROM STATE'!$B$2)</f>
        <v/>
      </c>
      <c r="B399" s="104" t="str">
        <f>IF($C399&gt;0,VLOOKUP($C399,'ALN 070824'!$A:$C,3,FALSE),"")</f>
        <v/>
      </c>
      <c r="C399" s="30"/>
      <c r="D399" s="29"/>
      <c r="E399" s="105" t="str">
        <f>IF($C399&gt;0,VLOOKUP($C399,'ALN 070824'!$A:$C,2,FALSE),"")</f>
        <v/>
      </c>
      <c r="F399" s="10"/>
      <c r="G399" s="18"/>
      <c r="I399" s="106" t="str">
        <f t="shared" si="24"/>
        <v/>
      </c>
      <c r="J399" s="106" t="str">
        <f t="shared" si="25"/>
        <v/>
      </c>
      <c r="K399" s="106" t="str">
        <f t="shared" si="26"/>
        <v/>
      </c>
      <c r="L399" s="106" t="str">
        <f t="shared" si="27"/>
        <v/>
      </c>
    </row>
    <row r="400" spans="1:12">
      <c r="A400" s="103" t="str">
        <f>IF($C400=0,"",'RECEIVED FROM STATE'!$B$2)</f>
        <v/>
      </c>
      <c r="B400" s="104" t="str">
        <f>IF($C400&gt;0,VLOOKUP($C400,'ALN 070824'!$A:$C,3,FALSE),"")</f>
        <v/>
      </c>
      <c r="C400" s="30"/>
      <c r="D400" s="29"/>
      <c r="E400" s="105" t="str">
        <f>IF($C400&gt;0,VLOOKUP($C400,'ALN 070824'!$A:$C,2,FALSE),"")</f>
        <v/>
      </c>
      <c r="F400" s="10"/>
      <c r="G400" s="18"/>
      <c r="I400" s="106" t="str">
        <f t="shared" si="24"/>
        <v/>
      </c>
      <c r="J400" s="106" t="str">
        <f t="shared" si="25"/>
        <v/>
      </c>
      <c r="K400" s="106" t="str">
        <f t="shared" si="26"/>
        <v/>
      </c>
      <c r="L400" s="106" t="str">
        <f t="shared" si="27"/>
        <v/>
      </c>
    </row>
    <row r="401" spans="1:12">
      <c r="A401" s="103" t="str">
        <f>IF($C401=0,"",'RECEIVED FROM STATE'!$B$2)</f>
        <v/>
      </c>
      <c r="B401" s="104" t="str">
        <f>IF($C401&gt;0,VLOOKUP($C401,'ALN 070824'!$A:$C,3,FALSE),"")</f>
        <v/>
      </c>
      <c r="C401" s="30"/>
      <c r="D401" s="29"/>
      <c r="E401" s="105" t="str">
        <f>IF($C401&gt;0,VLOOKUP($C401,'ALN 070824'!$A:$C,2,FALSE),"")</f>
        <v/>
      </c>
      <c r="F401" s="10"/>
      <c r="G401" s="18"/>
      <c r="I401" s="106" t="str">
        <f t="shared" si="24"/>
        <v/>
      </c>
      <c r="J401" s="106" t="str">
        <f t="shared" si="25"/>
        <v/>
      </c>
      <c r="K401" s="106" t="str">
        <f t="shared" si="26"/>
        <v/>
      </c>
      <c r="L401" s="106" t="str">
        <f t="shared" si="27"/>
        <v/>
      </c>
    </row>
    <row r="402" spans="1:12">
      <c r="A402" s="103" t="str">
        <f>IF($C402=0,"",'RECEIVED FROM STATE'!$B$2)</f>
        <v/>
      </c>
      <c r="B402" s="104" t="str">
        <f>IF($C402&gt;0,VLOOKUP($C402,'ALN 070824'!$A:$C,3,FALSE),"")</f>
        <v/>
      </c>
      <c r="C402" s="30"/>
      <c r="D402" s="29"/>
      <c r="E402" s="105" t="str">
        <f>IF($C402&gt;0,VLOOKUP($C402,'ALN 070824'!$A:$C,2,FALSE),"")</f>
        <v/>
      </c>
      <c r="F402" s="10"/>
      <c r="G402" s="18"/>
      <c r="I402" s="106" t="str">
        <f t="shared" si="24"/>
        <v/>
      </c>
      <c r="J402" s="106" t="str">
        <f t="shared" si="25"/>
        <v/>
      </c>
      <c r="K402" s="106" t="str">
        <f t="shared" si="26"/>
        <v/>
      </c>
      <c r="L402" s="106" t="str">
        <f t="shared" si="27"/>
        <v/>
      </c>
    </row>
    <row r="403" spans="1:12">
      <c r="A403" s="103" t="str">
        <f>IF($C403=0,"",'RECEIVED FROM STATE'!$B$2)</f>
        <v/>
      </c>
      <c r="B403" s="104" t="str">
        <f>IF($C403&gt;0,VLOOKUP($C403,'ALN 070824'!$A:$C,3,FALSE),"")</f>
        <v/>
      </c>
      <c r="C403" s="30"/>
      <c r="D403" s="29"/>
      <c r="E403" s="105" t="str">
        <f>IF($C403&gt;0,VLOOKUP($C403,'ALN 070824'!$A:$C,2,FALSE),"")</f>
        <v/>
      </c>
      <c r="F403" s="10"/>
      <c r="G403" s="18"/>
      <c r="I403" s="106" t="str">
        <f t="shared" si="24"/>
        <v/>
      </c>
      <c r="J403" s="106" t="str">
        <f t="shared" si="25"/>
        <v/>
      </c>
      <c r="K403" s="106" t="str">
        <f t="shared" si="26"/>
        <v/>
      </c>
      <c r="L403" s="106" t="str">
        <f t="shared" si="27"/>
        <v/>
      </c>
    </row>
    <row r="404" spans="1:12">
      <c r="A404" s="103" t="str">
        <f>IF($C404=0,"",'RECEIVED FROM STATE'!$B$2)</f>
        <v/>
      </c>
      <c r="B404" s="104" t="str">
        <f>IF($C404&gt;0,VLOOKUP($C404,'ALN 070824'!$A:$C,3,FALSE),"")</f>
        <v/>
      </c>
      <c r="C404" s="30"/>
      <c r="D404" s="29"/>
      <c r="E404" s="105" t="str">
        <f>IF($C404&gt;0,VLOOKUP($C404,'ALN 070824'!$A:$C,2,FALSE),"")</f>
        <v/>
      </c>
      <c r="F404" s="10"/>
      <c r="G404" s="18"/>
      <c r="I404" s="106" t="str">
        <f t="shared" si="24"/>
        <v/>
      </c>
      <c r="J404" s="106" t="str">
        <f t="shared" si="25"/>
        <v/>
      </c>
      <c r="K404" s="106" t="str">
        <f t="shared" si="26"/>
        <v/>
      </c>
      <c r="L404" s="106" t="str">
        <f t="shared" si="27"/>
        <v/>
      </c>
    </row>
    <row r="405" spans="1:12">
      <c r="A405" s="103" t="str">
        <f>IF($C405=0,"",'RECEIVED FROM STATE'!$B$2)</f>
        <v/>
      </c>
      <c r="B405" s="104" t="str">
        <f>IF($C405&gt;0,VLOOKUP($C405,'ALN 070824'!$A:$C,3,FALSE),"")</f>
        <v/>
      </c>
      <c r="C405" s="30"/>
      <c r="D405" s="29"/>
      <c r="E405" s="105" t="str">
        <f>IF($C405&gt;0,VLOOKUP($C405,'ALN 070824'!$A:$C,2,FALSE),"")</f>
        <v/>
      </c>
      <c r="F405" s="10"/>
      <c r="G405" s="18"/>
      <c r="I405" s="106" t="str">
        <f t="shared" si="24"/>
        <v/>
      </c>
      <c r="J405" s="106" t="str">
        <f t="shared" si="25"/>
        <v/>
      </c>
      <c r="K405" s="106" t="str">
        <f t="shared" si="26"/>
        <v/>
      </c>
      <c r="L405" s="106" t="str">
        <f t="shared" si="27"/>
        <v/>
      </c>
    </row>
    <row r="406" spans="1:12">
      <c r="A406" s="103" t="str">
        <f>IF($C406=0,"",'RECEIVED FROM STATE'!$B$2)</f>
        <v/>
      </c>
      <c r="B406" s="104" t="str">
        <f>IF($C406&gt;0,VLOOKUP($C406,'ALN 070824'!$A:$C,3,FALSE),"")</f>
        <v/>
      </c>
      <c r="C406" s="30"/>
      <c r="D406" s="29"/>
      <c r="E406" s="105" t="str">
        <f>IF($C406&gt;0,VLOOKUP($C406,'ALN 070824'!$A:$C,2,FALSE),"")</f>
        <v/>
      </c>
      <c r="F406" s="10"/>
      <c r="G406" s="18"/>
      <c r="I406" s="106" t="str">
        <f t="shared" si="24"/>
        <v/>
      </c>
      <c r="J406" s="106" t="str">
        <f t="shared" si="25"/>
        <v/>
      </c>
      <c r="K406" s="106" t="str">
        <f t="shared" si="26"/>
        <v/>
      </c>
      <c r="L406" s="106" t="str">
        <f t="shared" si="27"/>
        <v/>
      </c>
    </row>
    <row r="407" spans="1:12">
      <c r="A407" s="103" t="str">
        <f>IF($C407=0,"",'RECEIVED FROM STATE'!$B$2)</f>
        <v/>
      </c>
      <c r="B407" s="104" t="str">
        <f>IF($C407&gt;0,VLOOKUP($C407,'ALN 070824'!$A:$C,3,FALSE),"")</f>
        <v/>
      </c>
      <c r="C407" s="30"/>
      <c r="D407" s="29"/>
      <c r="E407" s="105" t="str">
        <f>IF($C407&gt;0,VLOOKUP($C407,'ALN 070824'!$A:$C,2,FALSE),"")</f>
        <v/>
      </c>
      <c r="F407" s="10"/>
      <c r="G407" s="18"/>
      <c r="I407" s="106" t="str">
        <f t="shared" si="24"/>
        <v/>
      </c>
      <c r="J407" s="106" t="str">
        <f t="shared" si="25"/>
        <v/>
      </c>
      <c r="K407" s="106" t="str">
        <f t="shared" si="26"/>
        <v/>
      </c>
      <c r="L407" s="106" t="str">
        <f t="shared" si="27"/>
        <v/>
      </c>
    </row>
    <row r="408" spans="1:12">
      <c r="A408" s="103" t="str">
        <f>IF($C408=0,"",'RECEIVED FROM STATE'!$B$2)</f>
        <v/>
      </c>
      <c r="B408" s="104" t="str">
        <f>IF($C408&gt;0,VLOOKUP($C408,'ALN 070824'!$A:$C,3,FALSE),"")</f>
        <v/>
      </c>
      <c r="C408" s="30"/>
      <c r="D408" s="29"/>
      <c r="E408" s="105" t="str">
        <f>IF($C408&gt;0,VLOOKUP($C408,'ALN 070824'!$A:$C,2,FALSE),"")</f>
        <v/>
      </c>
      <c r="F408" s="10"/>
      <c r="G408" s="18"/>
      <c r="I408" s="106" t="str">
        <f t="shared" si="24"/>
        <v/>
      </c>
      <c r="J408" s="106" t="str">
        <f t="shared" si="25"/>
        <v/>
      </c>
      <c r="K408" s="106" t="str">
        <f t="shared" si="26"/>
        <v/>
      </c>
      <c r="L408" s="106" t="str">
        <f t="shared" si="27"/>
        <v/>
      </c>
    </row>
    <row r="409" spans="1:12">
      <c r="A409" s="103" t="str">
        <f>IF($C409=0,"",'RECEIVED FROM STATE'!$B$2)</f>
        <v/>
      </c>
      <c r="B409" s="104" t="str">
        <f>IF($C409&gt;0,VLOOKUP($C409,'ALN 070824'!$A:$C,3,FALSE),"")</f>
        <v/>
      </c>
      <c r="C409" s="30"/>
      <c r="D409" s="29"/>
      <c r="E409" s="105" t="str">
        <f>IF($C409&gt;0,VLOOKUP($C409,'ALN 070824'!$A:$C,2,FALSE),"")</f>
        <v/>
      </c>
      <c r="F409" s="10"/>
      <c r="G409" s="18"/>
      <c r="I409" s="106" t="str">
        <f t="shared" si="24"/>
        <v/>
      </c>
      <c r="J409" s="106" t="str">
        <f t="shared" si="25"/>
        <v/>
      </c>
      <c r="K409" s="106" t="str">
        <f t="shared" si="26"/>
        <v/>
      </c>
      <c r="L409" s="106" t="str">
        <f t="shared" si="27"/>
        <v/>
      </c>
    </row>
    <row r="410" spans="1:12">
      <c r="A410" s="103" t="str">
        <f>IF($C410=0,"",'RECEIVED FROM STATE'!$B$2)</f>
        <v/>
      </c>
      <c r="B410" s="104" t="str">
        <f>IF($C410&gt;0,VLOOKUP($C410,'ALN 070824'!$A:$C,3,FALSE),"")</f>
        <v/>
      </c>
      <c r="C410" s="30"/>
      <c r="D410" s="29"/>
      <c r="E410" s="105" t="str">
        <f>IF($C410&gt;0,VLOOKUP($C410,'ALN 070824'!$A:$C,2,FALSE),"")</f>
        <v/>
      </c>
      <c r="F410" s="10"/>
      <c r="G410" s="18"/>
      <c r="I410" s="106" t="str">
        <f t="shared" si="24"/>
        <v/>
      </c>
      <c r="J410" s="106" t="str">
        <f t="shared" si="25"/>
        <v/>
      </c>
      <c r="K410" s="106" t="str">
        <f t="shared" si="26"/>
        <v/>
      </c>
      <c r="L410" s="106" t="str">
        <f t="shared" si="27"/>
        <v/>
      </c>
    </row>
    <row r="411" spans="1:12">
      <c r="A411" s="103" t="str">
        <f>IF($C411=0,"",'RECEIVED FROM STATE'!$B$2)</f>
        <v/>
      </c>
      <c r="B411" s="104" t="str">
        <f>IF($C411&gt;0,VLOOKUP($C411,'ALN 070824'!$A:$C,3,FALSE),"")</f>
        <v/>
      </c>
      <c r="C411" s="30"/>
      <c r="D411" s="29"/>
      <c r="E411" s="105" t="str">
        <f>IF($C411&gt;0,VLOOKUP($C411,'ALN 070824'!$A:$C,2,FALSE),"")</f>
        <v/>
      </c>
      <c r="F411" s="10"/>
      <c r="G411" s="18"/>
      <c r="I411" s="106" t="str">
        <f t="shared" si="24"/>
        <v/>
      </c>
      <c r="J411" s="106" t="str">
        <f t="shared" si="25"/>
        <v/>
      </c>
      <c r="K411" s="106" t="str">
        <f t="shared" si="26"/>
        <v/>
      </c>
      <c r="L411" s="106" t="str">
        <f t="shared" si="27"/>
        <v/>
      </c>
    </row>
    <row r="412" spans="1:12">
      <c r="A412" s="103" t="str">
        <f>IF($C412=0,"",'RECEIVED FROM STATE'!$B$2)</f>
        <v/>
      </c>
      <c r="B412" s="104" t="str">
        <f>IF($C412&gt;0,VLOOKUP($C412,'ALN 070824'!$A:$C,3,FALSE),"")</f>
        <v/>
      </c>
      <c r="C412" s="30"/>
      <c r="D412" s="29"/>
      <c r="E412" s="105" t="str">
        <f>IF($C412&gt;0,VLOOKUP($C412,'ALN 070824'!$A:$C,2,FALSE),"")</f>
        <v/>
      </c>
      <c r="F412" s="10"/>
      <c r="G412" s="18"/>
      <c r="I412" s="106" t="str">
        <f t="shared" si="24"/>
        <v/>
      </c>
      <c r="J412" s="106" t="str">
        <f t="shared" si="25"/>
        <v/>
      </c>
      <c r="K412" s="106" t="str">
        <f t="shared" si="26"/>
        <v/>
      </c>
      <c r="L412" s="106" t="str">
        <f t="shared" si="27"/>
        <v/>
      </c>
    </row>
    <row r="413" spans="1:12">
      <c r="A413" s="103" t="str">
        <f>IF($C413=0,"",'RECEIVED FROM STATE'!$B$2)</f>
        <v/>
      </c>
      <c r="B413" s="104" t="str">
        <f>IF($C413&gt;0,VLOOKUP($C413,'ALN 070824'!$A:$C,3,FALSE),"")</f>
        <v/>
      </c>
      <c r="C413" s="30"/>
      <c r="D413" s="29"/>
      <c r="E413" s="105" t="str">
        <f>IF($C413&gt;0,VLOOKUP($C413,'ALN 070824'!$A:$C,2,FALSE),"")</f>
        <v/>
      </c>
      <c r="F413" s="10"/>
      <c r="G413" s="18"/>
      <c r="I413" s="106" t="str">
        <f t="shared" si="24"/>
        <v/>
      </c>
      <c r="J413" s="106" t="str">
        <f t="shared" si="25"/>
        <v/>
      </c>
      <c r="K413" s="106" t="str">
        <f t="shared" si="26"/>
        <v/>
      </c>
      <c r="L413" s="106" t="str">
        <f t="shared" si="27"/>
        <v/>
      </c>
    </row>
    <row r="414" spans="1:12">
      <c r="A414" s="103" t="str">
        <f>IF($C414=0,"",'RECEIVED FROM STATE'!$B$2)</f>
        <v/>
      </c>
      <c r="B414" s="104" t="str">
        <f>IF($C414&gt;0,VLOOKUP($C414,'ALN 070824'!$A:$C,3,FALSE),"")</f>
        <v/>
      </c>
      <c r="C414" s="30"/>
      <c r="D414" s="29"/>
      <c r="E414" s="105" t="str">
        <f>IF($C414&gt;0,VLOOKUP($C414,'ALN 070824'!$A:$C,2,FALSE),"")</f>
        <v/>
      </c>
      <c r="F414" s="10"/>
      <c r="G414" s="18"/>
      <c r="I414" s="106" t="str">
        <f t="shared" si="24"/>
        <v/>
      </c>
      <c r="J414" s="106" t="str">
        <f t="shared" si="25"/>
        <v/>
      </c>
      <c r="K414" s="106" t="str">
        <f t="shared" si="26"/>
        <v/>
      </c>
      <c r="L414" s="106" t="str">
        <f t="shared" si="27"/>
        <v/>
      </c>
    </row>
    <row r="415" spans="1:12">
      <c r="A415" s="103" t="str">
        <f>IF($C415=0,"",'RECEIVED FROM STATE'!$B$2)</f>
        <v/>
      </c>
      <c r="B415" s="104" t="str">
        <f>IF($C415&gt;0,VLOOKUP($C415,'ALN 070824'!$A:$C,3,FALSE),"")</f>
        <v/>
      </c>
      <c r="C415" s="30"/>
      <c r="D415" s="29"/>
      <c r="E415" s="105" t="str">
        <f>IF($C415&gt;0,VLOOKUP($C415,'ALN 070824'!$A:$C,2,FALSE),"")</f>
        <v/>
      </c>
      <c r="F415" s="10"/>
      <c r="G415" s="18"/>
      <c r="I415" s="106" t="str">
        <f t="shared" si="24"/>
        <v/>
      </c>
      <c r="J415" s="106" t="str">
        <f t="shared" si="25"/>
        <v/>
      </c>
      <c r="K415" s="106" t="str">
        <f t="shared" si="26"/>
        <v/>
      </c>
      <c r="L415" s="106" t="str">
        <f t="shared" si="27"/>
        <v/>
      </c>
    </row>
    <row r="416" spans="1:12">
      <c r="A416" s="103" t="str">
        <f>IF($C416=0,"",'RECEIVED FROM STATE'!$B$2)</f>
        <v/>
      </c>
      <c r="B416" s="104" t="str">
        <f>IF($C416&gt;0,VLOOKUP($C416,'ALN 070824'!$A:$C,3,FALSE),"")</f>
        <v/>
      </c>
      <c r="C416" s="30"/>
      <c r="D416" s="29"/>
      <c r="E416" s="105" t="str">
        <f>IF($C416&gt;0,VLOOKUP($C416,'ALN 070824'!$A:$C,2,FALSE),"")</f>
        <v/>
      </c>
      <c r="F416" s="10"/>
      <c r="G416" s="18"/>
      <c r="I416" s="106" t="str">
        <f t="shared" si="24"/>
        <v/>
      </c>
      <c r="J416" s="106" t="str">
        <f t="shared" si="25"/>
        <v/>
      </c>
      <c r="K416" s="106" t="str">
        <f t="shared" si="26"/>
        <v/>
      </c>
      <c r="L416" s="106" t="str">
        <f t="shared" si="27"/>
        <v/>
      </c>
    </row>
    <row r="417" spans="1:12">
      <c r="A417" s="103" t="str">
        <f>IF($C417=0,"",'RECEIVED FROM STATE'!$B$2)</f>
        <v/>
      </c>
      <c r="B417" s="104" t="str">
        <f>IF($C417&gt;0,VLOOKUP($C417,'ALN 070824'!$A:$C,3,FALSE),"")</f>
        <v/>
      </c>
      <c r="C417" s="30"/>
      <c r="D417" s="29"/>
      <c r="E417" s="105" t="str">
        <f>IF($C417&gt;0,VLOOKUP($C417,'ALN 070824'!$A:$C,2,FALSE),"")</f>
        <v/>
      </c>
      <c r="F417" s="10"/>
      <c r="G417" s="18"/>
      <c r="I417" s="106" t="str">
        <f t="shared" si="24"/>
        <v/>
      </c>
      <c r="J417" s="106" t="str">
        <f t="shared" si="25"/>
        <v/>
      </c>
      <c r="K417" s="106" t="str">
        <f t="shared" si="26"/>
        <v/>
      </c>
      <c r="L417" s="106" t="str">
        <f t="shared" si="27"/>
        <v/>
      </c>
    </row>
    <row r="418" spans="1:12">
      <c r="A418" s="103" t="str">
        <f>IF($C418=0,"",'RECEIVED FROM STATE'!$B$2)</f>
        <v/>
      </c>
      <c r="B418" s="104" t="str">
        <f>IF($C418&gt;0,VLOOKUP($C418,'ALN 070824'!$A:$C,3,FALSE),"")</f>
        <v/>
      </c>
      <c r="C418" s="30"/>
      <c r="D418" s="29"/>
      <c r="E418" s="105" t="str">
        <f>IF($C418&gt;0,VLOOKUP($C418,'ALN 070824'!$A:$C,2,FALSE),"")</f>
        <v/>
      </c>
      <c r="F418" s="10"/>
      <c r="G418" s="18"/>
      <c r="I418" s="106" t="str">
        <f t="shared" si="24"/>
        <v/>
      </c>
      <c r="J418" s="106" t="str">
        <f t="shared" si="25"/>
        <v/>
      </c>
      <c r="K418" s="106" t="str">
        <f t="shared" si="26"/>
        <v/>
      </c>
      <c r="L418" s="106" t="str">
        <f t="shared" si="27"/>
        <v/>
      </c>
    </row>
    <row r="419" spans="1:12">
      <c r="A419" s="103" t="str">
        <f>IF($C419=0,"",'RECEIVED FROM STATE'!$B$2)</f>
        <v/>
      </c>
      <c r="B419" s="104" t="str">
        <f>IF($C419&gt;0,VLOOKUP($C419,'ALN 070824'!$A:$C,3,FALSE),"")</f>
        <v/>
      </c>
      <c r="C419" s="30"/>
      <c r="D419" s="29"/>
      <c r="E419" s="105" t="str">
        <f>IF($C419&gt;0,VLOOKUP($C419,'ALN 070824'!$A:$C,2,FALSE),"")</f>
        <v/>
      </c>
      <c r="F419" s="10"/>
      <c r="G419" s="18"/>
      <c r="I419" s="106" t="str">
        <f t="shared" si="24"/>
        <v/>
      </c>
      <c r="J419" s="106" t="str">
        <f t="shared" si="25"/>
        <v/>
      </c>
      <c r="K419" s="106" t="str">
        <f t="shared" si="26"/>
        <v/>
      </c>
      <c r="L419" s="106" t="str">
        <f t="shared" si="27"/>
        <v/>
      </c>
    </row>
    <row r="420" spans="1:12">
      <c r="A420" s="103" t="str">
        <f>IF($C420=0,"",'RECEIVED FROM STATE'!$B$2)</f>
        <v/>
      </c>
      <c r="B420" s="104" t="str">
        <f>IF($C420&gt;0,VLOOKUP($C420,'ALN 070824'!$A:$C,3,FALSE),"")</f>
        <v/>
      </c>
      <c r="C420" s="30"/>
      <c r="D420" s="29"/>
      <c r="E420" s="105" t="str">
        <f>IF($C420&gt;0,VLOOKUP($C420,'ALN 070824'!$A:$C,2,FALSE),"")</f>
        <v/>
      </c>
      <c r="F420" s="10"/>
      <c r="G420" s="18"/>
      <c r="I420" s="106" t="str">
        <f t="shared" si="24"/>
        <v/>
      </c>
      <c r="J420" s="106" t="str">
        <f t="shared" si="25"/>
        <v/>
      </c>
      <c r="K420" s="106" t="str">
        <f t="shared" si="26"/>
        <v/>
      </c>
      <c r="L420" s="106" t="str">
        <f t="shared" si="27"/>
        <v/>
      </c>
    </row>
    <row r="421" spans="1:12">
      <c r="A421" s="103" t="str">
        <f>IF($C421=0,"",'RECEIVED FROM STATE'!$B$2)</f>
        <v/>
      </c>
      <c r="B421" s="104" t="str">
        <f>IF($C421&gt;0,VLOOKUP($C421,'ALN 070824'!$A:$C,3,FALSE),"")</f>
        <v/>
      </c>
      <c r="C421" s="30"/>
      <c r="D421" s="29"/>
      <c r="E421" s="105" t="str">
        <f>IF($C421&gt;0,VLOOKUP($C421,'ALN 070824'!$A:$C,2,FALSE),"")</f>
        <v/>
      </c>
      <c r="F421" s="10"/>
      <c r="G421" s="18"/>
      <c r="I421" s="106" t="str">
        <f t="shared" si="24"/>
        <v/>
      </c>
      <c r="J421" s="106" t="str">
        <f t="shared" si="25"/>
        <v/>
      </c>
      <c r="K421" s="106" t="str">
        <f t="shared" si="26"/>
        <v/>
      </c>
      <c r="L421" s="106" t="str">
        <f t="shared" si="27"/>
        <v/>
      </c>
    </row>
    <row r="422" spans="1:12">
      <c r="A422" s="103" t="str">
        <f>IF($C422=0,"",'RECEIVED FROM STATE'!$B$2)</f>
        <v/>
      </c>
      <c r="B422" s="104" t="str">
        <f>IF($C422&gt;0,VLOOKUP($C422,'ALN 070824'!$A:$C,3,FALSE),"")</f>
        <v/>
      </c>
      <c r="C422" s="30"/>
      <c r="D422" s="29"/>
      <c r="E422" s="105" t="str">
        <f>IF($C422&gt;0,VLOOKUP($C422,'ALN 070824'!$A:$C,2,FALSE),"")</f>
        <v/>
      </c>
      <c r="F422" s="10"/>
      <c r="G422" s="18"/>
      <c r="I422" s="106" t="str">
        <f t="shared" si="24"/>
        <v/>
      </c>
      <c r="J422" s="106" t="str">
        <f t="shared" si="25"/>
        <v/>
      </c>
      <c r="K422" s="106" t="str">
        <f t="shared" si="26"/>
        <v/>
      </c>
      <c r="L422" s="106" t="str">
        <f t="shared" si="27"/>
        <v/>
      </c>
    </row>
    <row r="423" spans="1:12">
      <c r="A423" s="103" t="str">
        <f>IF($C423=0,"",'RECEIVED FROM STATE'!$B$2)</f>
        <v/>
      </c>
      <c r="B423" s="104" t="str">
        <f>IF($C423&gt;0,VLOOKUP($C423,'ALN 070824'!$A:$C,3,FALSE),"")</f>
        <v/>
      </c>
      <c r="C423" s="30"/>
      <c r="D423" s="29"/>
      <c r="E423" s="105" t="str">
        <f>IF($C423&gt;0,VLOOKUP($C423,'ALN 070824'!$A:$C,2,FALSE),"")</f>
        <v/>
      </c>
      <c r="F423" s="10"/>
      <c r="G423" s="18"/>
      <c r="I423" s="106" t="str">
        <f t="shared" si="24"/>
        <v/>
      </c>
      <c r="J423" s="106" t="str">
        <f t="shared" si="25"/>
        <v/>
      </c>
      <c r="K423" s="106" t="str">
        <f t="shared" si="26"/>
        <v/>
      </c>
      <c r="L423" s="106" t="str">
        <f t="shared" si="27"/>
        <v/>
      </c>
    </row>
    <row r="424" spans="1:12">
      <c r="A424" s="103" t="str">
        <f>IF($C424=0,"",'RECEIVED FROM STATE'!$B$2)</f>
        <v/>
      </c>
      <c r="B424" s="104" t="str">
        <f>IF($C424&gt;0,VLOOKUP($C424,'ALN 070824'!$A:$C,3,FALSE),"")</f>
        <v/>
      </c>
      <c r="C424" s="30"/>
      <c r="D424" s="29"/>
      <c r="E424" s="105" t="str">
        <f>IF($C424&gt;0,VLOOKUP($C424,'ALN 070824'!$A:$C,2,FALSE),"")</f>
        <v/>
      </c>
      <c r="F424" s="10"/>
      <c r="G424" s="18"/>
      <c r="I424" s="106" t="str">
        <f t="shared" si="24"/>
        <v/>
      </c>
      <c r="J424" s="106" t="str">
        <f t="shared" si="25"/>
        <v/>
      </c>
      <c r="K424" s="106" t="str">
        <f t="shared" si="26"/>
        <v/>
      </c>
      <c r="L424" s="106" t="str">
        <f t="shared" si="27"/>
        <v/>
      </c>
    </row>
    <row r="425" spans="1:12">
      <c r="A425" s="103" t="str">
        <f>IF($C425=0,"",'RECEIVED FROM STATE'!$B$2)</f>
        <v/>
      </c>
      <c r="B425" s="104" t="str">
        <f>IF($C425&gt;0,VLOOKUP($C425,'ALN 070824'!$A:$C,3,FALSE),"")</f>
        <v/>
      </c>
      <c r="C425" s="30"/>
      <c r="D425" s="29"/>
      <c r="E425" s="105" t="str">
        <f>IF($C425&gt;0,VLOOKUP($C425,'ALN 070824'!$A:$C,2,FALSE),"")</f>
        <v/>
      </c>
      <c r="F425" s="10"/>
      <c r="G425" s="18"/>
      <c r="I425" s="106" t="str">
        <f t="shared" si="24"/>
        <v/>
      </c>
      <c r="J425" s="106" t="str">
        <f t="shared" si="25"/>
        <v/>
      </c>
      <c r="K425" s="106" t="str">
        <f t="shared" si="26"/>
        <v/>
      </c>
      <c r="L425" s="106" t="str">
        <f t="shared" si="27"/>
        <v/>
      </c>
    </row>
    <row r="426" spans="1:12">
      <c r="A426" s="103" t="str">
        <f>IF($C426=0,"",'RECEIVED FROM STATE'!$B$2)</f>
        <v/>
      </c>
      <c r="B426" s="104" t="str">
        <f>IF($C426&gt;0,VLOOKUP($C426,'ALN 070824'!$A:$C,3,FALSE),"")</f>
        <v/>
      </c>
      <c r="C426" s="30"/>
      <c r="D426" s="29"/>
      <c r="E426" s="105" t="str">
        <f>IF($C426&gt;0,VLOOKUP($C426,'ALN 070824'!$A:$C,2,FALSE),"")</f>
        <v/>
      </c>
      <c r="F426" s="10"/>
      <c r="G426" s="18"/>
      <c r="I426" s="106" t="str">
        <f t="shared" si="24"/>
        <v/>
      </c>
      <c r="J426" s="106" t="str">
        <f t="shared" si="25"/>
        <v/>
      </c>
      <c r="K426" s="106" t="str">
        <f t="shared" si="26"/>
        <v/>
      </c>
      <c r="L426" s="106" t="str">
        <f t="shared" si="27"/>
        <v/>
      </c>
    </row>
    <row r="427" spans="1:12">
      <c r="A427" s="103" t="str">
        <f>IF($C427=0,"",'RECEIVED FROM STATE'!$B$2)</f>
        <v/>
      </c>
      <c r="B427" s="104" t="str">
        <f>IF($C427&gt;0,VLOOKUP($C427,'ALN 070824'!$A:$C,3,FALSE),"")</f>
        <v/>
      </c>
      <c r="C427" s="30"/>
      <c r="D427" s="29"/>
      <c r="E427" s="105" t="str">
        <f>IF($C427&gt;0,VLOOKUP($C427,'ALN 070824'!$A:$C,2,FALSE),"")</f>
        <v/>
      </c>
      <c r="F427" s="10"/>
      <c r="G427" s="18"/>
      <c r="I427" s="106" t="str">
        <f t="shared" si="24"/>
        <v/>
      </c>
      <c r="J427" s="106" t="str">
        <f t="shared" si="25"/>
        <v/>
      </c>
      <c r="K427" s="106" t="str">
        <f t="shared" si="26"/>
        <v/>
      </c>
      <c r="L427" s="106" t="str">
        <f t="shared" si="27"/>
        <v/>
      </c>
    </row>
    <row r="428" spans="1:12">
      <c r="A428" s="103" t="str">
        <f>IF($C428=0,"",'RECEIVED FROM STATE'!$B$2)</f>
        <v/>
      </c>
      <c r="B428" s="104" t="str">
        <f>IF($C428&gt;0,VLOOKUP($C428,'ALN 070824'!$A:$C,3,FALSE),"")</f>
        <v/>
      </c>
      <c r="C428" s="30"/>
      <c r="D428" s="29"/>
      <c r="E428" s="105" t="str">
        <f>IF($C428&gt;0,VLOOKUP($C428,'ALN 070824'!$A:$C,2,FALSE),"")</f>
        <v/>
      </c>
      <c r="F428" s="10"/>
      <c r="G428" s="18"/>
      <c r="I428" s="106" t="str">
        <f t="shared" si="24"/>
        <v/>
      </c>
      <c r="J428" s="106" t="str">
        <f t="shared" si="25"/>
        <v/>
      </c>
      <c r="K428" s="106" t="str">
        <f t="shared" si="26"/>
        <v/>
      </c>
      <c r="L428" s="106" t="str">
        <f t="shared" si="27"/>
        <v/>
      </c>
    </row>
    <row r="429" spans="1:12">
      <c r="A429" s="103" t="str">
        <f>IF($C429=0,"",'RECEIVED FROM STATE'!$B$2)</f>
        <v/>
      </c>
      <c r="B429" s="104" t="str">
        <f>IF($C429&gt;0,VLOOKUP($C429,'ALN 070824'!$A:$C,3,FALSE),"")</f>
        <v/>
      </c>
      <c r="C429" s="30"/>
      <c r="D429" s="29"/>
      <c r="E429" s="105" t="str">
        <f>IF($C429&gt;0,VLOOKUP($C429,'ALN 070824'!$A:$C,2,FALSE),"")</f>
        <v/>
      </c>
      <c r="F429" s="10"/>
      <c r="G429" s="18"/>
      <c r="I429" s="106" t="str">
        <f t="shared" si="24"/>
        <v/>
      </c>
      <c r="J429" s="106" t="str">
        <f t="shared" si="25"/>
        <v/>
      </c>
      <c r="K429" s="106" t="str">
        <f t="shared" si="26"/>
        <v/>
      </c>
      <c r="L429" s="106" t="str">
        <f t="shared" si="27"/>
        <v/>
      </c>
    </row>
    <row r="430" spans="1:12">
      <c r="A430" s="103" t="str">
        <f>IF($C430=0,"",'RECEIVED FROM STATE'!$B$2)</f>
        <v/>
      </c>
      <c r="B430" s="104" t="str">
        <f>IF($C430&gt;0,VLOOKUP($C430,'ALN 070824'!$A:$C,3,FALSE),"")</f>
        <v/>
      </c>
      <c r="C430" s="30"/>
      <c r="D430" s="29"/>
      <c r="E430" s="105" t="str">
        <f>IF($C430&gt;0,VLOOKUP($C430,'ALN 070824'!$A:$C,2,FALSE),"")</f>
        <v/>
      </c>
      <c r="F430" s="10"/>
      <c r="G430" s="18"/>
      <c r="I430" s="106" t="str">
        <f t="shared" si="24"/>
        <v/>
      </c>
      <c r="J430" s="106" t="str">
        <f t="shared" si="25"/>
        <v/>
      </c>
      <c r="K430" s="106" t="str">
        <f t="shared" si="26"/>
        <v/>
      </c>
      <c r="L430" s="106" t="str">
        <f t="shared" si="27"/>
        <v/>
      </c>
    </row>
    <row r="431" spans="1:12">
      <c r="A431" s="103" t="str">
        <f>IF($C431=0,"",'RECEIVED FROM STATE'!$B$2)</f>
        <v/>
      </c>
      <c r="B431" s="104" t="str">
        <f>IF($C431&gt;0,VLOOKUP($C431,'ALN 070824'!$A:$C,3,FALSE),"")</f>
        <v/>
      </c>
      <c r="C431" s="30"/>
      <c r="D431" s="29"/>
      <c r="E431" s="105" t="str">
        <f>IF($C431&gt;0,VLOOKUP($C431,'ALN 070824'!$A:$C,2,FALSE),"")</f>
        <v/>
      </c>
      <c r="F431" s="10"/>
      <c r="G431" s="18"/>
      <c r="I431" s="106" t="str">
        <f t="shared" si="24"/>
        <v/>
      </c>
      <c r="J431" s="106" t="str">
        <f t="shared" si="25"/>
        <v/>
      </c>
      <c r="K431" s="106" t="str">
        <f t="shared" si="26"/>
        <v/>
      </c>
      <c r="L431" s="106" t="str">
        <f t="shared" si="27"/>
        <v/>
      </c>
    </row>
    <row r="432" spans="1:12">
      <c r="A432" s="103" t="str">
        <f>IF($C432=0,"",'RECEIVED FROM STATE'!$B$2)</f>
        <v/>
      </c>
      <c r="B432" s="104" t="str">
        <f>IF($C432&gt;0,VLOOKUP($C432,'ALN 070824'!$A:$C,3,FALSE),"")</f>
        <v/>
      </c>
      <c r="C432" s="30"/>
      <c r="D432" s="29"/>
      <c r="E432" s="105" t="str">
        <f>IF($C432&gt;0,VLOOKUP($C432,'ALN 070824'!$A:$C,2,FALSE),"")</f>
        <v/>
      </c>
      <c r="F432" s="10"/>
      <c r="G432" s="18"/>
      <c r="I432" s="106" t="str">
        <f t="shared" si="24"/>
        <v/>
      </c>
      <c r="J432" s="106" t="str">
        <f t="shared" si="25"/>
        <v/>
      </c>
      <c r="K432" s="106" t="str">
        <f t="shared" si="26"/>
        <v/>
      </c>
      <c r="L432" s="106" t="str">
        <f t="shared" si="27"/>
        <v/>
      </c>
    </row>
    <row r="433" spans="1:12">
      <c r="A433" s="103" t="str">
        <f>IF($C433=0,"",'RECEIVED FROM STATE'!$B$2)</f>
        <v/>
      </c>
      <c r="B433" s="104" t="str">
        <f>IF($C433&gt;0,VLOOKUP($C433,'ALN 070824'!$A:$C,3,FALSE),"")</f>
        <v/>
      </c>
      <c r="C433" s="30"/>
      <c r="D433" s="29"/>
      <c r="E433" s="105" t="str">
        <f>IF($C433&gt;0,VLOOKUP($C433,'ALN 070824'!$A:$C,2,FALSE),"")</f>
        <v/>
      </c>
      <c r="F433" s="10"/>
      <c r="G433" s="18"/>
      <c r="I433" s="106" t="str">
        <f t="shared" si="24"/>
        <v/>
      </c>
      <c r="J433" s="106" t="str">
        <f t="shared" si="25"/>
        <v/>
      </c>
      <c r="K433" s="106" t="str">
        <f t="shared" si="26"/>
        <v/>
      </c>
      <c r="L433" s="106" t="str">
        <f t="shared" si="27"/>
        <v/>
      </c>
    </row>
    <row r="434" spans="1:12">
      <c r="A434" s="103" t="str">
        <f>IF($C434=0,"",'RECEIVED FROM STATE'!$B$2)</f>
        <v/>
      </c>
      <c r="B434" s="104" t="str">
        <f>IF($C434&gt;0,VLOOKUP($C434,'ALN 070824'!$A:$C,3,FALSE),"")</f>
        <v/>
      </c>
      <c r="C434" s="30"/>
      <c r="D434" s="29"/>
      <c r="E434" s="105" t="str">
        <f>IF($C434&gt;0,VLOOKUP($C434,'ALN 070824'!$A:$C,2,FALSE),"")</f>
        <v/>
      </c>
      <c r="F434" s="10"/>
      <c r="G434" s="18"/>
      <c r="I434" s="106" t="str">
        <f t="shared" si="24"/>
        <v/>
      </c>
      <c r="J434" s="106" t="str">
        <f t="shared" si="25"/>
        <v/>
      </c>
      <c r="K434" s="106" t="str">
        <f t="shared" si="26"/>
        <v/>
      </c>
      <c r="L434" s="106" t="str">
        <f t="shared" si="27"/>
        <v/>
      </c>
    </row>
    <row r="435" spans="1:12">
      <c r="A435" s="103" t="str">
        <f>IF($C435=0,"",'RECEIVED FROM STATE'!$B$2)</f>
        <v/>
      </c>
      <c r="B435" s="104" t="str">
        <f>IF($C435&gt;0,VLOOKUP($C435,'ALN 070824'!$A:$C,3,FALSE),"")</f>
        <v/>
      </c>
      <c r="C435" s="30"/>
      <c r="D435" s="29"/>
      <c r="E435" s="105" t="str">
        <f>IF($C435&gt;0,VLOOKUP($C435,'ALN 070824'!$A:$C,2,FALSE),"")</f>
        <v/>
      </c>
      <c r="F435" s="10"/>
      <c r="G435" s="18"/>
      <c r="I435" s="106" t="str">
        <f t="shared" si="24"/>
        <v/>
      </c>
      <c r="J435" s="106" t="str">
        <f t="shared" si="25"/>
        <v/>
      </c>
      <c r="K435" s="106" t="str">
        <f t="shared" si="26"/>
        <v/>
      </c>
      <c r="L435" s="106" t="str">
        <f t="shared" si="27"/>
        <v/>
      </c>
    </row>
    <row r="436" spans="1:12">
      <c r="A436" s="103" t="str">
        <f>IF($C436=0,"",'RECEIVED FROM STATE'!$B$2)</f>
        <v/>
      </c>
      <c r="B436" s="104" t="str">
        <f>IF($C436&gt;0,VLOOKUP($C436,'ALN 070824'!$A:$C,3,FALSE),"")</f>
        <v/>
      </c>
      <c r="C436" s="30"/>
      <c r="D436" s="29"/>
      <c r="E436" s="105" t="str">
        <f>IF($C436&gt;0,VLOOKUP($C436,'ALN 070824'!$A:$C,2,FALSE),"")</f>
        <v/>
      </c>
      <c r="F436" s="10"/>
      <c r="G436" s="18"/>
      <c r="I436" s="106" t="str">
        <f t="shared" si="24"/>
        <v/>
      </c>
      <c r="J436" s="106" t="str">
        <f t="shared" si="25"/>
        <v/>
      </c>
      <c r="K436" s="106" t="str">
        <f t="shared" si="26"/>
        <v/>
      </c>
      <c r="L436" s="106" t="str">
        <f t="shared" si="27"/>
        <v/>
      </c>
    </row>
    <row r="437" spans="1:12">
      <c r="A437" s="103" t="str">
        <f>IF($C437=0,"",'RECEIVED FROM STATE'!$B$2)</f>
        <v/>
      </c>
      <c r="B437" s="104" t="str">
        <f>IF($C437&gt;0,VLOOKUP($C437,'ALN 070824'!$A:$C,3,FALSE),"")</f>
        <v/>
      </c>
      <c r="C437" s="30"/>
      <c r="D437" s="29"/>
      <c r="E437" s="105" t="str">
        <f>IF($C437&gt;0,VLOOKUP($C437,'ALN 070824'!$A:$C,2,FALSE),"")</f>
        <v/>
      </c>
      <c r="F437" s="10"/>
      <c r="G437" s="18"/>
      <c r="I437" s="106" t="str">
        <f t="shared" si="24"/>
        <v/>
      </c>
      <c r="J437" s="106" t="str">
        <f t="shared" si="25"/>
        <v/>
      </c>
      <c r="K437" s="106" t="str">
        <f t="shared" si="26"/>
        <v/>
      </c>
      <c r="L437" s="106" t="str">
        <f t="shared" si="27"/>
        <v/>
      </c>
    </row>
    <row r="438" spans="1:12">
      <c r="A438" s="103" t="str">
        <f>IF($C438=0,"",'RECEIVED FROM STATE'!$B$2)</f>
        <v/>
      </c>
      <c r="B438" s="104" t="str">
        <f>IF($C438&gt;0,VLOOKUP($C438,'ALN 070824'!$A:$C,3,FALSE),"")</f>
        <v/>
      </c>
      <c r="C438" s="30"/>
      <c r="D438" s="29"/>
      <c r="E438" s="105" t="str">
        <f>IF($C438&gt;0,VLOOKUP($C438,'ALN 070824'!$A:$C,2,FALSE),"")</f>
        <v/>
      </c>
      <c r="F438" s="10"/>
      <c r="G438" s="18"/>
      <c r="I438" s="106" t="str">
        <f t="shared" si="24"/>
        <v/>
      </c>
      <c r="J438" s="106" t="str">
        <f t="shared" si="25"/>
        <v/>
      </c>
      <c r="K438" s="106" t="str">
        <f t="shared" si="26"/>
        <v/>
      </c>
      <c r="L438" s="106" t="str">
        <f t="shared" si="27"/>
        <v/>
      </c>
    </row>
    <row r="439" spans="1:12">
      <c r="A439" s="103" t="str">
        <f>IF($C439=0,"",'RECEIVED FROM STATE'!$B$2)</f>
        <v/>
      </c>
      <c r="B439" s="104" t="str">
        <f>IF($C439&gt;0,VLOOKUP($C439,'ALN 070824'!$A:$C,3,FALSE),"")</f>
        <v/>
      </c>
      <c r="C439" s="30"/>
      <c r="D439" s="29"/>
      <c r="E439" s="105" t="str">
        <f>IF($C439&gt;0,VLOOKUP($C439,'ALN 070824'!$A:$C,2,FALSE),"")</f>
        <v/>
      </c>
      <c r="F439" s="10"/>
      <c r="G439" s="18"/>
      <c r="I439" s="106" t="str">
        <f t="shared" si="24"/>
        <v/>
      </c>
      <c r="J439" s="106" t="str">
        <f t="shared" si="25"/>
        <v/>
      </c>
      <c r="K439" s="106" t="str">
        <f t="shared" si="26"/>
        <v/>
      </c>
      <c r="L439" s="106" t="str">
        <f t="shared" si="27"/>
        <v/>
      </c>
    </row>
    <row r="440" spans="1:12">
      <c r="A440" s="103" t="str">
        <f>IF($C440=0,"",'RECEIVED FROM STATE'!$B$2)</f>
        <v/>
      </c>
      <c r="B440" s="104" t="str">
        <f>IF($C440&gt;0,VLOOKUP($C440,'ALN 070824'!$A:$C,3,FALSE),"")</f>
        <v/>
      </c>
      <c r="C440" s="30"/>
      <c r="D440" s="29"/>
      <c r="E440" s="105" t="str">
        <f>IF($C440&gt;0,VLOOKUP($C440,'ALN 070824'!$A:$C,2,FALSE),"")</f>
        <v/>
      </c>
      <c r="F440" s="10"/>
      <c r="G440" s="18"/>
      <c r="I440" s="106" t="str">
        <f t="shared" si="24"/>
        <v/>
      </c>
      <c r="J440" s="106" t="str">
        <f t="shared" si="25"/>
        <v/>
      </c>
      <c r="K440" s="106" t="str">
        <f t="shared" si="26"/>
        <v/>
      </c>
      <c r="L440" s="106" t="str">
        <f t="shared" si="27"/>
        <v/>
      </c>
    </row>
    <row r="441" spans="1:12">
      <c r="A441" s="103" t="str">
        <f>IF($C441=0,"",'RECEIVED FROM STATE'!$B$2)</f>
        <v/>
      </c>
      <c r="B441" s="104" t="str">
        <f>IF($C441&gt;0,VLOOKUP($C441,'ALN 070824'!$A:$C,3,FALSE),"")</f>
        <v/>
      </c>
      <c r="C441" s="30"/>
      <c r="D441" s="29"/>
      <c r="E441" s="105" t="str">
        <f>IF($C441&gt;0,VLOOKUP($C441,'ALN 070824'!$A:$C,2,FALSE),"")</f>
        <v/>
      </c>
      <c r="F441" s="10"/>
      <c r="G441" s="18"/>
      <c r="I441" s="106" t="str">
        <f t="shared" si="24"/>
        <v/>
      </c>
      <c r="J441" s="106" t="str">
        <f t="shared" si="25"/>
        <v/>
      </c>
      <c r="K441" s="106" t="str">
        <f t="shared" si="26"/>
        <v/>
      </c>
      <c r="L441" s="106" t="str">
        <f t="shared" si="27"/>
        <v/>
      </c>
    </row>
    <row r="442" spans="1:12">
      <c r="A442" s="103" t="str">
        <f>IF($C442=0,"",'RECEIVED FROM STATE'!$B$2)</f>
        <v/>
      </c>
      <c r="B442" s="104" t="str">
        <f>IF($C442&gt;0,VLOOKUP($C442,'ALN 070824'!$A:$C,3,FALSE),"")</f>
        <v/>
      </c>
      <c r="C442" s="30"/>
      <c r="D442" s="29"/>
      <c r="E442" s="105" t="str">
        <f>IF($C442&gt;0,VLOOKUP($C442,'ALN 070824'!$A:$C,2,FALSE),"")</f>
        <v/>
      </c>
      <c r="F442" s="10"/>
      <c r="G442" s="18"/>
      <c r="I442" s="106" t="str">
        <f t="shared" si="24"/>
        <v/>
      </c>
      <c r="J442" s="106" t="str">
        <f t="shared" si="25"/>
        <v/>
      </c>
      <c r="K442" s="106" t="str">
        <f t="shared" si="26"/>
        <v/>
      </c>
      <c r="L442" s="106" t="str">
        <f t="shared" si="27"/>
        <v/>
      </c>
    </row>
    <row r="443" spans="1:12">
      <c r="A443" s="103" t="str">
        <f>IF($C443=0,"",'RECEIVED FROM STATE'!$B$2)</f>
        <v/>
      </c>
      <c r="B443" s="104" t="str">
        <f>IF($C443&gt;0,VLOOKUP($C443,'ALN 070824'!$A:$C,3,FALSE),"")</f>
        <v/>
      </c>
      <c r="C443" s="30"/>
      <c r="D443" s="29"/>
      <c r="E443" s="105" t="str">
        <f>IF($C443&gt;0,VLOOKUP($C443,'ALN 070824'!$A:$C,2,FALSE),"")</f>
        <v/>
      </c>
      <c r="F443" s="10"/>
      <c r="G443" s="18"/>
      <c r="I443" s="106" t="str">
        <f t="shared" si="24"/>
        <v/>
      </c>
      <c r="J443" s="106" t="str">
        <f t="shared" si="25"/>
        <v/>
      </c>
      <c r="K443" s="106" t="str">
        <f t="shared" si="26"/>
        <v/>
      </c>
      <c r="L443" s="106" t="str">
        <f t="shared" si="27"/>
        <v/>
      </c>
    </row>
    <row r="444" spans="1:12">
      <c r="A444" s="103" t="str">
        <f>IF($C444=0,"",'RECEIVED FROM STATE'!$B$2)</f>
        <v/>
      </c>
      <c r="B444" s="104" t="str">
        <f>IF($C444&gt;0,VLOOKUP($C444,'ALN 070824'!$A:$C,3,FALSE),"")</f>
        <v/>
      </c>
      <c r="C444" s="30"/>
      <c r="D444" s="29"/>
      <c r="E444" s="105" t="str">
        <f>IF($C444&gt;0,VLOOKUP($C444,'ALN 070824'!$A:$C,2,FALSE),"")</f>
        <v/>
      </c>
      <c r="F444" s="10"/>
      <c r="G444" s="18"/>
      <c r="I444" s="106" t="str">
        <f t="shared" si="24"/>
        <v/>
      </c>
      <c r="J444" s="106" t="str">
        <f t="shared" si="25"/>
        <v/>
      </c>
      <c r="K444" s="106" t="str">
        <f t="shared" si="26"/>
        <v/>
      </c>
      <c r="L444" s="106" t="str">
        <f t="shared" si="27"/>
        <v/>
      </c>
    </row>
    <row r="445" spans="1:12">
      <c r="A445" s="103" t="str">
        <f>IF($C445=0,"",'RECEIVED FROM STATE'!$B$2)</f>
        <v/>
      </c>
      <c r="B445" s="104" t="str">
        <f>IF($C445&gt;0,VLOOKUP($C445,'ALN 070824'!$A:$C,3,FALSE),"")</f>
        <v/>
      </c>
      <c r="C445" s="30"/>
      <c r="D445" s="29"/>
      <c r="E445" s="105" t="str">
        <f>IF($C445&gt;0,VLOOKUP($C445,'ALN 070824'!$A:$C,2,FALSE),"")</f>
        <v/>
      </c>
      <c r="F445" s="10"/>
      <c r="G445" s="18"/>
      <c r="I445" s="106" t="str">
        <f t="shared" si="24"/>
        <v/>
      </c>
      <c r="J445" s="106" t="str">
        <f t="shared" si="25"/>
        <v/>
      </c>
      <c r="K445" s="106" t="str">
        <f t="shared" si="26"/>
        <v/>
      </c>
      <c r="L445" s="106" t="str">
        <f t="shared" si="27"/>
        <v/>
      </c>
    </row>
    <row r="446" spans="1:12">
      <c r="A446" s="103" t="str">
        <f>IF($C446=0,"",'RECEIVED FROM STATE'!$B$2)</f>
        <v/>
      </c>
      <c r="B446" s="104" t="str">
        <f>IF($C446&gt;0,VLOOKUP($C446,'ALN 070824'!$A:$C,3,FALSE),"")</f>
        <v/>
      </c>
      <c r="C446" s="30"/>
      <c r="D446" s="29"/>
      <c r="E446" s="105" t="str">
        <f>IF($C446&gt;0,VLOOKUP($C446,'ALN 070824'!$A:$C,2,FALSE),"")</f>
        <v/>
      </c>
      <c r="F446" s="10"/>
      <c r="G446" s="18"/>
      <c r="I446" s="106" t="str">
        <f t="shared" si="24"/>
        <v/>
      </c>
      <c r="J446" s="106" t="str">
        <f t="shared" si="25"/>
        <v/>
      </c>
      <c r="K446" s="106" t="str">
        <f t="shared" si="26"/>
        <v/>
      </c>
      <c r="L446" s="106" t="str">
        <f t="shared" si="27"/>
        <v/>
      </c>
    </row>
    <row r="447" spans="1:12">
      <c r="A447" s="103" t="str">
        <f>IF($C447=0,"",'RECEIVED FROM STATE'!$B$2)</f>
        <v/>
      </c>
      <c r="B447" s="104" t="str">
        <f>IF($C447&gt;0,VLOOKUP($C447,'ALN 070824'!$A:$C,3,FALSE),"")</f>
        <v/>
      </c>
      <c r="C447" s="30"/>
      <c r="D447" s="29"/>
      <c r="E447" s="105" t="str">
        <f>IF($C447&gt;0,VLOOKUP($C447,'ALN 070824'!$A:$C,2,FALSE),"")</f>
        <v/>
      </c>
      <c r="F447" s="10"/>
      <c r="G447" s="18"/>
      <c r="I447" s="106" t="str">
        <f t="shared" si="24"/>
        <v/>
      </c>
      <c r="J447" s="106" t="str">
        <f t="shared" si="25"/>
        <v/>
      </c>
      <c r="K447" s="106" t="str">
        <f t="shared" si="26"/>
        <v/>
      </c>
      <c r="L447" s="106" t="str">
        <f t="shared" si="27"/>
        <v/>
      </c>
    </row>
    <row r="448" spans="1:12">
      <c r="A448" s="103" t="str">
        <f>IF($C448=0,"",'RECEIVED FROM STATE'!$B$2)</f>
        <v/>
      </c>
      <c r="B448" s="104" t="str">
        <f>IF($C448&gt;0,VLOOKUP($C448,'ALN 070824'!$A:$C,3,FALSE),"")</f>
        <v/>
      </c>
      <c r="C448" s="30"/>
      <c r="D448" s="29"/>
      <c r="E448" s="105" t="str">
        <f>IF($C448&gt;0,VLOOKUP($C448,'ALN 070824'!$A:$C,2,FALSE),"")</f>
        <v/>
      </c>
      <c r="F448" s="10"/>
      <c r="G448" s="18"/>
      <c r="I448" s="106" t="str">
        <f t="shared" si="24"/>
        <v/>
      </c>
      <c r="J448" s="106" t="str">
        <f t="shared" si="25"/>
        <v/>
      </c>
      <c r="K448" s="106" t="str">
        <f t="shared" si="26"/>
        <v/>
      </c>
      <c r="L448" s="106" t="str">
        <f t="shared" si="27"/>
        <v/>
      </c>
    </row>
    <row r="449" spans="1:12">
      <c r="A449" s="103" t="str">
        <f>IF($C449=0,"",'RECEIVED FROM STATE'!$B$2)</f>
        <v/>
      </c>
      <c r="B449" s="104" t="str">
        <f>IF($C449&gt;0,VLOOKUP($C449,'ALN 070824'!$A:$C,3,FALSE),"")</f>
        <v/>
      </c>
      <c r="C449" s="30"/>
      <c r="D449" s="29"/>
      <c r="E449" s="105" t="str">
        <f>IF($C449&gt;0,VLOOKUP($C449,'ALN 070824'!$A:$C,2,FALSE),"")</f>
        <v/>
      </c>
      <c r="F449" s="10"/>
      <c r="G449" s="18"/>
      <c r="I449" s="106" t="str">
        <f t="shared" si="24"/>
        <v/>
      </c>
      <c r="J449" s="106" t="str">
        <f t="shared" si="25"/>
        <v/>
      </c>
      <c r="K449" s="106" t="str">
        <f t="shared" si="26"/>
        <v/>
      </c>
      <c r="L449" s="106" t="str">
        <f t="shared" si="27"/>
        <v/>
      </c>
    </row>
    <row r="450" spans="1:12">
      <c r="A450" s="103" t="str">
        <f>IF($C450=0,"",'RECEIVED FROM STATE'!$B$2)</f>
        <v/>
      </c>
      <c r="B450" s="104" t="str">
        <f>IF($C450&gt;0,VLOOKUP($C450,'ALN 070824'!$A:$C,3,FALSE),"")</f>
        <v/>
      </c>
      <c r="C450" s="30"/>
      <c r="D450" s="29"/>
      <c r="E450" s="105" t="str">
        <f>IF($C450&gt;0,VLOOKUP($C450,'ALN 070824'!$A:$C,2,FALSE),"")</f>
        <v/>
      </c>
      <c r="F450" s="10"/>
      <c r="G450" s="18"/>
      <c r="I450" s="106" t="str">
        <f t="shared" si="24"/>
        <v/>
      </c>
      <c r="J450" s="106" t="str">
        <f t="shared" si="25"/>
        <v/>
      </c>
      <c r="K450" s="106" t="str">
        <f t="shared" si="26"/>
        <v/>
      </c>
      <c r="L450" s="106" t="str">
        <f t="shared" si="27"/>
        <v/>
      </c>
    </row>
    <row r="451" spans="1:12">
      <c r="A451" s="103" t="str">
        <f>IF($C451=0,"",'RECEIVED FROM STATE'!$B$2)</f>
        <v/>
      </c>
      <c r="B451" s="104" t="str">
        <f>IF($C451&gt;0,VLOOKUP($C451,'ALN 070824'!$A:$C,3,FALSE),"")</f>
        <v/>
      </c>
      <c r="C451" s="30"/>
      <c r="D451" s="29"/>
      <c r="E451" s="105" t="str">
        <f>IF($C451&gt;0,VLOOKUP($C451,'ALN 070824'!$A:$C,2,FALSE),"")</f>
        <v/>
      </c>
      <c r="F451" s="10"/>
      <c r="G451" s="18"/>
      <c r="I451" s="106" t="str">
        <f t="shared" si="24"/>
        <v/>
      </c>
      <c r="J451" s="106" t="str">
        <f t="shared" si="25"/>
        <v/>
      </c>
      <c r="K451" s="106" t="str">
        <f t="shared" si="26"/>
        <v/>
      </c>
      <c r="L451" s="106" t="str">
        <f t="shared" si="27"/>
        <v/>
      </c>
    </row>
    <row r="452" spans="1:12">
      <c r="A452" s="103" t="str">
        <f>IF($C452=0,"",'RECEIVED FROM STATE'!$B$2)</f>
        <v/>
      </c>
      <c r="B452" s="104" t="str">
        <f>IF($C452&gt;0,VLOOKUP($C452,'ALN 070824'!$A:$C,3,FALSE),"")</f>
        <v/>
      </c>
      <c r="C452" s="30"/>
      <c r="D452" s="29"/>
      <c r="E452" s="105" t="str">
        <f>IF($C452&gt;0,VLOOKUP($C452,'ALN 070824'!$A:$C,2,FALSE),"")</f>
        <v/>
      </c>
      <c r="F452" s="10"/>
      <c r="G452" s="18"/>
      <c r="I452" s="106" t="str">
        <f t="shared" si="24"/>
        <v/>
      </c>
      <c r="J452" s="106" t="str">
        <f t="shared" si="25"/>
        <v/>
      </c>
      <c r="K452" s="106" t="str">
        <f t="shared" si="26"/>
        <v/>
      </c>
      <c r="L452" s="106" t="str">
        <f t="shared" si="27"/>
        <v/>
      </c>
    </row>
    <row r="453" spans="1:12">
      <c r="A453" s="103" t="str">
        <f>IF($C453=0,"",'RECEIVED FROM STATE'!$B$2)</f>
        <v/>
      </c>
      <c r="B453" s="104" t="str">
        <f>IF($C453&gt;0,VLOOKUP($C453,'ALN 070824'!$A:$C,3,FALSE),"")</f>
        <v/>
      </c>
      <c r="C453" s="30"/>
      <c r="D453" s="29"/>
      <c r="E453" s="105" t="str">
        <f>IF($C453&gt;0,VLOOKUP($C453,'ALN 070824'!$A:$C,2,FALSE),"")</f>
        <v/>
      </c>
      <c r="F453" s="10"/>
      <c r="G453" s="18"/>
      <c r="I453" s="106" t="str">
        <f t="shared" si="24"/>
        <v/>
      </c>
      <c r="J453" s="106" t="str">
        <f t="shared" si="25"/>
        <v/>
      </c>
      <c r="K453" s="106" t="str">
        <f t="shared" si="26"/>
        <v/>
      </c>
      <c r="L453" s="106" t="str">
        <f t="shared" si="27"/>
        <v/>
      </c>
    </row>
    <row r="454" spans="1:12">
      <c r="A454" s="103" t="str">
        <f>IF($C454=0,"",'RECEIVED FROM STATE'!$B$2)</f>
        <v/>
      </c>
      <c r="B454" s="104" t="str">
        <f>IF($C454&gt;0,VLOOKUP($C454,'ALN 070824'!$A:$C,3,FALSE),"")</f>
        <v/>
      </c>
      <c r="C454" s="30"/>
      <c r="D454" s="29"/>
      <c r="E454" s="105" t="str">
        <f>IF($C454&gt;0,VLOOKUP($C454,'ALN 070824'!$A:$C,2,FALSE),"")</f>
        <v/>
      </c>
      <c r="F454" s="10"/>
      <c r="G454" s="18"/>
      <c r="I454" s="106" t="str">
        <f t="shared" si="24"/>
        <v/>
      </c>
      <c r="J454" s="106" t="str">
        <f t="shared" si="25"/>
        <v/>
      </c>
      <c r="K454" s="106" t="str">
        <f t="shared" si="26"/>
        <v/>
      </c>
      <c r="L454" s="106" t="str">
        <f t="shared" si="27"/>
        <v/>
      </c>
    </row>
    <row r="455" spans="1:12">
      <c r="A455" s="103" t="str">
        <f>IF($C455=0,"",'RECEIVED FROM STATE'!$B$2)</f>
        <v/>
      </c>
      <c r="B455" s="104" t="str">
        <f>IF($C455&gt;0,VLOOKUP($C455,'ALN 070824'!$A:$C,3,FALSE),"")</f>
        <v/>
      </c>
      <c r="C455" s="30"/>
      <c r="D455" s="29"/>
      <c r="E455" s="105" t="str">
        <f>IF($C455&gt;0,VLOOKUP($C455,'ALN 070824'!$A:$C,2,FALSE),"")</f>
        <v/>
      </c>
      <c r="F455" s="10"/>
      <c r="G455" s="18"/>
      <c r="I455" s="106" t="str">
        <f t="shared" si="24"/>
        <v/>
      </c>
      <c r="J455" s="106" t="str">
        <f t="shared" si="25"/>
        <v/>
      </c>
      <c r="K455" s="106" t="str">
        <f t="shared" si="26"/>
        <v/>
      </c>
      <c r="L455" s="106" t="str">
        <f t="shared" si="27"/>
        <v/>
      </c>
    </row>
    <row r="456" spans="1:12">
      <c r="A456" s="103" t="str">
        <f>IF($C456=0,"",'RECEIVED FROM STATE'!$B$2)</f>
        <v/>
      </c>
      <c r="B456" s="104" t="str">
        <f>IF($C456&gt;0,VLOOKUP($C456,'ALN 070824'!$A:$C,3,FALSE),"")</f>
        <v/>
      </c>
      <c r="C456" s="30"/>
      <c r="D456" s="29"/>
      <c r="E456" s="105" t="str">
        <f>IF($C456&gt;0,VLOOKUP($C456,'ALN 070824'!$A:$C,2,FALSE),"")</f>
        <v/>
      </c>
      <c r="F456" s="10"/>
      <c r="G456" s="18"/>
      <c r="I456" s="106" t="str">
        <f t="shared" si="24"/>
        <v/>
      </c>
      <c r="J456" s="106" t="str">
        <f t="shared" si="25"/>
        <v/>
      </c>
      <c r="K456" s="106" t="str">
        <f t="shared" si="26"/>
        <v/>
      </c>
      <c r="L456" s="106" t="str">
        <f t="shared" si="27"/>
        <v/>
      </c>
    </row>
    <row r="457" spans="1:12">
      <c r="A457" s="103" t="str">
        <f>IF($C457=0,"",'RECEIVED FROM STATE'!$B$2)</f>
        <v/>
      </c>
      <c r="B457" s="104" t="str">
        <f>IF($C457&gt;0,VLOOKUP($C457,'ALN 070824'!$A:$C,3,FALSE),"")</f>
        <v/>
      </c>
      <c r="C457" s="30"/>
      <c r="D457" s="29"/>
      <c r="E457" s="105" t="str">
        <f>IF($C457&gt;0,VLOOKUP($C457,'ALN 070824'!$A:$C,2,FALSE),"")</f>
        <v/>
      </c>
      <c r="F457" s="10"/>
      <c r="G457" s="18"/>
      <c r="I457" s="106" t="str">
        <f t="shared" ref="I457:I520" si="28">IF(OR(C457="84.425",C457="84.032"),"Please complete the ALN with alpha character.",IFERROR(IF(AND(E457="Other Assistance",ISBLANK(G457)),"Program Name required, please provide the Other ID Number (if applicable).",""),""))</f>
        <v/>
      </c>
      <c r="J457" s="106" t="str">
        <f t="shared" ref="J457:J520" si="29">LEFT(C457,2)</f>
        <v/>
      </c>
      <c r="K457" s="106" t="str">
        <f t="shared" ref="K457:K520" si="30">CONCATENATE($C457,$D457)</f>
        <v/>
      </c>
      <c r="L457" s="106" t="str">
        <f t="shared" ref="L457:L520" si="31">CONCATENATE($C457,$D457,$G457)</f>
        <v/>
      </c>
    </row>
    <row r="458" spans="1:12">
      <c r="A458" s="103" t="str">
        <f>IF($C458=0,"",'RECEIVED FROM STATE'!$B$2)</f>
        <v/>
      </c>
      <c r="B458" s="104" t="str">
        <f>IF($C458&gt;0,VLOOKUP($C458,'ALN 070824'!$A:$C,3,FALSE),"")</f>
        <v/>
      </c>
      <c r="C458" s="30"/>
      <c r="D458" s="29"/>
      <c r="E458" s="105" t="str">
        <f>IF($C458&gt;0,VLOOKUP($C458,'ALN 070824'!$A:$C,2,FALSE),"")</f>
        <v/>
      </c>
      <c r="F458" s="10"/>
      <c r="G458" s="18"/>
      <c r="I458" s="106" t="str">
        <f t="shared" si="28"/>
        <v/>
      </c>
      <c r="J458" s="106" t="str">
        <f t="shared" si="29"/>
        <v/>
      </c>
      <c r="K458" s="106" t="str">
        <f t="shared" si="30"/>
        <v/>
      </c>
      <c r="L458" s="106" t="str">
        <f t="shared" si="31"/>
        <v/>
      </c>
    </row>
    <row r="459" spans="1:12">
      <c r="A459" s="103" t="str">
        <f>IF($C459=0,"",'RECEIVED FROM STATE'!$B$2)</f>
        <v/>
      </c>
      <c r="B459" s="104" t="str">
        <f>IF($C459&gt;0,VLOOKUP($C459,'ALN 070824'!$A:$C,3,FALSE),"")</f>
        <v/>
      </c>
      <c r="C459" s="30"/>
      <c r="D459" s="29"/>
      <c r="E459" s="105" t="str">
        <f>IF($C459&gt;0,VLOOKUP($C459,'ALN 070824'!$A:$C,2,FALSE),"")</f>
        <v/>
      </c>
      <c r="F459" s="10"/>
      <c r="G459" s="18"/>
      <c r="I459" s="106" t="str">
        <f t="shared" si="28"/>
        <v/>
      </c>
      <c r="J459" s="106" t="str">
        <f t="shared" si="29"/>
        <v/>
      </c>
      <c r="K459" s="106" t="str">
        <f t="shared" si="30"/>
        <v/>
      </c>
      <c r="L459" s="106" t="str">
        <f t="shared" si="31"/>
        <v/>
      </c>
    </row>
    <row r="460" spans="1:12">
      <c r="A460" s="103" t="str">
        <f>IF($C460=0,"",'RECEIVED FROM STATE'!$B$2)</f>
        <v/>
      </c>
      <c r="B460" s="104" t="str">
        <f>IF($C460&gt;0,VLOOKUP($C460,'ALN 070824'!$A:$C,3,FALSE),"")</f>
        <v/>
      </c>
      <c r="C460" s="30"/>
      <c r="D460" s="29"/>
      <c r="E460" s="105" t="str">
        <f>IF($C460&gt;0,VLOOKUP($C460,'ALN 070824'!$A:$C,2,FALSE),"")</f>
        <v/>
      </c>
      <c r="F460" s="10"/>
      <c r="G460" s="18"/>
      <c r="I460" s="106" t="str">
        <f t="shared" si="28"/>
        <v/>
      </c>
      <c r="J460" s="106" t="str">
        <f t="shared" si="29"/>
        <v/>
      </c>
      <c r="K460" s="106" t="str">
        <f t="shared" si="30"/>
        <v/>
      </c>
      <c r="L460" s="106" t="str">
        <f t="shared" si="31"/>
        <v/>
      </c>
    </row>
    <row r="461" spans="1:12">
      <c r="A461" s="103" t="str">
        <f>IF($C461=0,"",'RECEIVED FROM STATE'!$B$2)</f>
        <v/>
      </c>
      <c r="B461" s="104" t="str">
        <f>IF($C461&gt;0,VLOOKUP($C461,'ALN 070824'!$A:$C,3,FALSE),"")</f>
        <v/>
      </c>
      <c r="C461" s="30"/>
      <c r="D461" s="29"/>
      <c r="E461" s="105" t="str">
        <f>IF($C461&gt;0,VLOOKUP($C461,'ALN 070824'!$A:$C,2,FALSE),"")</f>
        <v/>
      </c>
      <c r="F461" s="10"/>
      <c r="G461" s="18"/>
      <c r="I461" s="106" t="str">
        <f t="shared" si="28"/>
        <v/>
      </c>
      <c r="J461" s="106" t="str">
        <f t="shared" si="29"/>
        <v/>
      </c>
      <c r="K461" s="106" t="str">
        <f t="shared" si="30"/>
        <v/>
      </c>
      <c r="L461" s="106" t="str">
        <f t="shared" si="31"/>
        <v/>
      </c>
    </row>
    <row r="462" spans="1:12">
      <c r="A462" s="103" t="str">
        <f>IF($C462=0,"",'RECEIVED FROM STATE'!$B$2)</f>
        <v/>
      </c>
      <c r="B462" s="104" t="str">
        <f>IF($C462&gt;0,VLOOKUP($C462,'ALN 070824'!$A:$C,3,FALSE),"")</f>
        <v/>
      </c>
      <c r="C462" s="30"/>
      <c r="D462" s="29"/>
      <c r="E462" s="105" t="str">
        <f>IF($C462&gt;0,VLOOKUP($C462,'ALN 070824'!$A:$C,2,FALSE),"")</f>
        <v/>
      </c>
      <c r="F462" s="10"/>
      <c r="G462" s="18"/>
      <c r="I462" s="106" t="str">
        <f t="shared" si="28"/>
        <v/>
      </c>
      <c r="J462" s="106" t="str">
        <f t="shared" si="29"/>
        <v/>
      </c>
      <c r="K462" s="106" t="str">
        <f t="shared" si="30"/>
        <v/>
      </c>
      <c r="L462" s="106" t="str">
        <f t="shared" si="31"/>
        <v/>
      </c>
    </row>
    <row r="463" spans="1:12">
      <c r="A463" s="103" t="str">
        <f>IF($C463=0,"",'RECEIVED FROM STATE'!$B$2)</f>
        <v/>
      </c>
      <c r="B463" s="104" t="str">
        <f>IF($C463&gt;0,VLOOKUP($C463,'ALN 070824'!$A:$C,3,FALSE),"")</f>
        <v/>
      </c>
      <c r="C463" s="30"/>
      <c r="D463" s="29"/>
      <c r="E463" s="105" t="str">
        <f>IF($C463&gt;0,VLOOKUP($C463,'ALN 070824'!$A:$C,2,FALSE),"")</f>
        <v/>
      </c>
      <c r="F463" s="10"/>
      <c r="G463" s="18"/>
      <c r="I463" s="106" t="str">
        <f t="shared" si="28"/>
        <v/>
      </c>
      <c r="J463" s="106" t="str">
        <f t="shared" si="29"/>
        <v/>
      </c>
      <c r="K463" s="106" t="str">
        <f t="shared" si="30"/>
        <v/>
      </c>
      <c r="L463" s="106" t="str">
        <f t="shared" si="31"/>
        <v/>
      </c>
    </row>
    <row r="464" spans="1:12">
      <c r="A464" s="103" t="str">
        <f>IF($C464=0,"",'RECEIVED FROM STATE'!$B$2)</f>
        <v/>
      </c>
      <c r="B464" s="104" t="str">
        <f>IF($C464&gt;0,VLOOKUP($C464,'ALN 070824'!$A:$C,3,FALSE),"")</f>
        <v/>
      </c>
      <c r="C464" s="30"/>
      <c r="D464" s="29"/>
      <c r="E464" s="105" t="str">
        <f>IF($C464&gt;0,VLOOKUP($C464,'ALN 070824'!$A:$C,2,FALSE),"")</f>
        <v/>
      </c>
      <c r="F464" s="10"/>
      <c r="G464" s="18"/>
      <c r="I464" s="106" t="str">
        <f t="shared" si="28"/>
        <v/>
      </c>
      <c r="J464" s="106" t="str">
        <f t="shared" si="29"/>
        <v/>
      </c>
      <c r="K464" s="106" t="str">
        <f t="shared" si="30"/>
        <v/>
      </c>
      <c r="L464" s="106" t="str">
        <f t="shared" si="31"/>
        <v/>
      </c>
    </row>
    <row r="465" spans="1:12">
      <c r="A465" s="103" t="str">
        <f>IF($C465=0,"",'RECEIVED FROM STATE'!$B$2)</f>
        <v/>
      </c>
      <c r="B465" s="104" t="str">
        <f>IF($C465&gt;0,VLOOKUP($C465,'ALN 070824'!$A:$C,3,FALSE),"")</f>
        <v/>
      </c>
      <c r="C465" s="30"/>
      <c r="D465" s="29"/>
      <c r="E465" s="105" t="str">
        <f>IF($C465&gt;0,VLOOKUP($C465,'ALN 070824'!$A:$C,2,FALSE),"")</f>
        <v/>
      </c>
      <c r="F465" s="10"/>
      <c r="G465" s="18"/>
      <c r="I465" s="106" t="str">
        <f t="shared" si="28"/>
        <v/>
      </c>
      <c r="J465" s="106" t="str">
        <f t="shared" si="29"/>
        <v/>
      </c>
      <c r="K465" s="106" t="str">
        <f t="shared" si="30"/>
        <v/>
      </c>
      <c r="L465" s="106" t="str">
        <f t="shared" si="31"/>
        <v/>
      </c>
    </row>
    <row r="466" spans="1:12">
      <c r="A466" s="103" t="str">
        <f>IF($C466=0,"",'RECEIVED FROM STATE'!$B$2)</f>
        <v/>
      </c>
      <c r="B466" s="104" t="str">
        <f>IF($C466&gt;0,VLOOKUP($C466,'ALN 070824'!$A:$C,3,FALSE),"")</f>
        <v/>
      </c>
      <c r="C466" s="30"/>
      <c r="D466" s="29"/>
      <c r="E466" s="105" t="str">
        <f>IF($C466&gt;0,VLOOKUP($C466,'ALN 070824'!$A:$C,2,FALSE),"")</f>
        <v/>
      </c>
      <c r="F466" s="10"/>
      <c r="G466" s="18"/>
      <c r="I466" s="106" t="str">
        <f t="shared" si="28"/>
        <v/>
      </c>
      <c r="J466" s="106" t="str">
        <f t="shared" si="29"/>
        <v/>
      </c>
      <c r="K466" s="106" t="str">
        <f t="shared" si="30"/>
        <v/>
      </c>
      <c r="L466" s="106" t="str">
        <f t="shared" si="31"/>
        <v/>
      </c>
    </row>
    <row r="467" spans="1:12">
      <c r="A467" s="103" t="str">
        <f>IF($C467=0,"",'RECEIVED FROM STATE'!$B$2)</f>
        <v/>
      </c>
      <c r="B467" s="104" t="str">
        <f>IF($C467&gt;0,VLOOKUP($C467,'ALN 070824'!$A:$C,3,FALSE),"")</f>
        <v/>
      </c>
      <c r="C467" s="30"/>
      <c r="D467" s="29"/>
      <c r="E467" s="105" t="str">
        <f>IF($C467&gt;0,VLOOKUP($C467,'ALN 070824'!$A:$C,2,FALSE),"")</f>
        <v/>
      </c>
      <c r="F467" s="10"/>
      <c r="G467" s="18"/>
      <c r="I467" s="106" t="str">
        <f t="shared" si="28"/>
        <v/>
      </c>
      <c r="J467" s="106" t="str">
        <f t="shared" si="29"/>
        <v/>
      </c>
      <c r="K467" s="106" t="str">
        <f t="shared" si="30"/>
        <v/>
      </c>
      <c r="L467" s="106" t="str">
        <f t="shared" si="31"/>
        <v/>
      </c>
    </row>
    <row r="468" spans="1:12">
      <c r="A468" s="103" t="str">
        <f>IF($C468=0,"",'RECEIVED FROM STATE'!$B$2)</f>
        <v/>
      </c>
      <c r="B468" s="104" t="str">
        <f>IF($C468&gt;0,VLOOKUP($C468,'ALN 070824'!$A:$C,3,FALSE),"")</f>
        <v/>
      </c>
      <c r="C468" s="30"/>
      <c r="D468" s="29"/>
      <c r="E468" s="105" t="str">
        <f>IF($C468&gt;0,VLOOKUP($C468,'ALN 070824'!$A:$C,2,FALSE),"")</f>
        <v/>
      </c>
      <c r="F468" s="10"/>
      <c r="G468" s="18"/>
      <c r="I468" s="106" t="str">
        <f t="shared" si="28"/>
        <v/>
      </c>
      <c r="J468" s="106" t="str">
        <f t="shared" si="29"/>
        <v/>
      </c>
      <c r="K468" s="106" t="str">
        <f t="shared" si="30"/>
        <v/>
      </c>
      <c r="L468" s="106" t="str">
        <f t="shared" si="31"/>
        <v/>
      </c>
    </row>
    <row r="469" spans="1:12">
      <c r="A469" s="103" t="str">
        <f>IF($C469=0,"",'RECEIVED FROM STATE'!$B$2)</f>
        <v/>
      </c>
      <c r="B469" s="104" t="str">
        <f>IF($C469&gt;0,VLOOKUP($C469,'ALN 070824'!$A:$C,3,FALSE),"")</f>
        <v/>
      </c>
      <c r="C469" s="30"/>
      <c r="D469" s="29"/>
      <c r="E469" s="105" t="str">
        <f>IF($C469&gt;0,VLOOKUP($C469,'ALN 070824'!$A:$C,2,FALSE),"")</f>
        <v/>
      </c>
      <c r="F469" s="10"/>
      <c r="G469" s="18"/>
      <c r="I469" s="106" t="str">
        <f t="shared" si="28"/>
        <v/>
      </c>
      <c r="J469" s="106" t="str">
        <f t="shared" si="29"/>
        <v/>
      </c>
      <c r="K469" s="106" t="str">
        <f t="shared" si="30"/>
        <v/>
      </c>
      <c r="L469" s="106" t="str">
        <f t="shared" si="31"/>
        <v/>
      </c>
    </row>
    <row r="470" spans="1:12">
      <c r="A470" s="103" t="str">
        <f>IF($C470=0,"",'RECEIVED FROM STATE'!$B$2)</f>
        <v/>
      </c>
      <c r="B470" s="104" t="str">
        <f>IF($C470&gt;0,VLOOKUP($C470,'ALN 070824'!$A:$C,3,FALSE),"")</f>
        <v/>
      </c>
      <c r="C470" s="30"/>
      <c r="D470" s="29"/>
      <c r="E470" s="105" t="str">
        <f>IF($C470&gt;0,VLOOKUP($C470,'ALN 070824'!$A:$C,2,FALSE),"")</f>
        <v/>
      </c>
      <c r="F470" s="10"/>
      <c r="G470" s="18"/>
      <c r="I470" s="106" t="str">
        <f t="shared" si="28"/>
        <v/>
      </c>
      <c r="J470" s="106" t="str">
        <f t="shared" si="29"/>
        <v/>
      </c>
      <c r="K470" s="106" t="str">
        <f t="shared" si="30"/>
        <v/>
      </c>
      <c r="L470" s="106" t="str">
        <f t="shared" si="31"/>
        <v/>
      </c>
    </row>
    <row r="471" spans="1:12">
      <c r="A471" s="103" t="str">
        <f>IF($C471=0,"",'RECEIVED FROM STATE'!$B$2)</f>
        <v/>
      </c>
      <c r="B471" s="104" t="str">
        <f>IF($C471&gt;0,VLOOKUP($C471,'ALN 070824'!$A:$C,3,FALSE),"")</f>
        <v/>
      </c>
      <c r="C471" s="30"/>
      <c r="D471" s="29"/>
      <c r="E471" s="105" t="str">
        <f>IF($C471&gt;0,VLOOKUP($C471,'ALN 070824'!$A:$C,2,FALSE),"")</f>
        <v/>
      </c>
      <c r="F471" s="10"/>
      <c r="G471" s="18"/>
      <c r="I471" s="106" t="str">
        <f t="shared" si="28"/>
        <v/>
      </c>
      <c r="J471" s="106" t="str">
        <f t="shared" si="29"/>
        <v/>
      </c>
      <c r="K471" s="106" t="str">
        <f t="shared" si="30"/>
        <v/>
      </c>
      <c r="L471" s="106" t="str">
        <f t="shared" si="31"/>
        <v/>
      </c>
    </row>
    <row r="472" spans="1:12">
      <c r="A472" s="103" t="str">
        <f>IF($C472=0,"",'RECEIVED FROM STATE'!$B$2)</f>
        <v/>
      </c>
      <c r="B472" s="104" t="str">
        <f>IF($C472&gt;0,VLOOKUP($C472,'ALN 070824'!$A:$C,3,FALSE),"")</f>
        <v/>
      </c>
      <c r="C472" s="30"/>
      <c r="D472" s="29"/>
      <c r="E472" s="105" t="str">
        <f>IF($C472&gt;0,VLOOKUP($C472,'ALN 070824'!$A:$C,2,FALSE),"")</f>
        <v/>
      </c>
      <c r="F472" s="10"/>
      <c r="G472" s="18"/>
      <c r="I472" s="106" t="str">
        <f t="shared" si="28"/>
        <v/>
      </c>
      <c r="J472" s="106" t="str">
        <f t="shared" si="29"/>
        <v/>
      </c>
      <c r="K472" s="106" t="str">
        <f t="shared" si="30"/>
        <v/>
      </c>
      <c r="L472" s="106" t="str">
        <f t="shared" si="31"/>
        <v/>
      </c>
    </row>
    <row r="473" spans="1:12">
      <c r="A473" s="103" t="str">
        <f>IF($C473=0,"",'RECEIVED FROM STATE'!$B$2)</f>
        <v/>
      </c>
      <c r="B473" s="104" t="str">
        <f>IF($C473&gt;0,VLOOKUP($C473,'ALN 070824'!$A:$C,3,FALSE),"")</f>
        <v/>
      </c>
      <c r="C473" s="30"/>
      <c r="D473" s="29"/>
      <c r="E473" s="105" t="str">
        <f>IF($C473&gt;0,VLOOKUP($C473,'ALN 070824'!$A:$C,2,FALSE),"")</f>
        <v/>
      </c>
      <c r="F473" s="10"/>
      <c r="G473" s="18"/>
      <c r="I473" s="106" t="str">
        <f t="shared" si="28"/>
        <v/>
      </c>
      <c r="J473" s="106" t="str">
        <f t="shared" si="29"/>
        <v/>
      </c>
      <c r="K473" s="106" t="str">
        <f t="shared" si="30"/>
        <v/>
      </c>
      <c r="L473" s="106" t="str">
        <f t="shared" si="31"/>
        <v/>
      </c>
    </row>
    <row r="474" spans="1:12">
      <c r="A474" s="103" t="str">
        <f>IF($C474=0,"",'RECEIVED FROM STATE'!$B$2)</f>
        <v/>
      </c>
      <c r="B474" s="104" t="str">
        <f>IF($C474&gt;0,VLOOKUP($C474,'ALN 070824'!$A:$C,3,FALSE),"")</f>
        <v/>
      </c>
      <c r="C474" s="30"/>
      <c r="D474" s="29"/>
      <c r="E474" s="105" t="str">
        <f>IF($C474&gt;0,VLOOKUP($C474,'ALN 070824'!$A:$C,2,FALSE),"")</f>
        <v/>
      </c>
      <c r="F474" s="10"/>
      <c r="G474" s="18"/>
      <c r="I474" s="106" t="str">
        <f t="shared" si="28"/>
        <v/>
      </c>
      <c r="J474" s="106" t="str">
        <f t="shared" si="29"/>
        <v/>
      </c>
      <c r="K474" s="106" t="str">
        <f t="shared" si="30"/>
        <v/>
      </c>
      <c r="L474" s="106" t="str">
        <f t="shared" si="31"/>
        <v/>
      </c>
    </row>
    <row r="475" spans="1:12">
      <c r="A475" s="103" t="str">
        <f>IF($C475=0,"",'RECEIVED FROM STATE'!$B$2)</f>
        <v/>
      </c>
      <c r="B475" s="104" t="str">
        <f>IF($C475&gt;0,VLOOKUP($C475,'ALN 070824'!$A:$C,3,FALSE),"")</f>
        <v/>
      </c>
      <c r="C475" s="30"/>
      <c r="D475" s="29"/>
      <c r="E475" s="105" t="str">
        <f>IF($C475&gt;0,VLOOKUP($C475,'ALN 070824'!$A:$C,2,FALSE),"")</f>
        <v/>
      </c>
      <c r="F475" s="10"/>
      <c r="G475" s="18"/>
      <c r="I475" s="106" t="str">
        <f t="shared" si="28"/>
        <v/>
      </c>
      <c r="J475" s="106" t="str">
        <f t="shared" si="29"/>
        <v/>
      </c>
      <c r="K475" s="106" t="str">
        <f t="shared" si="30"/>
        <v/>
      </c>
      <c r="L475" s="106" t="str">
        <f t="shared" si="31"/>
        <v/>
      </c>
    </row>
    <row r="476" spans="1:12">
      <c r="A476" s="103" t="str">
        <f>IF($C476=0,"",'RECEIVED FROM STATE'!$B$2)</f>
        <v/>
      </c>
      <c r="B476" s="104" t="str">
        <f>IF($C476&gt;0,VLOOKUP($C476,'ALN 070824'!$A:$C,3,FALSE),"")</f>
        <v/>
      </c>
      <c r="C476" s="30"/>
      <c r="D476" s="29"/>
      <c r="E476" s="105" t="str">
        <f>IF($C476&gt;0,VLOOKUP($C476,'ALN 070824'!$A:$C,2,FALSE),"")</f>
        <v/>
      </c>
      <c r="F476" s="10"/>
      <c r="G476" s="18"/>
      <c r="I476" s="106" t="str">
        <f t="shared" si="28"/>
        <v/>
      </c>
      <c r="J476" s="106" t="str">
        <f t="shared" si="29"/>
        <v/>
      </c>
      <c r="K476" s="106" t="str">
        <f t="shared" si="30"/>
        <v/>
      </c>
      <c r="L476" s="106" t="str">
        <f t="shared" si="31"/>
        <v/>
      </c>
    </row>
    <row r="477" spans="1:12">
      <c r="A477" s="103" t="str">
        <f>IF($C477=0,"",'RECEIVED FROM STATE'!$B$2)</f>
        <v/>
      </c>
      <c r="B477" s="104" t="str">
        <f>IF($C477&gt;0,VLOOKUP($C477,'ALN 070824'!$A:$C,3,FALSE),"")</f>
        <v/>
      </c>
      <c r="C477" s="30"/>
      <c r="D477" s="29"/>
      <c r="E477" s="105" t="str">
        <f>IF($C477&gt;0,VLOOKUP($C477,'ALN 070824'!$A:$C,2,FALSE),"")</f>
        <v/>
      </c>
      <c r="F477" s="10"/>
      <c r="G477" s="18"/>
      <c r="I477" s="106" t="str">
        <f t="shared" si="28"/>
        <v/>
      </c>
      <c r="J477" s="106" t="str">
        <f t="shared" si="29"/>
        <v/>
      </c>
      <c r="K477" s="106" t="str">
        <f t="shared" si="30"/>
        <v/>
      </c>
      <c r="L477" s="106" t="str">
        <f t="shared" si="31"/>
        <v/>
      </c>
    </row>
    <row r="478" spans="1:12">
      <c r="A478" s="103" t="str">
        <f>IF($C478=0,"",'RECEIVED FROM STATE'!$B$2)</f>
        <v/>
      </c>
      <c r="B478" s="104" t="str">
        <f>IF($C478&gt;0,VLOOKUP($C478,'ALN 070824'!$A:$C,3,FALSE),"")</f>
        <v/>
      </c>
      <c r="C478" s="30"/>
      <c r="D478" s="29"/>
      <c r="E478" s="105" t="str">
        <f>IF($C478&gt;0,VLOOKUP($C478,'ALN 070824'!$A:$C,2,FALSE),"")</f>
        <v/>
      </c>
      <c r="F478" s="10"/>
      <c r="G478" s="18"/>
      <c r="I478" s="106" t="str">
        <f t="shared" si="28"/>
        <v/>
      </c>
      <c r="J478" s="106" t="str">
        <f t="shared" si="29"/>
        <v/>
      </c>
      <c r="K478" s="106" t="str">
        <f t="shared" si="30"/>
        <v/>
      </c>
      <c r="L478" s="106" t="str">
        <f t="shared" si="31"/>
        <v/>
      </c>
    </row>
    <row r="479" spans="1:12">
      <c r="A479" s="103" t="str">
        <f>IF($C479=0,"",'RECEIVED FROM STATE'!$B$2)</f>
        <v/>
      </c>
      <c r="B479" s="104" t="str">
        <f>IF($C479&gt;0,VLOOKUP($C479,'ALN 070824'!$A:$C,3,FALSE),"")</f>
        <v/>
      </c>
      <c r="C479" s="30"/>
      <c r="D479" s="29"/>
      <c r="E479" s="105" t="str">
        <f>IF($C479&gt;0,VLOOKUP($C479,'ALN 070824'!$A:$C,2,FALSE),"")</f>
        <v/>
      </c>
      <c r="F479" s="10"/>
      <c r="G479" s="18"/>
      <c r="I479" s="106" t="str">
        <f t="shared" si="28"/>
        <v/>
      </c>
      <c r="J479" s="106" t="str">
        <f t="shared" si="29"/>
        <v/>
      </c>
      <c r="K479" s="106" t="str">
        <f t="shared" si="30"/>
        <v/>
      </c>
      <c r="L479" s="106" t="str">
        <f t="shared" si="31"/>
        <v/>
      </c>
    </row>
    <row r="480" spans="1:12">
      <c r="A480" s="103" t="str">
        <f>IF($C480=0,"",'RECEIVED FROM STATE'!$B$2)</f>
        <v/>
      </c>
      <c r="B480" s="104" t="str">
        <f>IF($C480&gt;0,VLOOKUP($C480,'ALN 070824'!$A:$C,3,FALSE),"")</f>
        <v/>
      </c>
      <c r="C480" s="30"/>
      <c r="D480" s="29"/>
      <c r="E480" s="105" t="str">
        <f>IF($C480&gt;0,VLOOKUP($C480,'ALN 070824'!$A:$C,2,FALSE),"")</f>
        <v/>
      </c>
      <c r="F480" s="10"/>
      <c r="G480" s="18"/>
      <c r="I480" s="106" t="str">
        <f t="shared" si="28"/>
        <v/>
      </c>
      <c r="J480" s="106" t="str">
        <f t="shared" si="29"/>
        <v/>
      </c>
      <c r="K480" s="106" t="str">
        <f t="shared" si="30"/>
        <v/>
      </c>
      <c r="L480" s="106" t="str">
        <f t="shared" si="31"/>
        <v/>
      </c>
    </row>
    <row r="481" spans="1:12">
      <c r="A481" s="103" t="str">
        <f>IF($C481=0,"",'RECEIVED FROM STATE'!$B$2)</f>
        <v/>
      </c>
      <c r="B481" s="104" t="str">
        <f>IF($C481&gt;0,VLOOKUP($C481,'ALN 070824'!$A:$C,3,FALSE),"")</f>
        <v/>
      </c>
      <c r="C481" s="30"/>
      <c r="D481" s="29"/>
      <c r="E481" s="105" t="str">
        <f>IF($C481&gt;0,VLOOKUP($C481,'ALN 070824'!$A:$C,2,FALSE),"")</f>
        <v/>
      </c>
      <c r="F481" s="10"/>
      <c r="G481" s="18"/>
      <c r="I481" s="106" t="str">
        <f t="shared" si="28"/>
        <v/>
      </c>
      <c r="J481" s="106" t="str">
        <f t="shared" si="29"/>
        <v/>
      </c>
      <c r="K481" s="106" t="str">
        <f t="shared" si="30"/>
        <v/>
      </c>
      <c r="L481" s="106" t="str">
        <f t="shared" si="31"/>
        <v/>
      </c>
    </row>
    <row r="482" spans="1:12">
      <c r="A482" s="103" t="str">
        <f>IF($C482=0,"",'RECEIVED FROM STATE'!$B$2)</f>
        <v/>
      </c>
      <c r="B482" s="104" t="str">
        <f>IF($C482&gt;0,VLOOKUP($C482,'ALN 070824'!$A:$C,3,FALSE),"")</f>
        <v/>
      </c>
      <c r="C482" s="30"/>
      <c r="D482" s="29"/>
      <c r="E482" s="105" t="str">
        <f>IF($C482&gt;0,VLOOKUP($C482,'ALN 070824'!$A:$C,2,FALSE),"")</f>
        <v/>
      </c>
      <c r="F482" s="10"/>
      <c r="G482" s="18"/>
      <c r="I482" s="106" t="str">
        <f t="shared" si="28"/>
        <v/>
      </c>
      <c r="J482" s="106" t="str">
        <f t="shared" si="29"/>
        <v/>
      </c>
      <c r="K482" s="106" t="str">
        <f t="shared" si="30"/>
        <v/>
      </c>
      <c r="L482" s="106" t="str">
        <f t="shared" si="31"/>
        <v/>
      </c>
    </row>
    <row r="483" spans="1:12">
      <c r="A483" s="103" t="str">
        <f>IF($C483=0,"",'RECEIVED FROM STATE'!$B$2)</f>
        <v/>
      </c>
      <c r="B483" s="104" t="str">
        <f>IF($C483&gt;0,VLOOKUP($C483,'ALN 070824'!$A:$C,3,FALSE),"")</f>
        <v/>
      </c>
      <c r="C483" s="30"/>
      <c r="D483" s="29"/>
      <c r="E483" s="105" t="str">
        <f>IF($C483&gt;0,VLOOKUP($C483,'ALN 070824'!$A:$C,2,FALSE),"")</f>
        <v/>
      </c>
      <c r="F483" s="10"/>
      <c r="G483" s="18"/>
      <c r="I483" s="106" t="str">
        <f t="shared" si="28"/>
        <v/>
      </c>
      <c r="J483" s="106" t="str">
        <f t="shared" si="29"/>
        <v/>
      </c>
      <c r="K483" s="106" t="str">
        <f t="shared" si="30"/>
        <v/>
      </c>
      <c r="L483" s="106" t="str">
        <f t="shared" si="31"/>
        <v/>
      </c>
    </row>
    <row r="484" spans="1:12">
      <c r="A484" s="103" t="str">
        <f>IF($C484=0,"",'RECEIVED FROM STATE'!$B$2)</f>
        <v/>
      </c>
      <c r="B484" s="104" t="str">
        <f>IF($C484&gt;0,VLOOKUP($C484,'ALN 070824'!$A:$C,3,FALSE),"")</f>
        <v/>
      </c>
      <c r="C484" s="30"/>
      <c r="D484" s="29"/>
      <c r="E484" s="105" t="str">
        <f>IF($C484&gt;0,VLOOKUP($C484,'ALN 070824'!$A:$C,2,FALSE),"")</f>
        <v/>
      </c>
      <c r="F484" s="10"/>
      <c r="G484" s="18"/>
      <c r="I484" s="106" t="str">
        <f t="shared" si="28"/>
        <v/>
      </c>
      <c r="J484" s="106" t="str">
        <f t="shared" si="29"/>
        <v/>
      </c>
      <c r="K484" s="106" t="str">
        <f t="shared" si="30"/>
        <v/>
      </c>
      <c r="L484" s="106" t="str">
        <f t="shared" si="31"/>
        <v/>
      </c>
    </row>
    <row r="485" spans="1:12">
      <c r="A485" s="103" t="str">
        <f>IF($C485=0,"",'RECEIVED FROM STATE'!$B$2)</f>
        <v/>
      </c>
      <c r="B485" s="104" t="str">
        <f>IF($C485&gt;0,VLOOKUP($C485,'ALN 070824'!$A:$C,3,FALSE),"")</f>
        <v/>
      </c>
      <c r="C485" s="30"/>
      <c r="D485" s="29"/>
      <c r="E485" s="105" t="str">
        <f>IF($C485&gt;0,VLOOKUP($C485,'ALN 070824'!$A:$C,2,FALSE),"")</f>
        <v/>
      </c>
      <c r="F485" s="10"/>
      <c r="G485" s="18"/>
      <c r="I485" s="106" t="str">
        <f t="shared" si="28"/>
        <v/>
      </c>
      <c r="J485" s="106" t="str">
        <f t="shared" si="29"/>
        <v/>
      </c>
      <c r="K485" s="106" t="str">
        <f t="shared" si="30"/>
        <v/>
      </c>
      <c r="L485" s="106" t="str">
        <f t="shared" si="31"/>
        <v/>
      </c>
    </row>
    <row r="486" spans="1:12">
      <c r="A486" s="103" t="str">
        <f>IF($C486=0,"",'RECEIVED FROM STATE'!$B$2)</f>
        <v/>
      </c>
      <c r="B486" s="104" t="str">
        <f>IF($C486&gt;0,VLOOKUP($C486,'ALN 070824'!$A:$C,3,FALSE),"")</f>
        <v/>
      </c>
      <c r="C486" s="30"/>
      <c r="D486" s="29"/>
      <c r="E486" s="105" t="str">
        <f>IF($C486&gt;0,VLOOKUP($C486,'ALN 070824'!$A:$C,2,FALSE),"")</f>
        <v/>
      </c>
      <c r="F486" s="10"/>
      <c r="G486" s="18"/>
      <c r="I486" s="106" t="str">
        <f t="shared" si="28"/>
        <v/>
      </c>
      <c r="J486" s="106" t="str">
        <f t="shared" si="29"/>
        <v/>
      </c>
      <c r="K486" s="106" t="str">
        <f t="shared" si="30"/>
        <v/>
      </c>
      <c r="L486" s="106" t="str">
        <f t="shared" si="31"/>
        <v/>
      </c>
    </row>
    <row r="487" spans="1:12">
      <c r="A487" s="103" t="str">
        <f>IF($C487=0,"",'RECEIVED FROM STATE'!$B$2)</f>
        <v/>
      </c>
      <c r="B487" s="104" t="str">
        <f>IF($C487&gt;0,VLOOKUP($C487,'ALN 070824'!$A:$C,3,FALSE),"")</f>
        <v/>
      </c>
      <c r="C487" s="30"/>
      <c r="D487" s="29"/>
      <c r="E487" s="105" t="str">
        <f>IF($C487&gt;0,VLOOKUP($C487,'ALN 070824'!$A:$C,2,FALSE),"")</f>
        <v/>
      </c>
      <c r="F487" s="10"/>
      <c r="G487" s="18"/>
      <c r="I487" s="106" t="str">
        <f t="shared" si="28"/>
        <v/>
      </c>
      <c r="J487" s="106" t="str">
        <f t="shared" si="29"/>
        <v/>
      </c>
      <c r="K487" s="106" t="str">
        <f t="shared" si="30"/>
        <v/>
      </c>
      <c r="L487" s="106" t="str">
        <f t="shared" si="31"/>
        <v/>
      </c>
    </row>
    <row r="488" spans="1:12">
      <c r="A488" s="103" t="str">
        <f>IF($C488=0,"",'RECEIVED FROM STATE'!$B$2)</f>
        <v/>
      </c>
      <c r="B488" s="104" t="str">
        <f>IF($C488&gt;0,VLOOKUP($C488,'ALN 070824'!$A:$C,3,FALSE),"")</f>
        <v/>
      </c>
      <c r="C488" s="30"/>
      <c r="D488" s="29"/>
      <c r="E488" s="105" t="str">
        <f>IF($C488&gt;0,VLOOKUP($C488,'ALN 070824'!$A:$C,2,FALSE),"")</f>
        <v/>
      </c>
      <c r="F488" s="10"/>
      <c r="G488" s="18"/>
      <c r="I488" s="106" t="str">
        <f t="shared" si="28"/>
        <v/>
      </c>
      <c r="J488" s="106" t="str">
        <f t="shared" si="29"/>
        <v/>
      </c>
      <c r="K488" s="106" t="str">
        <f t="shared" si="30"/>
        <v/>
      </c>
      <c r="L488" s="106" t="str">
        <f t="shared" si="31"/>
        <v/>
      </c>
    </row>
    <row r="489" spans="1:12">
      <c r="A489" s="103" t="str">
        <f>IF($C489=0,"",'RECEIVED FROM STATE'!$B$2)</f>
        <v/>
      </c>
      <c r="B489" s="104" t="str">
        <f>IF($C489&gt;0,VLOOKUP($C489,'ALN 070824'!$A:$C,3,FALSE),"")</f>
        <v/>
      </c>
      <c r="C489" s="30"/>
      <c r="D489" s="29"/>
      <c r="E489" s="105" t="str">
        <f>IF($C489&gt;0,VLOOKUP($C489,'ALN 070824'!$A:$C,2,FALSE),"")</f>
        <v/>
      </c>
      <c r="F489" s="10"/>
      <c r="G489" s="18"/>
      <c r="I489" s="106" t="str">
        <f t="shared" si="28"/>
        <v/>
      </c>
      <c r="J489" s="106" t="str">
        <f t="shared" si="29"/>
        <v/>
      </c>
      <c r="K489" s="106" t="str">
        <f t="shared" si="30"/>
        <v/>
      </c>
      <c r="L489" s="106" t="str">
        <f t="shared" si="31"/>
        <v/>
      </c>
    </row>
    <row r="490" spans="1:12">
      <c r="A490" s="103" t="str">
        <f>IF($C490=0,"",'RECEIVED FROM STATE'!$B$2)</f>
        <v/>
      </c>
      <c r="B490" s="104" t="str">
        <f>IF($C490&gt;0,VLOOKUP($C490,'ALN 070824'!$A:$C,3,FALSE),"")</f>
        <v/>
      </c>
      <c r="C490" s="30"/>
      <c r="D490" s="29"/>
      <c r="E490" s="105" t="str">
        <f>IF($C490&gt;0,VLOOKUP($C490,'ALN 070824'!$A:$C,2,FALSE),"")</f>
        <v/>
      </c>
      <c r="F490" s="10"/>
      <c r="G490" s="18"/>
      <c r="I490" s="106" t="str">
        <f t="shared" si="28"/>
        <v/>
      </c>
      <c r="J490" s="106" t="str">
        <f t="shared" si="29"/>
        <v/>
      </c>
      <c r="K490" s="106" t="str">
        <f t="shared" si="30"/>
        <v/>
      </c>
      <c r="L490" s="106" t="str">
        <f t="shared" si="31"/>
        <v/>
      </c>
    </row>
    <row r="491" spans="1:12">
      <c r="A491" s="103" t="str">
        <f>IF($C491=0,"",'RECEIVED FROM STATE'!$B$2)</f>
        <v/>
      </c>
      <c r="B491" s="104" t="str">
        <f>IF($C491&gt;0,VLOOKUP($C491,'ALN 070824'!$A:$C,3,FALSE),"")</f>
        <v/>
      </c>
      <c r="C491" s="30"/>
      <c r="D491" s="29"/>
      <c r="E491" s="105" t="str">
        <f>IF($C491&gt;0,VLOOKUP($C491,'ALN 070824'!$A:$C,2,FALSE),"")</f>
        <v/>
      </c>
      <c r="F491" s="10"/>
      <c r="G491" s="18"/>
      <c r="I491" s="106" t="str">
        <f t="shared" si="28"/>
        <v/>
      </c>
      <c r="J491" s="106" t="str">
        <f t="shared" si="29"/>
        <v/>
      </c>
      <c r="K491" s="106" t="str">
        <f t="shared" si="30"/>
        <v/>
      </c>
      <c r="L491" s="106" t="str">
        <f t="shared" si="31"/>
        <v/>
      </c>
    </row>
    <row r="492" spans="1:12">
      <c r="A492" s="103" t="str">
        <f>IF($C492=0,"",'RECEIVED FROM STATE'!$B$2)</f>
        <v/>
      </c>
      <c r="B492" s="104" t="str">
        <f>IF($C492&gt;0,VLOOKUP($C492,'ALN 070824'!$A:$C,3,FALSE),"")</f>
        <v/>
      </c>
      <c r="C492" s="30"/>
      <c r="D492" s="29"/>
      <c r="E492" s="105" t="str">
        <f>IF($C492&gt;0,VLOOKUP($C492,'ALN 070824'!$A:$C,2,FALSE),"")</f>
        <v/>
      </c>
      <c r="F492" s="10"/>
      <c r="G492" s="18"/>
      <c r="I492" s="106" t="str">
        <f t="shared" si="28"/>
        <v/>
      </c>
      <c r="J492" s="106" t="str">
        <f t="shared" si="29"/>
        <v/>
      </c>
      <c r="K492" s="106" t="str">
        <f t="shared" si="30"/>
        <v/>
      </c>
      <c r="L492" s="106" t="str">
        <f t="shared" si="31"/>
        <v/>
      </c>
    </row>
    <row r="493" spans="1:12">
      <c r="A493" s="103" t="str">
        <f>IF($C493=0,"",'RECEIVED FROM STATE'!$B$2)</f>
        <v/>
      </c>
      <c r="B493" s="104" t="str">
        <f>IF($C493&gt;0,VLOOKUP($C493,'ALN 070824'!$A:$C,3,FALSE),"")</f>
        <v/>
      </c>
      <c r="C493" s="30"/>
      <c r="D493" s="29"/>
      <c r="E493" s="105" t="str">
        <f>IF($C493&gt;0,VLOOKUP($C493,'ALN 070824'!$A:$C,2,FALSE),"")</f>
        <v/>
      </c>
      <c r="F493" s="10"/>
      <c r="G493" s="18"/>
      <c r="I493" s="106" t="str">
        <f t="shared" si="28"/>
        <v/>
      </c>
      <c r="J493" s="106" t="str">
        <f t="shared" si="29"/>
        <v/>
      </c>
      <c r="K493" s="106" t="str">
        <f t="shared" si="30"/>
        <v/>
      </c>
      <c r="L493" s="106" t="str">
        <f t="shared" si="31"/>
        <v/>
      </c>
    </row>
    <row r="494" spans="1:12">
      <c r="A494" s="103" t="str">
        <f>IF($C494=0,"",'RECEIVED FROM STATE'!$B$2)</f>
        <v/>
      </c>
      <c r="B494" s="104" t="str">
        <f>IF($C494&gt;0,VLOOKUP($C494,'ALN 070824'!$A:$C,3,FALSE),"")</f>
        <v/>
      </c>
      <c r="C494" s="30"/>
      <c r="D494" s="29"/>
      <c r="E494" s="105" t="str">
        <f>IF($C494&gt;0,VLOOKUP($C494,'ALN 070824'!$A:$C,2,FALSE),"")</f>
        <v/>
      </c>
      <c r="F494" s="10"/>
      <c r="G494" s="18"/>
      <c r="I494" s="106" t="str">
        <f t="shared" si="28"/>
        <v/>
      </c>
      <c r="J494" s="106" t="str">
        <f t="shared" si="29"/>
        <v/>
      </c>
      <c r="K494" s="106" t="str">
        <f t="shared" si="30"/>
        <v/>
      </c>
      <c r="L494" s="106" t="str">
        <f t="shared" si="31"/>
        <v/>
      </c>
    </row>
    <row r="495" spans="1:12">
      <c r="A495" s="103" t="str">
        <f>IF($C495=0,"",'RECEIVED FROM STATE'!$B$2)</f>
        <v/>
      </c>
      <c r="B495" s="104" t="str">
        <f>IF($C495&gt;0,VLOOKUP($C495,'ALN 070824'!$A:$C,3,FALSE),"")</f>
        <v/>
      </c>
      <c r="C495" s="30"/>
      <c r="D495" s="29"/>
      <c r="E495" s="105" t="str">
        <f>IF($C495&gt;0,VLOOKUP($C495,'ALN 070824'!$A:$C,2,FALSE),"")</f>
        <v/>
      </c>
      <c r="F495" s="10"/>
      <c r="G495" s="18"/>
      <c r="I495" s="106" t="str">
        <f t="shared" si="28"/>
        <v/>
      </c>
      <c r="J495" s="106" t="str">
        <f t="shared" si="29"/>
        <v/>
      </c>
      <c r="K495" s="106" t="str">
        <f t="shared" si="30"/>
        <v/>
      </c>
      <c r="L495" s="106" t="str">
        <f t="shared" si="31"/>
        <v/>
      </c>
    </row>
    <row r="496" spans="1:12">
      <c r="A496" s="103" t="str">
        <f>IF($C496=0,"",'RECEIVED FROM STATE'!$B$2)</f>
        <v/>
      </c>
      <c r="B496" s="104" t="str">
        <f>IF($C496&gt;0,VLOOKUP($C496,'ALN 070824'!$A:$C,3,FALSE),"")</f>
        <v/>
      </c>
      <c r="C496" s="30"/>
      <c r="D496" s="29"/>
      <c r="E496" s="105" t="str">
        <f>IF($C496&gt;0,VLOOKUP($C496,'ALN 070824'!$A:$C,2,FALSE),"")</f>
        <v/>
      </c>
      <c r="F496" s="10"/>
      <c r="G496" s="18"/>
      <c r="I496" s="106" t="str">
        <f t="shared" si="28"/>
        <v/>
      </c>
      <c r="J496" s="106" t="str">
        <f t="shared" si="29"/>
        <v/>
      </c>
      <c r="K496" s="106" t="str">
        <f t="shared" si="30"/>
        <v/>
      </c>
      <c r="L496" s="106" t="str">
        <f t="shared" si="31"/>
        <v/>
      </c>
    </row>
    <row r="497" spans="1:12">
      <c r="A497" s="103" t="str">
        <f>IF($C497=0,"",'RECEIVED FROM STATE'!$B$2)</f>
        <v/>
      </c>
      <c r="B497" s="104" t="str">
        <f>IF($C497&gt;0,VLOOKUP($C497,'ALN 070824'!$A:$C,3,FALSE),"")</f>
        <v/>
      </c>
      <c r="C497" s="30"/>
      <c r="D497" s="29"/>
      <c r="E497" s="105" t="str">
        <f>IF($C497&gt;0,VLOOKUP($C497,'ALN 070824'!$A:$C,2,FALSE),"")</f>
        <v/>
      </c>
      <c r="F497" s="10"/>
      <c r="G497" s="18"/>
      <c r="I497" s="106" t="str">
        <f t="shared" si="28"/>
        <v/>
      </c>
      <c r="J497" s="106" t="str">
        <f t="shared" si="29"/>
        <v/>
      </c>
      <c r="K497" s="106" t="str">
        <f t="shared" si="30"/>
        <v/>
      </c>
      <c r="L497" s="106" t="str">
        <f t="shared" si="31"/>
        <v/>
      </c>
    </row>
    <row r="498" spans="1:12">
      <c r="A498" s="103" t="str">
        <f>IF($C498=0,"",'RECEIVED FROM STATE'!$B$2)</f>
        <v/>
      </c>
      <c r="B498" s="104" t="str">
        <f>IF($C498&gt;0,VLOOKUP($C498,'ALN 070824'!$A:$C,3,FALSE),"")</f>
        <v/>
      </c>
      <c r="C498" s="30"/>
      <c r="D498" s="29"/>
      <c r="E498" s="105" t="str">
        <f>IF($C498&gt;0,VLOOKUP($C498,'ALN 070824'!$A:$C,2,FALSE),"")</f>
        <v/>
      </c>
      <c r="F498" s="10"/>
      <c r="G498" s="18"/>
      <c r="I498" s="106" t="str">
        <f t="shared" si="28"/>
        <v/>
      </c>
      <c r="J498" s="106" t="str">
        <f t="shared" si="29"/>
        <v/>
      </c>
      <c r="K498" s="106" t="str">
        <f t="shared" si="30"/>
        <v/>
      </c>
      <c r="L498" s="106" t="str">
        <f t="shared" si="31"/>
        <v/>
      </c>
    </row>
    <row r="499" spans="1:12">
      <c r="A499" s="103" t="str">
        <f>IF($C499=0,"",'RECEIVED FROM STATE'!$B$2)</f>
        <v/>
      </c>
      <c r="B499" s="104" t="str">
        <f>IF($C499&gt;0,VLOOKUP($C499,'ALN 070824'!$A:$C,3,FALSE),"")</f>
        <v/>
      </c>
      <c r="C499" s="30"/>
      <c r="D499" s="29"/>
      <c r="E499" s="105" t="str">
        <f>IF($C499&gt;0,VLOOKUP($C499,'ALN 070824'!$A:$C,2,FALSE),"")</f>
        <v/>
      </c>
      <c r="F499" s="10"/>
      <c r="G499" s="18"/>
      <c r="I499" s="106" t="str">
        <f t="shared" si="28"/>
        <v/>
      </c>
      <c r="J499" s="106" t="str">
        <f t="shared" si="29"/>
        <v/>
      </c>
      <c r="K499" s="106" t="str">
        <f t="shared" si="30"/>
        <v/>
      </c>
      <c r="L499" s="106" t="str">
        <f t="shared" si="31"/>
        <v/>
      </c>
    </row>
    <row r="500" spans="1:12">
      <c r="A500" s="103" t="str">
        <f>IF($C500=0,"",'RECEIVED FROM STATE'!$B$2)</f>
        <v/>
      </c>
      <c r="B500" s="104" t="str">
        <f>IF($C500&gt;0,VLOOKUP($C500,'ALN 070824'!$A:$C,3,FALSE),"")</f>
        <v/>
      </c>
      <c r="C500" s="30"/>
      <c r="D500" s="29"/>
      <c r="E500" s="105" t="str">
        <f>IF($C500&gt;0,VLOOKUP($C500,'ALN 070824'!$A:$C,2,FALSE),"")</f>
        <v/>
      </c>
      <c r="F500" s="10"/>
      <c r="G500" s="18"/>
      <c r="I500" s="106" t="str">
        <f t="shared" si="28"/>
        <v/>
      </c>
      <c r="J500" s="106" t="str">
        <f t="shared" si="29"/>
        <v/>
      </c>
      <c r="K500" s="106" t="str">
        <f t="shared" si="30"/>
        <v/>
      </c>
      <c r="L500" s="106" t="str">
        <f t="shared" si="31"/>
        <v/>
      </c>
    </row>
    <row r="501" spans="1:12">
      <c r="A501" s="103" t="str">
        <f>IF($C501=0,"",'RECEIVED FROM STATE'!$B$2)</f>
        <v/>
      </c>
      <c r="B501" s="104" t="str">
        <f>IF($C501&gt;0,VLOOKUP($C501,'ALN 070824'!$A:$C,3,FALSE),"")</f>
        <v/>
      </c>
      <c r="C501" s="30"/>
      <c r="D501" s="29"/>
      <c r="E501" s="105" t="str">
        <f>IF($C501&gt;0,VLOOKUP($C501,'ALN 070824'!$A:$C,2,FALSE),"")</f>
        <v/>
      </c>
      <c r="F501" s="10"/>
      <c r="G501" s="18"/>
      <c r="I501" s="106" t="str">
        <f t="shared" si="28"/>
        <v/>
      </c>
      <c r="J501" s="106" t="str">
        <f t="shared" si="29"/>
        <v/>
      </c>
      <c r="K501" s="106" t="str">
        <f t="shared" si="30"/>
        <v/>
      </c>
      <c r="L501" s="106" t="str">
        <f t="shared" si="31"/>
        <v/>
      </c>
    </row>
    <row r="502" spans="1:12">
      <c r="A502" s="103" t="str">
        <f>IF($C502=0,"",'RECEIVED FROM STATE'!$B$2)</f>
        <v/>
      </c>
      <c r="B502" s="104" t="str">
        <f>IF($C502&gt;0,VLOOKUP($C502,'ALN 070824'!$A:$C,3,FALSE),"")</f>
        <v/>
      </c>
      <c r="C502" s="30"/>
      <c r="D502" s="29"/>
      <c r="E502" s="105" t="str">
        <f>IF($C502&gt;0,VLOOKUP($C502,'ALN 070824'!$A:$C,2,FALSE),"")</f>
        <v/>
      </c>
      <c r="F502" s="10"/>
      <c r="G502" s="18"/>
      <c r="I502" s="106" t="str">
        <f t="shared" si="28"/>
        <v/>
      </c>
      <c r="J502" s="106" t="str">
        <f t="shared" si="29"/>
        <v/>
      </c>
      <c r="K502" s="106" t="str">
        <f t="shared" si="30"/>
        <v/>
      </c>
      <c r="L502" s="106" t="str">
        <f t="shared" si="31"/>
        <v/>
      </c>
    </row>
    <row r="503" spans="1:12">
      <c r="A503" s="103" t="str">
        <f>IF($C503=0,"",'RECEIVED FROM STATE'!$B$2)</f>
        <v/>
      </c>
      <c r="B503" s="104" t="str">
        <f>IF($C503&gt;0,VLOOKUP($C503,'ALN 070824'!$A:$C,3,FALSE),"")</f>
        <v/>
      </c>
      <c r="C503" s="30"/>
      <c r="D503" s="29"/>
      <c r="E503" s="105" t="str">
        <f>IF($C503&gt;0,VLOOKUP($C503,'ALN 070824'!$A:$C,2,FALSE),"")</f>
        <v/>
      </c>
      <c r="F503" s="10"/>
      <c r="G503" s="18"/>
      <c r="I503" s="106" t="str">
        <f t="shared" si="28"/>
        <v/>
      </c>
      <c r="J503" s="106" t="str">
        <f t="shared" si="29"/>
        <v/>
      </c>
      <c r="K503" s="106" t="str">
        <f t="shared" si="30"/>
        <v/>
      </c>
      <c r="L503" s="106" t="str">
        <f t="shared" si="31"/>
        <v/>
      </c>
    </row>
    <row r="504" spans="1:12">
      <c r="A504" s="103" t="str">
        <f>IF($C504=0,"",'RECEIVED FROM STATE'!$B$2)</f>
        <v/>
      </c>
      <c r="B504" s="104" t="str">
        <f>IF($C504&gt;0,VLOOKUP($C504,'ALN 070824'!$A:$C,3,FALSE),"")</f>
        <v/>
      </c>
      <c r="C504" s="30"/>
      <c r="D504" s="29"/>
      <c r="E504" s="105" t="str">
        <f>IF($C504&gt;0,VLOOKUP($C504,'ALN 070824'!$A:$C,2,FALSE),"")</f>
        <v/>
      </c>
      <c r="F504" s="10"/>
      <c r="G504" s="18"/>
      <c r="I504" s="106" t="str">
        <f t="shared" si="28"/>
        <v/>
      </c>
      <c r="J504" s="106" t="str">
        <f t="shared" si="29"/>
        <v/>
      </c>
      <c r="K504" s="106" t="str">
        <f t="shared" si="30"/>
        <v/>
      </c>
      <c r="L504" s="106" t="str">
        <f t="shared" si="31"/>
        <v/>
      </c>
    </row>
    <row r="505" spans="1:12">
      <c r="A505" s="103" t="str">
        <f>IF($C505=0,"",'RECEIVED FROM STATE'!$B$2)</f>
        <v/>
      </c>
      <c r="B505" s="104" t="str">
        <f>IF($C505&gt;0,VLOOKUP($C505,'ALN 070824'!$A:$C,3,FALSE),"")</f>
        <v/>
      </c>
      <c r="C505" s="30"/>
      <c r="D505" s="29"/>
      <c r="E505" s="105" t="str">
        <f>IF($C505&gt;0,VLOOKUP($C505,'ALN 070824'!$A:$C,2,FALSE),"")</f>
        <v/>
      </c>
      <c r="F505" s="10"/>
      <c r="G505" s="18"/>
      <c r="I505" s="106" t="str">
        <f t="shared" si="28"/>
        <v/>
      </c>
      <c r="J505" s="106" t="str">
        <f t="shared" si="29"/>
        <v/>
      </c>
      <c r="K505" s="106" t="str">
        <f t="shared" si="30"/>
        <v/>
      </c>
      <c r="L505" s="106" t="str">
        <f t="shared" si="31"/>
        <v/>
      </c>
    </row>
    <row r="506" spans="1:12">
      <c r="A506" s="103" t="str">
        <f>IF($C506=0,"",'RECEIVED FROM STATE'!$B$2)</f>
        <v/>
      </c>
      <c r="B506" s="104" t="str">
        <f>IF($C506&gt;0,VLOOKUP($C506,'ALN 070824'!$A:$C,3,FALSE),"")</f>
        <v/>
      </c>
      <c r="C506" s="30"/>
      <c r="D506" s="29"/>
      <c r="E506" s="105" t="str">
        <f>IF($C506&gt;0,VLOOKUP($C506,'ALN 070824'!$A:$C,2,FALSE),"")</f>
        <v/>
      </c>
      <c r="F506" s="10"/>
      <c r="G506" s="18"/>
      <c r="I506" s="106" t="str">
        <f t="shared" si="28"/>
        <v/>
      </c>
      <c r="J506" s="106" t="str">
        <f t="shared" si="29"/>
        <v/>
      </c>
      <c r="K506" s="106" t="str">
        <f t="shared" si="30"/>
        <v/>
      </c>
      <c r="L506" s="106" t="str">
        <f t="shared" si="31"/>
        <v/>
      </c>
    </row>
    <row r="507" spans="1:12">
      <c r="A507" s="103" t="str">
        <f>IF($C507=0,"",'RECEIVED FROM STATE'!$B$2)</f>
        <v/>
      </c>
      <c r="B507" s="104" t="str">
        <f>IF($C507&gt;0,VLOOKUP($C507,'ALN 070824'!$A:$C,3,FALSE),"")</f>
        <v/>
      </c>
      <c r="C507" s="30"/>
      <c r="D507" s="29"/>
      <c r="E507" s="105" t="str">
        <f>IF($C507&gt;0,VLOOKUP($C507,'ALN 070824'!$A:$C,2,FALSE),"")</f>
        <v/>
      </c>
      <c r="F507" s="10"/>
      <c r="G507" s="18"/>
      <c r="I507" s="106" t="str">
        <f t="shared" si="28"/>
        <v/>
      </c>
      <c r="J507" s="106" t="str">
        <f t="shared" si="29"/>
        <v/>
      </c>
      <c r="K507" s="106" t="str">
        <f t="shared" si="30"/>
        <v/>
      </c>
      <c r="L507" s="106" t="str">
        <f t="shared" si="31"/>
        <v/>
      </c>
    </row>
    <row r="508" spans="1:12">
      <c r="A508" s="103" t="str">
        <f>IF($C508=0,"",'RECEIVED FROM STATE'!$B$2)</f>
        <v/>
      </c>
      <c r="B508" s="104" t="str">
        <f>IF($C508&gt;0,VLOOKUP($C508,'ALN 070824'!$A:$C,3,FALSE),"")</f>
        <v/>
      </c>
      <c r="C508" s="30"/>
      <c r="D508" s="29"/>
      <c r="E508" s="105" t="str">
        <f>IF($C508&gt;0,VLOOKUP($C508,'ALN 070824'!$A:$C,2,FALSE),"")</f>
        <v/>
      </c>
      <c r="F508" s="10"/>
      <c r="G508" s="18"/>
      <c r="I508" s="106" t="str">
        <f t="shared" si="28"/>
        <v/>
      </c>
      <c r="J508" s="106" t="str">
        <f t="shared" si="29"/>
        <v/>
      </c>
      <c r="K508" s="106" t="str">
        <f t="shared" si="30"/>
        <v/>
      </c>
      <c r="L508" s="106" t="str">
        <f t="shared" si="31"/>
        <v/>
      </c>
    </row>
    <row r="509" spans="1:12">
      <c r="A509" s="103" t="str">
        <f>IF($C509=0,"",'RECEIVED FROM STATE'!$B$2)</f>
        <v/>
      </c>
      <c r="B509" s="104" t="str">
        <f>IF($C509&gt;0,VLOOKUP($C509,'ALN 070824'!$A:$C,3,FALSE),"")</f>
        <v/>
      </c>
      <c r="C509" s="30"/>
      <c r="D509" s="29"/>
      <c r="E509" s="105" t="str">
        <f>IF($C509&gt;0,VLOOKUP($C509,'ALN 070824'!$A:$C,2,FALSE),"")</f>
        <v/>
      </c>
      <c r="F509" s="10"/>
      <c r="G509" s="18"/>
      <c r="I509" s="106" t="str">
        <f t="shared" si="28"/>
        <v/>
      </c>
      <c r="J509" s="106" t="str">
        <f t="shared" si="29"/>
        <v/>
      </c>
      <c r="K509" s="106" t="str">
        <f t="shared" si="30"/>
        <v/>
      </c>
      <c r="L509" s="106" t="str">
        <f t="shared" si="31"/>
        <v/>
      </c>
    </row>
    <row r="510" spans="1:12">
      <c r="A510" s="103" t="str">
        <f>IF($C510=0,"",'RECEIVED FROM STATE'!$B$2)</f>
        <v/>
      </c>
      <c r="B510" s="104" t="str">
        <f>IF($C510&gt;0,VLOOKUP($C510,'ALN 070824'!$A:$C,3,FALSE),"")</f>
        <v/>
      </c>
      <c r="C510" s="30"/>
      <c r="D510" s="29"/>
      <c r="E510" s="105" t="str">
        <f>IF($C510&gt;0,VLOOKUP($C510,'ALN 070824'!$A:$C,2,FALSE),"")</f>
        <v/>
      </c>
      <c r="F510" s="10"/>
      <c r="G510" s="18"/>
      <c r="I510" s="106" t="str">
        <f t="shared" si="28"/>
        <v/>
      </c>
      <c r="J510" s="106" t="str">
        <f t="shared" si="29"/>
        <v/>
      </c>
      <c r="K510" s="106" t="str">
        <f t="shared" si="30"/>
        <v/>
      </c>
      <c r="L510" s="106" t="str">
        <f t="shared" si="31"/>
        <v/>
      </c>
    </row>
    <row r="511" spans="1:12">
      <c r="A511" s="103" t="str">
        <f>IF($C511=0,"",'RECEIVED FROM STATE'!$B$2)</f>
        <v/>
      </c>
      <c r="B511" s="104" t="str">
        <f>IF($C511&gt;0,VLOOKUP($C511,'ALN 070824'!$A:$C,3,FALSE),"")</f>
        <v/>
      </c>
      <c r="C511" s="30"/>
      <c r="D511" s="29"/>
      <c r="E511" s="105" t="str">
        <f>IF($C511&gt;0,VLOOKUP($C511,'ALN 070824'!$A:$C,2,FALSE),"")</f>
        <v/>
      </c>
      <c r="F511" s="10"/>
      <c r="G511" s="18"/>
      <c r="I511" s="106" t="str">
        <f t="shared" si="28"/>
        <v/>
      </c>
      <c r="J511" s="106" t="str">
        <f t="shared" si="29"/>
        <v/>
      </c>
      <c r="K511" s="106" t="str">
        <f t="shared" si="30"/>
        <v/>
      </c>
      <c r="L511" s="106" t="str">
        <f t="shared" si="31"/>
        <v/>
      </c>
    </row>
    <row r="512" spans="1:12">
      <c r="A512" s="103" t="str">
        <f>IF($C512=0,"",'RECEIVED FROM STATE'!$B$2)</f>
        <v/>
      </c>
      <c r="B512" s="104" t="str">
        <f>IF($C512&gt;0,VLOOKUP($C512,'ALN 070824'!$A:$C,3,FALSE),"")</f>
        <v/>
      </c>
      <c r="C512" s="30"/>
      <c r="D512" s="29"/>
      <c r="E512" s="105" t="str">
        <f>IF($C512&gt;0,VLOOKUP($C512,'ALN 070824'!$A:$C,2,FALSE),"")</f>
        <v/>
      </c>
      <c r="F512" s="10"/>
      <c r="G512" s="18"/>
      <c r="I512" s="106" t="str">
        <f t="shared" si="28"/>
        <v/>
      </c>
      <c r="J512" s="106" t="str">
        <f t="shared" si="29"/>
        <v/>
      </c>
      <c r="K512" s="106" t="str">
        <f t="shared" si="30"/>
        <v/>
      </c>
      <c r="L512" s="106" t="str">
        <f t="shared" si="31"/>
        <v/>
      </c>
    </row>
    <row r="513" spans="1:12">
      <c r="A513" s="103" t="str">
        <f>IF($C513=0,"",'RECEIVED FROM STATE'!$B$2)</f>
        <v/>
      </c>
      <c r="B513" s="104" t="str">
        <f>IF($C513&gt;0,VLOOKUP($C513,'ALN 070824'!$A:$C,3,FALSE),"")</f>
        <v/>
      </c>
      <c r="C513" s="30"/>
      <c r="D513" s="29"/>
      <c r="E513" s="105" t="str">
        <f>IF($C513&gt;0,VLOOKUP($C513,'ALN 070824'!$A:$C,2,FALSE),"")</f>
        <v/>
      </c>
      <c r="F513" s="10"/>
      <c r="G513" s="18"/>
      <c r="I513" s="106" t="str">
        <f t="shared" si="28"/>
        <v/>
      </c>
      <c r="J513" s="106" t="str">
        <f t="shared" si="29"/>
        <v/>
      </c>
      <c r="K513" s="106" t="str">
        <f t="shared" si="30"/>
        <v/>
      </c>
      <c r="L513" s="106" t="str">
        <f t="shared" si="31"/>
        <v/>
      </c>
    </row>
    <row r="514" spans="1:12">
      <c r="A514" s="103" t="str">
        <f>IF($C514=0,"",'RECEIVED FROM STATE'!$B$2)</f>
        <v/>
      </c>
      <c r="B514" s="104" t="str">
        <f>IF($C514&gt;0,VLOOKUP($C514,'ALN 070824'!$A:$C,3,FALSE),"")</f>
        <v/>
      </c>
      <c r="C514" s="30"/>
      <c r="D514" s="29"/>
      <c r="E514" s="105" t="str">
        <f>IF($C514&gt;0,VLOOKUP($C514,'ALN 070824'!$A:$C,2,FALSE),"")</f>
        <v/>
      </c>
      <c r="F514" s="10"/>
      <c r="G514" s="18"/>
      <c r="I514" s="106" t="str">
        <f t="shared" si="28"/>
        <v/>
      </c>
      <c r="J514" s="106" t="str">
        <f t="shared" si="29"/>
        <v/>
      </c>
      <c r="K514" s="106" t="str">
        <f t="shared" si="30"/>
        <v/>
      </c>
      <c r="L514" s="106" t="str">
        <f t="shared" si="31"/>
        <v/>
      </c>
    </row>
    <row r="515" spans="1:12">
      <c r="A515" s="103" t="str">
        <f>IF($C515=0,"",'RECEIVED FROM STATE'!$B$2)</f>
        <v/>
      </c>
      <c r="B515" s="104" t="str">
        <f>IF($C515&gt;0,VLOOKUP($C515,'ALN 070824'!$A:$C,3,FALSE),"")</f>
        <v/>
      </c>
      <c r="C515" s="30"/>
      <c r="D515" s="29"/>
      <c r="E515" s="105" t="str">
        <f>IF($C515&gt;0,VLOOKUP($C515,'ALN 070824'!$A:$C,2,FALSE),"")</f>
        <v/>
      </c>
      <c r="F515" s="10"/>
      <c r="G515" s="18"/>
      <c r="I515" s="106" t="str">
        <f t="shared" si="28"/>
        <v/>
      </c>
      <c r="J515" s="106" t="str">
        <f t="shared" si="29"/>
        <v/>
      </c>
      <c r="K515" s="106" t="str">
        <f t="shared" si="30"/>
        <v/>
      </c>
      <c r="L515" s="106" t="str">
        <f t="shared" si="31"/>
        <v/>
      </c>
    </row>
    <row r="516" spans="1:12">
      <c r="A516" s="103" t="str">
        <f>IF($C516=0,"",'RECEIVED FROM STATE'!$B$2)</f>
        <v/>
      </c>
      <c r="B516" s="104" t="str">
        <f>IF($C516&gt;0,VLOOKUP($C516,'ALN 070824'!$A:$C,3,FALSE),"")</f>
        <v/>
      </c>
      <c r="C516" s="30"/>
      <c r="D516" s="29"/>
      <c r="E516" s="105" t="str">
        <f>IF($C516&gt;0,VLOOKUP($C516,'ALN 070824'!$A:$C,2,FALSE),"")</f>
        <v/>
      </c>
      <c r="F516" s="10"/>
      <c r="G516" s="18"/>
      <c r="I516" s="106" t="str">
        <f t="shared" si="28"/>
        <v/>
      </c>
      <c r="J516" s="106" t="str">
        <f t="shared" si="29"/>
        <v/>
      </c>
      <c r="K516" s="106" t="str">
        <f t="shared" si="30"/>
        <v/>
      </c>
      <c r="L516" s="106" t="str">
        <f t="shared" si="31"/>
        <v/>
      </c>
    </row>
    <row r="517" spans="1:12">
      <c r="A517" s="103" t="str">
        <f>IF($C517=0,"",'RECEIVED FROM STATE'!$B$2)</f>
        <v/>
      </c>
      <c r="B517" s="104" t="str">
        <f>IF($C517&gt;0,VLOOKUP($C517,'ALN 070824'!$A:$C,3,FALSE),"")</f>
        <v/>
      </c>
      <c r="C517" s="30"/>
      <c r="D517" s="29"/>
      <c r="E517" s="105" t="str">
        <f>IF($C517&gt;0,VLOOKUP($C517,'ALN 070824'!$A:$C,2,FALSE),"")</f>
        <v/>
      </c>
      <c r="F517" s="10"/>
      <c r="G517" s="18"/>
      <c r="I517" s="106" t="str">
        <f t="shared" si="28"/>
        <v/>
      </c>
      <c r="J517" s="106" t="str">
        <f t="shared" si="29"/>
        <v/>
      </c>
      <c r="K517" s="106" t="str">
        <f t="shared" si="30"/>
        <v/>
      </c>
      <c r="L517" s="106" t="str">
        <f t="shared" si="31"/>
        <v/>
      </c>
    </row>
    <row r="518" spans="1:12">
      <c r="A518" s="103" t="str">
        <f>IF($C518=0,"",'RECEIVED FROM STATE'!$B$2)</f>
        <v/>
      </c>
      <c r="B518" s="104" t="str">
        <f>IF($C518&gt;0,VLOOKUP($C518,'ALN 070824'!$A:$C,3,FALSE),"")</f>
        <v/>
      </c>
      <c r="C518" s="30"/>
      <c r="D518" s="29"/>
      <c r="E518" s="105" t="str">
        <f>IF($C518&gt;0,VLOOKUP($C518,'ALN 070824'!$A:$C,2,FALSE),"")</f>
        <v/>
      </c>
      <c r="F518" s="10"/>
      <c r="G518" s="18"/>
      <c r="I518" s="106" t="str">
        <f t="shared" si="28"/>
        <v/>
      </c>
      <c r="J518" s="106" t="str">
        <f t="shared" si="29"/>
        <v/>
      </c>
      <c r="K518" s="106" t="str">
        <f t="shared" si="30"/>
        <v/>
      </c>
      <c r="L518" s="106" t="str">
        <f t="shared" si="31"/>
        <v/>
      </c>
    </row>
    <row r="519" spans="1:12">
      <c r="A519" s="103" t="str">
        <f>IF($C519=0,"",'RECEIVED FROM STATE'!$B$2)</f>
        <v/>
      </c>
      <c r="B519" s="104" t="str">
        <f>IF($C519&gt;0,VLOOKUP($C519,'ALN 070824'!$A:$C,3,FALSE),"")</f>
        <v/>
      </c>
      <c r="C519" s="30"/>
      <c r="D519" s="29"/>
      <c r="E519" s="105" t="str">
        <f>IF($C519&gt;0,VLOOKUP($C519,'ALN 070824'!$A:$C,2,FALSE),"")</f>
        <v/>
      </c>
      <c r="F519" s="10"/>
      <c r="G519" s="18"/>
      <c r="I519" s="106" t="str">
        <f t="shared" si="28"/>
        <v/>
      </c>
      <c r="J519" s="106" t="str">
        <f t="shared" si="29"/>
        <v/>
      </c>
      <c r="K519" s="106" t="str">
        <f t="shared" si="30"/>
        <v/>
      </c>
      <c r="L519" s="106" t="str">
        <f t="shared" si="31"/>
        <v/>
      </c>
    </row>
    <row r="520" spans="1:12">
      <c r="A520" s="103" t="str">
        <f>IF($C520=0,"",'RECEIVED FROM STATE'!$B$2)</f>
        <v/>
      </c>
      <c r="B520" s="104" t="str">
        <f>IF($C520&gt;0,VLOOKUP($C520,'ALN 070824'!$A:$C,3,FALSE),"")</f>
        <v/>
      </c>
      <c r="C520" s="30"/>
      <c r="D520" s="29"/>
      <c r="E520" s="105" t="str">
        <f>IF($C520&gt;0,VLOOKUP($C520,'ALN 070824'!$A:$C,2,FALSE),"")</f>
        <v/>
      </c>
      <c r="F520" s="10"/>
      <c r="G520" s="18"/>
      <c r="I520" s="106" t="str">
        <f t="shared" si="28"/>
        <v/>
      </c>
      <c r="J520" s="106" t="str">
        <f t="shared" si="29"/>
        <v/>
      </c>
      <c r="K520" s="106" t="str">
        <f t="shared" si="30"/>
        <v/>
      </c>
      <c r="L520" s="106" t="str">
        <f t="shared" si="31"/>
        <v/>
      </c>
    </row>
    <row r="521" spans="1:12">
      <c r="A521" s="103" t="str">
        <f>IF($C521=0,"",'RECEIVED FROM STATE'!$B$2)</f>
        <v/>
      </c>
      <c r="B521" s="104" t="str">
        <f>IF($C521&gt;0,VLOOKUP($C521,'ALN 070824'!$A:$C,3,FALSE),"")</f>
        <v/>
      </c>
      <c r="C521" s="30"/>
      <c r="D521" s="29"/>
      <c r="E521" s="105" t="str">
        <f>IF($C521&gt;0,VLOOKUP($C521,'ALN 070824'!$A:$C,2,FALSE),"")</f>
        <v/>
      </c>
      <c r="F521" s="10"/>
      <c r="G521" s="18"/>
      <c r="I521" s="106" t="str">
        <f t="shared" ref="I521:I584" si="32">IF(OR(C521="84.425",C521="84.032"),"Please complete the ALN with alpha character.",IFERROR(IF(AND(E521="Other Assistance",ISBLANK(G521)),"Program Name required, please provide the Other ID Number (if applicable).",""),""))</f>
        <v/>
      </c>
      <c r="J521" s="106" t="str">
        <f t="shared" ref="J521:J584" si="33">LEFT(C521,2)</f>
        <v/>
      </c>
      <c r="K521" s="106" t="str">
        <f t="shared" ref="K521:K584" si="34">CONCATENATE($C521,$D521)</f>
        <v/>
      </c>
      <c r="L521" s="106" t="str">
        <f t="shared" ref="L521:L584" si="35">CONCATENATE($C521,$D521,$G521)</f>
        <v/>
      </c>
    </row>
    <row r="522" spans="1:12">
      <c r="A522" s="103" t="str">
        <f>IF($C522=0,"",'RECEIVED FROM STATE'!$B$2)</f>
        <v/>
      </c>
      <c r="B522" s="104" t="str">
        <f>IF($C522&gt;0,VLOOKUP($C522,'ALN 070824'!$A:$C,3,FALSE),"")</f>
        <v/>
      </c>
      <c r="C522" s="30"/>
      <c r="D522" s="29"/>
      <c r="E522" s="105" t="str">
        <f>IF($C522&gt;0,VLOOKUP($C522,'ALN 070824'!$A:$C,2,FALSE),"")</f>
        <v/>
      </c>
      <c r="F522" s="10"/>
      <c r="G522" s="18"/>
      <c r="I522" s="106" t="str">
        <f t="shared" si="32"/>
        <v/>
      </c>
      <c r="J522" s="106" t="str">
        <f t="shared" si="33"/>
        <v/>
      </c>
      <c r="K522" s="106" t="str">
        <f t="shared" si="34"/>
        <v/>
      </c>
      <c r="L522" s="106" t="str">
        <f t="shared" si="35"/>
        <v/>
      </c>
    </row>
    <row r="523" spans="1:12">
      <c r="A523" s="103" t="str">
        <f>IF($C523=0,"",'RECEIVED FROM STATE'!$B$2)</f>
        <v/>
      </c>
      <c r="B523" s="104" t="str">
        <f>IF($C523&gt;0,VLOOKUP($C523,'ALN 070824'!$A:$C,3,FALSE),"")</f>
        <v/>
      </c>
      <c r="C523" s="30"/>
      <c r="D523" s="29"/>
      <c r="E523" s="105" t="str">
        <f>IF($C523&gt;0,VLOOKUP($C523,'ALN 070824'!$A:$C,2,FALSE),"")</f>
        <v/>
      </c>
      <c r="F523" s="10"/>
      <c r="G523" s="18"/>
      <c r="I523" s="106" t="str">
        <f t="shared" si="32"/>
        <v/>
      </c>
      <c r="J523" s="106" t="str">
        <f t="shared" si="33"/>
        <v/>
      </c>
      <c r="K523" s="106" t="str">
        <f t="shared" si="34"/>
        <v/>
      </c>
      <c r="L523" s="106" t="str">
        <f t="shared" si="35"/>
        <v/>
      </c>
    </row>
    <row r="524" spans="1:12">
      <c r="A524" s="103" t="str">
        <f>IF($C524=0,"",'RECEIVED FROM STATE'!$B$2)</f>
        <v/>
      </c>
      <c r="B524" s="104" t="str">
        <f>IF($C524&gt;0,VLOOKUP($C524,'ALN 070824'!$A:$C,3,FALSE),"")</f>
        <v/>
      </c>
      <c r="C524" s="30"/>
      <c r="D524" s="29"/>
      <c r="E524" s="105" t="str">
        <f>IF($C524&gt;0,VLOOKUP($C524,'ALN 070824'!$A:$C,2,FALSE),"")</f>
        <v/>
      </c>
      <c r="F524" s="10"/>
      <c r="G524" s="18"/>
      <c r="I524" s="106" t="str">
        <f t="shared" si="32"/>
        <v/>
      </c>
      <c r="J524" s="106" t="str">
        <f t="shared" si="33"/>
        <v/>
      </c>
      <c r="K524" s="106" t="str">
        <f t="shared" si="34"/>
        <v/>
      </c>
      <c r="L524" s="106" t="str">
        <f t="shared" si="35"/>
        <v/>
      </c>
    </row>
    <row r="525" spans="1:12">
      <c r="A525" s="103" t="str">
        <f>IF($C525=0,"",'RECEIVED FROM STATE'!$B$2)</f>
        <v/>
      </c>
      <c r="B525" s="104" t="str">
        <f>IF($C525&gt;0,VLOOKUP($C525,'ALN 070824'!$A:$C,3,FALSE),"")</f>
        <v/>
      </c>
      <c r="C525" s="30"/>
      <c r="D525" s="29"/>
      <c r="E525" s="105" t="str">
        <f>IF($C525&gt;0,VLOOKUP($C525,'ALN 070824'!$A:$C,2,FALSE),"")</f>
        <v/>
      </c>
      <c r="F525" s="10"/>
      <c r="G525" s="18"/>
      <c r="I525" s="106" t="str">
        <f t="shared" si="32"/>
        <v/>
      </c>
      <c r="J525" s="106" t="str">
        <f t="shared" si="33"/>
        <v/>
      </c>
      <c r="K525" s="106" t="str">
        <f t="shared" si="34"/>
        <v/>
      </c>
      <c r="L525" s="106" t="str">
        <f t="shared" si="35"/>
        <v/>
      </c>
    </row>
    <row r="526" spans="1:12">
      <c r="A526" s="103" t="str">
        <f>IF($C526=0,"",'RECEIVED FROM STATE'!$B$2)</f>
        <v/>
      </c>
      <c r="B526" s="104" t="str">
        <f>IF($C526&gt;0,VLOOKUP($C526,'ALN 070824'!$A:$C,3,FALSE),"")</f>
        <v/>
      </c>
      <c r="C526" s="30"/>
      <c r="D526" s="29"/>
      <c r="E526" s="105" t="str">
        <f>IF($C526&gt;0,VLOOKUP($C526,'ALN 070824'!$A:$C,2,FALSE),"")</f>
        <v/>
      </c>
      <c r="F526" s="10"/>
      <c r="G526" s="18"/>
      <c r="I526" s="106" t="str">
        <f t="shared" si="32"/>
        <v/>
      </c>
      <c r="J526" s="106" t="str">
        <f t="shared" si="33"/>
        <v/>
      </c>
      <c r="K526" s="106" t="str">
        <f t="shared" si="34"/>
        <v/>
      </c>
      <c r="L526" s="106" t="str">
        <f t="shared" si="35"/>
        <v/>
      </c>
    </row>
    <row r="527" spans="1:12">
      <c r="A527" s="103" t="str">
        <f>IF($C527=0,"",'RECEIVED FROM STATE'!$B$2)</f>
        <v/>
      </c>
      <c r="B527" s="104" t="str">
        <f>IF($C527&gt;0,VLOOKUP($C527,'ALN 070824'!$A:$C,3,FALSE),"")</f>
        <v/>
      </c>
      <c r="C527" s="30"/>
      <c r="D527" s="29"/>
      <c r="E527" s="105" t="str">
        <f>IF($C527&gt;0,VLOOKUP($C527,'ALN 070824'!$A:$C,2,FALSE),"")</f>
        <v/>
      </c>
      <c r="F527" s="10"/>
      <c r="G527" s="18"/>
      <c r="I527" s="106" t="str">
        <f t="shared" si="32"/>
        <v/>
      </c>
      <c r="J527" s="106" t="str">
        <f t="shared" si="33"/>
        <v/>
      </c>
      <c r="K527" s="106" t="str">
        <f t="shared" si="34"/>
        <v/>
      </c>
      <c r="L527" s="106" t="str">
        <f t="shared" si="35"/>
        <v/>
      </c>
    </row>
    <row r="528" spans="1:12">
      <c r="A528" s="103" t="str">
        <f>IF($C528=0,"",'RECEIVED FROM STATE'!$B$2)</f>
        <v/>
      </c>
      <c r="B528" s="104" t="str">
        <f>IF($C528&gt;0,VLOOKUP($C528,'ALN 070824'!$A:$C,3,FALSE),"")</f>
        <v/>
      </c>
      <c r="C528" s="30"/>
      <c r="D528" s="29"/>
      <c r="E528" s="105" t="str">
        <f>IF($C528&gt;0,VLOOKUP($C528,'ALN 070824'!$A:$C,2,FALSE),"")</f>
        <v/>
      </c>
      <c r="F528" s="10"/>
      <c r="G528" s="18"/>
      <c r="I528" s="106" t="str">
        <f t="shared" si="32"/>
        <v/>
      </c>
      <c r="J528" s="106" t="str">
        <f t="shared" si="33"/>
        <v/>
      </c>
      <c r="K528" s="106" t="str">
        <f t="shared" si="34"/>
        <v/>
      </c>
      <c r="L528" s="106" t="str">
        <f t="shared" si="35"/>
        <v/>
      </c>
    </row>
    <row r="529" spans="1:12">
      <c r="A529" s="103" t="str">
        <f>IF($C529=0,"",'RECEIVED FROM STATE'!$B$2)</f>
        <v/>
      </c>
      <c r="B529" s="104" t="str">
        <f>IF($C529&gt;0,VLOOKUP($C529,'ALN 070824'!$A:$C,3,FALSE),"")</f>
        <v/>
      </c>
      <c r="C529" s="30"/>
      <c r="D529" s="29"/>
      <c r="E529" s="105" t="str">
        <f>IF($C529&gt;0,VLOOKUP($C529,'ALN 070824'!$A:$C,2,FALSE),"")</f>
        <v/>
      </c>
      <c r="F529" s="10"/>
      <c r="G529" s="18"/>
      <c r="I529" s="106" t="str">
        <f t="shared" si="32"/>
        <v/>
      </c>
      <c r="J529" s="106" t="str">
        <f t="shared" si="33"/>
        <v/>
      </c>
      <c r="K529" s="106" t="str">
        <f t="shared" si="34"/>
        <v/>
      </c>
      <c r="L529" s="106" t="str">
        <f t="shared" si="35"/>
        <v/>
      </c>
    </row>
    <row r="530" spans="1:12">
      <c r="A530" s="103" t="str">
        <f>IF($C530=0,"",'RECEIVED FROM STATE'!$B$2)</f>
        <v/>
      </c>
      <c r="B530" s="104" t="str">
        <f>IF($C530&gt;0,VLOOKUP($C530,'ALN 070824'!$A:$C,3,FALSE),"")</f>
        <v/>
      </c>
      <c r="C530" s="30"/>
      <c r="D530" s="29"/>
      <c r="E530" s="105" t="str">
        <f>IF($C530&gt;0,VLOOKUP($C530,'ALN 070824'!$A:$C,2,FALSE),"")</f>
        <v/>
      </c>
      <c r="F530" s="10"/>
      <c r="G530" s="18"/>
      <c r="I530" s="106" t="str">
        <f t="shared" si="32"/>
        <v/>
      </c>
      <c r="J530" s="106" t="str">
        <f t="shared" si="33"/>
        <v/>
      </c>
      <c r="K530" s="106" t="str">
        <f t="shared" si="34"/>
        <v/>
      </c>
      <c r="L530" s="106" t="str">
        <f t="shared" si="35"/>
        <v/>
      </c>
    </row>
    <row r="531" spans="1:12">
      <c r="A531" s="103" t="str">
        <f>IF($C531=0,"",'RECEIVED FROM STATE'!$B$2)</f>
        <v/>
      </c>
      <c r="B531" s="104" t="str">
        <f>IF($C531&gt;0,VLOOKUP($C531,'ALN 070824'!$A:$C,3,FALSE),"")</f>
        <v/>
      </c>
      <c r="C531" s="30"/>
      <c r="D531" s="29"/>
      <c r="E531" s="105" t="str">
        <f>IF($C531&gt;0,VLOOKUP($C531,'ALN 070824'!$A:$C,2,FALSE),"")</f>
        <v/>
      </c>
      <c r="F531" s="10"/>
      <c r="G531" s="18"/>
      <c r="I531" s="106" t="str">
        <f t="shared" si="32"/>
        <v/>
      </c>
      <c r="J531" s="106" t="str">
        <f t="shared" si="33"/>
        <v/>
      </c>
      <c r="K531" s="106" t="str">
        <f t="shared" si="34"/>
        <v/>
      </c>
      <c r="L531" s="106" t="str">
        <f t="shared" si="35"/>
        <v/>
      </c>
    </row>
    <row r="532" spans="1:12">
      <c r="A532" s="103" t="str">
        <f>IF($C532=0,"",'RECEIVED FROM STATE'!$B$2)</f>
        <v/>
      </c>
      <c r="B532" s="104" t="str">
        <f>IF($C532&gt;0,VLOOKUP($C532,'ALN 070824'!$A:$C,3,FALSE),"")</f>
        <v/>
      </c>
      <c r="C532" s="30"/>
      <c r="D532" s="29"/>
      <c r="E532" s="105" t="str">
        <f>IF($C532&gt;0,VLOOKUP($C532,'ALN 070824'!$A:$C,2,FALSE),"")</f>
        <v/>
      </c>
      <c r="F532" s="10"/>
      <c r="G532" s="18"/>
      <c r="I532" s="106" t="str">
        <f t="shared" si="32"/>
        <v/>
      </c>
      <c r="J532" s="106" t="str">
        <f t="shared" si="33"/>
        <v/>
      </c>
      <c r="K532" s="106" t="str">
        <f t="shared" si="34"/>
        <v/>
      </c>
      <c r="L532" s="106" t="str">
        <f t="shared" si="35"/>
        <v/>
      </c>
    </row>
    <row r="533" spans="1:12">
      <c r="A533" s="103" t="str">
        <f>IF($C533=0,"",'RECEIVED FROM STATE'!$B$2)</f>
        <v/>
      </c>
      <c r="B533" s="104" t="str">
        <f>IF($C533&gt;0,VLOOKUP($C533,'ALN 070824'!$A:$C,3,FALSE),"")</f>
        <v/>
      </c>
      <c r="C533" s="30"/>
      <c r="D533" s="29"/>
      <c r="E533" s="105" t="str">
        <f>IF($C533&gt;0,VLOOKUP($C533,'ALN 070824'!$A:$C,2,FALSE),"")</f>
        <v/>
      </c>
      <c r="F533" s="10"/>
      <c r="G533" s="18"/>
      <c r="I533" s="106" t="str">
        <f t="shared" si="32"/>
        <v/>
      </c>
      <c r="J533" s="106" t="str">
        <f t="shared" si="33"/>
        <v/>
      </c>
      <c r="K533" s="106" t="str">
        <f t="shared" si="34"/>
        <v/>
      </c>
      <c r="L533" s="106" t="str">
        <f t="shared" si="35"/>
        <v/>
      </c>
    </row>
    <row r="534" spans="1:12">
      <c r="A534" s="103" t="str">
        <f>IF($C534=0,"",'RECEIVED FROM STATE'!$B$2)</f>
        <v/>
      </c>
      <c r="B534" s="104" t="str">
        <f>IF($C534&gt;0,VLOOKUP($C534,'ALN 070824'!$A:$C,3,FALSE),"")</f>
        <v/>
      </c>
      <c r="C534" s="30"/>
      <c r="D534" s="29"/>
      <c r="E534" s="105" t="str">
        <f>IF($C534&gt;0,VLOOKUP($C534,'ALN 070824'!$A:$C,2,FALSE),"")</f>
        <v/>
      </c>
      <c r="F534" s="10"/>
      <c r="G534" s="18"/>
      <c r="I534" s="106" t="str">
        <f t="shared" si="32"/>
        <v/>
      </c>
      <c r="J534" s="106" t="str">
        <f t="shared" si="33"/>
        <v/>
      </c>
      <c r="K534" s="106" t="str">
        <f t="shared" si="34"/>
        <v/>
      </c>
      <c r="L534" s="106" t="str">
        <f t="shared" si="35"/>
        <v/>
      </c>
    </row>
    <row r="535" spans="1:12">
      <c r="A535" s="103" t="str">
        <f>IF($C535=0,"",'RECEIVED FROM STATE'!$B$2)</f>
        <v/>
      </c>
      <c r="B535" s="104" t="str">
        <f>IF($C535&gt;0,VLOOKUP($C535,'ALN 070824'!$A:$C,3,FALSE),"")</f>
        <v/>
      </c>
      <c r="C535" s="30"/>
      <c r="D535" s="29"/>
      <c r="E535" s="105" t="str">
        <f>IF($C535&gt;0,VLOOKUP($C535,'ALN 070824'!$A:$C,2,FALSE),"")</f>
        <v/>
      </c>
      <c r="F535" s="10"/>
      <c r="G535" s="18"/>
      <c r="I535" s="106" t="str">
        <f t="shared" si="32"/>
        <v/>
      </c>
      <c r="J535" s="106" t="str">
        <f t="shared" si="33"/>
        <v/>
      </c>
      <c r="K535" s="106" t="str">
        <f t="shared" si="34"/>
        <v/>
      </c>
      <c r="L535" s="106" t="str">
        <f t="shared" si="35"/>
        <v/>
      </c>
    </row>
    <row r="536" spans="1:12">
      <c r="A536" s="103" t="str">
        <f>IF($C536=0,"",'RECEIVED FROM STATE'!$B$2)</f>
        <v/>
      </c>
      <c r="B536" s="104" t="str">
        <f>IF($C536&gt;0,VLOOKUP($C536,'ALN 070824'!$A:$C,3,FALSE),"")</f>
        <v/>
      </c>
      <c r="C536" s="30"/>
      <c r="D536" s="29"/>
      <c r="E536" s="105" t="str">
        <f>IF($C536&gt;0,VLOOKUP($C536,'ALN 070824'!$A:$C,2,FALSE),"")</f>
        <v/>
      </c>
      <c r="F536" s="10"/>
      <c r="G536" s="18"/>
      <c r="I536" s="106" t="str">
        <f t="shared" si="32"/>
        <v/>
      </c>
      <c r="J536" s="106" t="str">
        <f t="shared" si="33"/>
        <v/>
      </c>
      <c r="K536" s="106" t="str">
        <f t="shared" si="34"/>
        <v/>
      </c>
      <c r="L536" s="106" t="str">
        <f t="shared" si="35"/>
        <v/>
      </c>
    </row>
    <row r="537" spans="1:12">
      <c r="A537" s="103" t="str">
        <f>IF($C537=0,"",'RECEIVED FROM STATE'!$B$2)</f>
        <v/>
      </c>
      <c r="B537" s="104" t="str">
        <f>IF($C537&gt;0,VLOOKUP($C537,'ALN 070824'!$A:$C,3,FALSE),"")</f>
        <v/>
      </c>
      <c r="C537" s="30"/>
      <c r="D537" s="29"/>
      <c r="E537" s="105" t="str">
        <f>IF($C537&gt;0,VLOOKUP($C537,'ALN 070824'!$A:$C,2,FALSE),"")</f>
        <v/>
      </c>
      <c r="F537" s="10"/>
      <c r="G537" s="18"/>
      <c r="I537" s="106" t="str">
        <f t="shared" si="32"/>
        <v/>
      </c>
      <c r="J537" s="106" t="str">
        <f t="shared" si="33"/>
        <v/>
      </c>
      <c r="K537" s="106" t="str">
        <f t="shared" si="34"/>
        <v/>
      </c>
      <c r="L537" s="106" t="str">
        <f t="shared" si="35"/>
        <v/>
      </c>
    </row>
    <row r="538" spans="1:12">
      <c r="A538" s="103" t="str">
        <f>IF($C538=0,"",'RECEIVED FROM STATE'!$B$2)</f>
        <v/>
      </c>
      <c r="B538" s="104" t="str">
        <f>IF($C538&gt;0,VLOOKUP($C538,'ALN 070824'!$A:$C,3,FALSE),"")</f>
        <v/>
      </c>
      <c r="C538" s="30"/>
      <c r="D538" s="29"/>
      <c r="E538" s="105" t="str">
        <f>IF($C538&gt;0,VLOOKUP($C538,'ALN 070824'!$A:$C,2,FALSE),"")</f>
        <v/>
      </c>
      <c r="F538" s="10"/>
      <c r="G538" s="18"/>
      <c r="I538" s="106" t="str">
        <f t="shared" si="32"/>
        <v/>
      </c>
      <c r="J538" s="106" t="str">
        <f t="shared" si="33"/>
        <v/>
      </c>
      <c r="K538" s="106" t="str">
        <f t="shared" si="34"/>
        <v/>
      </c>
      <c r="L538" s="106" t="str">
        <f t="shared" si="35"/>
        <v/>
      </c>
    </row>
    <row r="539" spans="1:12">
      <c r="A539" s="103" t="str">
        <f>IF($C539=0,"",'RECEIVED FROM STATE'!$B$2)</f>
        <v/>
      </c>
      <c r="B539" s="104" t="str">
        <f>IF($C539&gt;0,VLOOKUP($C539,'ALN 070824'!$A:$C,3,FALSE),"")</f>
        <v/>
      </c>
      <c r="C539" s="30"/>
      <c r="D539" s="29"/>
      <c r="E539" s="105" t="str">
        <f>IF($C539&gt;0,VLOOKUP($C539,'ALN 070824'!$A:$C,2,FALSE),"")</f>
        <v/>
      </c>
      <c r="F539" s="10"/>
      <c r="G539" s="18"/>
      <c r="I539" s="106" t="str">
        <f t="shared" si="32"/>
        <v/>
      </c>
      <c r="J539" s="106" t="str">
        <f t="shared" si="33"/>
        <v/>
      </c>
      <c r="K539" s="106" t="str">
        <f t="shared" si="34"/>
        <v/>
      </c>
      <c r="L539" s="106" t="str">
        <f t="shared" si="35"/>
        <v/>
      </c>
    </row>
    <row r="540" spans="1:12">
      <c r="A540" s="103" t="str">
        <f>IF($C540=0,"",'RECEIVED FROM STATE'!$B$2)</f>
        <v/>
      </c>
      <c r="B540" s="104" t="str">
        <f>IF($C540&gt;0,VLOOKUP($C540,'ALN 070824'!$A:$C,3,FALSE),"")</f>
        <v/>
      </c>
      <c r="C540" s="30"/>
      <c r="D540" s="29"/>
      <c r="E540" s="105" t="str">
        <f>IF($C540&gt;0,VLOOKUP($C540,'ALN 070824'!$A:$C,2,FALSE),"")</f>
        <v/>
      </c>
      <c r="F540" s="10"/>
      <c r="G540" s="18"/>
      <c r="I540" s="106" t="str">
        <f t="shared" si="32"/>
        <v/>
      </c>
      <c r="J540" s="106" t="str">
        <f t="shared" si="33"/>
        <v/>
      </c>
      <c r="K540" s="106" t="str">
        <f t="shared" si="34"/>
        <v/>
      </c>
      <c r="L540" s="106" t="str">
        <f t="shared" si="35"/>
        <v/>
      </c>
    </row>
    <row r="541" spans="1:12">
      <c r="A541" s="103" t="str">
        <f>IF($C541=0,"",'RECEIVED FROM STATE'!$B$2)</f>
        <v/>
      </c>
      <c r="B541" s="104" t="str">
        <f>IF($C541&gt;0,VLOOKUP($C541,'ALN 070824'!$A:$C,3,FALSE),"")</f>
        <v/>
      </c>
      <c r="C541" s="30"/>
      <c r="D541" s="29"/>
      <c r="E541" s="105" t="str">
        <f>IF($C541&gt;0,VLOOKUP($C541,'ALN 070824'!$A:$C,2,FALSE),"")</f>
        <v/>
      </c>
      <c r="F541" s="10"/>
      <c r="G541" s="18"/>
      <c r="I541" s="106" t="str">
        <f t="shared" si="32"/>
        <v/>
      </c>
      <c r="J541" s="106" t="str">
        <f t="shared" si="33"/>
        <v/>
      </c>
      <c r="K541" s="106" t="str">
        <f t="shared" si="34"/>
        <v/>
      </c>
      <c r="L541" s="106" t="str">
        <f t="shared" si="35"/>
        <v/>
      </c>
    </row>
    <row r="542" spans="1:12">
      <c r="A542" s="103" t="str">
        <f>IF($C542=0,"",'RECEIVED FROM STATE'!$B$2)</f>
        <v/>
      </c>
      <c r="B542" s="104" t="str">
        <f>IF($C542&gt;0,VLOOKUP($C542,'ALN 070824'!$A:$C,3,FALSE),"")</f>
        <v/>
      </c>
      <c r="C542" s="30"/>
      <c r="D542" s="29"/>
      <c r="E542" s="105" t="str">
        <f>IF($C542&gt;0,VLOOKUP($C542,'ALN 070824'!$A:$C,2,FALSE),"")</f>
        <v/>
      </c>
      <c r="F542" s="10"/>
      <c r="G542" s="18"/>
      <c r="I542" s="106" t="str">
        <f t="shared" si="32"/>
        <v/>
      </c>
      <c r="J542" s="106" t="str">
        <f t="shared" si="33"/>
        <v/>
      </c>
      <c r="K542" s="106" t="str">
        <f t="shared" si="34"/>
        <v/>
      </c>
      <c r="L542" s="106" t="str">
        <f t="shared" si="35"/>
        <v/>
      </c>
    </row>
    <row r="543" spans="1:12">
      <c r="A543" s="103" t="str">
        <f>IF($C543=0,"",'RECEIVED FROM STATE'!$B$2)</f>
        <v/>
      </c>
      <c r="B543" s="104" t="str">
        <f>IF($C543&gt;0,VLOOKUP($C543,'ALN 070824'!$A:$C,3,FALSE),"")</f>
        <v/>
      </c>
      <c r="C543" s="30"/>
      <c r="D543" s="29"/>
      <c r="E543" s="105" t="str">
        <f>IF($C543&gt;0,VLOOKUP($C543,'ALN 070824'!$A:$C,2,FALSE),"")</f>
        <v/>
      </c>
      <c r="F543" s="10"/>
      <c r="G543" s="18"/>
      <c r="I543" s="106" t="str">
        <f t="shared" si="32"/>
        <v/>
      </c>
      <c r="J543" s="106" t="str">
        <f t="shared" si="33"/>
        <v/>
      </c>
      <c r="K543" s="106" t="str">
        <f t="shared" si="34"/>
        <v/>
      </c>
      <c r="L543" s="106" t="str">
        <f t="shared" si="35"/>
        <v/>
      </c>
    </row>
    <row r="544" spans="1:12">
      <c r="A544" s="103" t="str">
        <f>IF($C544=0,"",'RECEIVED FROM STATE'!$B$2)</f>
        <v/>
      </c>
      <c r="B544" s="104" t="str">
        <f>IF($C544&gt;0,VLOOKUP($C544,'ALN 070824'!$A:$C,3,FALSE),"")</f>
        <v/>
      </c>
      <c r="C544" s="30"/>
      <c r="D544" s="29"/>
      <c r="E544" s="105" t="str">
        <f>IF($C544&gt;0,VLOOKUP($C544,'ALN 070824'!$A:$C,2,FALSE),"")</f>
        <v/>
      </c>
      <c r="F544" s="10"/>
      <c r="G544" s="18"/>
      <c r="I544" s="106" t="str">
        <f t="shared" si="32"/>
        <v/>
      </c>
      <c r="J544" s="106" t="str">
        <f t="shared" si="33"/>
        <v/>
      </c>
      <c r="K544" s="106" t="str">
        <f t="shared" si="34"/>
        <v/>
      </c>
      <c r="L544" s="106" t="str">
        <f t="shared" si="35"/>
        <v/>
      </c>
    </row>
    <row r="545" spans="1:12">
      <c r="A545" s="103" t="str">
        <f>IF($C545=0,"",'RECEIVED FROM STATE'!$B$2)</f>
        <v/>
      </c>
      <c r="B545" s="104" t="str">
        <f>IF($C545&gt;0,VLOOKUP($C545,'ALN 070824'!$A:$C,3,FALSE),"")</f>
        <v/>
      </c>
      <c r="C545" s="30"/>
      <c r="D545" s="29"/>
      <c r="E545" s="105" t="str">
        <f>IF($C545&gt;0,VLOOKUP($C545,'ALN 070824'!$A:$C,2,FALSE),"")</f>
        <v/>
      </c>
      <c r="F545" s="10"/>
      <c r="G545" s="18"/>
      <c r="I545" s="106" t="str">
        <f t="shared" si="32"/>
        <v/>
      </c>
      <c r="J545" s="106" t="str">
        <f t="shared" si="33"/>
        <v/>
      </c>
      <c r="K545" s="106" t="str">
        <f t="shared" si="34"/>
        <v/>
      </c>
      <c r="L545" s="106" t="str">
        <f t="shared" si="35"/>
        <v/>
      </c>
    </row>
    <row r="546" spans="1:12">
      <c r="A546" s="103" t="str">
        <f>IF($C546=0,"",'RECEIVED FROM STATE'!$B$2)</f>
        <v/>
      </c>
      <c r="B546" s="104" t="str">
        <f>IF($C546&gt;0,VLOOKUP($C546,'ALN 070824'!$A:$C,3,FALSE),"")</f>
        <v/>
      </c>
      <c r="C546" s="30"/>
      <c r="D546" s="29"/>
      <c r="E546" s="105" t="str">
        <f>IF($C546&gt;0,VLOOKUP($C546,'ALN 070824'!$A:$C,2,FALSE),"")</f>
        <v/>
      </c>
      <c r="F546" s="10"/>
      <c r="G546" s="18"/>
      <c r="I546" s="106" t="str">
        <f t="shared" si="32"/>
        <v/>
      </c>
      <c r="J546" s="106" t="str">
        <f t="shared" si="33"/>
        <v/>
      </c>
      <c r="K546" s="106" t="str">
        <f t="shared" si="34"/>
        <v/>
      </c>
      <c r="L546" s="106" t="str">
        <f t="shared" si="35"/>
        <v/>
      </c>
    </row>
    <row r="547" spans="1:12">
      <c r="A547" s="103" t="str">
        <f>IF($C547=0,"",'RECEIVED FROM STATE'!$B$2)</f>
        <v/>
      </c>
      <c r="B547" s="104" t="str">
        <f>IF($C547&gt;0,VLOOKUP($C547,'ALN 070824'!$A:$C,3,FALSE),"")</f>
        <v/>
      </c>
      <c r="C547" s="30"/>
      <c r="D547" s="29"/>
      <c r="E547" s="105" t="str">
        <f>IF($C547&gt;0,VLOOKUP($C547,'ALN 070824'!$A:$C,2,FALSE),"")</f>
        <v/>
      </c>
      <c r="F547" s="10"/>
      <c r="G547" s="18"/>
      <c r="I547" s="106" t="str">
        <f t="shared" si="32"/>
        <v/>
      </c>
      <c r="J547" s="106" t="str">
        <f t="shared" si="33"/>
        <v/>
      </c>
      <c r="K547" s="106" t="str">
        <f t="shared" si="34"/>
        <v/>
      </c>
      <c r="L547" s="106" t="str">
        <f t="shared" si="35"/>
        <v/>
      </c>
    </row>
    <row r="548" spans="1:12">
      <c r="A548" s="103" t="str">
        <f>IF($C548=0,"",'RECEIVED FROM STATE'!$B$2)</f>
        <v/>
      </c>
      <c r="B548" s="104" t="str">
        <f>IF($C548&gt;0,VLOOKUP($C548,'ALN 070824'!$A:$C,3,FALSE),"")</f>
        <v/>
      </c>
      <c r="C548" s="30"/>
      <c r="D548" s="29"/>
      <c r="E548" s="105" t="str">
        <f>IF($C548&gt;0,VLOOKUP($C548,'ALN 070824'!$A:$C,2,FALSE),"")</f>
        <v/>
      </c>
      <c r="F548" s="10"/>
      <c r="G548" s="18"/>
      <c r="I548" s="106" t="str">
        <f t="shared" si="32"/>
        <v/>
      </c>
      <c r="J548" s="106" t="str">
        <f t="shared" si="33"/>
        <v/>
      </c>
      <c r="K548" s="106" t="str">
        <f t="shared" si="34"/>
        <v/>
      </c>
      <c r="L548" s="106" t="str">
        <f t="shared" si="35"/>
        <v/>
      </c>
    </row>
    <row r="549" spans="1:12">
      <c r="A549" s="103" t="str">
        <f>IF($C549=0,"",'RECEIVED FROM STATE'!$B$2)</f>
        <v/>
      </c>
      <c r="B549" s="104" t="str">
        <f>IF($C549&gt;0,VLOOKUP($C549,'ALN 070824'!$A:$C,3,FALSE),"")</f>
        <v/>
      </c>
      <c r="C549" s="30"/>
      <c r="D549" s="29"/>
      <c r="E549" s="105" t="str">
        <f>IF($C549&gt;0,VLOOKUP($C549,'ALN 070824'!$A:$C,2,FALSE),"")</f>
        <v/>
      </c>
      <c r="F549" s="10"/>
      <c r="G549" s="18"/>
      <c r="I549" s="106" t="str">
        <f t="shared" si="32"/>
        <v/>
      </c>
      <c r="J549" s="106" t="str">
        <f t="shared" si="33"/>
        <v/>
      </c>
      <c r="K549" s="106" t="str">
        <f t="shared" si="34"/>
        <v/>
      </c>
      <c r="L549" s="106" t="str">
        <f t="shared" si="35"/>
        <v/>
      </c>
    </row>
    <row r="550" spans="1:12">
      <c r="A550" s="103" t="str">
        <f>IF($C550=0,"",'RECEIVED FROM STATE'!$B$2)</f>
        <v/>
      </c>
      <c r="B550" s="104" t="str">
        <f>IF($C550&gt;0,VLOOKUP($C550,'ALN 070824'!$A:$C,3,FALSE),"")</f>
        <v/>
      </c>
      <c r="C550" s="30"/>
      <c r="D550" s="29"/>
      <c r="E550" s="105" t="str">
        <f>IF($C550&gt;0,VLOOKUP($C550,'ALN 070824'!$A:$C,2,FALSE),"")</f>
        <v/>
      </c>
      <c r="F550" s="10"/>
      <c r="G550" s="18"/>
      <c r="I550" s="106" t="str">
        <f t="shared" si="32"/>
        <v/>
      </c>
      <c r="J550" s="106" t="str">
        <f t="shared" si="33"/>
        <v/>
      </c>
      <c r="K550" s="106" t="str">
        <f t="shared" si="34"/>
        <v/>
      </c>
      <c r="L550" s="106" t="str">
        <f t="shared" si="35"/>
        <v/>
      </c>
    </row>
    <row r="551" spans="1:12">
      <c r="A551" s="103" t="str">
        <f>IF($C551=0,"",'RECEIVED FROM STATE'!$B$2)</f>
        <v/>
      </c>
      <c r="B551" s="104" t="str">
        <f>IF($C551&gt;0,VLOOKUP($C551,'ALN 070824'!$A:$C,3,FALSE),"")</f>
        <v/>
      </c>
      <c r="C551" s="30"/>
      <c r="D551" s="29"/>
      <c r="E551" s="105" t="str">
        <f>IF($C551&gt;0,VLOOKUP($C551,'ALN 070824'!$A:$C,2,FALSE),"")</f>
        <v/>
      </c>
      <c r="F551" s="10"/>
      <c r="G551" s="18"/>
      <c r="I551" s="106" t="str">
        <f t="shared" si="32"/>
        <v/>
      </c>
      <c r="J551" s="106" t="str">
        <f t="shared" si="33"/>
        <v/>
      </c>
      <c r="K551" s="106" t="str">
        <f t="shared" si="34"/>
        <v/>
      </c>
      <c r="L551" s="106" t="str">
        <f t="shared" si="35"/>
        <v/>
      </c>
    </row>
    <row r="552" spans="1:12">
      <c r="A552" s="103" t="str">
        <f>IF($C552=0,"",'RECEIVED FROM STATE'!$B$2)</f>
        <v/>
      </c>
      <c r="B552" s="104" t="str">
        <f>IF($C552&gt;0,VLOOKUP($C552,'ALN 070824'!$A:$C,3,FALSE),"")</f>
        <v/>
      </c>
      <c r="C552" s="30"/>
      <c r="D552" s="29"/>
      <c r="E552" s="105" t="str">
        <f>IF($C552&gt;0,VLOOKUP($C552,'ALN 070824'!$A:$C,2,FALSE),"")</f>
        <v/>
      </c>
      <c r="F552" s="10"/>
      <c r="G552" s="18"/>
      <c r="I552" s="106" t="str">
        <f t="shared" si="32"/>
        <v/>
      </c>
      <c r="J552" s="106" t="str">
        <f t="shared" si="33"/>
        <v/>
      </c>
      <c r="K552" s="106" t="str">
        <f t="shared" si="34"/>
        <v/>
      </c>
      <c r="L552" s="106" t="str">
        <f t="shared" si="35"/>
        <v/>
      </c>
    </row>
    <row r="553" spans="1:12">
      <c r="A553" s="103" t="str">
        <f>IF($C553=0,"",'RECEIVED FROM STATE'!$B$2)</f>
        <v/>
      </c>
      <c r="B553" s="104" t="str">
        <f>IF($C553&gt;0,VLOOKUP($C553,'ALN 070824'!$A:$C,3,FALSE),"")</f>
        <v/>
      </c>
      <c r="C553" s="30"/>
      <c r="D553" s="29"/>
      <c r="E553" s="105" t="str">
        <f>IF($C553&gt;0,VLOOKUP($C553,'ALN 070824'!$A:$C,2,FALSE),"")</f>
        <v/>
      </c>
      <c r="F553" s="10"/>
      <c r="G553" s="18"/>
      <c r="I553" s="106" t="str">
        <f t="shared" si="32"/>
        <v/>
      </c>
      <c r="J553" s="106" t="str">
        <f t="shared" si="33"/>
        <v/>
      </c>
      <c r="K553" s="106" t="str">
        <f t="shared" si="34"/>
        <v/>
      </c>
      <c r="L553" s="106" t="str">
        <f t="shared" si="35"/>
        <v/>
      </c>
    </row>
    <row r="554" spans="1:12">
      <c r="A554" s="103" t="str">
        <f>IF($C554=0,"",'RECEIVED FROM STATE'!$B$2)</f>
        <v/>
      </c>
      <c r="B554" s="104" t="str">
        <f>IF($C554&gt;0,VLOOKUP($C554,'ALN 070824'!$A:$C,3,FALSE),"")</f>
        <v/>
      </c>
      <c r="C554" s="30"/>
      <c r="D554" s="29"/>
      <c r="E554" s="105" t="str">
        <f>IF($C554&gt;0,VLOOKUP($C554,'ALN 070824'!$A:$C,2,FALSE),"")</f>
        <v/>
      </c>
      <c r="F554" s="10"/>
      <c r="G554" s="18"/>
      <c r="I554" s="106" t="str">
        <f t="shared" si="32"/>
        <v/>
      </c>
      <c r="J554" s="106" t="str">
        <f t="shared" si="33"/>
        <v/>
      </c>
      <c r="K554" s="106" t="str">
        <f t="shared" si="34"/>
        <v/>
      </c>
      <c r="L554" s="106" t="str">
        <f t="shared" si="35"/>
        <v/>
      </c>
    </row>
    <row r="555" spans="1:12">
      <c r="A555" s="103" t="str">
        <f>IF($C555=0,"",'RECEIVED FROM STATE'!$B$2)</f>
        <v/>
      </c>
      <c r="B555" s="104" t="str">
        <f>IF($C555&gt;0,VLOOKUP($C555,'ALN 070824'!$A:$C,3,FALSE),"")</f>
        <v/>
      </c>
      <c r="C555" s="30"/>
      <c r="D555" s="29"/>
      <c r="E555" s="105" t="str">
        <f>IF($C555&gt;0,VLOOKUP($C555,'ALN 070824'!$A:$C,2,FALSE),"")</f>
        <v/>
      </c>
      <c r="F555" s="10"/>
      <c r="G555" s="18"/>
      <c r="I555" s="106" t="str">
        <f t="shared" si="32"/>
        <v/>
      </c>
      <c r="J555" s="106" t="str">
        <f t="shared" si="33"/>
        <v/>
      </c>
      <c r="K555" s="106" t="str">
        <f t="shared" si="34"/>
        <v/>
      </c>
      <c r="L555" s="106" t="str">
        <f t="shared" si="35"/>
        <v/>
      </c>
    </row>
    <row r="556" spans="1:12">
      <c r="A556" s="103" t="str">
        <f>IF($C556=0,"",'RECEIVED FROM STATE'!$B$2)</f>
        <v/>
      </c>
      <c r="B556" s="104" t="str">
        <f>IF($C556&gt;0,VLOOKUP($C556,'ALN 070824'!$A:$C,3,FALSE),"")</f>
        <v/>
      </c>
      <c r="C556" s="30"/>
      <c r="D556" s="29"/>
      <c r="E556" s="105" t="str">
        <f>IF($C556&gt;0,VLOOKUP($C556,'ALN 070824'!$A:$C,2,FALSE),"")</f>
        <v/>
      </c>
      <c r="F556" s="10"/>
      <c r="G556" s="18"/>
      <c r="I556" s="106" t="str">
        <f t="shared" si="32"/>
        <v/>
      </c>
      <c r="J556" s="106" t="str">
        <f t="shared" si="33"/>
        <v/>
      </c>
      <c r="K556" s="106" t="str">
        <f t="shared" si="34"/>
        <v/>
      </c>
      <c r="L556" s="106" t="str">
        <f t="shared" si="35"/>
        <v/>
      </c>
    </row>
    <row r="557" spans="1:12">
      <c r="A557" s="103" t="str">
        <f>IF($C557=0,"",'RECEIVED FROM STATE'!$B$2)</f>
        <v/>
      </c>
      <c r="B557" s="104" t="str">
        <f>IF($C557&gt;0,VLOOKUP($C557,'ALN 070824'!$A:$C,3,FALSE),"")</f>
        <v/>
      </c>
      <c r="C557" s="30"/>
      <c r="D557" s="29"/>
      <c r="E557" s="105" t="str">
        <f>IF($C557&gt;0,VLOOKUP($C557,'ALN 070824'!$A:$C,2,FALSE),"")</f>
        <v/>
      </c>
      <c r="F557" s="10"/>
      <c r="G557" s="18"/>
      <c r="I557" s="106" t="str">
        <f t="shared" si="32"/>
        <v/>
      </c>
      <c r="J557" s="106" t="str">
        <f t="shared" si="33"/>
        <v/>
      </c>
      <c r="K557" s="106" t="str">
        <f t="shared" si="34"/>
        <v/>
      </c>
      <c r="L557" s="106" t="str">
        <f t="shared" si="35"/>
        <v/>
      </c>
    </row>
    <row r="558" spans="1:12">
      <c r="A558" s="103" t="str">
        <f>IF($C558=0,"",'RECEIVED FROM STATE'!$B$2)</f>
        <v/>
      </c>
      <c r="B558" s="104" t="str">
        <f>IF($C558&gt;0,VLOOKUP($C558,'ALN 070824'!$A:$C,3,FALSE),"")</f>
        <v/>
      </c>
      <c r="C558" s="30"/>
      <c r="D558" s="29"/>
      <c r="E558" s="105" t="str">
        <f>IF($C558&gt;0,VLOOKUP($C558,'ALN 070824'!$A:$C,2,FALSE),"")</f>
        <v/>
      </c>
      <c r="F558" s="10"/>
      <c r="G558" s="18"/>
      <c r="I558" s="106" t="str">
        <f t="shared" si="32"/>
        <v/>
      </c>
      <c r="J558" s="106" t="str">
        <f t="shared" si="33"/>
        <v/>
      </c>
      <c r="K558" s="106" t="str">
        <f t="shared" si="34"/>
        <v/>
      </c>
      <c r="L558" s="106" t="str">
        <f t="shared" si="35"/>
        <v/>
      </c>
    </row>
    <row r="559" spans="1:12">
      <c r="A559" s="103" t="str">
        <f>IF($C559=0,"",'RECEIVED FROM STATE'!$B$2)</f>
        <v/>
      </c>
      <c r="B559" s="104" t="str">
        <f>IF($C559&gt;0,VLOOKUP($C559,'ALN 070824'!$A:$C,3,FALSE),"")</f>
        <v/>
      </c>
      <c r="C559" s="30"/>
      <c r="D559" s="29"/>
      <c r="E559" s="105" t="str">
        <f>IF($C559&gt;0,VLOOKUP($C559,'ALN 070824'!$A:$C,2,FALSE),"")</f>
        <v/>
      </c>
      <c r="F559" s="10"/>
      <c r="G559" s="18"/>
      <c r="I559" s="106" t="str">
        <f t="shared" si="32"/>
        <v/>
      </c>
      <c r="J559" s="106" t="str">
        <f t="shared" si="33"/>
        <v/>
      </c>
      <c r="K559" s="106" t="str">
        <f t="shared" si="34"/>
        <v/>
      </c>
      <c r="L559" s="106" t="str">
        <f t="shared" si="35"/>
        <v/>
      </c>
    </row>
    <row r="560" spans="1:12">
      <c r="A560" s="103" t="str">
        <f>IF($C560=0,"",'RECEIVED FROM STATE'!$B$2)</f>
        <v/>
      </c>
      <c r="B560" s="104" t="str">
        <f>IF($C560&gt;0,VLOOKUP($C560,'ALN 070824'!$A:$C,3,FALSE),"")</f>
        <v/>
      </c>
      <c r="C560" s="30"/>
      <c r="D560" s="29"/>
      <c r="E560" s="105" t="str">
        <f>IF($C560&gt;0,VLOOKUP($C560,'ALN 070824'!$A:$C,2,FALSE),"")</f>
        <v/>
      </c>
      <c r="F560" s="10"/>
      <c r="G560" s="18"/>
      <c r="I560" s="106" t="str">
        <f t="shared" si="32"/>
        <v/>
      </c>
      <c r="J560" s="106" t="str">
        <f t="shared" si="33"/>
        <v/>
      </c>
      <c r="K560" s="106" t="str">
        <f t="shared" si="34"/>
        <v/>
      </c>
      <c r="L560" s="106" t="str">
        <f t="shared" si="35"/>
        <v/>
      </c>
    </row>
    <row r="561" spans="1:12">
      <c r="A561" s="103" t="str">
        <f>IF($C561=0,"",'RECEIVED FROM STATE'!$B$2)</f>
        <v/>
      </c>
      <c r="B561" s="104" t="str">
        <f>IF($C561&gt;0,VLOOKUP($C561,'ALN 070824'!$A:$C,3,FALSE),"")</f>
        <v/>
      </c>
      <c r="C561" s="30"/>
      <c r="D561" s="29"/>
      <c r="E561" s="105" t="str">
        <f>IF($C561&gt;0,VLOOKUP($C561,'ALN 070824'!$A:$C,2,FALSE),"")</f>
        <v/>
      </c>
      <c r="F561" s="10"/>
      <c r="G561" s="18"/>
      <c r="I561" s="106" t="str">
        <f t="shared" si="32"/>
        <v/>
      </c>
      <c r="J561" s="106" t="str">
        <f t="shared" si="33"/>
        <v/>
      </c>
      <c r="K561" s="106" t="str">
        <f t="shared" si="34"/>
        <v/>
      </c>
      <c r="L561" s="106" t="str">
        <f t="shared" si="35"/>
        <v/>
      </c>
    </row>
    <row r="562" spans="1:12">
      <c r="A562" s="103" t="str">
        <f>IF($C562=0,"",'RECEIVED FROM STATE'!$B$2)</f>
        <v/>
      </c>
      <c r="B562" s="104" t="str">
        <f>IF($C562&gt;0,VLOOKUP($C562,'ALN 070824'!$A:$C,3,FALSE),"")</f>
        <v/>
      </c>
      <c r="C562" s="30"/>
      <c r="D562" s="29"/>
      <c r="E562" s="105" t="str">
        <f>IF($C562&gt;0,VLOOKUP($C562,'ALN 070824'!$A:$C,2,FALSE),"")</f>
        <v/>
      </c>
      <c r="F562" s="10"/>
      <c r="G562" s="18"/>
      <c r="I562" s="106" t="str">
        <f t="shared" si="32"/>
        <v/>
      </c>
      <c r="J562" s="106" t="str">
        <f t="shared" si="33"/>
        <v/>
      </c>
      <c r="K562" s="106" t="str">
        <f t="shared" si="34"/>
        <v/>
      </c>
      <c r="L562" s="106" t="str">
        <f t="shared" si="35"/>
        <v/>
      </c>
    </row>
    <row r="563" spans="1:12">
      <c r="A563" s="103" t="str">
        <f>IF($C563=0,"",'RECEIVED FROM STATE'!$B$2)</f>
        <v/>
      </c>
      <c r="B563" s="104" t="str">
        <f>IF($C563&gt;0,VLOOKUP($C563,'ALN 070824'!$A:$C,3,FALSE),"")</f>
        <v/>
      </c>
      <c r="C563" s="30"/>
      <c r="D563" s="29"/>
      <c r="E563" s="105" t="str">
        <f>IF($C563&gt;0,VLOOKUP($C563,'ALN 070824'!$A:$C,2,FALSE),"")</f>
        <v/>
      </c>
      <c r="F563" s="10"/>
      <c r="G563" s="18"/>
      <c r="I563" s="106" t="str">
        <f t="shared" si="32"/>
        <v/>
      </c>
      <c r="J563" s="106" t="str">
        <f t="shared" si="33"/>
        <v/>
      </c>
      <c r="K563" s="106" t="str">
        <f t="shared" si="34"/>
        <v/>
      </c>
      <c r="L563" s="106" t="str">
        <f t="shared" si="35"/>
        <v/>
      </c>
    </row>
    <row r="564" spans="1:12">
      <c r="A564" s="103" t="str">
        <f>IF($C564=0,"",'RECEIVED FROM STATE'!$B$2)</f>
        <v/>
      </c>
      <c r="B564" s="104" t="str">
        <f>IF($C564&gt;0,VLOOKUP($C564,'ALN 070824'!$A:$C,3,FALSE),"")</f>
        <v/>
      </c>
      <c r="C564" s="30"/>
      <c r="D564" s="29"/>
      <c r="E564" s="105" t="str">
        <f>IF($C564&gt;0,VLOOKUP($C564,'ALN 070824'!$A:$C,2,FALSE),"")</f>
        <v/>
      </c>
      <c r="F564" s="10"/>
      <c r="G564" s="18"/>
      <c r="I564" s="106" t="str">
        <f t="shared" si="32"/>
        <v/>
      </c>
      <c r="J564" s="106" t="str">
        <f t="shared" si="33"/>
        <v/>
      </c>
      <c r="K564" s="106" t="str">
        <f t="shared" si="34"/>
        <v/>
      </c>
      <c r="L564" s="106" t="str">
        <f t="shared" si="35"/>
        <v/>
      </c>
    </row>
    <row r="565" spans="1:12">
      <c r="A565" s="103" t="str">
        <f>IF($C565=0,"",'RECEIVED FROM STATE'!$B$2)</f>
        <v/>
      </c>
      <c r="B565" s="104" t="str">
        <f>IF($C565&gt;0,VLOOKUP($C565,'ALN 070824'!$A:$C,3,FALSE),"")</f>
        <v/>
      </c>
      <c r="C565" s="30"/>
      <c r="D565" s="29"/>
      <c r="E565" s="105" t="str">
        <f>IF($C565&gt;0,VLOOKUP($C565,'ALN 070824'!$A:$C,2,FALSE),"")</f>
        <v/>
      </c>
      <c r="F565" s="10"/>
      <c r="G565" s="18"/>
      <c r="I565" s="106" t="str">
        <f t="shared" si="32"/>
        <v/>
      </c>
      <c r="J565" s="106" t="str">
        <f t="shared" si="33"/>
        <v/>
      </c>
      <c r="K565" s="106" t="str">
        <f t="shared" si="34"/>
        <v/>
      </c>
      <c r="L565" s="106" t="str">
        <f t="shared" si="35"/>
        <v/>
      </c>
    </row>
    <row r="566" spans="1:12">
      <c r="A566" s="103" t="str">
        <f>IF($C566=0,"",'RECEIVED FROM STATE'!$B$2)</f>
        <v/>
      </c>
      <c r="B566" s="104" t="str">
        <f>IF($C566&gt;0,VLOOKUP($C566,'ALN 070824'!$A:$C,3,FALSE),"")</f>
        <v/>
      </c>
      <c r="C566" s="30"/>
      <c r="D566" s="29"/>
      <c r="E566" s="105" t="str">
        <f>IF($C566&gt;0,VLOOKUP($C566,'ALN 070824'!$A:$C,2,FALSE),"")</f>
        <v/>
      </c>
      <c r="F566" s="10"/>
      <c r="G566" s="18"/>
      <c r="I566" s="106" t="str">
        <f t="shared" si="32"/>
        <v/>
      </c>
      <c r="J566" s="106" t="str">
        <f t="shared" si="33"/>
        <v/>
      </c>
      <c r="K566" s="106" t="str">
        <f t="shared" si="34"/>
        <v/>
      </c>
      <c r="L566" s="106" t="str">
        <f t="shared" si="35"/>
        <v/>
      </c>
    </row>
    <row r="567" spans="1:12">
      <c r="A567" s="103" t="str">
        <f>IF($C567=0,"",'RECEIVED FROM STATE'!$B$2)</f>
        <v/>
      </c>
      <c r="B567" s="104" t="str">
        <f>IF($C567&gt;0,VLOOKUP($C567,'ALN 070824'!$A:$C,3,FALSE),"")</f>
        <v/>
      </c>
      <c r="C567" s="30"/>
      <c r="D567" s="29"/>
      <c r="E567" s="105" t="str">
        <f>IF($C567&gt;0,VLOOKUP($C567,'ALN 070824'!$A:$C,2,FALSE),"")</f>
        <v/>
      </c>
      <c r="F567" s="10"/>
      <c r="G567" s="18"/>
      <c r="I567" s="106" t="str">
        <f t="shared" si="32"/>
        <v/>
      </c>
      <c r="J567" s="106" t="str">
        <f t="shared" si="33"/>
        <v/>
      </c>
      <c r="K567" s="106" t="str">
        <f t="shared" si="34"/>
        <v/>
      </c>
      <c r="L567" s="106" t="str">
        <f t="shared" si="35"/>
        <v/>
      </c>
    </row>
    <row r="568" spans="1:12">
      <c r="A568" s="103" t="str">
        <f>IF($C568=0,"",'RECEIVED FROM STATE'!$B$2)</f>
        <v/>
      </c>
      <c r="B568" s="104" t="str">
        <f>IF($C568&gt;0,VLOOKUP($C568,'ALN 070824'!$A:$C,3,FALSE),"")</f>
        <v/>
      </c>
      <c r="C568" s="30"/>
      <c r="D568" s="29"/>
      <c r="E568" s="105" t="str">
        <f>IF($C568&gt;0,VLOOKUP($C568,'ALN 070824'!$A:$C,2,FALSE),"")</f>
        <v/>
      </c>
      <c r="F568" s="10"/>
      <c r="G568" s="18"/>
      <c r="I568" s="106" t="str">
        <f t="shared" si="32"/>
        <v/>
      </c>
      <c r="J568" s="106" t="str">
        <f t="shared" si="33"/>
        <v/>
      </c>
      <c r="K568" s="106" t="str">
        <f t="shared" si="34"/>
        <v/>
      </c>
      <c r="L568" s="106" t="str">
        <f t="shared" si="35"/>
        <v/>
      </c>
    </row>
    <row r="569" spans="1:12">
      <c r="A569" s="103" t="str">
        <f>IF($C569=0,"",'RECEIVED FROM STATE'!$B$2)</f>
        <v/>
      </c>
      <c r="B569" s="104" t="str">
        <f>IF($C569&gt;0,VLOOKUP($C569,'ALN 070824'!$A:$C,3,FALSE),"")</f>
        <v/>
      </c>
      <c r="C569" s="30"/>
      <c r="D569" s="29"/>
      <c r="E569" s="105" t="str">
        <f>IF($C569&gt;0,VLOOKUP($C569,'ALN 070824'!$A:$C,2,FALSE),"")</f>
        <v/>
      </c>
      <c r="F569" s="10"/>
      <c r="G569" s="18"/>
      <c r="I569" s="106" t="str">
        <f t="shared" si="32"/>
        <v/>
      </c>
      <c r="J569" s="106" t="str">
        <f t="shared" si="33"/>
        <v/>
      </c>
      <c r="K569" s="106" t="str">
        <f t="shared" si="34"/>
        <v/>
      </c>
      <c r="L569" s="106" t="str">
        <f t="shared" si="35"/>
        <v/>
      </c>
    </row>
    <row r="570" spans="1:12">
      <c r="A570" s="103" t="str">
        <f>IF($C570=0,"",'RECEIVED FROM STATE'!$B$2)</f>
        <v/>
      </c>
      <c r="B570" s="104" t="str">
        <f>IF($C570&gt;0,VLOOKUP($C570,'ALN 070824'!$A:$C,3,FALSE),"")</f>
        <v/>
      </c>
      <c r="C570" s="30"/>
      <c r="D570" s="29"/>
      <c r="E570" s="105" t="str">
        <f>IF($C570&gt;0,VLOOKUP($C570,'ALN 070824'!$A:$C,2,FALSE),"")</f>
        <v/>
      </c>
      <c r="F570" s="10"/>
      <c r="G570" s="18"/>
      <c r="I570" s="106" t="str">
        <f t="shared" si="32"/>
        <v/>
      </c>
      <c r="J570" s="106" t="str">
        <f t="shared" si="33"/>
        <v/>
      </c>
      <c r="K570" s="106" t="str">
        <f t="shared" si="34"/>
        <v/>
      </c>
      <c r="L570" s="106" t="str">
        <f t="shared" si="35"/>
        <v/>
      </c>
    </row>
    <row r="571" spans="1:12">
      <c r="A571" s="103" t="str">
        <f>IF($C571=0,"",'RECEIVED FROM STATE'!$B$2)</f>
        <v/>
      </c>
      <c r="B571" s="104" t="str">
        <f>IF($C571&gt;0,VLOOKUP($C571,'ALN 070824'!$A:$C,3,FALSE),"")</f>
        <v/>
      </c>
      <c r="C571" s="30"/>
      <c r="D571" s="29"/>
      <c r="E571" s="105" t="str">
        <f>IF($C571&gt;0,VLOOKUP($C571,'ALN 070824'!$A:$C,2,FALSE),"")</f>
        <v/>
      </c>
      <c r="F571" s="10"/>
      <c r="G571" s="18"/>
      <c r="I571" s="106" t="str">
        <f t="shared" si="32"/>
        <v/>
      </c>
      <c r="J571" s="106" t="str">
        <f t="shared" si="33"/>
        <v/>
      </c>
      <c r="K571" s="106" t="str">
        <f t="shared" si="34"/>
        <v/>
      </c>
      <c r="L571" s="106" t="str">
        <f t="shared" si="35"/>
        <v/>
      </c>
    </row>
    <row r="572" spans="1:12">
      <c r="A572" s="103" t="str">
        <f>IF($C572=0,"",'RECEIVED FROM STATE'!$B$2)</f>
        <v/>
      </c>
      <c r="B572" s="104" t="str">
        <f>IF($C572&gt;0,VLOOKUP($C572,'ALN 070824'!$A:$C,3,FALSE),"")</f>
        <v/>
      </c>
      <c r="C572" s="30"/>
      <c r="D572" s="29"/>
      <c r="E572" s="105" t="str">
        <f>IF($C572&gt;0,VLOOKUP($C572,'ALN 070824'!$A:$C,2,FALSE),"")</f>
        <v/>
      </c>
      <c r="F572" s="10"/>
      <c r="G572" s="18"/>
      <c r="I572" s="106" t="str">
        <f t="shared" si="32"/>
        <v/>
      </c>
      <c r="J572" s="106" t="str">
        <f t="shared" si="33"/>
        <v/>
      </c>
      <c r="K572" s="106" t="str">
        <f t="shared" si="34"/>
        <v/>
      </c>
      <c r="L572" s="106" t="str">
        <f t="shared" si="35"/>
        <v/>
      </c>
    </row>
    <row r="573" spans="1:12">
      <c r="A573" s="103" t="str">
        <f>IF($C573=0,"",'RECEIVED FROM STATE'!$B$2)</f>
        <v/>
      </c>
      <c r="B573" s="104" t="str">
        <f>IF($C573&gt;0,VLOOKUP($C573,'ALN 070824'!$A:$C,3,FALSE),"")</f>
        <v/>
      </c>
      <c r="C573" s="30"/>
      <c r="D573" s="29"/>
      <c r="E573" s="105" t="str">
        <f>IF($C573&gt;0,VLOOKUP($C573,'ALN 070824'!$A:$C,2,FALSE),"")</f>
        <v/>
      </c>
      <c r="F573" s="10"/>
      <c r="G573" s="18"/>
      <c r="I573" s="106" t="str">
        <f t="shared" si="32"/>
        <v/>
      </c>
      <c r="J573" s="106" t="str">
        <f t="shared" si="33"/>
        <v/>
      </c>
      <c r="K573" s="106" t="str">
        <f t="shared" si="34"/>
        <v/>
      </c>
      <c r="L573" s="106" t="str">
        <f t="shared" si="35"/>
        <v/>
      </c>
    </row>
    <row r="574" spans="1:12">
      <c r="A574" s="103" t="str">
        <f>IF($C574=0,"",'RECEIVED FROM STATE'!$B$2)</f>
        <v/>
      </c>
      <c r="B574" s="104" t="str">
        <f>IF($C574&gt;0,VLOOKUP($C574,'ALN 070824'!$A:$C,3,FALSE),"")</f>
        <v/>
      </c>
      <c r="C574" s="30"/>
      <c r="D574" s="29"/>
      <c r="E574" s="105" t="str">
        <f>IF($C574&gt;0,VLOOKUP($C574,'ALN 070824'!$A:$C,2,FALSE),"")</f>
        <v/>
      </c>
      <c r="F574" s="10"/>
      <c r="G574" s="18"/>
      <c r="I574" s="106" t="str">
        <f t="shared" si="32"/>
        <v/>
      </c>
      <c r="J574" s="106" t="str">
        <f t="shared" si="33"/>
        <v/>
      </c>
      <c r="K574" s="106" t="str">
        <f t="shared" si="34"/>
        <v/>
      </c>
      <c r="L574" s="106" t="str">
        <f t="shared" si="35"/>
        <v/>
      </c>
    </row>
    <row r="575" spans="1:12">
      <c r="A575" s="103" t="str">
        <f>IF($C575=0,"",'RECEIVED FROM STATE'!$B$2)</f>
        <v/>
      </c>
      <c r="B575" s="104" t="str">
        <f>IF($C575&gt;0,VLOOKUP($C575,'ALN 070824'!$A:$C,3,FALSE),"")</f>
        <v/>
      </c>
      <c r="C575" s="30"/>
      <c r="D575" s="29"/>
      <c r="E575" s="105" t="str">
        <f>IF($C575&gt;0,VLOOKUP($C575,'ALN 070824'!$A:$C,2,FALSE),"")</f>
        <v/>
      </c>
      <c r="F575" s="10"/>
      <c r="G575" s="18"/>
      <c r="I575" s="106" t="str">
        <f t="shared" si="32"/>
        <v/>
      </c>
      <c r="J575" s="106" t="str">
        <f t="shared" si="33"/>
        <v/>
      </c>
      <c r="K575" s="106" t="str">
        <f t="shared" si="34"/>
        <v/>
      </c>
      <c r="L575" s="106" t="str">
        <f t="shared" si="35"/>
        <v/>
      </c>
    </row>
    <row r="576" spans="1:12">
      <c r="A576" s="103" t="str">
        <f>IF($C576=0,"",'RECEIVED FROM STATE'!$B$2)</f>
        <v/>
      </c>
      <c r="B576" s="104" t="str">
        <f>IF($C576&gt;0,VLOOKUP($C576,'ALN 070824'!$A:$C,3,FALSE),"")</f>
        <v/>
      </c>
      <c r="C576" s="30"/>
      <c r="D576" s="29"/>
      <c r="E576" s="105" t="str">
        <f>IF($C576&gt;0,VLOOKUP($C576,'ALN 070824'!$A:$C,2,FALSE),"")</f>
        <v/>
      </c>
      <c r="F576" s="10"/>
      <c r="G576" s="18"/>
      <c r="I576" s="106" t="str">
        <f t="shared" si="32"/>
        <v/>
      </c>
      <c r="J576" s="106" t="str">
        <f t="shared" si="33"/>
        <v/>
      </c>
      <c r="K576" s="106" t="str">
        <f t="shared" si="34"/>
        <v/>
      </c>
      <c r="L576" s="106" t="str">
        <f t="shared" si="35"/>
        <v/>
      </c>
    </row>
    <row r="577" spans="1:12">
      <c r="A577" s="103" t="str">
        <f>IF($C577=0,"",'RECEIVED FROM STATE'!$B$2)</f>
        <v/>
      </c>
      <c r="B577" s="104" t="str">
        <f>IF($C577&gt;0,VLOOKUP($C577,'ALN 070824'!$A:$C,3,FALSE),"")</f>
        <v/>
      </c>
      <c r="C577" s="30"/>
      <c r="D577" s="29"/>
      <c r="E577" s="105" t="str">
        <f>IF($C577&gt;0,VLOOKUP($C577,'ALN 070824'!$A:$C,2,FALSE),"")</f>
        <v/>
      </c>
      <c r="F577" s="10"/>
      <c r="G577" s="18"/>
      <c r="I577" s="106" t="str">
        <f t="shared" si="32"/>
        <v/>
      </c>
      <c r="J577" s="106" t="str">
        <f t="shared" si="33"/>
        <v/>
      </c>
      <c r="K577" s="106" t="str">
        <f t="shared" si="34"/>
        <v/>
      </c>
      <c r="L577" s="106" t="str">
        <f t="shared" si="35"/>
        <v/>
      </c>
    </row>
    <row r="578" spans="1:12">
      <c r="A578" s="103" t="str">
        <f>IF($C578=0,"",'RECEIVED FROM STATE'!$B$2)</f>
        <v/>
      </c>
      <c r="B578" s="104" t="str">
        <f>IF($C578&gt;0,VLOOKUP($C578,'ALN 070824'!$A:$C,3,FALSE),"")</f>
        <v/>
      </c>
      <c r="C578" s="30"/>
      <c r="D578" s="29"/>
      <c r="E578" s="105" t="str">
        <f>IF($C578&gt;0,VLOOKUP($C578,'ALN 070824'!$A:$C,2,FALSE),"")</f>
        <v/>
      </c>
      <c r="F578" s="10"/>
      <c r="G578" s="18"/>
      <c r="I578" s="106" t="str">
        <f t="shared" si="32"/>
        <v/>
      </c>
      <c r="J578" s="106" t="str">
        <f t="shared" si="33"/>
        <v/>
      </c>
      <c r="K578" s="106" t="str">
        <f t="shared" si="34"/>
        <v/>
      </c>
      <c r="L578" s="106" t="str">
        <f t="shared" si="35"/>
        <v/>
      </c>
    </row>
    <row r="579" spans="1:12">
      <c r="A579" s="103" t="str">
        <f>IF($C579=0,"",'RECEIVED FROM STATE'!$B$2)</f>
        <v/>
      </c>
      <c r="B579" s="104" t="str">
        <f>IF($C579&gt;0,VLOOKUP($C579,'ALN 070824'!$A:$C,3,FALSE),"")</f>
        <v/>
      </c>
      <c r="C579" s="30"/>
      <c r="D579" s="29"/>
      <c r="E579" s="105" t="str">
        <f>IF($C579&gt;0,VLOOKUP($C579,'ALN 070824'!$A:$C,2,FALSE),"")</f>
        <v/>
      </c>
      <c r="F579" s="10"/>
      <c r="G579" s="18"/>
      <c r="I579" s="106" t="str">
        <f t="shared" si="32"/>
        <v/>
      </c>
      <c r="J579" s="106" t="str">
        <f t="shared" si="33"/>
        <v/>
      </c>
      <c r="K579" s="106" t="str">
        <f t="shared" si="34"/>
        <v/>
      </c>
      <c r="L579" s="106" t="str">
        <f t="shared" si="35"/>
        <v/>
      </c>
    </row>
    <row r="580" spans="1:12">
      <c r="A580" s="103" t="str">
        <f>IF($C580=0,"",'RECEIVED FROM STATE'!$B$2)</f>
        <v/>
      </c>
      <c r="B580" s="104" t="str">
        <f>IF($C580&gt;0,VLOOKUP($C580,'ALN 070824'!$A:$C,3,FALSE),"")</f>
        <v/>
      </c>
      <c r="C580" s="30"/>
      <c r="D580" s="29"/>
      <c r="E580" s="105" t="str">
        <f>IF($C580&gt;0,VLOOKUP($C580,'ALN 070824'!$A:$C,2,FALSE),"")</f>
        <v/>
      </c>
      <c r="F580" s="10"/>
      <c r="G580" s="18"/>
      <c r="I580" s="106" t="str">
        <f t="shared" si="32"/>
        <v/>
      </c>
      <c r="J580" s="106" t="str">
        <f t="shared" si="33"/>
        <v/>
      </c>
      <c r="K580" s="106" t="str">
        <f t="shared" si="34"/>
        <v/>
      </c>
      <c r="L580" s="106" t="str">
        <f t="shared" si="35"/>
        <v/>
      </c>
    </row>
    <row r="581" spans="1:12">
      <c r="A581" s="103" t="str">
        <f>IF($C581=0,"",'RECEIVED FROM STATE'!$B$2)</f>
        <v/>
      </c>
      <c r="B581" s="104" t="str">
        <f>IF($C581&gt;0,VLOOKUP($C581,'ALN 070824'!$A:$C,3,FALSE),"")</f>
        <v/>
      </c>
      <c r="C581" s="30"/>
      <c r="D581" s="29"/>
      <c r="E581" s="105" t="str">
        <f>IF($C581&gt;0,VLOOKUP($C581,'ALN 070824'!$A:$C,2,FALSE),"")</f>
        <v/>
      </c>
      <c r="F581" s="10"/>
      <c r="G581" s="18"/>
      <c r="I581" s="106" t="str">
        <f t="shared" si="32"/>
        <v/>
      </c>
      <c r="J581" s="106" t="str">
        <f t="shared" si="33"/>
        <v/>
      </c>
      <c r="K581" s="106" t="str">
        <f t="shared" si="34"/>
        <v/>
      </c>
      <c r="L581" s="106" t="str">
        <f t="shared" si="35"/>
        <v/>
      </c>
    </row>
    <row r="582" spans="1:12">
      <c r="A582" s="103" t="str">
        <f>IF($C582=0,"",'RECEIVED FROM STATE'!$B$2)</f>
        <v/>
      </c>
      <c r="B582" s="104" t="str">
        <f>IF($C582&gt;0,VLOOKUP($C582,'ALN 070824'!$A:$C,3,FALSE),"")</f>
        <v/>
      </c>
      <c r="C582" s="30"/>
      <c r="D582" s="29"/>
      <c r="E582" s="105" t="str">
        <f>IF($C582&gt;0,VLOOKUP($C582,'ALN 070824'!$A:$C,2,FALSE),"")</f>
        <v/>
      </c>
      <c r="F582" s="10"/>
      <c r="G582" s="18"/>
      <c r="I582" s="106" t="str">
        <f t="shared" si="32"/>
        <v/>
      </c>
      <c r="J582" s="106" t="str">
        <f t="shared" si="33"/>
        <v/>
      </c>
      <c r="K582" s="106" t="str">
        <f t="shared" si="34"/>
        <v/>
      </c>
      <c r="L582" s="106" t="str">
        <f t="shared" si="35"/>
        <v/>
      </c>
    </row>
    <row r="583" spans="1:12">
      <c r="A583" s="103" t="str">
        <f>IF($C583=0,"",'RECEIVED FROM STATE'!$B$2)</f>
        <v/>
      </c>
      <c r="B583" s="104" t="str">
        <f>IF($C583&gt;0,VLOOKUP($C583,'ALN 070824'!$A:$C,3,FALSE),"")</f>
        <v/>
      </c>
      <c r="C583" s="30"/>
      <c r="D583" s="29"/>
      <c r="E583" s="105" t="str">
        <f>IF($C583&gt;0,VLOOKUP($C583,'ALN 070824'!$A:$C,2,FALSE),"")</f>
        <v/>
      </c>
      <c r="F583" s="10"/>
      <c r="G583" s="18"/>
      <c r="I583" s="106" t="str">
        <f t="shared" si="32"/>
        <v/>
      </c>
      <c r="J583" s="106" t="str">
        <f t="shared" si="33"/>
        <v/>
      </c>
      <c r="K583" s="106" t="str">
        <f t="shared" si="34"/>
        <v/>
      </c>
      <c r="L583" s="106" t="str">
        <f t="shared" si="35"/>
        <v/>
      </c>
    </row>
    <row r="584" spans="1:12">
      <c r="A584" s="103" t="str">
        <f>IF($C584=0,"",'RECEIVED FROM STATE'!$B$2)</f>
        <v/>
      </c>
      <c r="B584" s="104" t="str">
        <f>IF($C584&gt;0,VLOOKUP($C584,'ALN 070824'!$A:$C,3,FALSE),"")</f>
        <v/>
      </c>
      <c r="C584" s="30"/>
      <c r="D584" s="29"/>
      <c r="E584" s="105" t="str">
        <f>IF($C584&gt;0,VLOOKUP($C584,'ALN 070824'!$A:$C,2,FALSE),"")</f>
        <v/>
      </c>
      <c r="F584" s="10"/>
      <c r="G584" s="18"/>
      <c r="I584" s="106" t="str">
        <f t="shared" si="32"/>
        <v/>
      </c>
      <c r="J584" s="106" t="str">
        <f t="shared" si="33"/>
        <v/>
      </c>
      <c r="K584" s="106" t="str">
        <f t="shared" si="34"/>
        <v/>
      </c>
      <c r="L584" s="106" t="str">
        <f t="shared" si="35"/>
        <v/>
      </c>
    </row>
    <row r="585" spans="1:12">
      <c r="A585" s="103" t="str">
        <f>IF($C585=0,"",'RECEIVED FROM STATE'!$B$2)</f>
        <v/>
      </c>
      <c r="B585" s="104" t="str">
        <f>IF($C585&gt;0,VLOOKUP($C585,'ALN 070824'!$A:$C,3,FALSE),"")</f>
        <v/>
      </c>
      <c r="C585" s="30"/>
      <c r="D585" s="29"/>
      <c r="E585" s="105" t="str">
        <f>IF($C585&gt;0,VLOOKUP($C585,'ALN 070824'!$A:$C,2,FALSE),"")</f>
        <v/>
      </c>
      <c r="F585" s="10"/>
      <c r="G585" s="18"/>
      <c r="I585" s="106" t="str">
        <f t="shared" ref="I585:I648" si="36">IF(OR(C585="84.425",C585="84.032"),"Please complete the ALN with alpha character.",IFERROR(IF(AND(E585="Other Assistance",ISBLANK(G585)),"Program Name required, please provide the Other ID Number (if applicable).",""),""))</f>
        <v/>
      </c>
      <c r="J585" s="106" t="str">
        <f t="shared" ref="J585:J648" si="37">LEFT(C585,2)</f>
        <v/>
      </c>
      <c r="K585" s="106" t="str">
        <f t="shared" ref="K585:K648" si="38">CONCATENATE($C585,$D585)</f>
        <v/>
      </c>
      <c r="L585" s="106" t="str">
        <f t="shared" ref="L585:L648" si="39">CONCATENATE($C585,$D585,$G585)</f>
        <v/>
      </c>
    </row>
    <row r="586" spans="1:12">
      <c r="A586" s="103" t="str">
        <f>IF($C586=0,"",'RECEIVED FROM STATE'!$B$2)</f>
        <v/>
      </c>
      <c r="B586" s="104" t="str">
        <f>IF($C586&gt;0,VLOOKUP($C586,'ALN 070824'!$A:$C,3,FALSE),"")</f>
        <v/>
      </c>
      <c r="C586" s="30"/>
      <c r="D586" s="29"/>
      <c r="E586" s="105" t="str">
        <f>IF($C586&gt;0,VLOOKUP($C586,'ALN 070824'!$A:$C,2,FALSE),"")</f>
        <v/>
      </c>
      <c r="F586" s="10"/>
      <c r="G586" s="18"/>
      <c r="I586" s="106" t="str">
        <f t="shared" si="36"/>
        <v/>
      </c>
      <c r="J586" s="106" t="str">
        <f t="shared" si="37"/>
        <v/>
      </c>
      <c r="K586" s="106" t="str">
        <f t="shared" si="38"/>
        <v/>
      </c>
      <c r="L586" s="106" t="str">
        <f t="shared" si="39"/>
        <v/>
      </c>
    </row>
    <row r="587" spans="1:12">
      <c r="A587" s="103" t="str">
        <f>IF($C587=0,"",'RECEIVED FROM STATE'!$B$2)</f>
        <v/>
      </c>
      <c r="B587" s="104" t="str">
        <f>IF($C587&gt;0,VLOOKUP($C587,'ALN 070824'!$A:$C,3,FALSE),"")</f>
        <v/>
      </c>
      <c r="C587" s="30"/>
      <c r="D587" s="29"/>
      <c r="E587" s="105" t="str">
        <f>IF($C587&gt;0,VLOOKUP($C587,'ALN 070824'!$A:$C,2,FALSE),"")</f>
        <v/>
      </c>
      <c r="F587" s="10"/>
      <c r="G587" s="18"/>
      <c r="I587" s="106" t="str">
        <f t="shared" si="36"/>
        <v/>
      </c>
      <c r="J587" s="106" t="str">
        <f t="shared" si="37"/>
        <v/>
      </c>
      <c r="K587" s="106" t="str">
        <f t="shared" si="38"/>
        <v/>
      </c>
      <c r="L587" s="106" t="str">
        <f t="shared" si="39"/>
        <v/>
      </c>
    </row>
    <row r="588" spans="1:12">
      <c r="A588" s="103" t="str">
        <f>IF($C588=0,"",'RECEIVED FROM STATE'!$B$2)</f>
        <v/>
      </c>
      <c r="B588" s="104" t="str">
        <f>IF($C588&gt;0,VLOOKUP($C588,'ALN 070824'!$A:$C,3,FALSE),"")</f>
        <v/>
      </c>
      <c r="C588" s="30"/>
      <c r="D588" s="29"/>
      <c r="E588" s="105" t="str">
        <f>IF($C588&gt;0,VLOOKUP($C588,'ALN 070824'!$A:$C,2,FALSE),"")</f>
        <v/>
      </c>
      <c r="F588" s="10"/>
      <c r="G588" s="18"/>
      <c r="I588" s="106" t="str">
        <f t="shared" si="36"/>
        <v/>
      </c>
      <c r="J588" s="106" t="str">
        <f t="shared" si="37"/>
        <v/>
      </c>
      <c r="K588" s="106" t="str">
        <f t="shared" si="38"/>
        <v/>
      </c>
      <c r="L588" s="106" t="str">
        <f t="shared" si="39"/>
        <v/>
      </c>
    </row>
    <row r="589" spans="1:12">
      <c r="A589" s="103" t="str">
        <f>IF($C589=0,"",'RECEIVED FROM STATE'!$B$2)</f>
        <v/>
      </c>
      <c r="B589" s="104" t="str">
        <f>IF($C589&gt;0,VLOOKUP($C589,'ALN 070824'!$A:$C,3,FALSE),"")</f>
        <v/>
      </c>
      <c r="C589" s="30"/>
      <c r="D589" s="29"/>
      <c r="E589" s="105" t="str">
        <f>IF($C589&gt;0,VLOOKUP($C589,'ALN 070824'!$A:$C,2,FALSE),"")</f>
        <v/>
      </c>
      <c r="F589" s="10"/>
      <c r="G589" s="18"/>
      <c r="I589" s="106" t="str">
        <f t="shared" si="36"/>
        <v/>
      </c>
      <c r="J589" s="106" t="str">
        <f t="shared" si="37"/>
        <v/>
      </c>
      <c r="K589" s="106" t="str">
        <f t="shared" si="38"/>
        <v/>
      </c>
      <c r="L589" s="106" t="str">
        <f t="shared" si="39"/>
        <v/>
      </c>
    </row>
    <row r="590" spans="1:12">
      <c r="A590" s="103" t="str">
        <f>IF($C590=0,"",'RECEIVED FROM STATE'!$B$2)</f>
        <v/>
      </c>
      <c r="B590" s="104" t="str">
        <f>IF($C590&gt;0,VLOOKUP($C590,'ALN 070824'!$A:$C,3,FALSE),"")</f>
        <v/>
      </c>
      <c r="C590" s="30"/>
      <c r="D590" s="29"/>
      <c r="E590" s="105" t="str">
        <f>IF($C590&gt;0,VLOOKUP($C590,'ALN 070824'!$A:$C,2,FALSE),"")</f>
        <v/>
      </c>
      <c r="F590" s="10"/>
      <c r="G590" s="18"/>
      <c r="I590" s="106" t="str">
        <f t="shared" si="36"/>
        <v/>
      </c>
      <c r="J590" s="106" t="str">
        <f t="shared" si="37"/>
        <v/>
      </c>
      <c r="K590" s="106" t="str">
        <f t="shared" si="38"/>
        <v/>
      </c>
      <c r="L590" s="106" t="str">
        <f t="shared" si="39"/>
        <v/>
      </c>
    </row>
    <row r="591" spans="1:12">
      <c r="A591" s="103" t="str">
        <f>IF($C591=0,"",'RECEIVED FROM STATE'!$B$2)</f>
        <v/>
      </c>
      <c r="B591" s="104" t="str">
        <f>IF($C591&gt;0,VLOOKUP($C591,'ALN 070824'!$A:$C,3,FALSE),"")</f>
        <v/>
      </c>
      <c r="C591" s="30"/>
      <c r="D591" s="29"/>
      <c r="E591" s="105" t="str">
        <f>IF($C591&gt;0,VLOOKUP($C591,'ALN 070824'!$A:$C,2,FALSE),"")</f>
        <v/>
      </c>
      <c r="F591" s="10"/>
      <c r="G591" s="18"/>
      <c r="I591" s="106" t="str">
        <f t="shared" si="36"/>
        <v/>
      </c>
      <c r="J591" s="106" t="str">
        <f t="shared" si="37"/>
        <v/>
      </c>
      <c r="K591" s="106" t="str">
        <f t="shared" si="38"/>
        <v/>
      </c>
      <c r="L591" s="106" t="str">
        <f t="shared" si="39"/>
        <v/>
      </c>
    </row>
    <row r="592" spans="1:12">
      <c r="A592" s="103" t="str">
        <f>IF($C592=0,"",'RECEIVED FROM STATE'!$B$2)</f>
        <v/>
      </c>
      <c r="B592" s="104" t="str">
        <f>IF($C592&gt;0,VLOOKUP($C592,'ALN 070824'!$A:$C,3,FALSE),"")</f>
        <v/>
      </c>
      <c r="C592" s="30"/>
      <c r="D592" s="29"/>
      <c r="E592" s="105" t="str">
        <f>IF($C592&gt;0,VLOOKUP($C592,'ALN 070824'!$A:$C,2,FALSE),"")</f>
        <v/>
      </c>
      <c r="F592" s="10"/>
      <c r="G592" s="18"/>
      <c r="I592" s="106" t="str">
        <f t="shared" si="36"/>
        <v/>
      </c>
      <c r="J592" s="106" t="str">
        <f t="shared" si="37"/>
        <v/>
      </c>
      <c r="K592" s="106" t="str">
        <f t="shared" si="38"/>
        <v/>
      </c>
      <c r="L592" s="106" t="str">
        <f t="shared" si="39"/>
        <v/>
      </c>
    </row>
    <row r="593" spans="1:12">
      <c r="A593" s="103" t="str">
        <f>IF($C593=0,"",'RECEIVED FROM STATE'!$B$2)</f>
        <v/>
      </c>
      <c r="B593" s="104" t="str">
        <f>IF($C593&gt;0,VLOOKUP($C593,'ALN 070824'!$A:$C,3,FALSE),"")</f>
        <v/>
      </c>
      <c r="C593" s="30"/>
      <c r="D593" s="29"/>
      <c r="E593" s="105" t="str">
        <f>IF($C593&gt;0,VLOOKUP($C593,'ALN 070824'!$A:$C,2,FALSE),"")</f>
        <v/>
      </c>
      <c r="F593" s="10"/>
      <c r="G593" s="18"/>
      <c r="I593" s="106" t="str">
        <f t="shared" si="36"/>
        <v/>
      </c>
      <c r="J593" s="106" t="str">
        <f t="shared" si="37"/>
        <v/>
      </c>
      <c r="K593" s="106" t="str">
        <f t="shared" si="38"/>
        <v/>
      </c>
      <c r="L593" s="106" t="str">
        <f t="shared" si="39"/>
        <v/>
      </c>
    </row>
    <row r="594" spans="1:12">
      <c r="A594" s="103" t="str">
        <f>IF($C594=0,"",'RECEIVED FROM STATE'!$B$2)</f>
        <v/>
      </c>
      <c r="B594" s="104" t="str">
        <f>IF($C594&gt;0,VLOOKUP($C594,'ALN 070824'!$A:$C,3,FALSE),"")</f>
        <v/>
      </c>
      <c r="C594" s="30"/>
      <c r="D594" s="29"/>
      <c r="E594" s="105" t="str">
        <f>IF($C594&gt;0,VLOOKUP($C594,'ALN 070824'!$A:$C,2,FALSE),"")</f>
        <v/>
      </c>
      <c r="F594" s="10"/>
      <c r="G594" s="18"/>
      <c r="I594" s="106" t="str">
        <f t="shared" si="36"/>
        <v/>
      </c>
      <c r="J594" s="106" t="str">
        <f t="shared" si="37"/>
        <v/>
      </c>
      <c r="K594" s="106" t="str">
        <f t="shared" si="38"/>
        <v/>
      </c>
      <c r="L594" s="106" t="str">
        <f t="shared" si="39"/>
        <v/>
      </c>
    </row>
    <row r="595" spans="1:12">
      <c r="A595" s="103" t="str">
        <f>IF($C595=0,"",'RECEIVED FROM STATE'!$B$2)</f>
        <v/>
      </c>
      <c r="B595" s="104" t="str">
        <f>IF($C595&gt;0,VLOOKUP($C595,'ALN 070824'!$A:$C,3,FALSE),"")</f>
        <v/>
      </c>
      <c r="C595" s="30"/>
      <c r="D595" s="29"/>
      <c r="E595" s="105" t="str">
        <f>IF($C595&gt;0,VLOOKUP($C595,'ALN 070824'!$A:$C,2,FALSE),"")</f>
        <v/>
      </c>
      <c r="F595" s="10"/>
      <c r="G595" s="18"/>
      <c r="I595" s="106" t="str">
        <f t="shared" si="36"/>
        <v/>
      </c>
      <c r="J595" s="106" t="str">
        <f t="shared" si="37"/>
        <v/>
      </c>
      <c r="K595" s="106" t="str">
        <f t="shared" si="38"/>
        <v/>
      </c>
      <c r="L595" s="106" t="str">
        <f t="shared" si="39"/>
        <v/>
      </c>
    </row>
    <row r="596" spans="1:12">
      <c r="A596" s="103" t="str">
        <f>IF($C596=0,"",'RECEIVED FROM STATE'!$B$2)</f>
        <v/>
      </c>
      <c r="B596" s="104" t="str">
        <f>IF($C596&gt;0,VLOOKUP($C596,'ALN 070824'!$A:$C,3,FALSE),"")</f>
        <v/>
      </c>
      <c r="C596" s="30"/>
      <c r="D596" s="29"/>
      <c r="E596" s="105" t="str">
        <f>IF($C596&gt;0,VLOOKUP($C596,'ALN 070824'!$A:$C,2,FALSE),"")</f>
        <v/>
      </c>
      <c r="F596" s="10"/>
      <c r="G596" s="18"/>
      <c r="I596" s="106" t="str">
        <f t="shared" si="36"/>
        <v/>
      </c>
      <c r="J596" s="106" t="str">
        <f t="shared" si="37"/>
        <v/>
      </c>
      <c r="K596" s="106" t="str">
        <f t="shared" si="38"/>
        <v/>
      </c>
      <c r="L596" s="106" t="str">
        <f t="shared" si="39"/>
        <v/>
      </c>
    </row>
    <row r="597" spans="1:12">
      <c r="A597" s="103" t="str">
        <f>IF($C597=0,"",'RECEIVED FROM STATE'!$B$2)</f>
        <v/>
      </c>
      <c r="B597" s="104" t="str">
        <f>IF($C597&gt;0,VLOOKUP($C597,'ALN 070824'!$A:$C,3,FALSE),"")</f>
        <v/>
      </c>
      <c r="C597" s="30"/>
      <c r="D597" s="29"/>
      <c r="E597" s="105" t="str">
        <f>IF($C597&gt;0,VLOOKUP($C597,'ALN 070824'!$A:$C,2,FALSE),"")</f>
        <v/>
      </c>
      <c r="F597" s="10"/>
      <c r="G597" s="18"/>
      <c r="I597" s="106" t="str">
        <f t="shared" si="36"/>
        <v/>
      </c>
      <c r="J597" s="106" t="str">
        <f t="shared" si="37"/>
        <v/>
      </c>
      <c r="K597" s="106" t="str">
        <f t="shared" si="38"/>
        <v/>
      </c>
      <c r="L597" s="106" t="str">
        <f t="shared" si="39"/>
        <v/>
      </c>
    </row>
    <row r="598" spans="1:12">
      <c r="A598" s="103" t="str">
        <f>IF($C598=0,"",'RECEIVED FROM STATE'!$B$2)</f>
        <v/>
      </c>
      <c r="B598" s="104" t="str">
        <f>IF($C598&gt;0,VLOOKUP($C598,'ALN 070824'!$A:$C,3,FALSE),"")</f>
        <v/>
      </c>
      <c r="C598" s="30"/>
      <c r="D598" s="29"/>
      <c r="E598" s="105" t="str">
        <f>IF($C598&gt;0,VLOOKUP($C598,'ALN 070824'!$A:$C,2,FALSE),"")</f>
        <v/>
      </c>
      <c r="F598" s="10"/>
      <c r="G598" s="18"/>
      <c r="I598" s="106" t="str">
        <f t="shared" si="36"/>
        <v/>
      </c>
      <c r="J598" s="106" t="str">
        <f t="shared" si="37"/>
        <v/>
      </c>
      <c r="K598" s="106" t="str">
        <f t="shared" si="38"/>
        <v/>
      </c>
      <c r="L598" s="106" t="str">
        <f t="shared" si="39"/>
        <v/>
      </c>
    </row>
    <row r="599" spans="1:12">
      <c r="A599" s="103" t="str">
        <f>IF($C599=0,"",'RECEIVED FROM STATE'!$B$2)</f>
        <v/>
      </c>
      <c r="B599" s="104" t="str">
        <f>IF($C599&gt;0,VLOOKUP($C599,'ALN 070824'!$A:$C,3,FALSE),"")</f>
        <v/>
      </c>
      <c r="C599" s="30"/>
      <c r="D599" s="29"/>
      <c r="E599" s="105" t="str">
        <f>IF($C599&gt;0,VLOOKUP($C599,'ALN 070824'!$A:$C,2,FALSE),"")</f>
        <v/>
      </c>
      <c r="F599" s="10"/>
      <c r="G599" s="18"/>
      <c r="I599" s="106" t="str">
        <f t="shared" si="36"/>
        <v/>
      </c>
      <c r="J599" s="106" t="str">
        <f t="shared" si="37"/>
        <v/>
      </c>
      <c r="K599" s="106" t="str">
        <f t="shared" si="38"/>
        <v/>
      </c>
      <c r="L599" s="106" t="str">
        <f t="shared" si="39"/>
        <v/>
      </c>
    </row>
    <row r="600" spans="1:12">
      <c r="A600" s="103" t="str">
        <f>IF($C600=0,"",'RECEIVED FROM STATE'!$B$2)</f>
        <v/>
      </c>
      <c r="B600" s="104" t="str">
        <f>IF($C600&gt;0,VLOOKUP($C600,'ALN 070824'!$A:$C,3,FALSE),"")</f>
        <v/>
      </c>
      <c r="C600" s="30"/>
      <c r="D600" s="29"/>
      <c r="E600" s="105" t="str">
        <f>IF($C600&gt;0,VLOOKUP($C600,'ALN 070824'!$A:$C,2,FALSE),"")</f>
        <v/>
      </c>
      <c r="F600" s="10"/>
      <c r="G600" s="18"/>
      <c r="I600" s="106" t="str">
        <f t="shared" si="36"/>
        <v/>
      </c>
      <c r="J600" s="106" t="str">
        <f t="shared" si="37"/>
        <v/>
      </c>
      <c r="K600" s="106" t="str">
        <f t="shared" si="38"/>
        <v/>
      </c>
      <c r="L600" s="106" t="str">
        <f t="shared" si="39"/>
        <v/>
      </c>
    </row>
    <row r="601" spans="1:12">
      <c r="A601" s="103" t="str">
        <f>IF($C601=0,"",'RECEIVED FROM STATE'!$B$2)</f>
        <v/>
      </c>
      <c r="B601" s="104" t="str">
        <f>IF($C601&gt;0,VLOOKUP($C601,'ALN 070824'!$A:$C,3,FALSE),"")</f>
        <v/>
      </c>
      <c r="C601" s="30"/>
      <c r="D601" s="29"/>
      <c r="E601" s="105" t="str">
        <f>IF($C601&gt;0,VLOOKUP($C601,'ALN 070824'!$A:$C,2,FALSE),"")</f>
        <v/>
      </c>
      <c r="F601" s="10"/>
      <c r="G601" s="18"/>
      <c r="I601" s="106" t="str">
        <f t="shared" si="36"/>
        <v/>
      </c>
      <c r="J601" s="106" t="str">
        <f t="shared" si="37"/>
        <v/>
      </c>
      <c r="K601" s="106" t="str">
        <f t="shared" si="38"/>
        <v/>
      </c>
      <c r="L601" s="106" t="str">
        <f t="shared" si="39"/>
        <v/>
      </c>
    </row>
    <row r="602" spans="1:12">
      <c r="A602" s="103" t="str">
        <f>IF($C602=0,"",'RECEIVED FROM STATE'!$B$2)</f>
        <v/>
      </c>
      <c r="B602" s="104" t="str">
        <f>IF($C602&gt;0,VLOOKUP($C602,'ALN 070824'!$A:$C,3,FALSE),"")</f>
        <v/>
      </c>
      <c r="C602" s="30"/>
      <c r="D602" s="29"/>
      <c r="E602" s="105" t="str">
        <f>IF($C602&gt;0,VLOOKUP($C602,'ALN 070824'!$A:$C,2,FALSE),"")</f>
        <v/>
      </c>
      <c r="F602" s="10"/>
      <c r="G602" s="18"/>
      <c r="I602" s="106" t="str">
        <f t="shared" si="36"/>
        <v/>
      </c>
      <c r="J602" s="106" t="str">
        <f t="shared" si="37"/>
        <v/>
      </c>
      <c r="K602" s="106" t="str">
        <f t="shared" si="38"/>
        <v/>
      </c>
      <c r="L602" s="106" t="str">
        <f t="shared" si="39"/>
        <v/>
      </c>
    </row>
    <row r="603" spans="1:12">
      <c r="A603" s="103" t="str">
        <f>IF($C603=0,"",'RECEIVED FROM STATE'!$B$2)</f>
        <v/>
      </c>
      <c r="B603" s="104" t="str">
        <f>IF($C603&gt;0,VLOOKUP($C603,'ALN 070824'!$A:$C,3,FALSE),"")</f>
        <v/>
      </c>
      <c r="C603" s="30"/>
      <c r="D603" s="29"/>
      <c r="E603" s="105" t="str">
        <f>IF($C603&gt;0,VLOOKUP($C603,'ALN 070824'!$A:$C,2,FALSE),"")</f>
        <v/>
      </c>
      <c r="F603" s="10"/>
      <c r="G603" s="18"/>
      <c r="I603" s="106" t="str">
        <f t="shared" si="36"/>
        <v/>
      </c>
      <c r="J603" s="106" t="str">
        <f t="shared" si="37"/>
        <v/>
      </c>
      <c r="K603" s="106" t="str">
        <f t="shared" si="38"/>
        <v/>
      </c>
      <c r="L603" s="106" t="str">
        <f t="shared" si="39"/>
        <v/>
      </c>
    </row>
    <row r="604" spans="1:12">
      <c r="A604" s="103" t="str">
        <f>IF($C604=0,"",'RECEIVED FROM STATE'!$B$2)</f>
        <v/>
      </c>
      <c r="B604" s="104" t="str">
        <f>IF($C604&gt;0,VLOOKUP($C604,'ALN 070824'!$A:$C,3,FALSE),"")</f>
        <v/>
      </c>
      <c r="C604" s="30"/>
      <c r="D604" s="29"/>
      <c r="E604" s="105" t="str">
        <f>IF($C604&gt;0,VLOOKUP($C604,'ALN 070824'!$A:$C,2,FALSE),"")</f>
        <v/>
      </c>
      <c r="F604" s="10"/>
      <c r="G604" s="18"/>
      <c r="I604" s="106" t="str">
        <f t="shared" si="36"/>
        <v/>
      </c>
      <c r="J604" s="106" t="str">
        <f t="shared" si="37"/>
        <v/>
      </c>
      <c r="K604" s="106" t="str">
        <f t="shared" si="38"/>
        <v/>
      </c>
      <c r="L604" s="106" t="str">
        <f t="shared" si="39"/>
        <v/>
      </c>
    </row>
    <row r="605" spans="1:12">
      <c r="A605" s="103" t="str">
        <f>IF($C605=0,"",'RECEIVED FROM STATE'!$B$2)</f>
        <v/>
      </c>
      <c r="B605" s="104" t="str">
        <f>IF($C605&gt;0,VLOOKUP($C605,'ALN 070824'!$A:$C,3,FALSE),"")</f>
        <v/>
      </c>
      <c r="C605" s="30"/>
      <c r="D605" s="29"/>
      <c r="E605" s="105" t="str">
        <f>IF($C605&gt;0,VLOOKUP($C605,'ALN 070824'!$A:$C,2,FALSE),"")</f>
        <v/>
      </c>
      <c r="F605" s="10"/>
      <c r="G605" s="18"/>
      <c r="I605" s="106" t="str">
        <f t="shared" si="36"/>
        <v/>
      </c>
      <c r="J605" s="106" t="str">
        <f t="shared" si="37"/>
        <v/>
      </c>
      <c r="K605" s="106" t="str">
        <f t="shared" si="38"/>
        <v/>
      </c>
      <c r="L605" s="106" t="str">
        <f t="shared" si="39"/>
        <v/>
      </c>
    </row>
    <row r="606" spans="1:12">
      <c r="A606" s="103" t="str">
        <f>IF($C606=0,"",'RECEIVED FROM STATE'!$B$2)</f>
        <v/>
      </c>
      <c r="B606" s="104" t="str">
        <f>IF($C606&gt;0,VLOOKUP($C606,'ALN 070824'!$A:$C,3,FALSE),"")</f>
        <v/>
      </c>
      <c r="C606" s="30"/>
      <c r="D606" s="29"/>
      <c r="E606" s="105" t="str">
        <f>IF($C606&gt;0,VLOOKUP($C606,'ALN 070824'!$A:$C,2,FALSE),"")</f>
        <v/>
      </c>
      <c r="F606" s="10"/>
      <c r="G606" s="18"/>
      <c r="I606" s="106" t="str">
        <f t="shared" si="36"/>
        <v/>
      </c>
      <c r="J606" s="106" t="str">
        <f t="shared" si="37"/>
        <v/>
      </c>
      <c r="K606" s="106" t="str">
        <f t="shared" si="38"/>
        <v/>
      </c>
      <c r="L606" s="106" t="str">
        <f t="shared" si="39"/>
        <v/>
      </c>
    </row>
    <row r="607" spans="1:12">
      <c r="A607" s="103" t="str">
        <f>IF($C607=0,"",'RECEIVED FROM STATE'!$B$2)</f>
        <v/>
      </c>
      <c r="B607" s="104" t="str">
        <f>IF($C607&gt;0,VLOOKUP($C607,'ALN 070824'!$A:$C,3,FALSE),"")</f>
        <v/>
      </c>
      <c r="C607" s="30"/>
      <c r="D607" s="29"/>
      <c r="E607" s="105" t="str">
        <f>IF($C607&gt;0,VLOOKUP($C607,'ALN 070824'!$A:$C,2,FALSE),"")</f>
        <v/>
      </c>
      <c r="F607" s="10"/>
      <c r="G607" s="18"/>
      <c r="I607" s="106" t="str">
        <f t="shared" si="36"/>
        <v/>
      </c>
      <c r="J607" s="106" t="str">
        <f t="shared" si="37"/>
        <v/>
      </c>
      <c r="K607" s="106" t="str">
        <f t="shared" si="38"/>
        <v/>
      </c>
      <c r="L607" s="106" t="str">
        <f t="shared" si="39"/>
        <v/>
      </c>
    </row>
    <row r="608" spans="1:12">
      <c r="A608" s="103" t="str">
        <f>IF($C608=0,"",'RECEIVED FROM STATE'!$B$2)</f>
        <v/>
      </c>
      <c r="B608" s="104" t="str">
        <f>IF($C608&gt;0,VLOOKUP($C608,'ALN 070824'!$A:$C,3,FALSE),"")</f>
        <v/>
      </c>
      <c r="C608" s="30"/>
      <c r="D608" s="29"/>
      <c r="E608" s="105" t="str">
        <f>IF($C608&gt;0,VLOOKUP($C608,'ALN 070824'!$A:$C,2,FALSE),"")</f>
        <v/>
      </c>
      <c r="F608" s="10"/>
      <c r="G608" s="18"/>
      <c r="I608" s="106" t="str">
        <f t="shared" si="36"/>
        <v/>
      </c>
      <c r="J608" s="106" t="str">
        <f t="shared" si="37"/>
        <v/>
      </c>
      <c r="K608" s="106" t="str">
        <f t="shared" si="38"/>
        <v/>
      </c>
      <c r="L608" s="106" t="str">
        <f t="shared" si="39"/>
        <v/>
      </c>
    </row>
    <row r="609" spans="1:12">
      <c r="A609" s="103" t="str">
        <f>IF($C609=0,"",'RECEIVED FROM STATE'!$B$2)</f>
        <v/>
      </c>
      <c r="B609" s="104" t="str">
        <f>IF($C609&gt;0,VLOOKUP($C609,'ALN 070824'!$A:$C,3,FALSE),"")</f>
        <v/>
      </c>
      <c r="C609" s="30"/>
      <c r="D609" s="29"/>
      <c r="E609" s="105" t="str">
        <f>IF($C609&gt;0,VLOOKUP($C609,'ALN 070824'!$A:$C,2,FALSE),"")</f>
        <v/>
      </c>
      <c r="F609" s="10"/>
      <c r="G609" s="18"/>
      <c r="I609" s="106" t="str">
        <f t="shared" si="36"/>
        <v/>
      </c>
      <c r="J609" s="106" t="str">
        <f t="shared" si="37"/>
        <v/>
      </c>
      <c r="K609" s="106" t="str">
        <f t="shared" si="38"/>
        <v/>
      </c>
      <c r="L609" s="106" t="str">
        <f t="shared" si="39"/>
        <v/>
      </c>
    </row>
    <row r="610" spans="1:12">
      <c r="A610" s="103" t="str">
        <f>IF($C610=0,"",'RECEIVED FROM STATE'!$B$2)</f>
        <v/>
      </c>
      <c r="B610" s="104" t="str">
        <f>IF($C610&gt;0,VLOOKUP($C610,'ALN 070824'!$A:$C,3,FALSE),"")</f>
        <v/>
      </c>
      <c r="C610" s="30"/>
      <c r="D610" s="29"/>
      <c r="E610" s="105" t="str">
        <f>IF($C610&gt;0,VLOOKUP($C610,'ALN 070824'!$A:$C,2,FALSE),"")</f>
        <v/>
      </c>
      <c r="F610" s="10"/>
      <c r="G610" s="18"/>
      <c r="I610" s="106" t="str">
        <f t="shared" si="36"/>
        <v/>
      </c>
      <c r="J610" s="106" t="str">
        <f t="shared" si="37"/>
        <v/>
      </c>
      <c r="K610" s="106" t="str">
        <f t="shared" si="38"/>
        <v/>
      </c>
      <c r="L610" s="106" t="str">
        <f t="shared" si="39"/>
        <v/>
      </c>
    </row>
    <row r="611" spans="1:12">
      <c r="A611" s="103" t="str">
        <f>IF($C611=0,"",'RECEIVED FROM STATE'!$B$2)</f>
        <v/>
      </c>
      <c r="B611" s="104" t="str">
        <f>IF($C611&gt;0,VLOOKUP($C611,'ALN 070824'!$A:$C,3,FALSE),"")</f>
        <v/>
      </c>
      <c r="C611" s="30"/>
      <c r="D611" s="29"/>
      <c r="E611" s="105" t="str">
        <f>IF($C611&gt;0,VLOOKUP($C611,'ALN 070824'!$A:$C,2,FALSE),"")</f>
        <v/>
      </c>
      <c r="F611" s="10"/>
      <c r="G611" s="18"/>
      <c r="I611" s="106" t="str">
        <f t="shared" si="36"/>
        <v/>
      </c>
      <c r="J611" s="106" t="str">
        <f t="shared" si="37"/>
        <v/>
      </c>
      <c r="K611" s="106" t="str">
        <f t="shared" si="38"/>
        <v/>
      </c>
      <c r="L611" s="106" t="str">
        <f t="shared" si="39"/>
        <v/>
      </c>
    </row>
    <row r="612" spans="1:12">
      <c r="A612" s="103" t="str">
        <f>IF($C612=0,"",'RECEIVED FROM STATE'!$B$2)</f>
        <v/>
      </c>
      <c r="B612" s="104" t="str">
        <f>IF($C612&gt;0,VLOOKUP($C612,'ALN 070824'!$A:$C,3,FALSE),"")</f>
        <v/>
      </c>
      <c r="C612" s="30"/>
      <c r="D612" s="29"/>
      <c r="E612" s="105" t="str">
        <f>IF($C612&gt;0,VLOOKUP($C612,'ALN 070824'!$A:$C,2,FALSE),"")</f>
        <v/>
      </c>
      <c r="F612" s="10"/>
      <c r="G612" s="18"/>
      <c r="I612" s="106" t="str">
        <f t="shared" si="36"/>
        <v/>
      </c>
      <c r="J612" s="106" t="str">
        <f t="shared" si="37"/>
        <v/>
      </c>
      <c r="K612" s="106" t="str">
        <f t="shared" si="38"/>
        <v/>
      </c>
      <c r="L612" s="106" t="str">
        <f t="shared" si="39"/>
        <v/>
      </c>
    </row>
    <row r="613" spans="1:12">
      <c r="A613" s="103" t="str">
        <f>IF($C613=0,"",'RECEIVED FROM STATE'!$B$2)</f>
        <v/>
      </c>
      <c r="B613" s="104" t="str">
        <f>IF($C613&gt;0,VLOOKUP($C613,'ALN 070824'!$A:$C,3,FALSE),"")</f>
        <v/>
      </c>
      <c r="C613" s="30"/>
      <c r="D613" s="29"/>
      <c r="E613" s="105" t="str">
        <f>IF($C613&gt;0,VLOOKUP($C613,'ALN 070824'!$A:$C,2,FALSE),"")</f>
        <v/>
      </c>
      <c r="F613" s="10"/>
      <c r="G613" s="18"/>
      <c r="I613" s="106" t="str">
        <f t="shared" si="36"/>
        <v/>
      </c>
      <c r="J613" s="106" t="str">
        <f t="shared" si="37"/>
        <v/>
      </c>
      <c r="K613" s="106" t="str">
        <f t="shared" si="38"/>
        <v/>
      </c>
      <c r="L613" s="106" t="str">
        <f t="shared" si="39"/>
        <v/>
      </c>
    </row>
    <row r="614" spans="1:12">
      <c r="A614" s="103" t="str">
        <f>IF($C614=0,"",'RECEIVED FROM STATE'!$B$2)</f>
        <v/>
      </c>
      <c r="B614" s="104" t="str">
        <f>IF($C614&gt;0,VLOOKUP($C614,'ALN 070824'!$A:$C,3,FALSE),"")</f>
        <v/>
      </c>
      <c r="C614" s="30"/>
      <c r="D614" s="29"/>
      <c r="E614" s="105" t="str">
        <f>IF($C614&gt;0,VLOOKUP($C614,'ALN 070824'!$A:$C,2,FALSE),"")</f>
        <v/>
      </c>
      <c r="F614" s="10"/>
      <c r="G614" s="18"/>
      <c r="I614" s="106" t="str">
        <f t="shared" si="36"/>
        <v/>
      </c>
      <c r="J614" s="106" t="str">
        <f t="shared" si="37"/>
        <v/>
      </c>
      <c r="K614" s="106" t="str">
        <f t="shared" si="38"/>
        <v/>
      </c>
      <c r="L614" s="106" t="str">
        <f t="shared" si="39"/>
        <v/>
      </c>
    </row>
    <row r="615" spans="1:12">
      <c r="A615" s="103" t="str">
        <f>IF($C615=0,"",'RECEIVED FROM STATE'!$B$2)</f>
        <v/>
      </c>
      <c r="B615" s="104" t="str">
        <f>IF($C615&gt;0,VLOOKUP($C615,'ALN 070824'!$A:$C,3,FALSE),"")</f>
        <v/>
      </c>
      <c r="C615" s="30"/>
      <c r="D615" s="29"/>
      <c r="E615" s="105" t="str">
        <f>IF($C615&gt;0,VLOOKUP($C615,'ALN 070824'!$A:$C,2,FALSE),"")</f>
        <v/>
      </c>
      <c r="F615" s="10"/>
      <c r="G615" s="18"/>
      <c r="I615" s="106" t="str">
        <f t="shared" si="36"/>
        <v/>
      </c>
      <c r="J615" s="106" t="str">
        <f t="shared" si="37"/>
        <v/>
      </c>
      <c r="K615" s="106" t="str">
        <f t="shared" si="38"/>
        <v/>
      </c>
      <c r="L615" s="106" t="str">
        <f t="shared" si="39"/>
        <v/>
      </c>
    </row>
    <row r="616" spans="1:12">
      <c r="A616" s="103" t="str">
        <f>IF($C616=0,"",'RECEIVED FROM STATE'!$B$2)</f>
        <v/>
      </c>
      <c r="B616" s="104" t="str">
        <f>IF($C616&gt;0,VLOOKUP($C616,'ALN 070824'!$A:$C,3,FALSE),"")</f>
        <v/>
      </c>
      <c r="C616" s="30"/>
      <c r="D616" s="29"/>
      <c r="E616" s="105" t="str">
        <f>IF($C616&gt;0,VLOOKUP($C616,'ALN 070824'!$A:$C,2,FALSE),"")</f>
        <v/>
      </c>
      <c r="F616" s="10"/>
      <c r="G616" s="18"/>
      <c r="I616" s="106" t="str">
        <f t="shared" si="36"/>
        <v/>
      </c>
      <c r="J616" s="106" t="str">
        <f t="shared" si="37"/>
        <v/>
      </c>
      <c r="K616" s="106" t="str">
        <f t="shared" si="38"/>
        <v/>
      </c>
      <c r="L616" s="106" t="str">
        <f t="shared" si="39"/>
        <v/>
      </c>
    </row>
    <row r="617" spans="1:12">
      <c r="A617" s="103" t="str">
        <f>IF($C617=0,"",'RECEIVED FROM STATE'!$B$2)</f>
        <v/>
      </c>
      <c r="B617" s="104" t="str">
        <f>IF($C617&gt;0,VLOOKUP($C617,'ALN 070824'!$A:$C,3,FALSE),"")</f>
        <v/>
      </c>
      <c r="C617" s="30"/>
      <c r="D617" s="29"/>
      <c r="E617" s="105" t="str">
        <f>IF($C617&gt;0,VLOOKUP($C617,'ALN 070824'!$A:$C,2,FALSE),"")</f>
        <v/>
      </c>
      <c r="F617" s="10"/>
      <c r="G617" s="18"/>
      <c r="I617" s="106" t="str">
        <f t="shared" si="36"/>
        <v/>
      </c>
      <c r="J617" s="106" t="str">
        <f t="shared" si="37"/>
        <v/>
      </c>
      <c r="K617" s="106" t="str">
        <f t="shared" si="38"/>
        <v/>
      </c>
      <c r="L617" s="106" t="str">
        <f t="shared" si="39"/>
        <v/>
      </c>
    </row>
    <row r="618" spans="1:12">
      <c r="A618" s="103" t="str">
        <f>IF($C618=0,"",'RECEIVED FROM STATE'!$B$2)</f>
        <v/>
      </c>
      <c r="B618" s="104" t="str">
        <f>IF($C618&gt;0,VLOOKUP($C618,'ALN 070824'!$A:$C,3,FALSE),"")</f>
        <v/>
      </c>
      <c r="C618" s="30"/>
      <c r="D618" s="29"/>
      <c r="E618" s="105" t="str">
        <f>IF($C618&gt;0,VLOOKUP($C618,'ALN 070824'!$A:$C,2,FALSE),"")</f>
        <v/>
      </c>
      <c r="F618" s="10"/>
      <c r="G618" s="18"/>
      <c r="I618" s="106" t="str">
        <f t="shared" si="36"/>
        <v/>
      </c>
      <c r="J618" s="106" t="str">
        <f t="shared" si="37"/>
        <v/>
      </c>
      <c r="K618" s="106" t="str">
        <f t="shared" si="38"/>
        <v/>
      </c>
      <c r="L618" s="106" t="str">
        <f t="shared" si="39"/>
        <v/>
      </c>
    </row>
    <row r="619" spans="1:12">
      <c r="A619" s="103" t="str">
        <f>IF($C619=0,"",'RECEIVED FROM STATE'!$B$2)</f>
        <v/>
      </c>
      <c r="B619" s="104" t="str">
        <f>IF($C619&gt;0,VLOOKUP($C619,'ALN 070824'!$A:$C,3,FALSE),"")</f>
        <v/>
      </c>
      <c r="C619" s="30"/>
      <c r="D619" s="29"/>
      <c r="E619" s="105" t="str">
        <f>IF($C619&gt;0,VLOOKUP($C619,'ALN 070824'!$A:$C,2,FALSE),"")</f>
        <v/>
      </c>
      <c r="F619" s="10"/>
      <c r="G619" s="18"/>
      <c r="I619" s="106" t="str">
        <f t="shared" si="36"/>
        <v/>
      </c>
      <c r="J619" s="106" t="str">
        <f t="shared" si="37"/>
        <v/>
      </c>
      <c r="K619" s="106" t="str">
        <f t="shared" si="38"/>
        <v/>
      </c>
      <c r="L619" s="106" t="str">
        <f t="shared" si="39"/>
        <v/>
      </c>
    </row>
    <row r="620" spans="1:12">
      <c r="A620" s="103" t="str">
        <f>IF($C620=0,"",'RECEIVED FROM STATE'!$B$2)</f>
        <v/>
      </c>
      <c r="B620" s="104" t="str">
        <f>IF($C620&gt;0,VLOOKUP($C620,'ALN 070824'!$A:$C,3,FALSE),"")</f>
        <v/>
      </c>
      <c r="C620" s="30"/>
      <c r="D620" s="29"/>
      <c r="E620" s="105" t="str">
        <f>IF($C620&gt;0,VLOOKUP($C620,'ALN 070824'!$A:$C,2,FALSE),"")</f>
        <v/>
      </c>
      <c r="F620" s="10"/>
      <c r="G620" s="18"/>
      <c r="I620" s="106" t="str">
        <f t="shared" si="36"/>
        <v/>
      </c>
      <c r="J620" s="106" t="str">
        <f t="shared" si="37"/>
        <v/>
      </c>
      <c r="K620" s="106" t="str">
        <f t="shared" si="38"/>
        <v/>
      </c>
      <c r="L620" s="106" t="str">
        <f t="shared" si="39"/>
        <v/>
      </c>
    </row>
    <row r="621" spans="1:12">
      <c r="A621" s="103" t="str">
        <f>IF($C621=0,"",'RECEIVED FROM STATE'!$B$2)</f>
        <v/>
      </c>
      <c r="B621" s="104" t="str">
        <f>IF($C621&gt;0,VLOOKUP($C621,'ALN 070824'!$A:$C,3,FALSE),"")</f>
        <v/>
      </c>
      <c r="C621" s="30"/>
      <c r="D621" s="29"/>
      <c r="E621" s="105" t="str">
        <f>IF($C621&gt;0,VLOOKUP($C621,'ALN 070824'!$A:$C,2,FALSE),"")</f>
        <v/>
      </c>
      <c r="F621" s="10"/>
      <c r="G621" s="18"/>
      <c r="I621" s="106" t="str">
        <f t="shared" si="36"/>
        <v/>
      </c>
      <c r="J621" s="106" t="str">
        <f t="shared" si="37"/>
        <v/>
      </c>
      <c r="K621" s="106" t="str">
        <f t="shared" si="38"/>
        <v/>
      </c>
      <c r="L621" s="106" t="str">
        <f t="shared" si="39"/>
        <v/>
      </c>
    </row>
    <row r="622" spans="1:12">
      <c r="A622" s="103" t="str">
        <f>IF($C622=0,"",'RECEIVED FROM STATE'!$B$2)</f>
        <v/>
      </c>
      <c r="B622" s="104" t="str">
        <f>IF($C622&gt;0,VLOOKUP($C622,'ALN 070824'!$A:$C,3,FALSE),"")</f>
        <v/>
      </c>
      <c r="C622" s="30"/>
      <c r="D622" s="29"/>
      <c r="E622" s="105" t="str">
        <f>IF($C622&gt;0,VLOOKUP($C622,'ALN 070824'!$A:$C,2,FALSE),"")</f>
        <v/>
      </c>
      <c r="F622" s="10"/>
      <c r="G622" s="18"/>
      <c r="I622" s="106" t="str">
        <f t="shared" si="36"/>
        <v/>
      </c>
      <c r="J622" s="106" t="str">
        <f t="shared" si="37"/>
        <v/>
      </c>
      <c r="K622" s="106" t="str">
        <f t="shared" si="38"/>
        <v/>
      </c>
      <c r="L622" s="106" t="str">
        <f t="shared" si="39"/>
        <v/>
      </c>
    </row>
    <row r="623" spans="1:12">
      <c r="A623" s="103" t="str">
        <f>IF($C623=0,"",'RECEIVED FROM STATE'!$B$2)</f>
        <v/>
      </c>
      <c r="B623" s="104" t="str">
        <f>IF($C623&gt;0,VLOOKUP($C623,'ALN 070824'!$A:$C,3,FALSE),"")</f>
        <v/>
      </c>
      <c r="C623" s="30"/>
      <c r="D623" s="29"/>
      <c r="E623" s="105" t="str">
        <f>IF($C623&gt;0,VLOOKUP($C623,'ALN 070824'!$A:$C,2,FALSE),"")</f>
        <v/>
      </c>
      <c r="F623" s="10"/>
      <c r="G623" s="18"/>
      <c r="I623" s="106" t="str">
        <f t="shared" si="36"/>
        <v/>
      </c>
      <c r="J623" s="106" t="str">
        <f t="shared" si="37"/>
        <v/>
      </c>
      <c r="K623" s="106" t="str">
        <f t="shared" si="38"/>
        <v/>
      </c>
      <c r="L623" s="106" t="str">
        <f t="shared" si="39"/>
        <v/>
      </c>
    </row>
    <row r="624" spans="1:12">
      <c r="A624" s="103" t="str">
        <f>IF($C624=0,"",'RECEIVED FROM STATE'!$B$2)</f>
        <v/>
      </c>
      <c r="B624" s="104" t="str">
        <f>IF($C624&gt;0,VLOOKUP($C624,'ALN 070824'!$A:$C,3,FALSE),"")</f>
        <v/>
      </c>
      <c r="C624" s="30"/>
      <c r="D624" s="29"/>
      <c r="E624" s="105" t="str">
        <f>IF($C624&gt;0,VLOOKUP($C624,'ALN 070824'!$A:$C,2,FALSE),"")</f>
        <v/>
      </c>
      <c r="F624" s="10"/>
      <c r="G624" s="18"/>
      <c r="I624" s="106" t="str">
        <f t="shared" si="36"/>
        <v/>
      </c>
      <c r="J624" s="106" t="str">
        <f t="shared" si="37"/>
        <v/>
      </c>
      <c r="K624" s="106" t="str">
        <f t="shared" si="38"/>
        <v/>
      </c>
      <c r="L624" s="106" t="str">
        <f t="shared" si="39"/>
        <v/>
      </c>
    </row>
    <row r="625" spans="1:12">
      <c r="A625" s="103" t="str">
        <f>IF($C625=0,"",'RECEIVED FROM STATE'!$B$2)</f>
        <v/>
      </c>
      <c r="B625" s="104" t="str">
        <f>IF($C625&gt;0,VLOOKUP($C625,'ALN 070824'!$A:$C,3,FALSE),"")</f>
        <v/>
      </c>
      <c r="C625" s="30"/>
      <c r="D625" s="29"/>
      <c r="E625" s="105" t="str">
        <f>IF($C625&gt;0,VLOOKUP($C625,'ALN 070824'!$A:$C,2,FALSE),"")</f>
        <v/>
      </c>
      <c r="F625" s="10"/>
      <c r="G625" s="18"/>
      <c r="I625" s="106" t="str">
        <f t="shared" si="36"/>
        <v/>
      </c>
      <c r="J625" s="106" t="str">
        <f t="shared" si="37"/>
        <v/>
      </c>
      <c r="K625" s="106" t="str">
        <f t="shared" si="38"/>
        <v/>
      </c>
      <c r="L625" s="106" t="str">
        <f t="shared" si="39"/>
        <v/>
      </c>
    </row>
    <row r="626" spans="1:12">
      <c r="A626" s="103" t="str">
        <f>IF($C626=0,"",'RECEIVED FROM STATE'!$B$2)</f>
        <v/>
      </c>
      <c r="B626" s="104" t="str">
        <f>IF($C626&gt;0,VLOOKUP($C626,'ALN 070824'!$A:$C,3,FALSE),"")</f>
        <v/>
      </c>
      <c r="C626" s="30"/>
      <c r="D626" s="29"/>
      <c r="E626" s="105" t="str">
        <f>IF($C626&gt;0,VLOOKUP($C626,'ALN 070824'!$A:$C,2,FALSE),"")</f>
        <v/>
      </c>
      <c r="F626" s="10"/>
      <c r="G626" s="18"/>
      <c r="I626" s="106" t="str">
        <f t="shared" si="36"/>
        <v/>
      </c>
      <c r="J626" s="106" t="str">
        <f t="shared" si="37"/>
        <v/>
      </c>
      <c r="K626" s="106" t="str">
        <f t="shared" si="38"/>
        <v/>
      </c>
      <c r="L626" s="106" t="str">
        <f t="shared" si="39"/>
        <v/>
      </c>
    </row>
    <row r="627" spans="1:12">
      <c r="A627" s="103" t="str">
        <f>IF($C627=0,"",'RECEIVED FROM STATE'!$B$2)</f>
        <v/>
      </c>
      <c r="B627" s="104" t="str">
        <f>IF($C627&gt;0,VLOOKUP($C627,'ALN 070824'!$A:$C,3,FALSE),"")</f>
        <v/>
      </c>
      <c r="C627" s="30"/>
      <c r="D627" s="29"/>
      <c r="E627" s="105" t="str">
        <f>IF($C627&gt;0,VLOOKUP($C627,'ALN 070824'!$A:$C,2,FALSE),"")</f>
        <v/>
      </c>
      <c r="F627" s="10"/>
      <c r="G627" s="18"/>
      <c r="I627" s="106" t="str">
        <f t="shared" si="36"/>
        <v/>
      </c>
      <c r="J627" s="106" t="str">
        <f t="shared" si="37"/>
        <v/>
      </c>
      <c r="K627" s="106" t="str">
        <f t="shared" si="38"/>
        <v/>
      </c>
      <c r="L627" s="106" t="str">
        <f t="shared" si="39"/>
        <v/>
      </c>
    </row>
    <row r="628" spans="1:12">
      <c r="A628" s="103" t="str">
        <f>IF($C628=0,"",'RECEIVED FROM STATE'!$B$2)</f>
        <v/>
      </c>
      <c r="B628" s="104" t="str">
        <f>IF($C628&gt;0,VLOOKUP($C628,'ALN 070824'!$A:$C,3,FALSE),"")</f>
        <v/>
      </c>
      <c r="C628" s="30"/>
      <c r="D628" s="29"/>
      <c r="E628" s="105" t="str">
        <f>IF($C628&gt;0,VLOOKUP($C628,'ALN 070824'!$A:$C,2,FALSE),"")</f>
        <v/>
      </c>
      <c r="F628" s="10"/>
      <c r="G628" s="18"/>
      <c r="I628" s="106" t="str">
        <f t="shared" si="36"/>
        <v/>
      </c>
      <c r="J628" s="106" t="str">
        <f t="shared" si="37"/>
        <v/>
      </c>
      <c r="K628" s="106" t="str">
        <f t="shared" si="38"/>
        <v/>
      </c>
      <c r="L628" s="106" t="str">
        <f t="shared" si="39"/>
        <v/>
      </c>
    </row>
    <row r="629" spans="1:12">
      <c r="A629" s="103" t="str">
        <f>IF($C629=0,"",'RECEIVED FROM STATE'!$B$2)</f>
        <v/>
      </c>
      <c r="B629" s="104" t="str">
        <f>IF($C629&gt;0,VLOOKUP($C629,'ALN 070824'!$A:$C,3,FALSE),"")</f>
        <v/>
      </c>
      <c r="C629" s="30"/>
      <c r="D629" s="29"/>
      <c r="E629" s="105" t="str">
        <f>IF($C629&gt;0,VLOOKUP($C629,'ALN 070824'!$A:$C,2,FALSE),"")</f>
        <v/>
      </c>
      <c r="F629" s="10"/>
      <c r="G629" s="18"/>
      <c r="I629" s="106" t="str">
        <f t="shared" si="36"/>
        <v/>
      </c>
      <c r="J629" s="106" t="str">
        <f t="shared" si="37"/>
        <v/>
      </c>
      <c r="K629" s="106" t="str">
        <f t="shared" si="38"/>
        <v/>
      </c>
      <c r="L629" s="106" t="str">
        <f t="shared" si="39"/>
        <v/>
      </c>
    </row>
    <row r="630" spans="1:12">
      <c r="A630" s="103" t="str">
        <f>IF($C630=0,"",'RECEIVED FROM STATE'!$B$2)</f>
        <v/>
      </c>
      <c r="B630" s="104" t="str">
        <f>IF($C630&gt;0,VLOOKUP($C630,'ALN 070824'!$A:$C,3,FALSE),"")</f>
        <v/>
      </c>
      <c r="C630" s="30"/>
      <c r="D630" s="29"/>
      <c r="E630" s="105" t="str">
        <f>IF($C630&gt;0,VLOOKUP($C630,'ALN 070824'!$A:$C,2,FALSE),"")</f>
        <v/>
      </c>
      <c r="F630" s="10"/>
      <c r="G630" s="18"/>
      <c r="I630" s="106" t="str">
        <f t="shared" si="36"/>
        <v/>
      </c>
      <c r="J630" s="106" t="str">
        <f t="shared" si="37"/>
        <v/>
      </c>
      <c r="K630" s="106" t="str">
        <f t="shared" si="38"/>
        <v/>
      </c>
      <c r="L630" s="106" t="str">
        <f t="shared" si="39"/>
        <v/>
      </c>
    </row>
    <row r="631" spans="1:12">
      <c r="A631" s="103" t="str">
        <f>IF($C631=0,"",'RECEIVED FROM STATE'!$B$2)</f>
        <v/>
      </c>
      <c r="B631" s="104" t="str">
        <f>IF($C631&gt;0,VLOOKUP($C631,'ALN 070824'!$A:$C,3,FALSE),"")</f>
        <v/>
      </c>
      <c r="C631" s="30"/>
      <c r="D631" s="29"/>
      <c r="E631" s="105" t="str">
        <f>IF($C631&gt;0,VLOOKUP($C631,'ALN 070824'!$A:$C,2,FALSE),"")</f>
        <v/>
      </c>
      <c r="F631" s="10"/>
      <c r="G631" s="18"/>
      <c r="I631" s="106" t="str">
        <f t="shared" si="36"/>
        <v/>
      </c>
      <c r="J631" s="106" t="str">
        <f t="shared" si="37"/>
        <v/>
      </c>
      <c r="K631" s="106" t="str">
        <f t="shared" si="38"/>
        <v/>
      </c>
      <c r="L631" s="106" t="str">
        <f t="shared" si="39"/>
        <v/>
      </c>
    </row>
    <row r="632" spans="1:12">
      <c r="A632" s="103" t="str">
        <f>IF($C632=0,"",'RECEIVED FROM STATE'!$B$2)</f>
        <v/>
      </c>
      <c r="B632" s="104" t="str">
        <f>IF($C632&gt;0,VLOOKUP($C632,'ALN 070824'!$A:$C,3,FALSE),"")</f>
        <v/>
      </c>
      <c r="C632" s="30"/>
      <c r="D632" s="29"/>
      <c r="E632" s="105" t="str">
        <f>IF($C632&gt;0,VLOOKUP($C632,'ALN 070824'!$A:$C,2,FALSE),"")</f>
        <v/>
      </c>
      <c r="F632" s="10"/>
      <c r="G632" s="18"/>
      <c r="I632" s="106" t="str">
        <f t="shared" si="36"/>
        <v/>
      </c>
      <c r="J632" s="106" t="str">
        <f t="shared" si="37"/>
        <v/>
      </c>
      <c r="K632" s="106" t="str">
        <f t="shared" si="38"/>
        <v/>
      </c>
      <c r="L632" s="106" t="str">
        <f t="shared" si="39"/>
        <v/>
      </c>
    </row>
    <row r="633" spans="1:12">
      <c r="A633" s="103" t="str">
        <f>IF($C633=0,"",'RECEIVED FROM STATE'!$B$2)</f>
        <v/>
      </c>
      <c r="B633" s="104" t="str">
        <f>IF($C633&gt;0,VLOOKUP($C633,'ALN 070824'!$A:$C,3,FALSE),"")</f>
        <v/>
      </c>
      <c r="C633" s="30"/>
      <c r="D633" s="29"/>
      <c r="E633" s="105" t="str">
        <f>IF($C633&gt;0,VLOOKUP($C633,'ALN 070824'!$A:$C,2,FALSE),"")</f>
        <v/>
      </c>
      <c r="F633" s="10"/>
      <c r="G633" s="18"/>
      <c r="I633" s="106" t="str">
        <f t="shared" si="36"/>
        <v/>
      </c>
      <c r="J633" s="106" t="str">
        <f t="shared" si="37"/>
        <v/>
      </c>
      <c r="K633" s="106" t="str">
        <f t="shared" si="38"/>
        <v/>
      </c>
      <c r="L633" s="106" t="str">
        <f t="shared" si="39"/>
        <v/>
      </c>
    </row>
    <row r="634" spans="1:12">
      <c r="A634" s="103" t="str">
        <f>IF($C634=0,"",'RECEIVED FROM STATE'!$B$2)</f>
        <v/>
      </c>
      <c r="B634" s="104" t="str">
        <f>IF($C634&gt;0,VLOOKUP($C634,'ALN 070824'!$A:$C,3,FALSE),"")</f>
        <v/>
      </c>
      <c r="C634" s="30"/>
      <c r="D634" s="29"/>
      <c r="E634" s="105" t="str">
        <f>IF($C634&gt;0,VLOOKUP($C634,'ALN 070824'!$A:$C,2,FALSE),"")</f>
        <v/>
      </c>
      <c r="F634" s="10"/>
      <c r="G634" s="18"/>
      <c r="I634" s="106" t="str">
        <f t="shared" si="36"/>
        <v/>
      </c>
      <c r="J634" s="106" t="str">
        <f t="shared" si="37"/>
        <v/>
      </c>
      <c r="K634" s="106" t="str">
        <f t="shared" si="38"/>
        <v/>
      </c>
      <c r="L634" s="106" t="str">
        <f t="shared" si="39"/>
        <v/>
      </c>
    </row>
    <row r="635" spans="1:12">
      <c r="A635" s="103" t="str">
        <f>IF($C635=0,"",'RECEIVED FROM STATE'!$B$2)</f>
        <v/>
      </c>
      <c r="B635" s="104" t="str">
        <f>IF($C635&gt;0,VLOOKUP($C635,'ALN 070824'!$A:$C,3,FALSE),"")</f>
        <v/>
      </c>
      <c r="C635" s="30"/>
      <c r="D635" s="29"/>
      <c r="E635" s="105" t="str">
        <f>IF($C635&gt;0,VLOOKUP($C635,'ALN 070824'!$A:$C,2,FALSE),"")</f>
        <v/>
      </c>
      <c r="F635" s="10"/>
      <c r="G635" s="18"/>
      <c r="I635" s="106" t="str">
        <f t="shared" si="36"/>
        <v/>
      </c>
      <c r="J635" s="106" t="str">
        <f t="shared" si="37"/>
        <v/>
      </c>
      <c r="K635" s="106" t="str">
        <f t="shared" si="38"/>
        <v/>
      </c>
      <c r="L635" s="106" t="str">
        <f t="shared" si="39"/>
        <v/>
      </c>
    </row>
    <row r="636" spans="1:12">
      <c r="A636" s="103" t="str">
        <f>IF($C636=0,"",'RECEIVED FROM STATE'!$B$2)</f>
        <v/>
      </c>
      <c r="B636" s="104" t="str">
        <f>IF($C636&gt;0,VLOOKUP($C636,'ALN 070824'!$A:$C,3,FALSE),"")</f>
        <v/>
      </c>
      <c r="C636" s="30"/>
      <c r="D636" s="29"/>
      <c r="E636" s="105" t="str">
        <f>IF($C636&gt;0,VLOOKUP($C636,'ALN 070824'!$A:$C,2,FALSE),"")</f>
        <v/>
      </c>
      <c r="F636" s="10"/>
      <c r="G636" s="18"/>
      <c r="I636" s="106" t="str">
        <f t="shared" si="36"/>
        <v/>
      </c>
      <c r="J636" s="106" t="str">
        <f t="shared" si="37"/>
        <v/>
      </c>
      <c r="K636" s="106" t="str">
        <f t="shared" si="38"/>
        <v/>
      </c>
      <c r="L636" s="106" t="str">
        <f t="shared" si="39"/>
        <v/>
      </c>
    </row>
    <row r="637" spans="1:12">
      <c r="A637" s="103" t="str">
        <f>IF($C637=0,"",'RECEIVED FROM STATE'!$B$2)</f>
        <v/>
      </c>
      <c r="B637" s="104" t="str">
        <f>IF($C637&gt;0,VLOOKUP($C637,'ALN 070824'!$A:$C,3,FALSE),"")</f>
        <v/>
      </c>
      <c r="C637" s="30"/>
      <c r="D637" s="29"/>
      <c r="E637" s="105" t="str">
        <f>IF($C637&gt;0,VLOOKUP($C637,'ALN 070824'!$A:$C,2,FALSE),"")</f>
        <v/>
      </c>
      <c r="F637" s="10"/>
      <c r="G637" s="18"/>
      <c r="I637" s="106" t="str">
        <f t="shared" si="36"/>
        <v/>
      </c>
      <c r="J637" s="106" t="str">
        <f t="shared" si="37"/>
        <v/>
      </c>
      <c r="K637" s="106" t="str">
        <f t="shared" si="38"/>
        <v/>
      </c>
      <c r="L637" s="106" t="str">
        <f t="shared" si="39"/>
        <v/>
      </c>
    </row>
    <row r="638" spans="1:12">
      <c r="A638" s="103" t="str">
        <f>IF($C638=0,"",'RECEIVED FROM STATE'!$B$2)</f>
        <v/>
      </c>
      <c r="B638" s="104" t="str">
        <f>IF($C638&gt;0,VLOOKUP($C638,'ALN 070824'!$A:$C,3,FALSE),"")</f>
        <v/>
      </c>
      <c r="C638" s="30"/>
      <c r="D638" s="29"/>
      <c r="E638" s="105" t="str">
        <f>IF($C638&gt;0,VLOOKUP($C638,'ALN 070824'!$A:$C,2,FALSE),"")</f>
        <v/>
      </c>
      <c r="F638" s="10"/>
      <c r="G638" s="18"/>
      <c r="I638" s="106" t="str">
        <f t="shared" si="36"/>
        <v/>
      </c>
      <c r="J638" s="106" t="str">
        <f t="shared" si="37"/>
        <v/>
      </c>
      <c r="K638" s="106" t="str">
        <f t="shared" si="38"/>
        <v/>
      </c>
      <c r="L638" s="106" t="str">
        <f t="shared" si="39"/>
        <v/>
      </c>
    </row>
    <row r="639" spans="1:12">
      <c r="A639" s="103" t="str">
        <f>IF($C639=0,"",'RECEIVED FROM STATE'!$B$2)</f>
        <v/>
      </c>
      <c r="B639" s="104" t="str">
        <f>IF($C639&gt;0,VLOOKUP($C639,'ALN 070824'!$A:$C,3,FALSE),"")</f>
        <v/>
      </c>
      <c r="C639" s="30"/>
      <c r="D639" s="29"/>
      <c r="E639" s="105" t="str">
        <f>IF($C639&gt;0,VLOOKUP($C639,'ALN 070824'!$A:$C,2,FALSE),"")</f>
        <v/>
      </c>
      <c r="F639" s="10"/>
      <c r="G639" s="18"/>
      <c r="I639" s="106" t="str">
        <f t="shared" si="36"/>
        <v/>
      </c>
      <c r="J639" s="106" t="str">
        <f t="shared" si="37"/>
        <v/>
      </c>
      <c r="K639" s="106" t="str">
        <f t="shared" si="38"/>
        <v/>
      </c>
      <c r="L639" s="106" t="str">
        <f t="shared" si="39"/>
        <v/>
      </c>
    </row>
    <row r="640" spans="1:12">
      <c r="A640" s="103" t="str">
        <f>IF($C640=0,"",'RECEIVED FROM STATE'!$B$2)</f>
        <v/>
      </c>
      <c r="B640" s="104" t="str">
        <f>IF($C640&gt;0,VLOOKUP($C640,'ALN 070824'!$A:$C,3,FALSE),"")</f>
        <v/>
      </c>
      <c r="C640" s="30"/>
      <c r="D640" s="29"/>
      <c r="E640" s="105" t="str">
        <f>IF($C640&gt;0,VLOOKUP($C640,'ALN 070824'!$A:$C,2,FALSE),"")</f>
        <v/>
      </c>
      <c r="F640" s="10"/>
      <c r="G640" s="18"/>
      <c r="I640" s="106" t="str">
        <f t="shared" si="36"/>
        <v/>
      </c>
      <c r="J640" s="106" t="str">
        <f t="shared" si="37"/>
        <v/>
      </c>
      <c r="K640" s="106" t="str">
        <f t="shared" si="38"/>
        <v/>
      </c>
      <c r="L640" s="106" t="str">
        <f t="shared" si="39"/>
        <v/>
      </c>
    </row>
    <row r="641" spans="1:12">
      <c r="A641" s="103" t="str">
        <f>IF($C641=0,"",'RECEIVED FROM STATE'!$B$2)</f>
        <v/>
      </c>
      <c r="B641" s="104" t="str">
        <f>IF($C641&gt;0,VLOOKUP($C641,'ALN 070824'!$A:$C,3,FALSE),"")</f>
        <v/>
      </c>
      <c r="C641" s="30"/>
      <c r="D641" s="29"/>
      <c r="E641" s="105" t="str">
        <f>IF($C641&gt;0,VLOOKUP($C641,'ALN 070824'!$A:$C,2,FALSE),"")</f>
        <v/>
      </c>
      <c r="F641" s="10"/>
      <c r="G641" s="18"/>
      <c r="I641" s="106" t="str">
        <f t="shared" si="36"/>
        <v/>
      </c>
      <c r="J641" s="106" t="str">
        <f t="shared" si="37"/>
        <v/>
      </c>
      <c r="K641" s="106" t="str">
        <f t="shared" si="38"/>
        <v/>
      </c>
      <c r="L641" s="106" t="str">
        <f t="shared" si="39"/>
        <v/>
      </c>
    </row>
    <row r="642" spans="1:12">
      <c r="A642" s="103" t="str">
        <f>IF($C642=0,"",'RECEIVED FROM STATE'!$B$2)</f>
        <v/>
      </c>
      <c r="B642" s="104" t="str">
        <f>IF($C642&gt;0,VLOOKUP($C642,'ALN 070824'!$A:$C,3,FALSE),"")</f>
        <v/>
      </c>
      <c r="C642" s="30"/>
      <c r="D642" s="29"/>
      <c r="E642" s="105" t="str">
        <f>IF($C642&gt;0,VLOOKUP($C642,'ALN 070824'!$A:$C,2,FALSE),"")</f>
        <v/>
      </c>
      <c r="F642" s="10"/>
      <c r="G642" s="18"/>
      <c r="I642" s="106" t="str">
        <f t="shared" si="36"/>
        <v/>
      </c>
      <c r="J642" s="106" t="str">
        <f t="shared" si="37"/>
        <v/>
      </c>
      <c r="K642" s="106" t="str">
        <f t="shared" si="38"/>
        <v/>
      </c>
      <c r="L642" s="106" t="str">
        <f t="shared" si="39"/>
        <v/>
      </c>
    </row>
    <row r="643" spans="1:12">
      <c r="A643" s="103" t="str">
        <f>IF($C643=0,"",'RECEIVED FROM STATE'!$B$2)</f>
        <v/>
      </c>
      <c r="B643" s="104" t="str">
        <f>IF($C643&gt;0,VLOOKUP($C643,'ALN 070824'!$A:$C,3,FALSE),"")</f>
        <v/>
      </c>
      <c r="C643" s="30"/>
      <c r="D643" s="29"/>
      <c r="E643" s="105" t="str">
        <f>IF($C643&gt;0,VLOOKUP($C643,'ALN 070824'!$A:$C,2,FALSE),"")</f>
        <v/>
      </c>
      <c r="F643" s="10"/>
      <c r="G643" s="18"/>
      <c r="I643" s="106" t="str">
        <f t="shared" si="36"/>
        <v/>
      </c>
      <c r="J643" s="106" t="str">
        <f t="shared" si="37"/>
        <v/>
      </c>
      <c r="K643" s="106" t="str">
        <f t="shared" si="38"/>
        <v/>
      </c>
      <c r="L643" s="106" t="str">
        <f t="shared" si="39"/>
        <v/>
      </c>
    </row>
    <row r="644" spans="1:12">
      <c r="A644" s="103" t="str">
        <f>IF($C644=0,"",'RECEIVED FROM STATE'!$B$2)</f>
        <v/>
      </c>
      <c r="B644" s="104" t="str">
        <f>IF($C644&gt;0,VLOOKUP($C644,'ALN 070824'!$A:$C,3,FALSE),"")</f>
        <v/>
      </c>
      <c r="C644" s="30"/>
      <c r="D644" s="29"/>
      <c r="E644" s="105" t="str">
        <f>IF($C644&gt;0,VLOOKUP($C644,'ALN 070824'!$A:$C,2,FALSE),"")</f>
        <v/>
      </c>
      <c r="F644" s="10"/>
      <c r="G644" s="18"/>
      <c r="I644" s="106" t="str">
        <f t="shared" si="36"/>
        <v/>
      </c>
      <c r="J644" s="106" t="str">
        <f t="shared" si="37"/>
        <v/>
      </c>
      <c r="K644" s="106" t="str">
        <f t="shared" si="38"/>
        <v/>
      </c>
      <c r="L644" s="106" t="str">
        <f t="shared" si="39"/>
        <v/>
      </c>
    </row>
    <row r="645" spans="1:12">
      <c r="A645" s="103" t="str">
        <f>IF($C645=0,"",'RECEIVED FROM STATE'!$B$2)</f>
        <v/>
      </c>
      <c r="B645" s="104" t="str">
        <f>IF($C645&gt;0,VLOOKUP($C645,'ALN 070824'!$A:$C,3,FALSE),"")</f>
        <v/>
      </c>
      <c r="C645" s="30"/>
      <c r="D645" s="29"/>
      <c r="E645" s="105" t="str">
        <f>IF($C645&gt;0,VLOOKUP($C645,'ALN 070824'!$A:$C,2,FALSE),"")</f>
        <v/>
      </c>
      <c r="F645" s="10"/>
      <c r="G645" s="18"/>
      <c r="I645" s="106" t="str">
        <f t="shared" si="36"/>
        <v/>
      </c>
      <c r="J645" s="106" t="str">
        <f t="shared" si="37"/>
        <v/>
      </c>
      <c r="K645" s="106" t="str">
        <f t="shared" si="38"/>
        <v/>
      </c>
      <c r="L645" s="106" t="str">
        <f t="shared" si="39"/>
        <v/>
      </c>
    </row>
    <row r="646" spans="1:12">
      <c r="A646" s="103" t="str">
        <f>IF($C646=0,"",'RECEIVED FROM STATE'!$B$2)</f>
        <v/>
      </c>
      <c r="B646" s="104" t="str">
        <f>IF($C646&gt;0,VLOOKUP($C646,'ALN 070824'!$A:$C,3,FALSE),"")</f>
        <v/>
      </c>
      <c r="C646" s="30"/>
      <c r="D646" s="29"/>
      <c r="E646" s="105" t="str">
        <f>IF($C646&gt;0,VLOOKUP($C646,'ALN 070824'!$A:$C,2,FALSE),"")</f>
        <v/>
      </c>
      <c r="F646" s="10"/>
      <c r="G646" s="18"/>
      <c r="I646" s="106" t="str">
        <f t="shared" si="36"/>
        <v/>
      </c>
      <c r="J646" s="106" t="str">
        <f t="shared" si="37"/>
        <v/>
      </c>
      <c r="K646" s="106" t="str">
        <f t="shared" si="38"/>
        <v/>
      </c>
      <c r="L646" s="106" t="str">
        <f t="shared" si="39"/>
        <v/>
      </c>
    </row>
    <row r="647" spans="1:12">
      <c r="A647" s="103" t="str">
        <f>IF($C647=0,"",'RECEIVED FROM STATE'!$B$2)</f>
        <v/>
      </c>
      <c r="B647" s="104" t="str">
        <f>IF($C647&gt;0,VLOOKUP($C647,'ALN 070824'!$A:$C,3,FALSE),"")</f>
        <v/>
      </c>
      <c r="C647" s="30"/>
      <c r="D647" s="29"/>
      <c r="E647" s="105" t="str">
        <f>IF($C647&gt;0,VLOOKUP($C647,'ALN 070824'!$A:$C,2,FALSE),"")</f>
        <v/>
      </c>
      <c r="F647" s="10"/>
      <c r="G647" s="18"/>
      <c r="I647" s="106" t="str">
        <f t="shared" si="36"/>
        <v/>
      </c>
      <c r="J647" s="106" t="str">
        <f t="shared" si="37"/>
        <v/>
      </c>
      <c r="K647" s="106" t="str">
        <f t="shared" si="38"/>
        <v/>
      </c>
      <c r="L647" s="106" t="str">
        <f t="shared" si="39"/>
        <v/>
      </c>
    </row>
    <row r="648" spans="1:12">
      <c r="A648" s="103" t="str">
        <f>IF($C648=0,"",'RECEIVED FROM STATE'!$B$2)</f>
        <v/>
      </c>
      <c r="B648" s="104" t="str">
        <f>IF($C648&gt;0,VLOOKUP($C648,'ALN 070824'!$A:$C,3,FALSE),"")</f>
        <v/>
      </c>
      <c r="C648" s="30"/>
      <c r="D648" s="29"/>
      <c r="E648" s="105" t="str">
        <f>IF($C648&gt;0,VLOOKUP($C648,'ALN 070824'!$A:$C,2,FALSE),"")</f>
        <v/>
      </c>
      <c r="F648" s="10"/>
      <c r="G648" s="18"/>
      <c r="I648" s="106" t="str">
        <f t="shared" si="36"/>
        <v/>
      </c>
      <c r="J648" s="106" t="str">
        <f t="shared" si="37"/>
        <v/>
      </c>
      <c r="K648" s="106" t="str">
        <f t="shared" si="38"/>
        <v/>
      </c>
      <c r="L648" s="106" t="str">
        <f t="shared" si="39"/>
        <v/>
      </c>
    </row>
    <row r="649" spans="1:12">
      <c r="A649" s="103" t="str">
        <f>IF($C649=0,"",'RECEIVED FROM STATE'!$B$2)</f>
        <v/>
      </c>
      <c r="B649" s="104" t="str">
        <f>IF($C649&gt;0,VLOOKUP($C649,'ALN 070824'!$A:$C,3,FALSE),"")</f>
        <v/>
      </c>
      <c r="C649" s="30"/>
      <c r="D649" s="29"/>
      <c r="E649" s="105" t="str">
        <f>IF($C649&gt;0,VLOOKUP($C649,'ALN 070824'!$A:$C,2,FALSE),"")</f>
        <v/>
      </c>
      <c r="F649" s="10"/>
      <c r="G649" s="18"/>
      <c r="I649" s="106" t="str">
        <f t="shared" ref="I649:I712" si="40">IF(OR(C649="84.425",C649="84.032"),"Please complete the ALN with alpha character.",IFERROR(IF(AND(E649="Other Assistance",ISBLANK(G649)),"Program Name required, please provide the Other ID Number (if applicable).",""),""))</f>
        <v/>
      </c>
      <c r="J649" s="106" t="str">
        <f t="shared" ref="J649:J712" si="41">LEFT(C649,2)</f>
        <v/>
      </c>
      <c r="K649" s="106" t="str">
        <f t="shared" ref="K649:K712" si="42">CONCATENATE($C649,$D649)</f>
        <v/>
      </c>
      <c r="L649" s="106" t="str">
        <f t="shared" ref="L649:L712" si="43">CONCATENATE($C649,$D649,$G649)</f>
        <v/>
      </c>
    </row>
    <row r="650" spans="1:12">
      <c r="A650" s="103" t="str">
        <f>IF($C650=0,"",'RECEIVED FROM STATE'!$B$2)</f>
        <v/>
      </c>
      <c r="B650" s="104" t="str">
        <f>IF($C650&gt;0,VLOOKUP($C650,'ALN 070824'!$A:$C,3,FALSE),"")</f>
        <v/>
      </c>
      <c r="C650" s="30"/>
      <c r="D650" s="29"/>
      <c r="E650" s="105" t="str">
        <f>IF($C650&gt;0,VLOOKUP($C650,'ALN 070824'!$A:$C,2,FALSE),"")</f>
        <v/>
      </c>
      <c r="F650" s="10"/>
      <c r="G650" s="18"/>
      <c r="I650" s="106" t="str">
        <f t="shared" si="40"/>
        <v/>
      </c>
      <c r="J650" s="106" t="str">
        <f t="shared" si="41"/>
        <v/>
      </c>
      <c r="K650" s="106" t="str">
        <f t="shared" si="42"/>
        <v/>
      </c>
      <c r="L650" s="106" t="str">
        <f t="shared" si="43"/>
        <v/>
      </c>
    </row>
    <row r="651" spans="1:12">
      <c r="A651" s="103" t="str">
        <f>IF($C651=0,"",'RECEIVED FROM STATE'!$B$2)</f>
        <v/>
      </c>
      <c r="B651" s="104" t="str">
        <f>IF($C651&gt;0,VLOOKUP($C651,'ALN 070824'!$A:$C,3,FALSE),"")</f>
        <v/>
      </c>
      <c r="C651" s="30"/>
      <c r="D651" s="29"/>
      <c r="E651" s="105" t="str">
        <f>IF($C651&gt;0,VLOOKUP($C651,'ALN 070824'!$A:$C,2,FALSE),"")</f>
        <v/>
      </c>
      <c r="F651" s="10"/>
      <c r="G651" s="18"/>
      <c r="I651" s="106" t="str">
        <f t="shared" si="40"/>
        <v/>
      </c>
      <c r="J651" s="106" t="str">
        <f t="shared" si="41"/>
        <v/>
      </c>
      <c r="K651" s="106" t="str">
        <f t="shared" si="42"/>
        <v/>
      </c>
      <c r="L651" s="106" t="str">
        <f t="shared" si="43"/>
        <v/>
      </c>
    </row>
    <row r="652" spans="1:12">
      <c r="A652" s="103" t="str">
        <f>IF($C652=0,"",'RECEIVED FROM STATE'!$B$2)</f>
        <v/>
      </c>
      <c r="B652" s="104" t="str">
        <f>IF($C652&gt;0,VLOOKUP($C652,'ALN 070824'!$A:$C,3,FALSE),"")</f>
        <v/>
      </c>
      <c r="C652" s="30"/>
      <c r="D652" s="29"/>
      <c r="E652" s="105" t="str">
        <f>IF($C652&gt;0,VLOOKUP($C652,'ALN 070824'!$A:$C,2,FALSE),"")</f>
        <v/>
      </c>
      <c r="F652" s="10"/>
      <c r="G652" s="18"/>
      <c r="I652" s="106" t="str">
        <f t="shared" si="40"/>
        <v/>
      </c>
      <c r="J652" s="106" t="str">
        <f t="shared" si="41"/>
        <v/>
      </c>
      <c r="K652" s="106" t="str">
        <f t="shared" si="42"/>
        <v/>
      </c>
      <c r="L652" s="106" t="str">
        <f t="shared" si="43"/>
        <v/>
      </c>
    </row>
    <row r="653" spans="1:12">
      <c r="A653" s="103" t="str">
        <f>IF($C653=0,"",'RECEIVED FROM STATE'!$B$2)</f>
        <v/>
      </c>
      <c r="B653" s="104" t="str">
        <f>IF($C653&gt;0,VLOOKUP($C653,'ALN 070824'!$A:$C,3,FALSE),"")</f>
        <v/>
      </c>
      <c r="C653" s="30"/>
      <c r="D653" s="29"/>
      <c r="E653" s="105" t="str">
        <f>IF($C653&gt;0,VLOOKUP($C653,'ALN 070824'!$A:$C,2,FALSE),"")</f>
        <v/>
      </c>
      <c r="F653" s="10"/>
      <c r="G653" s="18"/>
      <c r="I653" s="106" t="str">
        <f t="shared" si="40"/>
        <v/>
      </c>
      <c r="J653" s="106" t="str">
        <f t="shared" si="41"/>
        <v/>
      </c>
      <c r="K653" s="106" t="str">
        <f t="shared" si="42"/>
        <v/>
      </c>
      <c r="L653" s="106" t="str">
        <f t="shared" si="43"/>
        <v/>
      </c>
    </row>
    <row r="654" spans="1:12">
      <c r="A654" s="103" t="str">
        <f>IF($C654=0,"",'RECEIVED FROM STATE'!$B$2)</f>
        <v/>
      </c>
      <c r="B654" s="104" t="str">
        <f>IF($C654&gt;0,VLOOKUP($C654,'ALN 070824'!$A:$C,3,FALSE),"")</f>
        <v/>
      </c>
      <c r="C654" s="30"/>
      <c r="D654" s="29"/>
      <c r="E654" s="105" t="str">
        <f>IF($C654&gt;0,VLOOKUP($C654,'ALN 070824'!$A:$C,2,FALSE),"")</f>
        <v/>
      </c>
      <c r="F654" s="10"/>
      <c r="G654" s="18"/>
      <c r="I654" s="106" t="str">
        <f t="shared" si="40"/>
        <v/>
      </c>
      <c r="J654" s="106" t="str">
        <f t="shared" si="41"/>
        <v/>
      </c>
      <c r="K654" s="106" t="str">
        <f t="shared" si="42"/>
        <v/>
      </c>
      <c r="L654" s="106" t="str">
        <f t="shared" si="43"/>
        <v/>
      </c>
    </row>
    <row r="655" spans="1:12">
      <c r="A655" s="103" t="str">
        <f>IF($C655=0,"",'RECEIVED FROM STATE'!$B$2)</f>
        <v/>
      </c>
      <c r="B655" s="104" t="str">
        <f>IF($C655&gt;0,VLOOKUP($C655,'ALN 070824'!$A:$C,3,FALSE),"")</f>
        <v/>
      </c>
      <c r="C655" s="30"/>
      <c r="D655" s="29"/>
      <c r="E655" s="105" t="str">
        <f>IF($C655&gt;0,VLOOKUP($C655,'ALN 070824'!$A:$C,2,FALSE),"")</f>
        <v/>
      </c>
      <c r="F655" s="10"/>
      <c r="G655" s="18"/>
      <c r="I655" s="106" t="str">
        <f t="shared" si="40"/>
        <v/>
      </c>
      <c r="J655" s="106" t="str">
        <f t="shared" si="41"/>
        <v/>
      </c>
      <c r="K655" s="106" t="str">
        <f t="shared" si="42"/>
        <v/>
      </c>
      <c r="L655" s="106" t="str">
        <f t="shared" si="43"/>
        <v/>
      </c>
    </row>
    <row r="656" spans="1:12">
      <c r="A656" s="103" t="str">
        <f>IF($C656=0,"",'RECEIVED FROM STATE'!$B$2)</f>
        <v/>
      </c>
      <c r="B656" s="104" t="str">
        <f>IF($C656&gt;0,VLOOKUP($C656,'ALN 070824'!$A:$C,3,FALSE),"")</f>
        <v/>
      </c>
      <c r="C656" s="30"/>
      <c r="D656" s="29"/>
      <c r="E656" s="105" t="str">
        <f>IF($C656&gt;0,VLOOKUP($C656,'ALN 070824'!$A:$C,2,FALSE),"")</f>
        <v/>
      </c>
      <c r="F656" s="10"/>
      <c r="G656" s="18"/>
      <c r="I656" s="106" t="str">
        <f t="shared" si="40"/>
        <v/>
      </c>
      <c r="J656" s="106" t="str">
        <f t="shared" si="41"/>
        <v/>
      </c>
      <c r="K656" s="106" t="str">
        <f t="shared" si="42"/>
        <v/>
      </c>
      <c r="L656" s="106" t="str">
        <f t="shared" si="43"/>
        <v/>
      </c>
    </row>
    <row r="657" spans="1:12">
      <c r="A657" s="103" t="str">
        <f>IF($C657=0,"",'RECEIVED FROM STATE'!$B$2)</f>
        <v/>
      </c>
      <c r="B657" s="104" t="str">
        <f>IF($C657&gt;0,VLOOKUP($C657,'ALN 070824'!$A:$C,3,FALSE),"")</f>
        <v/>
      </c>
      <c r="C657" s="30"/>
      <c r="D657" s="29"/>
      <c r="E657" s="105" t="str">
        <f>IF($C657&gt;0,VLOOKUP($C657,'ALN 070824'!$A:$C,2,FALSE),"")</f>
        <v/>
      </c>
      <c r="F657" s="10"/>
      <c r="G657" s="18"/>
      <c r="I657" s="106" t="str">
        <f t="shared" si="40"/>
        <v/>
      </c>
      <c r="J657" s="106" t="str">
        <f t="shared" si="41"/>
        <v/>
      </c>
      <c r="K657" s="106" t="str">
        <f t="shared" si="42"/>
        <v/>
      </c>
      <c r="L657" s="106" t="str">
        <f t="shared" si="43"/>
        <v/>
      </c>
    </row>
    <row r="658" spans="1:12">
      <c r="A658" s="103" t="str">
        <f>IF($C658=0,"",'RECEIVED FROM STATE'!$B$2)</f>
        <v/>
      </c>
      <c r="B658" s="104" t="str">
        <f>IF($C658&gt;0,VLOOKUP($C658,'ALN 070824'!$A:$C,3,FALSE),"")</f>
        <v/>
      </c>
      <c r="C658" s="30"/>
      <c r="D658" s="29"/>
      <c r="E658" s="105" t="str">
        <f>IF($C658&gt;0,VLOOKUP($C658,'ALN 070824'!$A:$C,2,FALSE),"")</f>
        <v/>
      </c>
      <c r="F658" s="10"/>
      <c r="G658" s="18"/>
      <c r="I658" s="106" t="str">
        <f t="shared" si="40"/>
        <v/>
      </c>
      <c r="J658" s="106" t="str">
        <f t="shared" si="41"/>
        <v/>
      </c>
      <c r="K658" s="106" t="str">
        <f t="shared" si="42"/>
        <v/>
      </c>
      <c r="L658" s="106" t="str">
        <f t="shared" si="43"/>
        <v/>
      </c>
    </row>
    <row r="659" spans="1:12">
      <c r="A659" s="103" t="str">
        <f>IF($C659=0,"",'RECEIVED FROM STATE'!$B$2)</f>
        <v/>
      </c>
      <c r="B659" s="104" t="str">
        <f>IF($C659&gt;0,VLOOKUP($C659,'ALN 070824'!$A:$C,3,FALSE),"")</f>
        <v/>
      </c>
      <c r="C659" s="30"/>
      <c r="D659" s="29"/>
      <c r="E659" s="105" t="str">
        <f>IF($C659&gt;0,VLOOKUP($C659,'ALN 070824'!$A:$C,2,FALSE),"")</f>
        <v/>
      </c>
      <c r="F659" s="10"/>
      <c r="G659" s="18"/>
      <c r="I659" s="106" t="str">
        <f t="shared" si="40"/>
        <v/>
      </c>
      <c r="J659" s="106" t="str">
        <f t="shared" si="41"/>
        <v/>
      </c>
      <c r="K659" s="106" t="str">
        <f t="shared" si="42"/>
        <v/>
      </c>
      <c r="L659" s="106" t="str">
        <f t="shared" si="43"/>
        <v/>
      </c>
    </row>
    <row r="660" spans="1:12">
      <c r="A660" s="103" t="str">
        <f>IF($C660=0,"",'RECEIVED FROM STATE'!$B$2)</f>
        <v/>
      </c>
      <c r="B660" s="104" t="str">
        <f>IF($C660&gt;0,VLOOKUP($C660,'ALN 070824'!$A:$C,3,FALSE),"")</f>
        <v/>
      </c>
      <c r="C660" s="30"/>
      <c r="D660" s="29"/>
      <c r="E660" s="105" t="str">
        <f>IF($C660&gt;0,VLOOKUP($C660,'ALN 070824'!$A:$C,2,FALSE),"")</f>
        <v/>
      </c>
      <c r="F660" s="10"/>
      <c r="G660" s="18"/>
      <c r="I660" s="106" t="str">
        <f t="shared" si="40"/>
        <v/>
      </c>
      <c r="J660" s="106" t="str">
        <f t="shared" si="41"/>
        <v/>
      </c>
      <c r="K660" s="106" t="str">
        <f t="shared" si="42"/>
        <v/>
      </c>
      <c r="L660" s="106" t="str">
        <f t="shared" si="43"/>
        <v/>
      </c>
    </row>
    <row r="661" spans="1:12">
      <c r="A661" s="103" t="str">
        <f>IF($C661=0,"",'RECEIVED FROM STATE'!$B$2)</f>
        <v/>
      </c>
      <c r="B661" s="104" t="str">
        <f>IF($C661&gt;0,VLOOKUP($C661,'ALN 070824'!$A:$C,3,FALSE),"")</f>
        <v/>
      </c>
      <c r="C661" s="30"/>
      <c r="D661" s="29"/>
      <c r="E661" s="105" t="str">
        <f>IF($C661&gt;0,VLOOKUP($C661,'ALN 070824'!$A:$C,2,FALSE),"")</f>
        <v/>
      </c>
      <c r="F661" s="10"/>
      <c r="G661" s="18"/>
      <c r="I661" s="106" t="str">
        <f t="shared" si="40"/>
        <v/>
      </c>
      <c r="J661" s="106" t="str">
        <f t="shared" si="41"/>
        <v/>
      </c>
      <c r="K661" s="106" t="str">
        <f t="shared" si="42"/>
        <v/>
      </c>
      <c r="L661" s="106" t="str">
        <f t="shared" si="43"/>
        <v/>
      </c>
    </row>
    <row r="662" spans="1:12">
      <c r="A662" s="103" t="str">
        <f>IF($C662=0,"",'RECEIVED FROM STATE'!$B$2)</f>
        <v/>
      </c>
      <c r="B662" s="104" t="str">
        <f>IF($C662&gt;0,VLOOKUP($C662,'ALN 070824'!$A:$C,3,FALSE),"")</f>
        <v/>
      </c>
      <c r="C662" s="30"/>
      <c r="D662" s="29"/>
      <c r="E662" s="105" t="str">
        <f>IF($C662&gt;0,VLOOKUP($C662,'ALN 070824'!$A:$C,2,FALSE),"")</f>
        <v/>
      </c>
      <c r="F662" s="10"/>
      <c r="G662" s="18"/>
      <c r="I662" s="106" t="str">
        <f t="shared" si="40"/>
        <v/>
      </c>
      <c r="J662" s="106" t="str">
        <f t="shared" si="41"/>
        <v/>
      </c>
      <c r="K662" s="106" t="str">
        <f t="shared" si="42"/>
        <v/>
      </c>
      <c r="L662" s="106" t="str">
        <f t="shared" si="43"/>
        <v/>
      </c>
    </row>
    <row r="663" spans="1:12">
      <c r="A663" s="103" t="str">
        <f>IF($C663=0,"",'RECEIVED FROM STATE'!$B$2)</f>
        <v/>
      </c>
      <c r="B663" s="104" t="str">
        <f>IF($C663&gt;0,VLOOKUP($C663,'ALN 070824'!$A:$C,3,FALSE),"")</f>
        <v/>
      </c>
      <c r="C663" s="30"/>
      <c r="D663" s="29"/>
      <c r="E663" s="105" t="str">
        <f>IF($C663&gt;0,VLOOKUP($C663,'ALN 070824'!$A:$C,2,FALSE),"")</f>
        <v/>
      </c>
      <c r="F663" s="10"/>
      <c r="G663" s="18"/>
      <c r="I663" s="106" t="str">
        <f t="shared" si="40"/>
        <v/>
      </c>
      <c r="J663" s="106" t="str">
        <f t="shared" si="41"/>
        <v/>
      </c>
      <c r="K663" s="106" t="str">
        <f t="shared" si="42"/>
        <v/>
      </c>
      <c r="L663" s="106" t="str">
        <f t="shared" si="43"/>
        <v/>
      </c>
    </row>
    <row r="664" spans="1:12">
      <c r="A664" s="103" t="str">
        <f>IF($C664=0,"",'RECEIVED FROM STATE'!$B$2)</f>
        <v/>
      </c>
      <c r="B664" s="104" t="str">
        <f>IF($C664&gt;0,VLOOKUP($C664,'ALN 070824'!$A:$C,3,FALSE),"")</f>
        <v/>
      </c>
      <c r="C664" s="30"/>
      <c r="D664" s="29"/>
      <c r="E664" s="105" t="str">
        <f>IF($C664&gt;0,VLOOKUP($C664,'ALN 070824'!$A:$C,2,FALSE),"")</f>
        <v/>
      </c>
      <c r="F664" s="10"/>
      <c r="G664" s="18"/>
      <c r="I664" s="106" t="str">
        <f t="shared" si="40"/>
        <v/>
      </c>
      <c r="J664" s="106" t="str">
        <f t="shared" si="41"/>
        <v/>
      </c>
      <c r="K664" s="106" t="str">
        <f t="shared" si="42"/>
        <v/>
      </c>
      <c r="L664" s="106" t="str">
        <f t="shared" si="43"/>
        <v/>
      </c>
    </row>
    <row r="665" spans="1:12">
      <c r="A665" s="103" t="str">
        <f>IF($C665=0,"",'RECEIVED FROM STATE'!$B$2)</f>
        <v/>
      </c>
      <c r="B665" s="104" t="str">
        <f>IF($C665&gt;0,VLOOKUP($C665,'ALN 070824'!$A:$C,3,FALSE),"")</f>
        <v/>
      </c>
      <c r="C665" s="30"/>
      <c r="D665" s="29"/>
      <c r="E665" s="105" t="str">
        <f>IF($C665&gt;0,VLOOKUP($C665,'ALN 070824'!$A:$C,2,FALSE),"")</f>
        <v/>
      </c>
      <c r="F665" s="10"/>
      <c r="G665" s="18"/>
      <c r="I665" s="106" t="str">
        <f t="shared" si="40"/>
        <v/>
      </c>
      <c r="J665" s="106" t="str">
        <f t="shared" si="41"/>
        <v/>
      </c>
      <c r="K665" s="106" t="str">
        <f t="shared" si="42"/>
        <v/>
      </c>
      <c r="L665" s="106" t="str">
        <f t="shared" si="43"/>
        <v/>
      </c>
    </row>
    <row r="666" spans="1:12">
      <c r="A666" s="103" t="str">
        <f>IF($C666=0,"",'RECEIVED FROM STATE'!$B$2)</f>
        <v/>
      </c>
      <c r="B666" s="104" t="str">
        <f>IF($C666&gt;0,VLOOKUP($C666,'ALN 070824'!$A:$C,3,FALSE),"")</f>
        <v/>
      </c>
      <c r="C666" s="30"/>
      <c r="D666" s="29"/>
      <c r="E666" s="105" t="str">
        <f>IF($C666&gt;0,VLOOKUP($C666,'ALN 070824'!$A:$C,2,FALSE),"")</f>
        <v/>
      </c>
      <c r="F666" s="10"/>
      <c r="G666" s="18"/>
      <c r="I666" s="106" t="str">
        <f t="shared" si="40"/>
        <v/>
      </c>
      <c r="J666" s="106" t="str">
        <f t="shared" si="41"/>
        <v/>
      </c>
      <c r="K666" s="106" t="str">
        <f t="shared" si="42"/>
        <v/>
      </c>
      <c r="L666" s="106" t="str">
        <f t="shared" si="43"/>
        <v/>
      </c>
    </row>
    <row r="667" spans="1:12">
      <c r="A667" s="103" t="str">
        <f>IF($C667=0,"",'RECEIVED FROM STATE'!$B$2)</f>
        <v/>
      </c>
      <c r="B667" s="104" t="str">
        <f>IF($C667&gt;0,VLOOKUP($C667,'ALN 070824'!$A:$C,3,FALSE),"")</f>
        <v/>
      </c>
      <c r="C667" s="30"/>
      <c r="D667" s="29"/>
      <c r="E667" s="105" t="str">
        <f>IF($C667&gt;0,VLOOKUP($C667,'ALN 070824'!$A:$C,2,FALSE),"")</f>
        <v/>
      </c>
      <c r="F667" s="10"/>
      <c r="G667" s="18"/>
      <c r="I667" s="106" t="str">
        <f t="shared" si="40"/>
        <v/>
      </c>
      <c r="J667" s="106" t="str">
        <f t="shared" si="41"/>
        <v/>
      </c>
      <c r="K667" s="106" t="str">
        <f t="shared" si="42"/>
        <v/>
      </c>
      <c r="L667" s="106" t="str">
        <f t="shared" si="43"/>
        <v/>
      </c>
    </row>
    <row r="668" spans="1:12">
      <c r="A668" s="103" t="str">
        <f>IF($C668=0,"",'RECEIVED FROM STATE'!$B$2)</f>
        <v/>
      </c>
      <c r="B668" s="104" t="str">
        <f>IF($C668&gt;0,VLOOKUP($C668,'ALN 070824'!$A:$C,3,FALSE),"")</f>
        <v/>
      </c>
      <c r="C668" s="30"/>
      <c r="D668" s="29"/>
      <c r="E668" s="105" t="str">
        <f>IF($C668&gt;0,VLOOKUP($C668,'ALN 070824'!$A:$C,2,FALSE),"")</f>
        <v/>
      </c>
      <c r="F668" s="10"/>
      <c r="G668" s="18"/>
      <c r="I668" s="106" t="str">
        <f t="shared" si="40"/>
        <v/>
      </c>
      <c r="J668" s="106" t="str">
        <f t="shared" si="41"/>
        <v/>
      </c>
      <c r="K668" s="106" t="str">
        <f t="shared" si="42"/>
        <v/>
      </c>
      <c r="L668" s="106" t="str">
        <f t="shared" si="43"/>
        <v/>
      </c>
    </row>
    <row r="669" spans="1:12">
      <c r="A669" s="103" t="str">
        <f>IF($C669=0,"",'RECEIVED FROM STATE'!$B$2)</f>
        <v/>
      </c>
      <c r="B669" s="104" t="str">
        <f>IF($C669&gt;0,VLOOKUP($C669,'ALN 070824'!$A:$C,3,FALSE),"")</f>
        <v/>
      </c>
      <c r="C669" s="30"/>
      <c r="D669" s="29"/>
      <c r="E669" s="105" t="str">
        <f>IF($C669&gt;0,VLOOKUP($C669,'ALN 070824'!$A:$C,2,FALSE),"")</f>
        <v/>
      </c>
      <c r="F669" s="10"/>
      <c r="G669" s="18"/>
      <c r="I669" s="106" t="str">
        <f t="shared" si="40"/>
        <v/>
      </c>
      <c r="J669" s="106" t="str">
        <f t="shared" si="41"/>
        <v/>
      </c>
      <c r="K669" s="106" t="str">
        <f t="shared" si="42"/>
        <v/>
      </c>
      <c r="L669" s="106" t="str">
        <f t="shared" si="43"/>
        <v/>
      </c>
    </row>
    <row r="670" spans="1:12">
      <c r="A670" s="103" t="str">
        <f>IF($C670=0,"",'RECEIVED FROM STATE'!$B$2)</f>
        <v/>
      </c>
      <c r="B670" s="104" t="str">
        <f>IF($C670&gt;0,VLOOKUP($C670,'ALN 070824'!$A:$C,3,FALSE),"")</f>
        <v/>
      </c>
      <c r="C670" s="30"/>
      <c r="D670" s="29"/>
      <c r="E670" s="105" t="str">
        <f>IF($C670&gt;0,VLOOKUP($C670,'ALN 070824'!$A:$C,2,FALSE),"")</f>
        <v/>
      </c>
      <c r="F670" s="10"/>
      <c r="G670" s="18"/>
      <c r="I670" s="106" t="str">
        <f t="shared" si="40"/>
        <v/>
      </c>
      <c r="J670" s="106" t="str">
        <f t="shared" si="41"/>
        <v/>
      </c>
      <c r="K670" s="106" t="str">
        <f t="shared" si="42"/>
        <v/>
      </c>
      <c r="L670" s="106" t="str">
        <f t="shared" si="43"/>
        <v/>
      </c>
    </row>
    <row r="671" spans="1:12">
      <c r="A671" s="103" t="str">
        <f>IF($C671=0,"",'RECEIVED FROM STATE'!$B$2)</f>
        <v/>
      </c>
      <c r="B671" s="104" t="str">
        <f>IF($C671&gt;0,VLOOKUP($C671,'ALN 070824'!$A:$C,3,FALSE),"")</f>
        <v/>
      </c>
      <c r="C671" s="30"/>
      <c r="D671" s="29"/>
      <c r="E671" s="105" t="str">
        <f>IF($C671&gt;0,VLOOKUP($C671,'ALN 070824'!$A:$C,2,FALSE),"")</f>
        <v/>
      </c>
      <c r="F671" s="10"/>
      <c r="G671" s="18"/>
      <c r="I671" s="106" t="str">
        <f t="shared" si="40"/>
        <v/>
      </c>
      <c r="J671" s="106" t="str">
        <f t="shared" si="41"/>
        <v/>
      </c>
      <c r="K671" s="106" t="str">
        <f t="shared" si="42"/>
        <v/>
      </c>
      <c r="L671" s="106" t="str">
        <f t="shared" si="43"/>
        <v/>
      </c>
    </row>
    <row r="672" spans="1:12">
      <c r="A672" s="103" t="str">
        <f>IF($C672=0,"",'RECEIVED FROM STATE'!$B$2)</f>
        <v/>
      </c>
      <c r="B672" s="104" t="str">
        <f>IF($C672&gt;0,VLOOKUP($C672,'ALN 070824'!$A:$C,3,FALSE),"")</f>
        <v/>
      </c>
      <c r="C672" s="30"/>
      <c r="D672" s="29"/>
      <c r="E672" s="105" t="str">
        <f>IF($C672&gt;0,VLOOKUP($C672,'ALN 070824'!$A:$C,2,FALSE),"")</f>
        <v/>
      </c>
      <c r="F672" s="10"/>
      <c r="G672" s="18"/>
      <c r="I672" s="106" t="str">
        <f t="shared" si="40"/>
        <v/>
      </c>
      <c r="J672" s="106" t="str">
        <f t="shared" si="41"/>
        <v/>
      </c>
      <c r="K672" s="106" t="str">
        <f t="shared" si="42"/>
        <v/>
      </c>
      <c r="L672" s="106" t="str">
        <f t="shared" si="43"/>
        <v/>
      </c>
    </row>
    <row r="673" spans="1:12">
      <c r="A673" s="103" t="str">
        <f>IF($C673=0,"",'RECEIVED FROM STATE'!$B$2)</f>
        <v/>
      </c>
      <c r="B673" s="104" t="str">
        <f>IF($C673&gt;0,VLOOKUP($C673,'ALN 070824'!$A:$C,3,FALSE),"")</f>
        <v/>
      </c>
      <c r="C673" s="30"/>
      <c r="D673" s="29"/>
      <c r="E673" s="105" t="str">
        <f>IF($C673&gt;0,VLOOKUP($C673,'ALN 070824'!$A:$C,2,FALSE),"")</f>
        <v/>
      </c>
      <c r="F673" s="10"/>
      <c r="G673" s="18"/>
      <c r="I673" s="106" t="str">
        <f t="shared" si="40"/>
        <v/>
      </c>
      <c r="J673" s="106" t="str">
        <f t="shared" si="41"/>
        <v/>
      </c>
      <c r="K673" s="106" t="str">
        <f t="shared" si="42"/>
        <v/>
      </c>
      <c r="L673" s="106" t="str">
        <f t="shared" si="43"/>
        <v/>
      </c>
    </row>
    <row r="674" spans="1:12">
      <c r="A674" s="103" t="str">
        <f>IF($C674=0,"",'RECEIVED FROM STATE'!$B$2)</f>
        <v/>
      </c>
      <c r="B674" s="104" t="str">
        <f>IF($C674&gt;0,VLOOKUP($C674,'ALN 070824'!$A:$C,3,FALSE),"")</f>
        <v/>
      </c>
      <c r="C674" s="30"/>
      <c r="D674" s="29"/>
      <c r="E674" s="105" t="str">
        <f>IF($C674&gt;0,VLOOKUP($C674,'ALN 070824'!$A:$C,2,FALSE),"")</f>
        <v/>
      </c>
      <c r="F674" s="10"/>
      <c r="G674" s="18"/>
      <c r="I674" s="106" t="str">
        <f t="shared" si="40"/>
        <v/>
      </c>
      <c r="J674" s="106" t="str">
        <f t="shared" si="41"/>
        <v/>
      </c>
      <c r="K674" s="106" t="str">
        <f t="shared" si="42"/>
        <v/>
      </c>
      <c r="L674" s="106" t="str">
        <f t="shared" si="43"/>
        <v/>
      </c>
    </row>
    <row r="675" spans="1:12">
      <c r="A675" s="103" t="str">
        <f>IF($C675=0,"",'RECEIVED FROM STATE'!$B$2)</f>
        <v/>
      </c>
      <c r="B675" s="104" t="str">
        <f>IF($C675&gt;0,VLOOKUP($C675,'ALN 070824'!$A:$C,3,FALSE),"")</f>
        <v/>
      </c>
      <c r="C675" s="30"/>
      <c r="D675" s="29"/>
      <c r="E675" s="105" t="str">
        <f>IF($C675&gt;0,VLOOKUP($C675,'ALN 070824'!$A:$C,2,FALSE),"")</f>
        <v/>
      </c>
      <c r="F675" s="10"/>
      <c r="G675" s="18"/>
      <c r="I675" s="106" t="str">
        <f t="shared" si="40"/>
        <v/>
      </c>
      <c r="J675" s="106" t="str">
        <f t="shared" si="41"/>
        <v/>
      </c>
      <c r="K675" s="106" t="str">
        <f t="shared" si="42"/>
        <v/>
      </c>
      <c r="L675" s="106" t="str">
        <f t="shared" si="43"/>
        <v/>
      </c>
    </row>
    <row r="676" spans="1:12">
      <c r="A676" s="103" t="str">
        <f>IF($C676=0,"",'RECEIVED FROM STATE'!$B$2)</f>
        <v/>
      </c>
      <c r="B676" s="104" t="str">
        <f>IF($C676&gt;0,VLOOKUP($C676,'ALN 070824'!$A:$C,3,FALSE),"")</f>
        <v/>
      </c>
      <c r="C676" s="30"/>
      <c r="D676" s="29"/>
      <c r="E676" s="105" t="str">
        <f>IF($C676&gt;0,VLOOKUP($C676,'ALN 070824'!$A:$C,2,FALSE),"")</f>
        <v/>
      </c>
      <c r="F676" s="10"/>
      <c r="G676" s="18"/>
      <c r="I676" s="106" t="str">
        <f t="shared" si="40"/>
        <v/>
      </c>
      <c r="J676" s="106" t="str">
        <f t="shared" si="41"/>
        <v/>
      </c>
      <c r="K676" s="106" t="str">
        <f t="shared" si="42"/>
        <v/>
      </c>
      <c r="L676" s="106" t="str">
        <f t="shared" si="43"/>
        <v/>
      </c>
    </row>
    <row r="677" spans="1:12">
      <c r="A677" s="103" t="str">
        <f>IF($C677=0,"",'RECEIVED FROM STATE'!$B$2)</f>
        <v/>
      </c>
      <c r="B677" s="104" t="str">
        <f>IF($C677&gt;0,VLOOKUP($C677,'ALN 070824'!$A:$C,3,FALSE),"")</f>
        <v/>
      </c>
      <c r="C677" s="30"/>
      <c r="D677" s="29"/>
      <c r="E677" s="105" t="str">
        <f>IF($C677&gt;0,VLOOKUP($C677,'ALN 070824'!$A:$C,2,FALSE),"")</f>
        <v/>
      </c>
      <c r="F677" s="10"/>
      <c r="G677" s="18"/>
      <c r="I677" s="106" t="str">
        <f t="shared" si="40"/>
        <v/>
      </c>
      <c r="J677" s="106" t="str">
        <f t="shared" si="41"/>
        <v/>
      </c>
      <c r="K677" s="106" t="str">
        <f t="shared" si="42"/>
        <v/>
      </c>
      <c r="L677" s="106" t="str">
        <f t="shared" si="43"/>
        <v/>
      </c>
    </row>
    <row r="678" spans="1:12">
      <c r="A678" s="103" t="str">
        <f>IF($C678=0,"",'RECEIVED FROM STATE'!$B$2)</f>
        <v/>
      </c>
      <c r="B678" s="104" t="str">
        <f>IF($C678&gt;0,VLOOKUP($C678,'ALN 070824'!$A:$C,3,FALSE),"")</f>
        <v/>
      </c>
      <c r="C678" s="30"/>
      <c r="D678" s="29"/>
      <c r="E678" s="105" t="str">
        <f>IF($C678&gt;0,VLOOKUP($C678,'ALN 070824'!$A:$C,2,FALSE),"")</f>
        <v/>
      </c>
      <c r="F678" s="10"/>
      <c r="G678" s="18"/>
      <c r="I678" s="106" t="str">
        <f t="shared" si="40"/>
        <v/>
      </c>
      <c r="J678" s="106" t="str">
        <f t="shared" si="41"/>
        <v/>
      </c>
      <c r="K678" s="106" t="str">
        <f t="shared" si="42"/>
        <v/>
      </c>
      <c r="L678" s="106" t="str">
        <f t="shared" si="43"/>
        <v/>
      </c>
    </row>
    <row r="679" spans="1:12">
      <c r="A679" s="103" t="str">
        <f>IF($C679=0,"",'RECEIVED FROM STATE'!$B$2)</f>
        <v/>
      </c>
      <c r="B679" s="104" t="str">
        <f>IF($C679&gt;0,VLOOKUP($C679,'ALN 070824'!$A:$C,3,FALSE),"")</f>
        <v/>
      </c>
      <c r="C679" s="30"/>
      <c r="D679" s="29"/>
      <c r="E679" s="105" t="str">
        <f>IF($C679&gt;0,VLOOKUP($C679,'ALN 070824'!$A:$C,2,FALSE),"")</f>
        <v/>
      </c>
      <c r="F679" s="10"/>
      <c r="G679" s="18"/>
      <c r="I679" s="106" t="str">
        <f t="shared" si="40"/>
        <v/>
      </c>
      <c r="J679" s="106" t="str">
        <f t="shared" si="41"/>
        <v/>
      </c>
      <c r="K679" s="106" t="str">
        <f t="shared" si="42"/>
        <v/>
      </c>
      <c r="L679" s="106" t="str">
        <f t="shared" si="43"/>
        <v/>
      </c>
    </row>
    <row r="680" spans="1:12">
      <c r="A680" s="103" t="str">
        <f>IF($C680=0,"",'RECEIVED FROM STATE'!$B$2)</f>
        <v/>
      </c>
      <c r="B680" s="104" t="str">
        <f>IF($C680&gt;0,VLOOKUP($C680,'ALN 070824'!$A:$C,3,FALSE),"")</f>
        <v/>
      </c>
      <c r="C680" s="30"/>
      <c r="D680" s="29"/>
      <c r="E680" s="105" t="str">
        <f>IF($C680&gt;0,VLOOKUP($C680,'ALN 070824'!$A:$C,2,FALSE),"")</f>
        <v/>
      </c>
      <c r="F680" s="10"/>
      <c r="G680" s="18"/>
      <c r="I680" s="106" t="str">
        <f t="shared" si="40"/>
        <v/>
      </c>
      <c r="J680" s="106" t="str">
        <f t="shared" si="41"/>
        <v/>
      </c>
      <c r="K680" s="106" t="str">
        <f t="shared" si="42"/>
        <v/>
      </c>
      <c r="L680" s="106" t="str">
        <f t="shared" si="43"/>
        <v/>
      </c>
    </row>
    <row r="681" spans="1:12">
      <c r="A681" s="103" t="str">
        <f>IF($C681=0,"",'RECEIVED FROM STATE'!$B$2)</f>
        <v/>
      </c>
      <c r="B681" s="104" t="str">
        <f>IF($C681&gt;0,VLOOKUP($C681,'ALN 070824'!$A:$C,3,FALSE),"")</f>
        <v/>
      </c>
      <c r="C681" s="30"/>
      <c r="D681" s="29"/>
      <c r="E681" s="105" t="str">
        <f>IF($C681&gt;0,VLOOKUP($C681,'ALN 070824'!$A:$C,2,FALSE),"")</f>
        <v/>
      </c>
      <c r="F681" s="10"/>
      <c r="G681" s="18"/>
      <c r="I681" s="106" t="str">
        <f t="shared" si="40"/>
        <v/>
      </c>
      <c r="J681" s="106" t="str">
        <f t="shared" si="41"/>
        <v/>
      </c>
      <c r="K681" s="106" t="str">
        <f t="shared" si="42"/>
        <v/>
      </c>
      <c r="L681" s="106" t="str">
        <f t="shared" si="43"/>
        <v/>
      </c>
    </row>
    <row r="682" spans="1:12">
      <c r="A682" s="103" t="str">
        <f>IF($C682=0,"",'RECEIVED FROM STATE'!$B$2)</f>
        <v/>
      </c>
      <c r="B682" s="104" t="str">
        <f>IF($C682&gt;0,VLOOKUP($C682,'ALN 070824'!$A:$C,3,FALSE),"")</f>
        <v/>
      </c>
      <c r="C682" s="30"/>
      <c r="D682" s="29"/>
      <c r="E682" s="105" t="str">
        <f>IF($C682&gt;0,VLOOKUP($C682,'ALN 070824'!$A:$C,2,FALSE),"")</f>
        <v/>
      </c>
      <c r="F682" s="10"/>
      <c r="G682" s="18"/>
      <c r="I682" s="106" t="str">
        <f t="shared" si="40"/>
        <v/>
      </c>
      <c r="J682" s="106" t="str">
        <f t="shared" si="41"/>
        <v/>
      </c>
      <c r="K682" s="106" t="str">
        <f t="shared" si="42"/>
        <v/>
      </c>
      <c r="L682" s="106" t="str">
        <f t="shared" si="43"/>
        <v/>
      </c>
    </row>
    <row r="683" spans="1:12">
      <c r="A683" s="103" t="str">
        <f>IF($C683=0,"",'RECEIVED FROM STATE'!$B$2)</f>
        <v/>
      </c>
      <c r="B683" s="104" t="str">
        <f>IF($C683&gt;0,VLOOKUP($C683,'ALN 070824'!$A:$C,3,FALSE),"")</f>
        <v/>
      </c>
      <c r="C683" s="30"/>
      <c r="D683" s="29"/>
      <c r="E683" s="105" t="str">
        <f>IF($C683&gt;0,VLOOKUP($C683,'ALN 070824'!$A:$C,2,FALSE),"")</f>
        <v/>
      </c>
      <c r="F683" s="10"/>
      <c r="G683" s="18"/>
      <c r="I683" s="106" t="str">
        <f t="shared" si="40"/>
        <v/>
      </c>
      <c r="J683" s="106" t="str">
        <f t="shared" si="41"/>
        <v/>
      </c>
      <c r="K683" s="106" t="str">
        <f t="shared" si="42"/>
        <v/>
      </c>
      <c r="L683" s="106" t="str">
        <f t="shared" si="43"/>
        <v/>
      </c>
    </row>
    <row r="684" spans="1:12">
      <c r="A684" s="103" t="str">
        <f>IF($C684=0,"",'RECEIVED FROM STATE'!$B$2)</f>
        <v/>
      </c>
      <c r="B684" s="104" t="str">
        <f>IF($C684&gt;0,VLOOKUP($C684,'ALN 070824'!$A:$C,3,FALSE),"")</f>
        <v/>
      </c>
      <c r="C684" s="30"/>
      <c r="D684" s="29"/>
      <c r="E684" s="105" t="str">
        <f>IF($C684&gt;0,VLOOKUP($C684,'ALN 070824'!$A:$C,2,FALSE),"")</f>
        <v/>
      </c>
      <c r="F684" s="10"/>
      <c r="G684" s="18"/>
      <c r="I684" s="106" t="str">
        <f t="shared" si="40"/>
        <v/>
      </c>
      <c r="J684" s="106" t="str">
        <f t="shared" si="41"/>
        <v/>
      </c>
      <c r="K684" s="106" t="str">
        <f t="shared" si="42"/>
        <v/>
      </c>
      <c r="L684" s="106" t="str">
        <f t="shared" si="43"/>
        <v/>
      </c>
    </row>
    <row r="685" spans="1:12">
      <c r="A685" s="103" t="str">
        <f>IF($C685=0,"",'RECEIVED FROM STATE'!$B$2)</f>
        <v/>
      </c>
      <c r="B685" s="104" t="str">
        <f>IF($C685&gt;0,VLOOKUP($C685,'ALN 070824'!$A:$C,3,FALSE),"")</f>
        <v/>
      </c>
      <c r="C685" s="30"/>
      <c r="D685" s="29"/>
      <c r="E685" s="105" t="str">
        <f>IF($C685&gt;0,VLOOKUP($C685,'ALN 070824'!$A:$C,2,FALSE),"")</f>
        <v/>
      </c>
      <c r="F685" s="10"/>
      <c r="G685" s="18"/>
      <c r="I685" s="106" t="str">
        <f t="shared" si="40"/>
        <v/>
      </c>
      <c r="J685" s="106" t="str">
        <f t="shared" si="41"/>
        <v/>
      </c>
      <c r="K685" s="106" t="str">
        <f t="shared" si="42"/>
        <v/>
      </c>
      <c r="L685" s="106" t="str">
        <f t="shared" si="43"/>
        <v/>
      </c>
    </row>
    <row r="686" spans="1:12">
      <c r="A686" s="103" t="str">
        <f>IF($C686=0,"",'RECEIVED FROM STATE'!$B$2)</f>
        <v/>
      </c>
      <c r="B686" s="104" t="str">
        <f>IF($C686&gt;0,VLOOKUP($C686,'ALN 070824'!$A:$C,3,FALSE),"")</f>
        <v/>
      </c>
      <c r="C686" s="30"/>
      <c r="D686" s="29"/>
      <c r="E686" s="105" t="str">
        <f>IF($C686&gt;0,VLOOKUP($C686,'ALN 070824'!$A:$C,2,FALSE),"")</f>
        <v/>
      </c>
      <c r="F686" s="10"/>
      <c r="G686" s="18"/>
      <c r="I686" s="106" t="str">
        <f t="shared" si="40"/>
        <v/>
      </c>
      <c r="J686" s="106" t="str">
        <f t="shared" si="41"/>
        <v/>
      </c>
      <c r="K686" s="106" t="str">
        <f t="shared" si="42"/>
        <v/>
      </c>
      <c r="L686" s="106" t="str">
        <f t="shared" si="43"/>
        <v/>
      </c>
    </row>
    <row r="687" spans="1:12">
      <c r="A687" s="103" t="str">
        <f>IF($C687=0,"",'RECEIVED FROM STATE'!$B$2)</f>
        <v/>
      </c>
      <c r="B687" s="104" t="str">
        <f>IF($C687&gt;0,VLOOKUP($C687,'ALN 070824'!$A:$C,3,FALSE),"")</f>
        <v/>
      </c>
      <c r="C687" s="30"/>
      <c r="D687" s="29"/>
      <c r="E687" s="105" t="str">
        <f>IF($C687&gt;0,VLOOKUP($C687,'ALN 070824'!$A:$C,2,FALSE),"")</f>
        <v/>
      </c>
      <c r="F687" s="10"/>
      <c r="G687" s="18"/>
      <c r="I687" s="106" t="str">
        <f t="shared" si="40"/>
        <v/>
      </c>
      <c r="J687" s="106" t="str">
        <f t="shared" si="41"/>
        <v/>
      </c>
      <c r="K687" s="106" t="str">
        <f t="shared" si="42"/>
        <v/>
      </c>
      <c r="L687" s="106" t="str">
        <f t="shared" si="43"/>
        <v/>
      </c>
    </row>
    <row r="688" spans="1:12">
      <c r="A688" s="103" t="str">
        <f>IF($C688=0,"",'RECEIVED FROM STATE'!$B$2)</f>
        <v/>
      </c>
      <c r="B688" s="104" t="str">
        <f>IF($C688&gt;0,VLOOKUP($C688,'ALN 070824'!$A:$C,3,FALSE),"")</f>
        <v/>
      </c>
      <c r="C688" s="30"/>
      <c r="D688" s="29"/>
      <c r="E688" s="105" t="str">
        <f>IF($C688&gt;0,VLOOKUP($C688,'ALN 070824'!$A:$C,2,FALSE),"")</f>
        <v/>
      </c>
      <c r="F688" s="10"/>
      <c r="G688" s="18"/>
      <c r="I688" s="106" t="str">
        <f t="shared" si="40"/>
        <v/>
      </c>
      <c r="J688" s="106" t="str">
        <f t="shared" si="41"/>
        <v/>
      </c>
      <c r="K688" s="106" t="str">
        <f t="shared" si="42"/>
        <v/>
      </c>
      <c r="L688" s="106" t="str">
        <f t="shared" si="43"/>
        <v/>
      </c>
    </row>
    <row r="689" spans="1:12">
      <c r="A689" s="103" t="str">
        <f>IF($C689=0,"",'RECEIVED FROM STATE'!$B$2)</f>
        <v/>
      </c>
      <c r="B689" s="104" t="str">
        <f>IF($C689&gt;0,VLOOKUP($C689,'ALN 070824'!$A:$C,3,FALSE),"")</f>
        <v/>
      </c>
      <c r="C689" s="30"/>
      <c r="D689" s="29"/>
      <c r="E689" s="105" t="str">
        <f>IF($C689&gt;0,VLOOKUP($C689,'ALN 070824'!$A:$C,2,FALSE),"")</f>
        <v/>
      </c>
      <c r="F689" s="10"/>
      <c r="G689" s="18"/>
      <c r="I689" s="106" t="str">
        <f t="shared" si="40"/>
        <v/>
      </c>
      <c r="J689" s="106" t="str">
        <f t="shared" si="41"/>
        <v/>
      </c>
      <c r="K689" s="106" t="str">
        <f t="shared" si="42"/>
        <v/>
      </c>
      <c r="L689" s="106" t="str">
        <f t="shared" si="43"/>
        <v/>
      </c>
    </row>
    <row r="690" spans="1:12">
      <c r="A690" s="103" t="str">
        <f>IF($C690=0,"",'RECEIVED FROM STATE'!$B$2)</f>
        <v/>
      </c>
      <c r="B690" s="104" t="str">
        <f>IF($C690&gt;0,VLOOKUP($C690,'ALN 070824'!$A:$C,3,FALSE),"")</f>
        <v/>
      </c>
      <c r="C690" s="30"/>
      <c r="D690" s="29"/>
      <c r="E690" s="105" t="str">
        <f>IF($C690&gt;0,VLOOKUP($C690,'ALN 070824'!$A:$C,2,FALSE),"")</f>
        <v/>
      </c>
      <c r="F690" s="10"/>
      <c r="G690" s="18"/>
      <c r="I690" s="106" t="str">
        <f t="shared" si="40"/>
        <v/>
      </c>
      <c r="J690" s="106" t="str">
        <f t="shared" si="41"/>
        <v/>
      </c>
      <c r="K690" s="106" t="str">
        <f t="shared" si="42"/>
        <v/>
      </c>
      <c r="L690" s="106" t="str">
        <f t="shared" si="43"/>
        <v/>
      </c>
    </row>
    <row r="691" spans="1:12">
      <c r="A691" s="103" t="str">
        <f>IF($C691=0,"",'RECEIVED FROM STATE'!$B$2)</f>
        <v/>
      </c>
      <c r="B691" s="104" t="str">
        <f>IF($C691&gt;0,VLOOKUP($C691,'ALN 070824'!$A:$C,3,FALSE),"")</f>
        <v/>
      </c>
      <c r="C691" s="30"/>
      <c r="D691" s="29"/>
      <c r="E691" s="105" t="str">
        <f>IF($C691&gt;0,VLOOKUP($C691,'ALN 070824'!$A:$C,2,FALSE),"")</f>
        <v/>
      </c>
      <c r="F691" s="10"/>
      <c r="G691" s="18"/>
      <c r="I691" s="106" t="str">
        <f t="shared" si="40"/>
        <v/>
      </c>
      <c r="J691" s="106" t="str">
        <f t="shared" si="41"/>
        <v/>
      </c>
      <c r="K691" s="106" t="str">
        <f t="shared" si="42"/>
        <v/>
      </c>
      <c r="L691" s="106" t="str">
        <f t="shared" si="43"/>
        <v/>
      </c>
    </row>
    <row r="692" spans="1:12">
      <c r="A692" s="103" t="str">
        <f>IF($C692=0,"",'RECEIVED FROM STATE'!$B$2)</f>
        <v/>
      </c>
      <c r="B692" s="104" t="str">
        <f>IF($C692&gt;0,VLOOKUP($C692,'ALN 070824'!$A:$C,3,FALSE),"")</f>
        <v/>
      </c>
      <c r="C692" s="30"/>
      <c r="D692" s="29"/>
      <c r="E692" s="105" t="str">
        <f>IF($C692&gt;0,VLOOKUP($C692,'ALN 070824'!$A:$C,2,FALSE),"")</f>
        <v/>
      </c>
      <c r="F692" s="10"/>
      <c r="G692" s="18"/>
      <c r="I692" s="106" t="str">
        <f t="shared" si="40"/>
        <v/>
      </c>
      <c r="J692" s="106" t="str">
        <f t="shared" si="41"/>
        <v/>
      </c>
      <c r="K692" s="106" t="str">
        <f t="shared" si="42"/>
        <v/>
      </c>
      <c r="L692" s="106" t="str">
        <f t="shared" si="43"/>
        <v/>
      </c>
    </row>
    <row r="693" spans="1:12">
      <c r="A693" s="103" t="str">
        <f>IF($C693=0,"",'RECEIVED FROM STATE'!$B$2)</f>
        <v/>
      </c>
      <c r="B693" s="104" t="str">
        <f>IF($C693&gt;0,VLOOKUP($C693,'ALN 070824'!$A:$C,3,FALSE),"")</f>
        <v/>
      </c>
      <c r="C693" s="30"/>
      <c r="D693" s="29"/>
      <c r="E693" s="105" t="str">
        <f>IF($C693&gt;0,VLOOKUP($C693,'ALN 070824'!$A:$C,2,FALSE),"")</f>
        <v/>
      </c>
      <c r="F693" s="10"/>
      <c r="G693" s="18"/>
      <c r="I693" s="106" t="str">
        <f t="shared" si="40"/>
        <v/>
      </c>
      <c r="J693" s="106" t="str">
        <f t="shared" si="41"/>
        <v/>
      </c>
      <c r="K693" s="106" t="str">
        <f t="shared" si="42"/>
        <v/>
      </c>
      <c r="L693" s="106" t="str">
        <f t="shared" si="43"/>
        <v/>
      </c>
    </row>
    <row r="694" spans="1:12">
      <c r="A694" s="103" t="str">
        <f>IF($C694=0,"",'RECEIVED FROM STATE'!$B$2)</f>
        <v/>
      </c>
      <c r="B694" s="104" t="str">
        <f>IF($C694&gt;0,VLOOKUP($C694,'ALN 070824'!$A:$C,3,FALSE),"")</f>
        <v/>
      </c>
      <c r="C694" s="30"/>
      <c r="D694" s="29"/>
      <c r="E694" s="105" t="str">
        <f>IF($C694&gt;0,VLOOKUP($C694,'ALN 070824'!$A:$C,2,FALSE),"")</f>
        <v/>
      </c>
      <c r="F694" s="10"/>
      <c r="G694" s="18"/>
      <c r="I694" s="106" t="str">
        <f t="shared" si="40"/>
        <v/>
      </c>
      <c r="J694" s="106" t="str">
        <f t="shared" si="41"/>
        <v/>
      </c>
      <c r="K694" s="106" t="str">
        <f t="shared" si="42"/>
        <v/>
      </c>
      <c r="L694" s="106" t="str">
        <f t="shared" si="43"/>
        <v/>
      </c>
    </row>
    <row r="695" spans="1:12">
      <c r="A695" s="103" t="str">
        <f>IF($C695=0,"",'RECEIVED FROM STATE'!$B$2)</f>
        <v/>
      </c>
      <c r="B695" s="104" t="str">
        <f>IF($C695&gt;0,VLOOKUP($C695,'ALN 070824'!$A:$C,3,FALSE),"")</f>
        <v/>
      </c>
      <c r="C695" s="30"/>
      <c r="D695" s="29"/>
      <c r="E695" s="105" t="str">
        <f>IF($C695&gt;0,VLOOKUP($C695,'ALN 070824'!$A:$C,2,FALSE),"")</f>
        <v/>
      </c>
      <c r="F695" s="10"/>
      <c r="G695" s="18"/>
      <c r="I695" s="106" t="str">
        <f t="shared" si="40"/>
        <v/>
      </c>
      <c r="J695" s="106" t="str">
        <f t="shared" si="41"/>
        <v/>
      </c>
      <c r="K695" s="106" t="str">
        <f t="shared" si="42"/>
        <v/>
      </c>
      <c r="L695" s="106" t="str">
        <f t="shared" si="43"/>
        <v/>
      </c>
    </row>
    <row r="696" spans="1:12">
      <c r="A696" s="103" t="str">
        <f>IF($C696=0,"",'RECEIVED FROM STATE'!$B$2)</f>
        <v/>
      </c>
      <c r="B696" s="104" t="str">
        <f>IF($C696&gt;0,VLOOKUP($C696,'ALN 070824'!$A:$C,3,FALSE),"")</f>
        <v/>
      </c>
      <c r="C696" s="30"/>
      <c r="D696" s="29"/>
      <c r="E696" s="105" t="str">
        <f>IF($C696&gt;0,VLOOKUP($C696,'ALN 070824'!$A:$C,2,FALSE),"")</f>
        <v/>
      </c>
      <c r="F696" s="10"/>
      <c r="G696" s="18"/>
      <c r="I696" s="106" t="str">
        <f t="shared" si="40"/>
        <v/>
      </c>
      <c r="J696" s="106" t="str">
        <f t="shared" si="41"/>
        <v/>
      </c>
      <c r="K696" s="106" t="str">
        <f t="shared" si="42"/>
        <v/>
      </c>
      <c r="L696" s="106" t="str">
        <f t="shared" si="43"/>
        <v/>
      </c>
    </row>
    <row r="697" spans="1:12">
      <c r="A697" s="103" t="str">
        <f>IF($C697=0,"",'RECEIVED FROM STATE'!$B$2)</f>
        <v/>
      </c>
      <c r="B697" s="104" t="str">
        <f>IF($C697&gt;0,VLOOKUP($C697,'ALN 070824'!$A:$C,3,FALSE),"")</f>
        <v/>
      </c>
      <c r="C697" s="30"/>
      <c r="D697" s="29"/>
      <c r="E697" s="105" t="str">
        <f>IF($C697&gt;0,VLOOKUP($C697,'ALN 070824'!$A:$C,2,FALSE),"")</f>
        <v/>
      </c>
      <c r="F697" s="10"/>
      <c r="G697" s="18"/>
      <c r="I697" s="106" t="str">
        <f t="shared" si="40"/>
        <v/>
      </c>
      <c r="J697" s="106" t="str">
        <f t="shared" si="41"/>
        <v/>
      </c>
      <c r="K697" s="106" t="str">
        <f t="shared" si="42"/>
        <v/>
      </c>
      <c r="L697" s="106" t="str">
        <f t="shared" si="43"/>
        <v/>
      </c>
    </row>
    <row r="698" spans="1:12">
      <c r="A698" s="103" t="str">
        <f>IF($C698=0,"",'RECEIVED FROM STATE'!$B$2)</f>
        <v/>
      </c>
      <c r="B698" s="104" t="str">
        <f>IF($C698&gt;0,VLOOKUP($C698,'ALN 070824'!$A:$C,3,FALSE),"")</f>
        <v/>
      </c>
      <c r="C698" s="30"/>
      <c r="D698" s="29"/>
      <c r="E698" s="105" t="str">
        <f>IF($C698&gt;0,VLOOKUP($C698,'ALN 070824'!$A:$C,2,FALSE),"")</f>
        <v/>
      </c>
      <c r="F698" s="10"/>
      <c r="G698" s="18"/>
      <c r="I698" s="106" t="str">
        <f t="shared" si="40"/>
        <v/>
      </c>
      <c r="J698" s="106" t="str">
        <f t="shared" si="41"/>
        <v/>
      </c>
      <c r="K698" s="106" t="str">
        <f t="shared" si="42"/>
        <v/>
      </c>
      <c r="L698" s="106" t="str">
        <f t="shared" si="43"/>
        <v/>
      </c>
    </row>
    <row r="699" spans="1:12">
      <c r="A699" s="103" t="str">
        <f>IF($C699=0,"",'RECEIVED FROM STATE'!$B$2)</f>
        <v/>
      </c>
      <c r="B699" s="104" t="str">
        <f>IF($C699&gt;0,VLOOKUP($C699,'ALN 070824'!$A:$C,3,FALSE),"")</f>
        <v/>
      </c>
      <c r="C699" s="30"/>
      <c r="D699" s="29"/>
      <c r="E699" s="105" t="str">
        <f>IF($C699&gt;0,VLOOKUP($C699,'ALN 070824'!$A:$C,2,FALSE),"")</f>
        <v/>
      </c>
      <c r="F699" s="10"/>
      <c r="G699" s="18"/>
      <c r="I699" s="106" t="str">
        <f t="shared" si="40"/>
        <v/>
      </c>
      <c r="J699" s="106" t="str">
        <f t="shared" si="41"/>
        <v/>
      </c>
      <c r="K699" s="106" t="str">
        <f t="shared" si="42"/>
        <v/>
      </c>
      <c r="L699" s="106" t="str">
        <f t="shared" si="43"/>
        <v/>
      </c>
    </row>
    <row r="700" spans="1:12">
      <c r="A700" s="103" t="str">
        <f>IF($C700=0,"",'RECEIVED FROM STATE'!$B$2)</f>
        <v/>
      </c>
      <c r="B700" s="104" t="str">
        <f>IF($C700&gt;0,VLOOKUP($C700,'ALN 070824'!$A:$C,3,FALSE),"")</f>
        <v/>
      </c>
      <c r="C700" s="30"/>
      <c r="D700" s="29"/>
      <c r="E700" s="105" t="str">
        <f>IF($C700&gt;0,VLOOKUP($C700,'ALN 070824'!$A:$C,2,FALSE),"")</f>
        <v/>
      </c>
      <c r="F700" s="10"/>
      <c r="G700" s="18"/>
      <c r="I700" s="106" t="str">
        <f t="shared" si="40"/>
        <v/>
      </c>
      <c r="J700" s="106" t="str">
        <f t="shared" si="41"/>
        <v/>
      </c>
      <c r="K700" s="106" t="str">
        <f t="shared" si="42"/>
        <v/>
      </c>
      <c r="L700" s="106" t="str">
        <f t="shared" si="43"/>
        <v/>
      </c>
    </row>
    <row r="701" spans="1:12">
      <c r="A701" s="103" t="str">
        <f>IF($C701=0,"",'RECEIVED FROM STATE'!$B$2)</f>
        <v/>
      </c>
      <c r="B701" s="104" t="str">
        <f>IF($C701&gt;0,VLOOKUP($C701,'ALN 070824'!$A:$C,3,FALSE),"")</f>
        <v/>
      </c>
      <c r="C701" s="30"/>
      <c r="D701" s="29"/>
      <c r="E701" s="105" t="str">
        <f>IF($C701&gt;0,VLOOKUP($C701,'ALN 070824'!$A:$C,2,FALSE),"")</f>
        <v/>
      </c>
      <c r="F701" s="10"/>
      <c r="G701" s="18"/>
      <c r="I701" s="106" t="str">
        <f t="shared" si="40"/>
        <v/>
      </c>
      <c r="J701" s="106" t="str">
        <f t="shared" si="41"/>
        <v/>
      </c>
      <c r="K701" s="106" t="str">
        <f t="shared" si="42"/>
        <v/>
      </c>
      <c r="L701" s="106" t="str">
        <f t="shared" si="43"/>
        <v/>
      </c>
    </row>
    <row r="702" spans="1:12">
      <c r="A702" s="103" t="str">
        <f>IF($C702=0,"",'RECEIVED FROM STATE'!$B$2)</f>
        <v/>
      </c>
      <c r="B702" s="104" t="str">
        <f>IF($C702&gt;0,VLOOKUP($C702,'ALN 070824'!$A:$C,3,FALSE),"")</f>
        <v/>
      </c>
      <c r="C702" s="30"/>
      <c r="D702" s="29"/>
      <c r="E702" s="105" t="str">
        <f>IF($C702&gt;0,VLOOKUP($C702,'ALN 070824'!$A:$C,2,FALSE),"")</f>
        <v/>
      </c>
      <c r="F702" s="10"/>
      <c r="G702" s="18"/>
      <c r="I702" s="106" t="str">
        <f t="shared" si="40"/>
        <v/>
      </c>
      <c r="J702" s="106" t="str">
        <f t="shared" si="41"/>
        <v/>
      </c>
      <c r="K702" s="106" t="str">
        <f t="shared" si="42"/>
        <v/>
      </c>
      <c r="L702" s="106" t="str">
        <f t="shared" si="43"/>
        <v/>
      </c>
    </row>
    <row r="703" spans="1:12">
      <c r="A703" s="103" t="str">
        <f>IF($C703=0,"",'RECEIVED FROM STATE'!$B$2)</f>
        <v/>
      </c>
      <c r="B703" s="104" t="str">
        <f>IF($C703&gt;0,VLOOKUP($C703,'ALN 070824'!$A:$C,3,FALSE),"")</f>
        <v/>
      </c>
      <c r="C703" s="30"/>
      <c r="D703" s="29"/>
      <c r="E703" s="105" t="str">
        <f>IF($C703&gt;0,VLOOKUP($C703,'ALN 070824'!$A:$C,2,FALSE),"")</f>
        <v/>
      </c>
      <c r="F703" s="10"/>
      <c r="G703" s="18"/>
      <c r="I703" s="106" t="str">
        <f t="shared" si="40"/>
        <v/>
      </c>
      <c r="J703" s="106" t="str">
        <f t="shared" si="41"/>
        <v/>
      </c>
      <c r="K703" s="106" t="str">
        <f t="shared" si="42"/>
        <v/>
      </c>
      <c r="L703" s="106" t="str">
        <f t="shared" si="43"/>
        <v/>
      </c>
    </row>
    <row r="704" spans="1:12">
      <c r="A704" s="103" t="str">
        <f>IF($C704=0,"",'RECEIVED FROM STATE'!$B$2)</f>
        <v/>
      </c>
      <c r="B704" s="104" t="str">
        <f>IF($C704&gt;0,VLOOKUP($C704,'ALN 070824'!$A:$C,3,FALSE),"")</f>
        <v/>
      </c>
      <c r="C704" s="30"/>
      <c r="D704" s="29"/>
      <c r="E704" s="105" t="str">
        <f>IF($C704&gt;0,VLOOKUP($C704,'ALN 070824'!$A:$C,2,FALSE),"")</f>
        <v/>
      </c>
      <c r="F704" s="10"/>
      <c r="G704" s="18"/>
      <c r="I704" s="106" t="str">
        <f t="shared" si="40"/>
        <v/>
      </c>
      <c r="J704" s="106" t="str">
        <f t="shared" si="41"/>
        <v/>
      </c>
      <c r="K704" s="106" t="str">
        <f t="shared" si="42"/>
        <v/>
      </c>
      <c r="L704" s="106" t="str">
        <f t="shared" si="43"/>
        <v/>
      </c>
    </row>
    <row r="705" spans="1:12">
      <c r="A705" s="103" t="str">
        <f>IF($C705=0,"",'RECEIVED FROM STATE'!$B$2)</f>
        <v/>
      </c>
      <c r="B705" s="104" t="str">
        <f>IF($C705&gt;0,VLOOKUP($C705,'ALN 070824'!$A:$C,3,FALSE),"")</f>
        <v/>
      </c>
      <c r="C705" s="30"/>
      <c r="D705" s="29"/>
      <c r="E705" s="105" t="str">
        <f>IF($C705&gt;0,VLOOKUP($C705,'ALN 070824'!$A:$C,2,FALSE),"")</f>
        <v/>
      </c>
      <c r="F705" s="10"/>
      <c r="G705" s="18"/>
      <c r="I705" s="106" t="str">
        <f t="shared" si="40"/>
        <v/>
      </c>
      <c r="J705" s="106" t="str">
        <f t="shared" si="41"/>
        <v/>
      </c>
      <c r="K705" s="106" t="str">
        <f t="shared" si="42"/>
        <v/>
      </c>
      <c r="L705" s="106" t="str">
        <f t="shared" si="43"/>
        <v/>
      </c>
    </row>
    <row r="706" spans="1:12">
      <c r="A706" s="103" t="str">
        <f>IF($C706=0,"",'RECEIVED FROM STATE'!$B$2)</f>
        <v/>
      </c>
      <c r="B706" s="104" t="str">
        <f>IF($C706&gt;0,VLOOKUP($C706,'ALN 070824'!$A:$C,3,FALSE),"")</f>
        <v/>
      </c>
      <c r="C706" s="30"/>
      <c r="D706" s="29"/>
      <c r="E706" s="105" t="str">
        <f>IF($C706&gt;0,VLOOKUP($C706,'ALN 070824'!$A:$C,2,FALSE),"")</f>
        <v/>
      </c>
      <c r="F706" s="10"/>
      <c r="G706" s="18"/>
      <c r="I706" s="106" t="str">
        <f t="shared" si="40"/>
        <v/>
      </c>
      <c r="J706" s="106" t="str">
        <f t="shared" si="41"/>
        <v/>
      </c>
      <c r="K706" s="106" t="str">
        <f t="shared" si="42"/>
        <v/>
      </c>
      <c r="L706" s="106" t="str">
        <f t="shared" si="43"/>
        <v/>
      </c>
    </row>
    <row r="707" spans="1:12">
      <c r="A707" s="103" t="str">
        <f>IF($C707=0,"",'RECEIVED FROM STATE'!$B$2)</f>
        <v/>
      </c>
      <c r="B707" s="104" t="str">
        <f>IF($C707&gt;0,VLOOKUP($C707,'ALN 070824'!$A:$C,3,FALSE),"")</f>
        <v/>
      </c>
      <c r="C707" s="30"/>
      <c r="D707" s="29"/>
      <c r="E707" s="105" t="str">
        <f>IF($C707&gt;0,VLOOKUP($C707,'ALN 070824'!$A:$C,2,FALSE),"")</f>
        <v/>
      </c>
      <c r="F707" s="10"/>
      <c r="G707" s="18"/>
      <c r="I707" s="106" t="str">
        <f t="shared" si="40"/>
        <v/>
      </c>
      <c r="J707" s="106" t="str">
        <f t="shared" si="41"/>
        <v/>
      </c>
      <c r="K707" s="106" t="str">
        <f t="shared" si="42"/>
        <v/>
      </c>
      <c r="L707" s="106" t="str">
        <f t="shared" si="43"/>
        <v/>
      </c>
    </row>
    <row r="708" spans="1:12">
      <c r="A708" s="103" t="str">
        <f>IF($C708=0,"",'RECEIVED FROM STATE'!$B$2)</f>
        <v/>
      </c>
      <c r="B708" s="104" t="str">
        <f>IF($C708&gt;0,VLOOKUP($C708,'ALN 070824'!$A:$C,3,FALSE),"")</f>
        <v/>
      </c>
      <c r="C708" s="30"/>
      <c r="D708" s="29"/>
      <c r="E708" s="105" t="str">
        <f>IF($C708&gt;0,VLOOKUP($C708,'ALN 070824'!$A:$C,2,FALSE),"")</f>
        <v/>
      </c>
      <c r="F708" s="10"/>
      <c r="G708" s="18"/>
      <c r="I708" s="106" t="str">
        <f t="shared" si="40"/>
        <v/>
      </c>
      <c r="J708" s="106" t="str">
        <f t="shared" si="41"/>
        <v/>
      </c>
      <c r="K708" s="106" t="str">
        <f t="shared" si="42"/>
        <v/>
      </c>
      <c r="L708" s="106" t="str">
        <f t="shared" si="43"/>
        <v/>
      </c>
    </row>
    <row r="709" spans="1:12">
      <c r="A709" s="103" t="str">
        <f>IF($C709=0,"",'RECEIVED FROM STATE'!$B$2)</f>
        <v/>
      </c>
      <c r="B709" s="104" t="str">
        <f>IF($C709&gt;0,VLOOKUP($C709,'ALN 070824'!$A:$C,3,FALSE),"")</f>
        <v/>
      </c>
      <c r="C709" s="30"/>
      <c r="D709" s="29"/>
      <c r="E709" s="105" t="str">
        <f>IF($C709&gt;0,VLOOKUP($C709,'ALN 070824'!$A:$C,2,FALSE),"")</f>
        <v/>
      </c>
      <c r="F709" s="10"/>
      <c r="G709" s="18"/>
      <c r="I709" s="106" t="str">
        <f t="shared" si="40"/>
        <v/>
      </c>
      <c r="J709" s="106" t="str">
        <f t="shared" si="41"/>
        <v/>
      </c>
      <c r="K709" s="106" t="str">
        <f t="shared" si="42"/>
        <v/>
      </c>
      <c r="L709" s="106" t="str">
        <f t="shared" si="43"/>
        <v/>
      </c>
    </row>
    <row r="710" spans="1:12">
      <c r="A710" s="103" t="str">
        <f>IF($C710=0,"",'RECEIVED FROM STATE'!$B$2)</f>
        <v/>
      </c>
      <c r="B710" s="104" t="str">
        <f>IF($C710&gt;0,VLOOKUP($C710,'ALN 070824'!$A:$C,3,FALSE),"")</f>
        <v/>
      </c>
      <c r="C710" s="30"/>
      <c r="D710" s="29"/>
      <c r="E710" s="105" t="str">
        <f>IF($C710&gt;0,VLOOKUP($C710,'ALN 070824'!$A:$C,2,FALSE),"")</f>
        <v/>
      </c>
      <c r="F710" s="10"/>
      <c r="G710" s="18"/>
      <c r="I710" s="106" t="str">
        <f t="shared" si="40"/>
        <v/>
      </c>
      <c r="J710" s="106" t="str">
        <f t="shared" si="41"/>
        <v/>
      </c>
      <c r="K710" s="106" t="str">
        <f t="shared" si="42"/>
        <v/>
      </c>
      <c r="L710" s="106" t="str">
        <f t="shared" si="43"/>
        <v/>
      </c>
    </row>
    <row r="711" spans="1:12">
      <c r="A711" s="103" t="str">
        <f>IF($C711=0,"",'RECEIVED FROM STATE'!$B$2)</f>
        <v/>
      </c>
      <c r="B711" s="104" t="str">
        <f>IF($C711&gt;0,VLOOKUP($C711,'ALN 070824'!$A:$C,3,FALSE),"")</f>
        <v/>
      </c>
      <c r="C711" s="30"/>
      <c r="D711" s="29"/>
      <c r="E711" s="105" t="str">
        <f>IF($C711&gt;0,VLOOKUP($C711,'ALN 070824'!$A:$C,2,FALSE),"")</f>
        <v/>
      </c>
      <c r="F711" s="10"/>
      <c r="G711" s="18"/>
      <c r="I711" s="106" t="str">
        <f t="shared" si="40"/>
        <v/>
      </c>
      <c r="J711" s="106" t="str">
        <f t="shared" si="41"/>
        <v/>
      </c>
      <c r="K711" s="106" t="str">
        <f t="shared" si="42"/>
        <v/>
      </c>
      <c r="L711" s="106" t="str">
        <f t="shared" si="43"/>
        <v/>
      </c>
    </row>
    <row r="712" spans="1:12">
      <c r="A712" s="103" t="str">
        <f>IF($C712=0,"",'RECEIVED FROM STATE'!$B$2)</f>
        <v/>
      </c>
      <c r="B712" s="104" t="str">
        <f>IF($C712&gt;0,VLOOKUP($C712,'ALN 070824'!$A:$C,3,FALSE),"")</f>
        <v/>
      </c>
      <c r="C712" s="30"/>
      <c r="D712" s="29"/>
      <c r="E712" s="105" t="str">
        <f>IF($C712&gt;0,VLOOKUP($C712,'ALN 070824'!$A:$C,2,FALSE),"")</f>
        <v/>
      </c>
      <c r="F712" s="10"/>
      <c r="G712" s="18"/>
      <c r="I712" s="106" t="str">
        <f t="shared" si="40"/>
        <v/>
      </c>
      <c r="J712" s="106" t="str">
        <f t="shared" si="41"/>
        <v/>
      </c>
      <c r="K712" s="106" t="str">
        <f t="shared" si="42"/>
        <v/>
      </c>
      <c r="L712" s="106" t="str">
        <f t="shared" si="43"/>
        <v/>
      </c>
    </row>
    <row r="713" spans="1:12">
      <c r="A713" s="103" t="str">
        <f>IF($C713=0,"",'RECEIVED FROM STATE'!$B$2)</f>
        <v/>
      </c>
      <c r="B713" s="104" t="str">
        <f>IF($C713&gt;0,VLOOKUP($C713,'ALN 070824'!$A:$C,3,FALSE),"")</f>
        <v/>
      </c>
      <c r="C713" s="30"/>
      <c r="D713" s="29"/>
      <c r="E713" s="105" t="str">
        <f>IF($C713&gt;0,VLOOKUP($C713,'ALN 070824'!$A:$C,2,FALSE),"")</f>
        <v/>
      </c>
      <c r="F713" s="10"/>
      <c r="G713" s="18"/>
      <c r="I713" s="106" t="str">
        <f t="shared" ref="I713:I776" si="44">IF(OR(C713="84.425",C713="84.032"),"Please complete the ALN with alpha character.",IFERROR(IF(AND(E713="Other Assistance",ISBLANK(G713)),"Program Name required, please provide the Other ID Number (if applicable).",""),""))</f>
        <v/>
      </c>
      <c r="J713" s="106" t="str">
        <f t="shared" ref="J713:J776" si="45">LEFT(C713,2)</f>
        <v/>
      </c>
      <c r="K713" s="106" t="str">
        <f t="shared" ref="K713:K776" si="46">CONCATENATE($C713,$D713)</f>
        <v/>
      </c>
      <c r="L713" s="106" t="str">
        <f t="shared" ref="L713:L776" si="47">CONCATENATE($C713,$D713,$G713)</f>
        <v/>
      </c>
    </row>
    <row r="714" spans="1:12">
      <c r="A714" s="103" t="str">
        <f>IF($C714=0,"",'RECEIVED FROM STATE'!$B$2)</f>
        <v/>
      </c>
      <c r="B714" s="104" t="str">
        <f>IF($C714&gt;0,VLOOKUP($C714,'ALN 070824'!$A:$C,3,FALSE),"")</f>
        <v/>
      </c>
      <c r="C714" s="30"/>
      <c r="D714" s="29"/>
      <c r="E714" s="105" t="str">
        <f>IF($C714&gt;0,VLOOKUP($C714,'ALN 070824'!$A:$C,2,FALSE),"")</f>
        <v/>
      </c>
      <c r="F714" s="10"/>
      <c r="G714" s="18"/>
      <c r="I714" s="106" t="str">
        <f t="shared" si="44"/>
        <v/>
      </c>
      <c r="J714" s="106" t="str">
        <f t="shared" si="45"/>
        <v/>
      </c>
      <c r="K714" s="106" t="str">
        <f t="shared" si="46"/>
        <v/>
      </c>
      <c r="L714" s="106" t="str">
        <f t="shared" si="47"/>
        <v/>
      </c>
    </row>
    <row r="715" spans="1:12">
      <c r="A715" s="103" t="str">
        <f>IF($C715=0,"",'RECEIVED FROM STATE'!$B$2)</f>
        <v/>
      </c>
      <c r="B715" s="104" t="str">
        <f>IF($C715&gt;0,VLOOKUP($C715,'ALN 070824'!$A:$C,3,FALSE),"")</f>
        <v/>
      </c>
      <c r="C715" s="30"/>
      <c r="D715" s="29"/>
      <c r="E715" s="105" t="str">
        <f>IF($C715&gt;0,VLOOKUP($C715,'ALN 070824'!$A:$C,2,FALSE),"")</f>
        <v/>
      </c>
      <c r="F715" s="10"/>
      <c r="G715" s="18"/>
      <c r="I715" s="106" t="str">
        <f t="shared" si="44"/>
        <v/>
      </c>
      <c r="J715" s="106" t="str">
        <f t="shared" si="45"/>
        <v/>
      </c>
      <c r="K715" s="106" t="str">
        <f t="shared" si="46"/>
        <v/>
      </c>
      <c r="L715" s="106" t="str">
        <f t="shared" si="47"/>
        <v/>
      </c>
    </row>
    <row r="716" spans="1:12">
      <c r="A716" s="103" t="str">
        <f>IF($C716=0,"",'RECEIVED FROM STATE'!$B$2)</f>
        <v/>
      </c>
      <c r="B716" s="104" t="str">
        <f>IF($C716&gt;0,VLOOKUP($C716,'ALN 070824'!$A:$C,3,FALSE),"")</f>
        <v/>
      </c>
      <c r="C716" s="30"/>
      <c r="D716" s="29"/>
      <c r="E716" s="105" t="str">
        <f>IF($C716&gt;0,VLOOKUP($C716,'ALN 070824'!$A:$C,2,FALSE),"")</f>
        <v/>
      </c>
      <c r="F716" s="10"/>
      <c r="G716" s="18"/>
      <c r="I716" s="106" t="str">
        <f t="shared" si="44"/>
        <v/>
      </c>
      <c r="J716" s="106" t="str">
        <f t="shared" si="45"/>
        <v/>
      </c>
      <c r="K716" s="106" t="str">
        <f t="shared" si="46"/>
        <v/>
      </c>
      <c r="L716" s="106" t="str">
        <f t="shared" si="47"/>
        <v/>
      </c>
    </row>
    <row r="717" spans="1:12">
      <c r="A717" s="103" t="str">
        <f>IF($C717=0,"",'RECEIVED FROM STATE'!$B$2)</f>
        <v/>
      </c>
      <c r="B717" s="104" t="str">
        <f>IF($C717&gt;0,VLOOKUP($C717,'ALN 070824'!$A:$C,3,FALSE),"")</f>
        <v/>
      </c>
      <c r="C717" s="30"/>
      <c r="D717" s="29"/>
      <c r="E717" s="105" t="str">
        <f>IF($C717&gt;0,VLOOKUP($C717,'ALN 070824'!$A:$C,2,FALSE),"")</f>
        <v/>
      </c>
      <c r="F717" s="10"/>
      <c r="G717" s="18"/>
      <c r="I717" s="106" t="str">
        <f t="shared" si="44"/>
        <v/>
      </c>
      <c r="J717" s="106" t="str">
        <f t="shared" si="45"/>
        <v/>
      </c>
      <c r="K717" s="106" t="str">
        <f t="shared" si="46"/>
        <v/>
      </c>
      <c r="L717" s="106" t="str">
        <f t="shared" si="47"/>
        <v/>
      </c>
    </row>
    <row r="718" spans="1:12">
      <c r="A718" s="103" t="str">
        <f>IF($C718=0,"",'RECEIVED FROM STATE'!$B$2)</f>
        <v/>
      </c>
      <c r="B718" s="104" t="str">
        <f>IF($C718&gt;0,VLOOKUP($C718,'ALN 070824'!$A:$C,3,FALSE),"")</f>
        <v/>
      </c>
      <c r="C718" s="30"/>
      <c r="D718" s="29"/>
      <c r="E718" s="105" t="str">
        <f>IF($C718&gt;0,VLOOKUP($C718,'ALN 070824'!$A:$C,2,FALSE),"")</f>
        <v/>
      </c>
      <c r="F718" s="10"/>
      <c r="G718" s="18"/>
      <c r="I718" s="106" t="str">
        <f t="shared" si="44"/>
        <v/>
      </c>
      <c r="J718" s="106" t="str">
        <f t="shared" si="45"/>
        <v/>
      </c>
      <c r="K718" s="106" t="str">
        <f t="shared" si="46"/>
        <v/>
      </c>
      <c r="L718" s="106" t="str">
        <f t="shared" si="47"/>
        <v/>
      </c>
    </row>
    <row r="719" spans="1:12">
      <c r="A719" s="103" t="str">
        <f>IF($C719=0,"",'RECEIVED FROM STATE'!$B$2)</f>
        <v/>
      </c>
      <c r="B719" s="104" t="str">
        <f>IF($C719&gt;0,VLOOKUP($C719,'ALN 070824'!$A:$C,3,FALSE),"")</f>
        <v/>
      </c>
      <c r="C719" s="30"/>
      <c r="D719" s="29"/>
      <c r="E719" s="105" t="str">
        <f>IF($C719&gt;0,VLOOKUP($C719,'ALN 070824'!$A:$C,2,FALSE),"")</f>
        <v/>
      </c>
      <c r="F719" s="10"/>
      <c r="G719" s="18"/>
      <c r="I719" s="106" t="str">
        <f t="shared" si="44"/>
        <v/>
      </c>
      <c r="J719" s="106" t="str">
        <f t="shared" si="45"/>
        <v/>
      </c>
      <c r="K719" s="106" t="str">
        <f t="shared" si="46"/>
        <v/>
      </c>
      <c r="L719" s="106" t="str">
        <f t="shared" si="47"/>
        <v/>
      </c>
    </row>
    <row r="720" spans="1:12">
      <c r="A720" s="103" t="str">
        <f>IF($C720=0,"",'RECEIVED FROM STATE'!$B$2)</f>
        <v/>
      </c>
      <c r="B720" s="104" t="str">
        <f>IF($C720&gt;0,VLOOKUP($C720,'ALN 070824'!$A:$C,3,FALSE),"")</f>
        <v/>
      </c>
      <c r="C720" s="30"/>
      <c r="D720" s="29"/>
      <c r="E720" s="105" t="str">
        <f>IF($C720&gt;0,VLOOKUP($C720,'ALN 070824'!$A:$C,2,FALSE),"")</f>
        <v/>
      </c>
      <c r="F720" s="10"/>
      <c r="G720" s="18"/>
      <c r="I720" s="106" t="str">
        <f t="shared" si="44"/>
        <v/>
      </c>
      <c r="J720" s="106" t="str">
        <f t="shared" si="45"/>
        <v/>
      </c>
      <c r="K720" s="106" t="str">
        <f t="shared" si="46"/>
        <v/>
      </c>
      <c r="L720" s="106" t="str">
        <f t="shared" si="47"/>
        <v/>
      </c>
    </row>
    <row r="721" spans="1:12">
      <c r="A721" s="103" t="str">
        <f>IF($C721=0,"",'RECEIVED FROM STATE'!$B$2)</f>
        <v/>
      </c>
      <c r="B721" s="104" t="str">
        <f>IF($C721&gt;0,VLOOKUP($C721,'ALN 070824'!$A:$C,3,FALSE),"")</f>
        <v/>
      </c>
      <c r="C721" s="30"/>
      <c r="D721" s="29"/>
      <c r="E721" s="105" t="str">
        <f>IF($C721&gt;0,VLOOKUP($C721,'ALN 070824'!$A:$C,2,FALSE),"")</f>
        <v/>
      </c>
      <c r="F721" s="10"/>
      <c r="G721" s="18"/>
      <c r="I721" s="106" t="str">
        <f t="shared" si="44"/>
        <v/>
      </c>
      <c r="J721" s="106" t="str">
        <f t="shared" si="45"/>
        <v/>
      </c>
      <c r="K721" s="106" t="str">
        <f t="shared" si="46"/>
        <v/>
      </c>
      <c r="L721" s="106" t="str">
        <f t="shared" si="47"/>
        <v/>
      </c>
    </row>
    <row r="722" spans="1:12">
      <c r="A722" s="103" t="str">
        <f>IF($C722=0,"",'RECEIVED FROM STATE'!$B$2)</f>
        <v/>
      </c>
      <c r="B722" s="104" t="str">
        <f>IF($C722&gt;0,VLOOKUP($C722,'ALN 070824'!$A:$C,3,FALSE),"")</f>
        <v/>
      </c>
      <c r="C722" s="30"/>
      <c r="D722" s="29"/>
      <c r="E722" s="105" t="str">
        <f>IF($C722&gt;0,VLOOKUP($C722,'ALN 070824'!$A:$C,2,FALSE),"")</f>
        <v/>
      </c>
      <c r="F722" s="10"/>
      <c r="G722" s="18"/>
      <c r="I722" s="106" t="str">
        <f t="shared" si="44"/>
        <v/>
      </c>
      <c r="J722" s="106" t="str">
        <f t="shared" si="45"/>
        <v/>
      </c>
      <c r="K722" s="106" t="str">
        <f t="shared" si="46"/>
        <v/>
      </c>
      <c r="L722" s="106" t="str">
        <f t="shared" si="47"/>
        <v/>
      </c>
    </row>
    <row r="723" spans="1:12">
      <c r="A723" s="103" t="str">
        <f>IF($C723=0,"",'RECEIVED FROM STATE'!$B$2)</f>
        <v/>
      </c>
      <c r="B723" s="104" t="str">
        <f>IF($C723&gt;0,VLOOKUP($C723,'ALN 070824'!$A:$C,3,FALSE),"")</f>
        <v/>
      </c>
      <c r="C723" s="30"/>
      <c r="D723" s="29"/>
      <c r="E723" s="105" t="str">
        <f>IF($C723&gt;0,VLOOKUP($C723,'ALN 070824'!$A:$C,2,FALSE),"")</f>
        <v/>
      </c>
      <c r="F723" s="10"/>
      <c r="G723" s="18"/>
      <c r="I723" s="106" t="str">
        <f t="shared" si="44"/>
        <v/>
      </c>
      <c r="J723" s="106" t="str">
        <f t="shared" si="45"/>
        <v/>
      </c>
      <c r="K723" s="106" t="str">
        <f t="shared" si="46"/>
        <v/>
      </c>
      <c r="L723" s="106" t="str">
        <f t="shared" si="47"/>
        <v/>
      </c>
    </row>
    <row r="724" spans="1:12">
      <c r="A724" s="103" t="str">
        <f>IF($C724=0,"",'RECEIVED FROM STATE'!$B$2)</f>
        <v/>
      </c>
      <c r="B724" s="104" t="str">
        <f>IF($C724&gt;0,VLOOKUP($C724,'ALN 070824'!$A:$C,3,FALSE),"")</f>
        <v/>
      </c>
      <c r="C724" s="30"/>
      <c r="D724" s="29"/>
      <c r="E724" s="105" t="str">
        <f>IF($C724&gt;0,VLOOKUP($C724,'ALN 070824'!$A:$C,2,FALSE),"")</f>
        <v/>
      </c>
      <c r="F724" s="10"/>
      <c r="G724" s="18"/>
      <c r="I724" s="106" t="str">
        <f t="shared" si="44"/>
        <v/>
      </c>
      <c r="J724" s="106" t="str">
        <f t="shared" si="45"/>
        <v/>
      </c>
      <c r="K724" s="106" t="str">
        <f t="shared" si="46"/>
        <v/>
      </c>
      <c r="L724" s="106" t="str">
        <f t="shared" si="47"/>
        <v/>
      </c>
    </row>
    <row r="725" spans="1:12">
      <c r="A725" s="103" t="str">
        <f>IF($C725=0,"",'RECEIVED FROM STATE'!$B$2)</f>
        <v/>
      </c>
      <c r="B725" s="104" t="str">
        <f>IF($C725&gt;0,VLOOKUP($C725,'ALN 070824'!$A:$C,3,FALSE),"")</f>
        <v/>
      </c>
      <c r="C725" s="30"/>
      <c r="D725" s="29"/>
      <c r="E725" s="105" t="str">
        <f>IF($C725&gt;0,VLOOKUP($C725,'ALN 070824'!$A:$C,2,FALSE),"")</f>
        <v/>
      </c>
      <c r="F725" s="10"/>
      <c r="G725" s="18"/>
      <c r="I725" s="106" t="str">
        <f t="shared" si="44"/>
        <v/>
      </c>
      <c r="J725" s="106" t="str">
        <f t="shared" si="45"/>
        <v/>
      </c>
      <c r="K725" s="106" t="str">
        <f t="shared" si="46"/>
        <v/>
      </c>
      <c r="L725" s="106" t="str">
        <f t="shared" si="47"/>
        <v/>
      </c>
    </row>
    <row r="726" spans="1:12">
      <c r="A726" s="103" t="str">
        <f>IF($C726=0,"",'RECEIVED FROM STATE'!$B$2)</f>
        <v/>
      </c>
      <c r="B726" s="104" t="str">
        <f>IF($C726&gt;0,VLOOKUP($C726,'ALN 070824'!$A:$C,3,FALSE),"")</f>
        <v/>
      </c>
      <c r="C726" s="30"/>
      <c r="D726" s="29"/>
      <c r="E726" s="105" t="str">
        <f>IF($C726&gt;0,VLOOKUP($C726,'ALN 070824'!$A:$C,2,FALSE),"")</f>
        <v/>
      </c>
      <c r="F726" s="10"/>
      <c r="G726" s="18"/>
      <c r="I726" s="106" t="str">
        <f t="shared" si="44"/>
        <v/>
      </c>
      <c r="J726" s="106" t="str">
        <f t="shared" si="45"/>
        <v/>
      </c>
      <c r="K726" s="106" t="str">
        <f t="shared" si="46"/>
        <v/>
      </c>
      <c r="L726" s="106" t="str">
        <f t="shared" si="47"/>
        <v/>
      </c>
    </row>
    <row r="727" spans="1:12">
      <c r="A727" s="103" t="str">
        <f>IF($C727=0,"",'RECEIVED FROM STATE'!$B$2)</f>
        <v/>
      </c>
      <c r="B727" s="104" t="str">
        <f>IF($C727&gt;0,VLOOKUP($C727,'ALN 070824'!$A:$C,3,FALSE),"")</f>
        <v/>
      </c>
      <c r="C727" s="30"/>
      <c r="D727" s="29"/>
      <c r="E727" s="105" t="str">
        <f>IF($C727&gt;0,VLOOKUP($C727,'ALN 070824'!$A:$C,2,FALSE),"")</f>
        <v/>
      </c>
      <c r="F727" s="10"/>
      <c r="G727" s="18"/>
      <c r="I727" s="106" t="str">
        <f t="shared" si="44"/>
        <v/>
      </c>
      <c r="J727" s="106" t="str">
        <f t="shared" si="45"/>
        <v/>
      </c>
      <c r="K727" s="106" t="str">
        <f t="shared" si="46"/>
        <v/>
      </c>
      <c r="L727" s="106" t="str">
        <f t="shared" si="47"/>
        <v/>
      </c>
    </row>
    <row r="728" spans="1:12">
      <c r="A728" s="103" t="str">
        <f>IF($C728=0,"",'RECEIVED FROM STATE'!$B$2)</f>
        <v/>
      </c>
      <c r="B728" s="104" t="str">
        <f>IF($C728&gt;0,VLOOKUP($C728,'ALN 070824'!$A:$C,3,FALSE),"")</f>
        <v/>
      </c>
      <c r="C728" s="30"/>
      <c r="D728" s="29"/>
      <c r="E728" s="105" t="str">
        <f>IF($C728&gt;0,VLOOKUP($C728,'ALN 070824'!$A:$C,2,FALSE),"")</f>
        <v/>
      </c>
      <c r="F728" s="10"/>
      <c r="G728" s="18"/>
      <c r="I728" s="106" t="str">
        <f t="shared" si="44"/>
        <v/>
      </c>
      <c r="J728" s="106" t="str">
        <f t="shared" si="45"/>
        <v/>
      </c>
      <c r="K728" s="106" t="str">
        <f t="shared" si="46"/>
        <v/>
      </c>
      <c r="L728" s="106" t="str">
        <f t="shared" si="47"/>
        <v/>
      </c>
    </row>
    <row r="729" spans="1:12">
      <c r="A729" s="103" t="str">
        <f>IF($C729=0,"",'RECEIVED FROM STATE'!$B$2)</f>
        <v/>
      </c>
      <c r="B729" s="104" t="str">
        <f>IF($C729&gt;0,VLOOKUP($C729,'ALN 070824'!$A:$C,3,FALSE),"")</f>
        <v/>
      </c>
      <c r="C729" s="30"/>
      <c r="D729" s="29"/>
      <c r="E729" s="105" t="str">
        <f>IF($C729&gt;0,VLOOKUP($C729,'ALN 070824'!$A:$C,2,FALSE),"")</f>
        <v/>
      </c>
      <c r="F729" s="10"/>
      <c r="G729" s="18"/>
      <c r="I729" s="106" t="str">
        <f t="shared" si="44"/>
        <v/>
      </c>
      <c r="J729" s="106" t="str">
        <f t="shared" si="45"/>
        <v/>
      </c>
      <c r="K729" s="106" t="str">
        <f t="shared" si="46"/>
        <v/>
      </c>
      <c r="L729" s="106" t="str">
        <f t="shared" si="47"/>
        <v/>
      </c>
    </row>
    <row r="730" spans="1:12">
      <c r="A730" s="103" t="str">
        <f>IF($C730=0,"",'RECEIVED FROM STATE'!$B$2)</f>
        <v/>
      </c>
      <c r="B730" s="104" t="str">
        <f>IF($C730&gt;0,VLOOKUP($C730,'ALN 070824'!$A:$C,3,FALSE),"")</f>
        <v/>
      </c>
      <c r="C730" s="30"/>
      <c r="D730" s="29"/>
      <c r="E730" s="105" t="str">
        <f>IF($C730&gt;0,VLOOKUP($C730,'ALN 070824'!$A:$C,2,FALSE),"")</f>
        <v/>
      </c>
      <c r="F730" s="10"/>
      <c r="G730" s="18"/>
      <c r="I730" s="106" t="str">
        <f t="shared" si="44"/>
        <v/>
      </c>
      <c r="J730" s="106" t="str">
        <f t="shared" si="45"/>
        <v/>
      </c>
      <c r="K730" s="106" t="str">
        <f t="shared" si="46"/>
        <v/>
      </c>
      <c r="L730" s="106" t="str">
        <f t="shared" si="47"/>
        <v/>
      </c>
    </row>
    <row r="731" spans="1:12">
      <c r="A731" s="103" t="str">
        <f>IF($C731=0,"",'RECEIVED FROM STATE'!$B$2)</f>
        <v/>
      </c>
      <c r="B731" s="104" t="str">
        <f>IF($C731&gt;0,VLOOKUP($C731,'ALN 070824'!$A:$C,3,FALSE),"")</f>
        <v/>
      </c>
      <c r="C731" s="30"/>
      <c r="D731" s="29"/>
      <c r="E731" s="105" t="str">
        <f>IF($C731&gt;0,VLOOKUP($C731,'ALN 070824'!$A:$C,2,FALSE),"")</f>
        <v/>
      </c>
      <c r="F731" s="10"/>
      <c r="G731" s="18"/>
      <c r="I731" s="106" t="str">
        <f t="shared" si="44"/>
        <v/>
      </c>
      <c r="J731" s="106" t="str">
        <f t="shared" si="45"/>
        <v/>
      </c>
      <c r="K731" s="106" t="str">
        <f t="shared" si="46"/>
        <v/>
      </c>
      <c r="L731" s="106" t="str">
        <f t="shared" si="47"/>
        <v/>
      </c>
    </row>
    <row r="732" spans="1:12">
      <c r="A732" s="103" t="str">
        <f>IF($C732=0,"",'RECEIVED FROM STATE'!$B$2)</f>
        <v/>
      </c>
      <c r="B732" s="104" t="str">
        <f>IF($C732&gt;0,VLOOKUP($C732,'ALN 070824'!$A:$C,3,FALSE),"")</f>
        <v/>
      </c>
      <c r="C732" s="30"/>
      <c r="D732" s="29"/>
      <c r="E732" s="105" t="str">
        <f>IF($C732&gt;0,VLOOKUP($C732,'ALN 070824'!$A:$C,2,FALSE),"")</f>
        <v/>
      </c>
      <c r="F732" s="10"/>
      <c r="G732" s="18"/>
      <c r="I732" s="106" t="str">
        <f t="shared" si="44"/>
        <v/>
      </c>
      <c r="J732" s="106" t="str">
        <f t="shared" si="45"/>
        <v/>
      </c>
      <c r="K732" s="106" t="str">
        <f t="shared" si="46"/>
        <v/>
      </c>
      <c r="L732" s="106" t="str">
        <f t="shared" si="47"/>
        <v/>
      </c>
    </row>
    <row r="733" spans="1:12">
      <c r="A733" s="103" t="str">
        <f>IF($C733=0,"",'RECEIVED FROM STATE'!$B$2)</f>
        <v/>
      </c>
      <c r="B733" s="104" t="str">
        <f>IF($C733&gt;0,VLOOKUP($C733,'ALN 070824'!$A:$C,3,FALSE),"")</f>
        <v/>
      </c>
      <c r="C733" s="30"/>
      <c r="D733" s="29"/>
      <c r="E733" s="105" t="str">
        <f>IF($C733&gt;0,VLOOKUP($C733,'ALN 070824'!$A:$C,2,FALSE),"")</f>
        <v/>
      </c>
      <c r="F733" s="10"/>
      <c r="G733" s="18"/>
      <c r="I733" s="106" t="str">
        <f t="shared" si="44"/>
        <v/>
      </c>
      <c r="J733" s="106" t="str">
        <f t="shared" si="45"/>
        <v/>
      </c>
      <c r="K733" s="106" t="str">
        <f t="shared" si="46"/>
        <v/>
      </c>
      <c r="L733" s="106" t="str">
        <f t="shared" si="47"/>
        <v/>
      </c>
    </row>
    <row r="734" spans="1:12">
      <c r="A734" s="103" t="str">
        <f>IF($C734=0,"",'RECEIVED FROM STATE'!$B$2)</f>
        <v/>
      </c>
      <c r="B734" s="104" t="str">
        <f>IF($C734&gt;0,VLOOKUP($C734,'ALN 070824'!$A:$C,3,FALSE),"")</f>
        <v/>
      </c>
      <c r="C734" s="30"/>
      <c r="D734" s="29"/>
      <c r="E734" s="105" t="str">
        <f>IF($C734&gt;0,VLOOKUP($C734,'ALN 070824'!$A:$C,2,FALSE),"")</f>
        <v/>
      </c>
      <c r="F734" s="10"/>
      <c r="G734" s="18"/>
      <c r="I734" s="106" t="str">
        <f t="shared" si="44"/>
        <v/>
      </c>
      <c r="J734" s="106" t="str">
        <f t="shared" si="45"/>
        <v/>
      </c>
      <c r="K734" s="106" t="str">
        <f t="shared" si="46"/>
        <v/>
      </c>
      <c r="L734" s="106" t="str">
        <f t="shared" si="47"/>
        <v/>
      </c>
    </row>
    <row r="735" spans="1:12">
      <c r="A735" s="103" t="str">
        <f>IF($C735=0,"",'RECEIVED FROM STATE'!$B$2)</f>
        <v/>
      </c>
      <c r="B735" s="104" t="str">
        <f>IF($C735&gt;0,VLOOKUP($C735,'ALN 070824'!$A:$C,3,FALSE),"")</f>
        <v/>
      </c>
      <c r="C735" s="30"/>
      <c r="D735" s="29"/>
      <c r="E735" s="105" t="str">
        <f>IF($C735&gt;0,VLOOKUP($C735,'ALN 070824'!$A:$C,2,FALSE),"")</f>
        <v/>
      </c>
      <c r="F735" s="10"/>
      <c r="G735" s="18"/>
      <c r="I735" s="106" t="str">
        <f t="shared" si="44"/>
        <v/>
      </c>
      <c r="J735" s="106" t="str">
        <f t="shared" si="45"/>
        <v/>
      </c>
      <c r="K735" s="106" t="str">
        <f t="shared" si="46"/>
        <v/>
      </c>
      <c r="L735" s="106" t="str">
        <f t="shared" si="47"/>
        <v/>
      </c>
    </row>
    <row r="736" spans="1:12">
      <c r="A736" s="103" t="str">
        <f>IF($C736=0,"",'RECEIVED FROM STATE'!$B$2)</f>
        <v/>
      </c>
      <c r="B736" s="104" t="str">
        <f>IF($C736&gt;0,VLOOKUP($C736,'ALN 070824'!$A:$C,3,FALSE),"")</f>
        <v/>
      </c>
      <c r="C736" s="30"/>
      <c r="D736" s="29"/>
      <c r="E736" s="105" t="str">
        <f>IF($C736&gt;0,VLOOKUP($C736,'ALN 070824'!$A:$C,2,FALSE),"")</f>
        <v/>
      </c>
      <c r="F736" s="10"/>
      <c r="G736" s="18"/>
      <c r="I736" s="106" t="str">
        <f t="shared" si="44"/>
        <v/>
      </c>
      <c r="J736" s="106" t="str">
        <f t="shared" si="45"/>
        <v/>
      </c>
      <c r="K736" s="106" t="str">
        <f t="shared" si="46"/>
        <v/>
      </c>
      <c r="L736" s="106" t="str">
        <f t="shared" si="47"/>
        <v/>
      </c>
    </row>
    <row r="737" spans="1:12">
      <c r="A737" s="103" t="str">
        <f>IF($C737=0,"",'RECEIVED FROM STATE'!$B$2)</f>
        <v/>
      </c>
      <c r="B737" s="104" t="str">
        <f>IF($C737&gt;0,VLOOKUP($C737,'ALN 070824'!$A:$C,3,FALSE),"")</f>
        <v/>
      </c>
      <c r="C737" s="30"/>
      <c r="D737" s="29"/>
      <c r="E737" s="105" t="str">
        <f>IF($C737&gt;0,VLOOKUP($C737,'ALN 070824'!$A:$C,2,FALSE),"")</f>
        <v/>
      </c>
      <c r="F737" s="10"/>
      <c r="G737" s="18"/>
      <c r="I737" s="106" t="str">
        <f t="shared" si="44"/>
        <v/>
      </c>
      <c r="J737" s="106" t="str">
        <f t="shared" si="45"/>
        <v/>
      </c>
      <c r="K737" s="106" t="str">
        <f t="shared" si="46"/>
        <v/>
      </c>
      <c r="L737" s="106" t="str">
        <f t="shared" si="47"/>
        <v/>
      </c>
    </row>
    <row r="738" spans="1:12">
      <c r="A738" s="103" t="str">
        <f>IF($C738=0,"",'RECEIVED FROM STATE'!$B$2)</f>
        <v/>
      </c>
      <c r="B738" s="104" t="str">
        <f>IF($C738&gt;0,VLOOKUP($C738,'ALN 070824'!$A:$C,3,FALSE),"")</f>
        <v/>
      </c>
      <c r="C738" s="30"/>
      <c r="D738" s="29"/>
      <c r="E738" s="105" t="str">
        <f>IF($C738&gt;0,VLOOKUP($C738,'ALN 070824'!$A:$C,2,FALSE),"")</f>
        <v/>
      </c>
      <c r="F738" s="10"/>
      <c r="G738" s="18"/>
      <c r="I738" s="106" t="str">
        <f t="shared" si="44"/>
        <v/>
      </c>
      <c r="J738" s="106" t="str">
        <f t="shared" si="45"/>
        <v/>
      </c>
      <c r="K738" s="106" t="str">
        <f t="shared" si="46"/>
        <v/>
      </c>
      <c r="L738" s="106" t="str">
        <f t="shared" si="47"/>
        <v/>
      </c>
    </row>
    <row r="739" spans="1:12">
      <c r="A739" s="103" t="str">
        <f>IF($C739=0,"",'RECEIVED FROM STATE'!$B$2)</f>
        <v/>
      </c>
      <c r="B739" s="104" t="str">
        <f>IF($C739&gt;0,VLOOKUP($C739,'ALN 070824'!$A:$C,3,FALSE),"")</f>
        <v/>
      </c>
      <c r="C739" s="30"/>
      <c r="D739" s="29"/>
      <c r="E739" s="105" t="str">
        <f>IF($C739&gt;0,VLOOKUP($C739,'ALN 070824'!$A:$C,2,FALSE),"")</f>
        <v/>
      </c>
      <c r="F739" s="10"/>
      <c r="G739" s="18"/>
      <c r="I739" s="106" t="str">
        <f t="shared" si="44"/>
        <v/>
      </c>
      <c r="J739" s="106" t="str">
        <f t="shared" si="45"/>
        <v/>
      </c>
      <c r="K739" s="106" t="str">
        <f t="shared" si="46"/>
        <v/>
      </c>
      <c r="L739" s="106" t="str">
        <f t="shared" si="47"/>
        <v/>
      </c>
    </row>
    <row r="740" spans="1:12">
      <c r="A740" s="103" t="str">
        <f>IF($C740=0,"",'RECEIVED FROM STATE'!$B$2)</f>
        <v/>
      </c>
      <c r="B740" s="104" t="str">
        <f>IF($C740&gt;0,VLOOKUP($C740,'ALN 070824'!$A:$C,3,FALSE),"")</f>
        <v/>
      </c>
      <c r="C740" s="30"/>
      <c r="D740" s="29"/>
      <c r="E740" s="105" t="str">
        <f>IF($C740&gt;0,VLOOKUP($C740,'ALN 070824'!$A:$C,2,FALSE),"")</f>
        <v/>
      </c>
      <c r="F740" s="10"/>
      <c r="G740" s="18"/>
      <c r="I740" s="106" t="str">
        <f t="shared" si="44"/>
        <v/>
      </c>
      <c r="J740" s="106" t="str">
        <f t="shared" si="45"/>
        <v/>
      </c>
      <c r="K740" s="106" t="str">
        <f t="shared" si="46"/>
        <v/>
      </c>
      <c r="L740" s="106" t="str">
        <f t="shared" si="47"/>
        <v/>
      </c>
    </row>
    <row r="741" spans="1:12">
      <c r="A741" s="103" t="str">
        <f>IF($C741=0,"",'RECEIVED FROM STATE'!$B$2)</f>
        <v/>
      </c>
      <c r="B741" s="104" t="str">
        <f>IF($C741&gt;0,VLOOKUP($C741,'ALN 070824'!$A:$C,3,FALSE),"")</f>
        <v/>
      </c>
      <c r="C741" s="30"/>
      <c r="D741" s="29"/>
      <c r="E741" s="105" t="str">
        <f>IF($C741&gt;0,VLOOKUP($C741,'ALN 070824'!$A:$C,2,FALSE),"")</f>
        <v/>
      </c>
      <c r="F741" s="10"/>
      <c r="G741" s="18"/>
      <c r="I741" s="106" t="str">
        <f t="shared" si="44"/>
        <v/>
      </c>
      <c r="J741" s="106" t="str">
        <f t="shared" si="45"/>
        <v/>
      </c>
      <c r="K741" s="106" t="str">
        <f t="shared" si="46"/>
        <v/>
      </c>
      <c r="L741" s="106" t="str">
        <f t="shared" si="47"/>
        <v/>
      </c>
    </row>
    <row r="742" spans="1:12">
      <c r="A742" s="103" t="str">
        <f>IF($C742=0,"",'RECEIVED FROM STATE'!$B$2)</f>
        <v/>
      </c>
      <c r="B742" s="104" t="str">
        <f>IF($C742&gt;0,VLOOKUP($C742,'ALN 070824'!$A:$C,3,FALSE),"")</f>
        <v/>
      </c>
      <c r="C742" s="30"/>
      <c r="D742" s="29"/>
      <c r="E742" s="105" t="str">
        <f>IF($C742&gt;0,VLOOKUP($C742,'ALN 070824'!$A:$C,2,FALSE),"")</f>
        <v/>
      </c>
      <c r="F742" s="10"/>
      <c r="G742" s="18"/>
      <c r="I742" s="106" t="str">
        <f t="shared" si="44"/>
        <v/>
      </c>
      <c r="J742" s="106" t="str">
        <f t="shared" si="45"/>
        <v/>
      </c>
      <c r="K742" s="106" t="str">
        <f t="shared" si="46"/>
        <v/>
      </c>
      <c r="L742" s="106" t="str">
        <f t="shared" si="47"/>
        <v/>
      </c>
    </row>
    <row r="743" spans="1:12">
      <c r="A743" s="103" t="str">
        <f>IF($C743=0,"",'RECEIVED FROM STATE'!$B$2)</f>
        <v/>
      </c>
      <c r="B743" s="104" t="str">
        <f>IF($C743&gt;0,VLOOKUP($C743,'ALN 070824'!$A:$C,3,FALSE),"")</f>
        <v/>
      </c>
      <c r="C743" s="30"/>
      <c r="D743" s="29"/>
      <c r="E743" s="105" t="str">
        <f>IF($C743&gt;0,VLOOKUP($C743,'ALN 070824'!$A:$C,2,FALSE),"")</f>
        <v/>
      </c>
      <c r="F743" s="10"/>
      <c r="G743" s="18"/>
      <c r="I743" s="106" t="str">
        <f t="shared" si="44"/>
        <v/>
      </c>
      <c r="J743" s="106" t="str">
        <f t="shared" si="45"/>
        <v/>
      </c>
      <c r="K743" s="106" t="str">
        <f t="shared" si="46"/>
        <v/>
      </c>
      <c r="L743" s="106" t="str">
        <f t="shared" si="47"/>
        <v/>
      </c>
    </row>
    <row r="744" spans="1:12">
      <c r="A744" s="103" t="str">
        <f>IF($C744=0,"",'RECEIVED FROM STATE'!$B$2)</f>
        <v/>
      </c>
      <c r="B744" s="104" t="str">
        <f>IF($C744&gt;0,VLOOKUP($C744,'ALN 070824'!$A:$C,3,FALSE),"")</f>
        <v/>
      </c>
      <c r="C744" s="30"/>
      <c r="D744" s="29"/>
      <c r="E744" s="105" t="str">
        <f>IF($C744&gt;0,VLOOKUP($C744,'ALN 070824'!$A:$C,2,FALSE),"")</f>
        <v/>
      </c>
      <c r="F744" s="10"/>
      <c r="G744" s="18"/>
      <c r="I744" s="106" t="str">
        <f t="shared" si="44"/>
        <v/>
      </c>
      <c r="J744" s="106" t="str">
        <f t="shared" si="45"/>
        <v/>
      </c>
      <c r="K744" s="106" t="str">
        <f t="shared" si="46"/>
        <v/>
      </c>
      <c r="L744" s="106" t="str">
        <f t="shared" si="47"/>
        <v/>
      </c>
    </row>
    <row r="745" spans="1:12">
      <c r="A745" s="103" t="str">
        <f>IF($C745=0,"",'RECEIVED FROM STATE'!$B$2)</f>
        <v/>
      </c>
      <c r="B745" s="104" t="str">
        <f>IF($C745&gt;0,VLOOKUP($C745,'ALN 070824'!$A:$C,3,FALSE),"")</f>
        <v/>
      </c>
      <c r="C745" s="30"/>
      <c r="D745" s="29"/>
      <c r="E745" s="105" t="str">
        <f>IF($C745&gt;0,VLOOKUP($C745,'ALN 070824'!$A:$C,2,FALSE),"")</f>
        <v/>
      </c>
      <c r="F745" s="10"/>
      <c r="G745" s="18"/>
      <c r="I745" s="106" t="str">
        <f t="shared" si="44"/>
        <v/>
      </c>
      <c r="J745" s="106" t="str">
        <f t="shared" si="45"/>
        <v/>
      </c>
      <c r="K745" s="106" t="str">
        <f t="shared" si="46"/>
        <v/>
      </c>
      <c r="L745" s="106" t="str">
        <f t="shared" si="47"/>
        <v/>
      </c>
    </row>
    <row r="746" spans="1:12">
      <c r="A746" s="103" t="str">
        <f>IF($C746=0,"",'RECEIVED FROM STATE'!$B$2)</f>
        <v/>
      </c>
      <c r="B746" s="104" t="str">
        <f>IF($C746&gt;0,VLOOKUP($C746,'ALN 070824'!$A:$C,3,FALSE),"")</f>
        <v/>
      </c>
      <c r="C746" s="30"/>
      <c r="D746" s="29"/>
      <c r="E746" s="105" t="str">
        <f>IF($C746&gt;0,VLOOKUP($C746,'ALN 070824'!$A:$C,2,FALSE),"")</f>
        <v/>
      </c>
      <c r="F746" s="10"/>
      <c r="G746" s="18"/>
      <c r="I746" s="106" t="str">
        <f t="shared" si="44"/>
        <v/>
      </c>
      <c r="J746" s="106" t="str">
        <f t="shared" si="45"/>
        <v/>
      </c>
      <c r="K746" s="106" t="str">
        <f t="shared" si="46"/>
        <v/>
      </c>
      <c r="L746" s="106" t="str">
        <f t="shared" si="47"/>
        <v/>
      </c>
    </row>
    <row r="747" spans="1:12">
      <c r="A747" s="103" t="str">
        <f>IF($C747=0,"",'RECEIVED FROM STATE'!$B$2)</f>
        <v/>
      </c>
      <c r="B747" s="104" t="str">
        <f>IF($C747&gt;0,VLOOKUP($C747,'ALN 070824'!$A:$C,3,FALSE),"")</f>
        <v/>
      </c>
      <c r="C747" s="30"/>
      <c r="D747" s="29"/>
      <c r="E747" s="105" t="str">
        <f>IF($C747&gt;0,VLOOKUP($C747,'ALN 070824'!$A:$C,2,FALSE),"")</f>
        <v/>
      </c>
      <c r="F747" s="10"/>
      <c r="G747" s="18"/>
      <c r="I747" s="106" t="str">
        <f t="shared" si="44"/>
        <v/>
      </c>
      <c r="J747" s="106" t="str">
        <f t="shared" si="45"/>
        <v/>
      </c>
      <c r="K747" s="106" t="str">
        <f t="shared" si="46"/>
        <v/>
      </c>
      <c r="L747" s="106" t="str">
        <f t="shared" si="47"/>
        <v/>
      </c>
    </row>
    <row r="748" spans="1:12">
      <c r="A748" s="103" t="str">
        <f>IF($C748=0,"",'RECEIVED FROM STATE'!$B$2)</f>
        <v/>
      </c>
      <c r="B748" s="104" t="str">
        <f>IF($C748&gt;0,VLOOKUP($C748,'ALN 070824'!$A:$C,3,FALSE),"")</f>
        <v/>
      </c>
      <c r="C748" s="30"/>
      <c r="D748" s="29"/>
      <c r="E748" s="105" t="str">
        <f>IF($C748&gt;0,VLOOKUP($C748,'ALN 070824'!$A:$C,2,FALSE),"")</f>
        <v/>
      </c>
      <c r="F748" s="10"/>
      <c r="G748" s="18"/>
      <c r="I748" s="106" t="str">
        <f t="shared" si="44"/>
        <v/>
      </c>
      <c r="J748" s="106" t="str">
        <f t="shared" si="45"/>
        <v/>
      </c>
      <c r="K748" s="106" t="str">
        <f t="shared" si="46"/>
        <v/>
      </c>
      <c r="L748" s="106" t="str">
        <f t="shared" si="47"/>
        <v/>
      </c>
    </row>
    <row r="749" spans="1:12">
      <c r="A749" s="103" t="str">
        <f>IF($C749=0,"",'RECEIVED FROM STATE'!$B$2)</f>
        <v/>
      </c>
      <c r="B749" s="104" t="str">
        <f>IF($C749&gt;0,VLOOKUP($C749,'ALN 070824'!$A:$C,3,FALSE),"")</f>
        <v/>
      </c>
      <c r="C749" s="30"/>
      <c r="D749" s="29"/>
      <c r="E749" s="105" t="str">
        <f>IF($C749&gt;0,VLOOKUP($C749,'ALN 070824'!$A:$C,2,FALSE),"")</f>
        <v/>
      </c>
      <c r="F749" s="10"/>
      <c r="G749" s="18"/>
      <c r="I749" s="106" t="str">
        <f t="shared" si="44"/>
        <v/>
      </c>
      <c r="J749" s="106" t="str">
        <f t="shared" si="45"/>
        <v/>
      </c>
      <c r="K749" s="106" t="str">
        <f t="shared" si="46"/>
        <v/>
      </c>
      <c r="L749" s="106" t="str">
        <f t="shared" si="47"/>
        <v/>
      </c>
    </row>
    <row r="750" spans="1:12">
      <c r="A750" s="103" t="str">
        <f>IF($C750=0,"",'RECEIVED FROM STATE'!$B$2)</f>
        <v/>
      </c>
      <c r="B750" s="104" t="str">
        <f>IF($C750&gt;0,VLOOKUP($C750,'ALN 070824'!$A:$C,3,FALSE),"")</f>
        <v/>
      </c>
      <c r="C750" s="30"/>
      <c r="D750" s="29"/>
      <c r="E750" s="105" t="str">
        <f>IF($C750&gt;0,VLOOKUP($C750,'ALN 070824'!$A:$C,2,FALSE),"")</f>
        <v/>
      </c>
      <c r="F750" s="10"/>
      <c r="G750" s="18"/>
      <c r="I750" s="106" t="str">
        <f t="shared" si="44"/>
        <v/>
      </c>
      <c r="J750" s="106" t="str">
        <f t="shared" si="45"/>
        <v/>
      </c>
      <c r="K750" s="106" t="str">
        <f t="shared" si="46"/>
        <v/>
      </c>
      <c r="L750" s="106" t="str">
        <f t="shared" si="47"/>
        <v/>
      </c>
    </row>
    <row r="751" spans="1:12">
      <c r="A751" s="103" t="str">
        <f>IF($C751=0,"",'RECEIVED FROM STATE'!$B$2)</f>
        <v/>
      </c>
      <c r="B751" s="104" t="str">
        <f>IF($C751&gt;0,VLOOKUP($C751,'ALN 070824'!$A:$C,3,FALSE),"")</f>
        <v/>
      </c>
      <c r="C751" s="30"/>
      <c r="D751" s="29"/>
      <c r="E751" s="105" t="str">
        <f>IF($C751&gt;0,VLOOKUP($C751,'ALN 070824'!$A:$C,2,FALSE),"")</f>
        <v/>
      </c>
      <c r="F751" s="10"/>
      <c r="G751" s="18"/>
      <c r="I751" s="106" t="str">
        <f t="shared" si="44"/>
        <v/>
      </c>
      <c r="J751" s="106" t="str">
        <f t="shared" si="45"/>
        <v/>
      </c>
      <c r="K751" s="106" t="str">
        <f t="shared" si="46"/>
        <v/>
      </c>
      <c r="L751" s="106" t="str">
        <f t="shared" si="47"/>
        <v/>
      </c>
    </row>
    <row r="752" spans="1:12">
      <c r="A752" s="103" t="str">
        <f>IF($C752=0,"",'RECEIVED FROM STATE'!$B$2)</f>
        <v/>
      </c>
      <c r="B752" s="104" t="str">
        <f>IF($C752&gt;0,VLOOKUP($C752,'ALN 070824'!$A:$C,3,FALSE),"")</f>
        <v/>
      </c>
      <c r="C752" s="30"/>
      <c r="D752" s="29"/>
      <c r="E752" s="105" t="str">
        <f>IF($C752&gt;0,VLOOKUP($C752,'ALN 070824'!$A:$C,2,FALSE),"")</f>
        <v/>
      </c>
      <c r="F752" s="10"/>
      <c r="G752" s="18"/>
      <c r="I752" s="106" t="str">
        <f t="shared" si="44"/>
        <v/>
      </c>
      <c r="J752" s="106" t="str">
        <f t="shared" si="45"/>
        <v/>
      </c>
      <c r="K752" s="106" t="str">
        <f t="shared" si="46"/>
        <v/>
      </c>
      <c r="L752" s="106" t="str">
        <f t="shared" si="47"/>
        <v/>
      </c>
    </row>
    <row r="753" spans="1:12">
      <c r="A753" s="103" t="str">
        <f>IF($C753=0,"",'RECEIVED FROM STATE'!$B$2)</f>
        <v/>
      </c>
      <c r="B753" s="104" t="str">
        <f>IF($C753&gt;0,VLOOKUP($C753,'ALN 070824'!$A:$C,3,FALSE),"")</f>
        <v/>
      </c>
      <c r="C753" s="30"/>
      <c r="D753" s="29"/>
      <c r="E753" s="105" t="str">
        <f>IF($C753&gt;0,VLOOKUP($C753,'ALN 070824'!$A:$C,2,FALSE),"")</f>
        <v/>
      </c>
      <c r="F753" s="10"/>
      <c r="G753" s="18"/>
      <c r="I753" s="106" t="str">
        <f t="shared" si="44"/>
        <v/>
      </c>
      <c r="J753" s="106" t="str">
        <f t="shared" si="45"/>
        <v/>
      </c>
      <c r="K753" s="106" t="str">
        <f t="shared" si="46"/>
        <v/>
      </c>
      <c r="L753" s="106" t="str">
        <f t="shared" si="47"/>
        <v/>
      </c>
    </row>
    <row r="754" spans="1:12">
      <c r="A754" s="103" t="str">
        <f>IF($C754=0,"",'RECEIVED FROM STATE'!$B$2)</f>
        <v/>
      </c>
      <c r="B754" s="104" t="str">
        <f>IF($C754&gt;0,VLOOKUP($C754,'ALN 070824'!$A:$C,3,FALSE),"")</f>
        <v/>
      </c>
      <c r="C754" s="30"/>
      <c r="D754" s="29"/>
      <c r="E754" s="105" t="str">
        <f>IF($C754&gt;0,VLOOKUP($C754,'ALN 070824'!$A:$C,2,FALSE),"")</f>
        <v/>
      </c>
      <c r="F754" s="10"/>
      <c r="G754" s="18"/>
      <c r="I754" s="106" t="str">
        <f t="shared" si="44"/>
        <v/>
      </c>
      <c r="J754" s="106" t="str">
        <f t="shared" si="45"/>
        <v/>
      </c>
      <c r="K754" s="106" t="str">
        <f t="shared" si="46"/>
        <v/>
      </c>
      <c r="L754" s="106" t="str">
        <f t="shared" si="47"/>
        <v/>
      </c>
    </row>
    <row r="755" spans="1:12">
      <c r="A755" s="103" t="str">
        <f>IF($C755=0,"",'RECEIVED FROM STATE'!$B$2)</f>
        <v/>
      </c>
      <c r="B755" s="104" t="str">
        <f>IF($C755&gt;0,VLOOKUP($C755,'ALN 070824'!$A:$C,3,FALSE),"")</f>
        <v/>
      </c>
      <c r="C755" s="30"/>
      <c r="D755" s="29"/>
      <c r="E755" s="105" t="str">
        <f>IF($C755&gt;0,VLOOKUP($C755,'ALN 070824'!$A:$C,2,FALSE),"")</f>
        <v/>
      </c>
      <c r="F755" s="10"/>
      <c r="G755" s="18"/>
      <c r="I755" s="106" t="str">
        <f t="shared" si="44"/>
        <v/>
      </c>
      <c r="J755" s="106" t="str">
        <f t="shared" si="45"/>
        <v/>
      </c>
      <c r="K755" s="106" t="str">
        <f t="shared" si="46"/>
        <v/>
      </c>
      <c r="L755" s="106" t="str">
        <f t="shared" si="47"/>
        <v/>
      </c>
    </row>
    <row r="756" spans="1:12">
      <c r="A756" s="103" t="str">
        <f>IF($C756=0,"",'RECEIVED FROM STATE'!$B$2)</f>
        <v/>
      </c>
      <c r="B756" s="104" t="str">
        <f>IF($C756&gt;0,VLOOKUP($C756,'ALN 070824'!$A:$C,3,FALSE),"")</f>
        <v/>
      </c>
      <c r="C756" s="30"/>
      <c r="D756" s="29"/>
      <c r="E756" s="105" t="str">
        <f>IF($C756&gt;0,VLOOKUP($C756,'ALN 070824'!$A:$C,2,FALSE),"")</f>
        <v/>
      </c>
      <c r="F756" s="10"/>
      <c r="G756" s="18"/>
      <c r="I756" s="106" t="str">
        <f t="shared" si="44"/>
        <v/>
      </c>
      <c r="J756" s="106" t="str">
        <f t="shared" si="45"/>
        <v/>
      </c>
      <c r="K756" s="106" t="str">
        <f t="shared" si="46"/>
        <v/>
      </c>
      <c r="L756" s="106" t="str">
        <f t="shared" si="47"/>
        <v/>
      </c>
    </row>
    <row r="757" spans="1:12">
      <c r="A757" s="103" t="str">
        <f>IF($C757=0,"",'RECEIVED FROM STATE'!$B$2)</f>
        <v/>
      </c>
      <c r="B757" s="104" t="str">
        <f>IF($C757&gt;0,VLOOKUP($C757,'ALN 070824'!$A:$C,3,FALSE),"")</f>
        <v/>
      </c>
      <c r="C757" s="30"/>
      <c r="D757" s="29"/>
      <c r="E757" s="105" t="str">
        <f>IF($C757&gt;0,VLOOKUP($C757,'ALN 070824'!$A:$C,2,FALSE),"")</f>
        <v/>
      </c>
      <c r="F757" s="10"/>
      <c r="G757" s="18"/>
      <c r="I757" s="106" t="str">
        <f t="shared" si="44"/>
        <v/>
      </c>
      <c r="J757" s="106" t="str">
        <f t="shared" si="45"/>
        <v/>
      </c>
      <c r="K757" s="106" t="str">
        <f t="shared" si="46"/>
        <v/>
      </c>
      <c r="L757" s="106" t="str">
        <f t="shared" si="47"/>
        <v/>
      </c>
    </row>
    <row r="758" spans="1:12">
      <c r="A758" s="103" t="str">
        <f>IF($C758=0,"",'RECEIVED FROM STATE'!$B$2)</f>
        <v/>
      </c>
      <c r="B758" s="104" t="str">
        <f>IF($C758&gt;0,VLOOKUP($C758,'ALN 070824'!$A:$C,3,FALSE),"")</f>
        <v/>
      </c>
      <c r="C758" s="30"/>
      <c r="D758" s="29"/>
      <c r="E758" s="105" t="str">
        <f>IF($C758&gt;0,VLOOKUP($C758,'ALN 070824'!$A:$C,2,FALSE),"")</f>
        <v/>
      </c>
      <c r="F758" s="10"/>
      <c r="G758" s="18"/>
      <c r="I758" s="106" t="str">
        <f t="shared" si="44"/>
        <v/>
      </c>
      <c r="J758" s="106" t="str">
        <f t="shared" si="45"/>
        <v/>
      </c>
      <c r="K758" s="106" t="str">
        <f t="shared" si="46"/>
        <v/>
      </c>
      <c r="L758" s="106" t="str">
        <f t="shared" si="47"/>
        <v/>
      </c>
    </row>
    <row r="759" spans="1:12">
      <c r="A759" s="103" t="str">
        <f>IF($C759=0,"",'RECEIVED FROM STATE'!$B$2)</f>
        <v/>
      </c>
      <c r="B759" s="104" t="str">
        <f>IF($C759&gt;0,VLOOKUP($C759,'ALN 070824'!$A:$C,3,FALSE),"")</f>
        <v/>
      </c>
      <c r="C759" s="30"/>
      <c r="D759" s="29"/>
      <c r="E759" s="105" t="str">
        <f>IF($C759&gt;0,VLOOKUP($C759,'ALN 070824'!$A:$C,2,FALSE),"")</f>
        <v/>
      </c>
      <c r="F759" s="10"/>
      <c r="G759" s="18"/>
      <c r="I759" s="106" t="str">
        <f t="shared" si="44"/>
        <v/>
      </c>
      <c r="J759" s="106" t="str">
        <f t="shared" si="45"/>
        <v/>
      </c>
      <c r="K759" s="106" t="str">
        <f t="shared" si="46"/>
        <v/>
      </c>
      <c r="L759" s="106" t="str">
        <f t="shared" si="47"/>
        <v/>
      </c>
    </row>
    <row r="760" spans="1:12">
      <c r="A760" s="103" t="str">
        <f>IF($C760=0,"",'RECEIVED FROM STATE'!$B$2)</f>
        <v/>
      </c>
      <c r="B760" s="104" t="str">
        <f>IF($C760&gt;0,VLOOKUP($C760,'ALN 070824'!$A:$C,3,FALSE),"")</f>
        <v/>
      </c>
      <c r="C760" s="30"/>
      <c r="D760" s="29"/>
      <c r="E760" s="105" t="str">
        <f>IF($C760&gt;0,VLOOKUP($C760,'ALN 070824'!$A:$C,2,FALSE),"")</f>
        <v/>
      </c>
      <c r="F760" s="10"/>
      <c r="G760" s="18"/>
      <c r="I760" s="106" t="str">
        <f t="shared" si="44"/>
        <v/>
      </c>
      <c r="J760" s="106" t="str">
        <f t="shared" si="45"/>
        <v/>
      </c>
      <c r="K760" s="106" t="str">
        <f t="shared" si="46"/>
        <v/>
      </c>
      <c r="L760" s="106" t="str">
        <f t="shared" si="47"/>
        <v/>
      </c>
    </row>
    <row r="761" spans="1:12">
      <c r="A761" s="103" t="str">
        <f>IF($C761=0,"",'RECEIVED FROM STATE'!$B$2)</f>
        <v/>
      </c>
      <c r="B761" s="104" t="str">
        <f>IF($C761&gt;0,VLOOKUP($C761,'ALN 070824'!$A:$C,3,FALSE),"")</f>
        <v/>
      </c>
      <c r="C761" s="30"/>
      <c r="D761" s="29"/>
      <c r="E761" s="105" t="str">
        <f>IF($C761&gt;0,VLOOKUP($C761,'ALN 070824'!$A:$C,2,FALSE),"")</f>
        <v/>
      </c>
      <c r="F761" s="10"/>
      <c r="G761" s="18"/>
      <c r="I761" s="106" t="str">
        <f t="shared" si="44"/>
        <v/>
      </c>
      <c r="J761" s="106" t="str">
        <f t="shared" si="45"/>
        <v/>
      </c>
      <c r="K761" s="106" t="str">
        <f t="shared" si="46"/>
        <v/>
      </c>
      <c r="L761" s="106" t="str">
        <f t="shared" si="47"/>
        <v/>
      </c>
    </row>
    <row r="762" spans="1:12">
      <c r="A762" s="103" t="str">
        <f>IF($C762=0,"",'RECEIVED FROM STATE'!$B$2)</f>
        <v/>
      </c>
      <c r="B762" s="104" t="str">
        <f>IF($C762&gt;0,VLOOKUP($C762,'ALN 070824'!$A:$C,3,FALSE),"")</f>
        <v/>
      </c>
      <c r="C762" s="30"/>
      <c r="D762" s="29"/>
      <c r="E762" s="105" t="str">
        <f>IF($C762&gt;0,VLOOKUP($C762,'ALN 070824'!$A:$C,2,FALSE),"")</f>
        <v/>
      </c>
      <c r="F762" s="10"/>
      <c r="G762" s="18"/>
      <c r="I762" s="106" t="str">
        <f t="shared" si="44"/>
        <v/>
      </c>
      <c r="J762" s="106" t="str">
        <f t="shared" si="45"/>
        <v/>
      </c>
      <c r="K762" s="106" t="str">
        <f t="shared" si="46"/>
        <v/>
      </c>
      <c r="L762" s="106" t="str">
        <f t="shared" si="47"/>
        <v/>
      </c>
    </row>
    <row r="763" spans="1:12">
      <c r="A763" s="103" t="str">
        <f>IF($C763=0,"",'RECEIVED FROM STATE'!$B$2)</f>
        <v/>
      </c>
      <c r="B763" s="104" t="str">
        <f>IF($C763&gt;0,VLOOKUP($C763,'ALN 070824'!$A:$C,3,FALSE),"")</f>
        <v/>
      </c>
      <c r="C763" s="30"/>
      <c r="D763" s="29"/>
      <c r="E763" s="105" t="str">
        <f>IF($C763&gt;0,VLOOKUP($C763,'ALN 070824'!$A:$C,2,FALSE),"")</f>
        <v/>
      </c>
      <c r="F763" s="10"/>
      <c r="G763" s="18"/>
      <c r="I763" s="106" t="str">
        <f t="shared" si="44"/>
        <v/>
      </c>
      <c r="J763" s="106" t="str">
        <f t="shared" si="45"/>
        <v/>
      </c>
      <c r="K763" s="106" t="str">
        <f t="shared" si="46"/>
        <v/>
      </c>
      <c r="L763" s="106" t="str">
        <f t="shared" si="47"/>
        <v/>
      </c>
    </row>
    <row r="764" spans="1:12">
      <c r="A764" s="103" t="str">
        <f>IF($C764=0,"",'RECEIVED FROM STATE'!$B$2)</f>
        <v/>
      </c>
      <c r="B764" s="104" t="str">
        <f>IF($C764&gt;0,VLOOKUP($C764,'ALN 070824'!$A:$C,3,FALSE),"")</f>
        <v/>
      </c>
      <c r="C764" s="30"/>
      <c r="D764" s="29"/>
      <c r="E764" s="105" t="str">
        <f>IF($C764&gt;0,VLOOKUP($C764,'ALN 070824'!$A:$C,2,FALSE),"")</f>
        <v/>
      </c>
      <c r="F764" s="10"/>
      <c r="G764" s="18"/>
      <c r="I764" s="106" t="str">
        <f t="shared" si="44"/>
        <v/>
      </c>
      <c r="J764" s="106" t="str">
        <f t="shared" si="45"/>
        <v/>
      </c>
      <c r="K764" s="106" t="str">
        <f t="shared" si="46"/>
        <v/>
      </c>
      <c r="L764" s="106" t="str">
        <f t="shared" si="47"/>
        <v/>
      </c>
    </row>
    <row r="765" spans="1:12">
      <c r="A765" s="103" t="str">
        <f>IF($C765=0,"",'RECEIVED FROM STATE'!$B$2)</f>
        <v/>
      </c>
      <c r="B765" s="104" t="str">
        <f>IF($C765&gt;0,VLOOKUP($C765,'ALN 070824'!$A:$C,3,FALSE),"")</f>
        <v/>
      </c>
      <c r="C765" s="30"/>
      <c r="D765" s="29"/>
      <c r="E765" s="105" t="str">
        <f>IF($C765&gt;0,VLOOKUP($C765,'ALN 070824'!$A:$C,2,FALSE),"")</f>
        <v/>
      </c>
      <c r="F765" s="10"/>
      <c r="G765" s="18"/>
      <c r="I765" s="106" t="str">
        <f t="shared" si="44"/>
        <v/>
      </c>
      <c r="J765" s="106" t="str">
        <f t="shared" si="45"/>
        <v/>
      </c>
      <c r="K765" s="106" t="str">
        <f t="shared" si="46"/>
        <v/>
      </c>
      <c r="L765" s="106" t="str">
        <f t="shared" si="47"/>
        <v/>
      </c>
    </row>
    <row r="766" spans="1:12">
      <c r="A766" s="103" t="str">
        <f>IF($C766=0,"",'RECEIVED FROM STATE'!$B$2)</f>
        <v/>
      </c>
      <c r="B766" s="104" t="str">
        <f>IF($C766&gt;0,VLOOKUP($C766,'ALN 070824'!$A:$C,3,FALSE),"")</f>
        <v/>
      </c>
      <c r="C766" s="30"/>
      <c r="D766" s="29"/>
      <c r="E766" s="105" t="str">
        <f>IF($C766&gt;0,VLOOKUP($C766,'ALN 070824'!$A:$C,2,FALSE),"")</f>
        <v/>
      </c>
      <c r="F766" s="10"/>
      <c r="G766" s="18"/>
      <c r="I766" s="106" t="str">
        <f t="shared" si="44"/>
        <v/>
      </c>
      <c r="J766" s="106" t="str">
        <f t="shared" si="45"/>
        <v/>
      </c>
      <c r="K766" s="106" t="str">
        <f t="shared" si="46"/>
        <v/>
      </c>
      <c r="L766" s="106" t="str">
        <f t="shared" si="47"/>
        <v/>
      </c>
    </row>
    <row r="767" spans="1:12">
      <c r="A767" s="103" t="str">
        <f>IF($C767=0,"",'RECEIVED FROM STATE'!$B$2)</f>
        <v/>
      </c>
      <c r="B767" s="104" t="str">
        <f>IF($C767&gt;0,VLOOKUP($C767,'ALN 070824'!$A:$C,3,FALSE),"")</f>
        <v/>
      </c>
      <c r="C767" s="30"/>
      <c r="D767" s="29"/>
      <c r="E767" s="105" t="str">
        <f>IF($C767&gt;0,VLOOKUP($C767,'ALN 070824'!$A:$C,2,FALSE),"")</f>
        <v/>
      </c>
      <c r="F767" s="10"/>
      <c r="G767" s="18"/>
      <c r="I767" s="106" t="str">
        <f t="shared" si="44"/>
        <v/>
      </c>
      <c r="J767" s="106" t="str">
        <f t="shared" si="45"/>
        <v/>
      </c>
      <c r="K767" s="106" t="str">
        <f t="shared" si="46"/>
        <v/>
      </c>
      <c r="L767" s="106" t="str">
        <f t="shared" si="47"/>
        <v/>
      </c>
    </row>
    <row r="768" spans="1:12">
      <c r="A768" s="103" t="str">
        <f>IF($C768=0,"",'RECEIVED FROM STATE'!$B$2)</f>
        <v/>
      </c>
      <c r="B768" s="104" t="str">
        <f>IF($C768&gt;0,VLOOKUP($C768,'ALN 070824'!$A:$C,3,FALSE),"")</f>
        <v/>
      </c>
      <c r="C768" s="30"/>
      <c r="D768" s="29"/>
      <c r="E768" s="105" t="str">
        <f>IF($C768&gt;0,VLOOKUP($C768,'ALN 070824'!$A:$C,2,FALSE),"")</f>
        <v/>
      </c>
      <c r="F768" s="10"/>
      <c r="G768" s="18"/>
      <c r="I768" s="106" t="str">
        <f t="shared" si="44"/>
        <v/>
      </c>
      <c r="J768" s="106" t="str">
        <f t="shared" si="45"/>
        <v/>
      </c>
      <c r="K768" s="106" t="str">
        <f t="shared" si="46"/>
        <v/>
      </c>
      <c r="L768" s="106" t="str">
        <f t="shared" si="47"/>
        <v/>
      </c>
    </row>
    <row r="769" spans="1:12">
      <c r="A769" s="103" t="str">
        <f>IF($C769=0,"",'RECEIVED FROM STATE'!$B$2)</f>
        <v/>
      </c>
      <c r="B769" s="104" t="str">
        <f>IF($C769&gt;0,VLOOKUP($C769,'ALN 070824'!$A:$C,3,FALSE),"")</f>
        <v/>
      </c>
      <c r="C769" s="30"/>
      <c r="D769" s="29"/>
      <c r="E769" s="105" t="str">
        <f>IF($C769&gt;0,VLOOKUP($C769,'ALN 070824'!$A:$C,2,FALSE),"")</f>
        <v/>
      </c>
      <c r="F769" s="10"/>
      <c r="G769" s="18"/>
      <c r="I769" s="106" t="str">
        <f t="shared" si="44"/>
        <v/>
      </c>
      <c r="J769" s="106" t="str">
        <f t="shared" si="45"/>
        <v/>
      </c>
      <c r="K769" s="106" t="str">
        <f t="shared" si="46"/>
        <v/>
      </c>
      <c r="L769" s="106" t="str">
        <f t="shared" si="47"/>
        <v/>
      </c>
    </row>
    <row r="770" spans="1:12">
      <c r="A770" s="103" t="str">
        <f>IF($C770=0,"",'RECEIVED FROM STATE'!$B$2)</f>
        <v/>
      </c>
      <c r="B770" s="104" t="str">
        <f>IF($C770&gt;0,VLOOKUP($C770,'ALN 070824'!$A:$C,3,FALSE),"")</f>
        <v/>
      </c>
      <c r="C770" s="30"/>
      <c r="D770" s="29"/>
      <c r="E770" s="105" t="str">
        <f>IF($C770&gt;0,VLOOKUP($C770,'ALN 070824'!$A:$C,2,FALSE),"")</f>
        <v/>
      </c>
      <c r="F770" s="10"/>
      <c r="G770" s="18"/>
      <c r="I770" s="106" t="str">
        <f t="shared" si="44"/>
        <v/>
      </c>
      <c r="J770" s="106" t="str">
        <f t="shared" si="45"/>
        <v/>
      </c>
      <c r="K770" s="106" t="str">
        <f t="shared" si="46"/>
        <v/>
      </c>
      <c r="L770" s="106" t="str">
        <f t="shared" si="47"/>
        <v/>
      </c>
    </row>
    <row r="771" spans="1:12">
      <c r="A771" s="103" t="str">
        <f>IF($C771=0,"",'RECEIVED FROM STATE'!$B$2)</f>
        <v/>
      </c>
      <c r="B771" s="104" t="str">
        <f>IF($C771&gt;0,VLOOKUP($C771,'ALN 070824'!$A:$C,3,FALSE),"")</f>
        <v/>
      </c>
      <c r="C771" s="30"/>
      <c r="D771" s="29"/>
      <c r="E771" s="105" t="str">
        <f>IF($C771&gt;0,VLOOKUP($C771,'ALN 070824'!$A:$C,2,FALSE),"")</f>
        <v/>
      </c>
      <c r="F771" s="10"/>
      <c r="G771" s="18"/>
      <c r="I771" s="106" t="str">
        <f t="shared" si="44"/>
        <v/>
      </c>
      <c r="J771" s="106" t="str">
        <f t="shared" si="45"/>
        <v/>
      </c>
      <c r="K771" s="106" t="str">
        <f t="shared" si="46"/>
        <v/>
      </c>
      <c r="L771" s="106" t="str">
        <f t="shared" si="47"/>
        <v/>
      </c>
    </row>
    <row r="772" spans="1:12">
      <c r="A772" s="103" t="str">
        <f>IF($C772=0,"",'RECEIVED FROM STATE'!$B$2)</f>
        <v/>
      </c>
      <c r="B772" s="104" t="str">
        <f>IF($C772&gt;0,VLOOKUP($C772,'ALN 070824'!$A:$C,3,FALSE),"")</f>
        <v/>
      </c>
      <c r="C772" s="30"/>
      <c r="D772" s="29"/>
      <c r="E772" s="105" t="str">
        <f>IF($C772&gt;0,VLOOKUP($C772,'ALN 070824'!$A:$C,2,FALSE),"")</f>
        <v/>
      </c>
      <c r="F772" s="10"/>
      <c r="G772" s="18"/>
      <c r="I772" s="106" t="str">
        <f t="shared" si="44"/>
        <v/>
      </c>
      <c r="J772" s="106" t="str">
        <f t="shared" si="45"/>
        <v/>
      </c>
      <c r="K772" s="106" t="str">
        <f t="shared" si="46"/>
        <v/>
      </c>
      <c r="L772" s="106" t="str">
        <f t="shared" si="47"/>
        <v/>
      </c>
    </row>
    <row r="773" spans="1:12">
      <c r="A773" s="103" t="str">
        <f>IF($C773=0,"",'RECEIVED FROM STATE'!$B$2)</f>
        <v/>
      </c>
      <c r="B773" s="104" t="str">
        <f>IF($C773&gt;0,VLOOKUP($C773,'ALN 070824'!$A:$C,3,FALSE),"")</f>
        <v/>
      </c>
      <c r="C773" s="30"/>
      <c r="D773" s="29"/>
      <c r="E773" s="105" t="str">
        <f>IF($C773&gt;0,VLOOKUP($C773,'ALN 070824'!$A:$C,2,FALSE),"")</f>
        <v/>
      </c>
      <c r="F773" s="10"/>
      <c r="G773" s="18"/>
      <c r="I773" s="106" t="str">
        <f t="shared" si="44"/>
        <v/>
      </c>
      <c r="J773" s="106" t="str">
        <f t="shared" si="45"/>
        <v/>
      </c>
      <c r="K773" s="106" t="str">
        <f t="shared" si="46"/>
        <v/>
      </c>
      <c r="L773" s="106" t="str">
        <f t="shared" si="47"/>
        <v/>
      </c>
    </row>
    <row r="774" spans="1:12">
      <c r="A774" s="103" t="str">
        <f>IF($C774=0,"",'RECEIVED FROM STATE'!$B$2)</f>
        <v/>
      </c>
      <c r="B774" s="104" t="str">
        <f>IF($C774&gt;0,VLOOKUP($C774,'ALN 070824'!$A:$C,3,FALSE),"")</f>
        <v/>
      </c>
      <c r="C774" s="30"/>
      <c r="D774" s="29"/>
      <c r="E774" s="105" t="str">
        <f>IF($C774&gt;0,VLOOKUP($C774,'ALN 070824'!$A:$C,2,FALSE),"")</f>
        <v/>
      </c>
      <c r="F774" s="10"/>
      <c r="G774" s="18"/>
      <c r="I774" s="106" t="str">
        <f t="shared" si="44"/>
        <v/>
      </c>
      <c r="J774" s="106" t="str">
        <f t="shared" si="45"/>
        <v/>
      </c>
      <c r="K774" s="106" t="str">
        <f t="shared" si="46"/>
        <v/>
      </c>
      <c r="L774" s="106" t="str">
        <f t="shared" si="47"/>
        <v/>
      </c>
    </row>
    <row r="775" spans="1:12">
      <c r="A775" s="103" t="str">
        <f>IF($C775=0,"",'RECEIVED FROM STATE'!$B$2)</f>
        <v/>
      </c>
      <c r="B775" s="104" t="str">
        <f>IF($C775&gt;0,VLOOKUP($C775,'ALN 070824'!$A:$C,3,FALSE),"")</f>
        <v/>
      </c>
      <c r="C775" s="30"/>
      <c r="D775" s="29"/>
      <c r="E775" s="105" t="str">
        <f>IF($C775&gt;0,VLOOKUP($C775,'ALN 070824'!$A:$C,2,FALSE),"")</f>
        <v/>
      </c>
      <c r="F775" s="10"/>
      <c r="G775" s="18"/>
      <c r="I775" s="106" t="str">
        <f t="shared" si="44"/>
        <v/>
      </c>
      <c r="J775" s="106" t="str">
        <f t="shared" si="45"/>
        <v/>
      </c>
      <c r="K775" s="106" t="str">
        <f t="shared" si="46"/>
        <v/>
      </c>
      <c r="L775" s="106" t="str">
        <f t="shared" si="47"/>
        <v/>
      </c>
    </row>
    <row r="776" spans="1:12">
      <c r="A776" s="103" t="str">
        <f>IF($C776=0,"",'RECEIVED FROM STATE'!$B$2)</f>
        <v/>
      </c>
      <c r="B776" s="104" t="str">
        <f>IF($C776&gt;0,VLOOKUP($C776,'ALN 070824'!$A:$C,3,FALSE),"")</f>
        <v/>
      </c>
      <c r="C776" s="30"/>
      <c r="D776" s="29"/>
      <c r="E776" s="105" t="str">
        <f>IF($C776&gt;0,VLOOKUP($C776,'ALN 070824'!$A:$C,2,FALSE),"")</f>
        <v/>
      </c>
      <c r="F776" s="10"/>
      <c r="G776" s="18"/>
      <c r="I776" s="106" t="str">
        <f t="shared" si="44"/>
        <v/>
      </c>
      <c r="J776" s="106" t="str">
        <f t="shared" si="45"/>
        <v/>
      </c>
      <c r="K776" s="106" t="str">
        <f t="shared" si="46"/>
        <v/>
      </c>
      <c r="L776" s="106" t="str">
        <f t="shared" si="47"/>
        <v/>
      </c>
    </row>
    <row r="777" spans="1:12">
      <c r="A777" s="103" t="str">
        <f>IF($C777=0,"",'RECEIVED FROM STATE'!$B$2)</f>
        <v/>
      </c>
      <c r="B777" s="104" t="str">
        <f>IF($C777&gt;0,VLOOKUP($C777,'ALN 070824'!$A:$C,3,FALSE),"")</f>
        <v/>
      </c>
      <c r="C777" s="30"/>
      <c r="D777" s="29"/>
      <c r="E777" s="105" t="str">
        <f>IF($C777&gt;0,VLOOKUP($C777,'ALN 070824'!$A:$C,2,FALSE),"")</f>
        <v/>
      </c>
      <c r="F777" s="10"/>
      <c r="G777" s="18"/>
      <c r="I777" s="106" t="str">
        <f t="shared" ref="I777:I840" si="48">IF(OR(C777="84.425",C777="84.032"),"Please complete the ALN with alpha character.",IFERROR(IF(AND(E777="Other Assistance",ISBLANK(G777)),"Program Name required, please provide the Other ID Number (if applicable).",""),""))</f>
        <v/>
      </c>
      <c r="J777" s="106" t="str">
        <f t="shared" ref="J777:J840" si="49">LEFT(C777,2)</f>
        <v/>
      </c>
      <c r="K777" s="106" t="str">
        <f t="shared" ref="K777:K840" si="50">CONCATENATE($C777,$D777)</f>
        <v/>
      </c>
      <c r="L777" s="106" t="str">
        <f t="shared" ref="L777:L840" si="51">CONCATENATE($C777,$D777,$G777)</f>
        <v/>
      </c>
    </row>
    <row r="778" spans="1:12">
      <c r="A778" s="103" t="str">
        <f>IF($C778=0,"",'RECEIVED FROM STATE'!$B$2)</f>
        <v/>
      </c>
      <c r="B778" s="104" t="str">
        <f>IF($C778&gt;0,VLOOKUP($C778,'ALN 070824'!$A:$C,3,FALSE),"")</f>
        <v/>
      </c>
      <c r="C778" s="30"/>
      <c r="D778" s="29"/>
      <c r="E778" s="105" t="str">
        <f>IF($C778&gt;0,VLOOKUP($C778,'ALN 070824'!$A:$C,2,FALSE),"")</f>
        <v/>
      </c>
      <c r="F778" s="10"/>
      <c r="G778" s="18"/>
      <c r="I778" s="106" t="str">
        <f t="shared" si="48"/>
        <v/>
      </c>
      <c r="J778" s="106" t="str">
        <f t="shared" si="49"/>
        <v/>
      </c>
      <c r="K778" s="106" t="str">
        <f t="shared" si="50"/>
        <v/>
      </c>
      <c r="L778" s="106" t="str">
        <f t="shared" si="51"/>
        <v/>
      </c>
    </row>
    <row r="779" spans="1:12">
      <c r="A779" s="103" t="str">
        <f>IF($C779=0,"",'RECEIVED FROM STATE'!$B$2)</f>
        <v/>
      </c>
      <c r="B779" s="104" t="str">
        <f>IF($C779&gt;0,VLOOKUP($C779,'ALN 070824'!$A:$C,3,FALSE),"")</f>
        <v/>
      </c>
      <c r="C779" s="30"/>
      <c r="D779" s="29"/>
      <c r="E779" s="105" t="str">
        <f>IF($C779&gt;0,VLOOKUP($C779,'ALN 070824'!$A:$C,2,FALSE),"")</f>
        <v/>
      </c>
      <c r="F779" s="10"/>
      <c r="G779" s="18"/>
      <c r="I779" s="106" t="str">
        <f t="shared" si="48"/>
        <v/>
      </c>
      <c r="J779" s="106" t="str">
        <f t="shared" si="49"/>
        <v/>
      </c>
      <c r="K779" s="106" t="str">
        <f t="shared" si="50"/>
        <v/>
      </c>
      <c r="L779" s="106" t="str">
        <f t="shared" si="51"/>
        <v/>
      </c>
    </row>
    <row r="780" spans="1:12">
      <c r="A780" s="103" t="str">
        <f>IF($C780=0,"",'RECEIVED FROM STATE'!$B$2)</f>
        <v/>
      </c>
      <c r="B780" s="104" t="str">
        <f>IF($C780&gt;0,VLOOKUP($C780,'ALN 070824'!$A:$C,3,FALSE),"")</f>
        <v/>
      </c>
      <c r="C780" s="30"/>
      <c r="D780" s="29"/>
      <c r="E780" s="105" t="str">
        <f>IF($C780&gt;0,VLOOKUP($C780,'ALN 070824'!$A:$C,2,FALSE),"")</f>
        <v/>
      </c>
      <c r="F780" s="10"/>
      <c r="G780" s="18"/>
      <c r="I780" s="106" t="str">
        <f t="shared" si="48"/>
        <v/>
      </c>
      <c r="J780" s="106" t="str">
        <f t="shared" si="49"/>
        <v/>
      </c>
      <c r="K780" s="106" t="str">
        <f t="shared" si="50"/>
        <v/>
      </c>
      <c r="L780" s="106" t="str">
        <f t="shared" si="51"/>
        <v/>
      </c>
    </row>
    <row r="781" spans="1:12">
      <c r="A781" s="103" t="str">
        <f>IF($C781=0,"",'RECEIVED FROM STATE'!$B$2)</f>
        <v/>
      </c>
      <c r="B781" s="104" t="str">
        <f>IF($C781&gt;0,VLOOKUP($C781,'ALN 070824'!$A:$C,3,FALSE),"")</f>
        <v/>
      </c>
      <c r="C781" s="30"/>
      <c r="D781" s="29"/>
      <c r="E781" s="105" t="str">
        <f>IF($C781&gt;0,VLOOKUP($C781,'ALN 070824'!$A:$C,2,FALSE),"")</f>
        <v/>
      </c>
      <c r="F781" s="10"/>
      <c r="G781" s="18"/>
      <c r="I781" s="106" t="str">
        <f t="shared" si="48"/>
        <v/>
      </c>
      <c r="J781" s="106" t="str">
        <f t="shared" si="49"/>
        <v/>
      </c>
      <c r="K781" s="106" t="str">
        <f t="shared" si="50"/>
        <v/>
      </c>
      <c r="L781" s="106" t="str">
        <f t="shared" si="51"/>
        <v/>
      </c>
    </row>
    <row r="782" spans="1:12">
      <c r="A782" s="103" t="str">
        <f>IF($C782=0,"",'RECEIVED FROM STATE'!$B$2)</f>
        <v/>
      </c>
      <c r="B782" s="104" t="str">
        <f>IF($C782&gt;0,VLOOKUP($C782,'ALN 070824'!$A:$C,3,FALSE),"")</f>
        <v/>
      </c>
      <c r="C782" s="30"/>
      <c r="D782" s="29"/>
      <c r="E782" s="105" t="str">
        <f>IF($C782&gt;0,VLOOKUP($C782,'ALN 070824'!$A:$C,2,FALSE),"")</f>
        <v/>
      </c>
      <c r="F782" s="10"/>
      <c r="G782" s="18"/>
      <c r="I782" s="106" t="str">
        <f t="shared" si="48"/>
        <v/>
      </c>
      <c r="J782" s="106" t="str">
        <f t="shared" si="49"/>
        <v/>
      </c>
      <c r="K782" s="106" t="str">
        <f t="shared" si="50"/>
        <v/>
      </c>
      <c r="L782" s="106" t="str">
        <f t="shared" si="51"/>
        <v/>
      </c>
    </row>
    <row r="783" spans="1:12">
      <c r="A783" s="103" t="str">
        <f>IF($C783=0,"",'RECEIVED FROM STATE'!$B$2)</f>
        <v/>
      </c>
      <c r="B783" s="104" t="str">
        <f>IF($C783&gt;0,VLOOKUP($C783,'ALN 070824'!$A:$C,3,FALSE),"")</f>
        <v/>
      </c>
      <c r="C783" s="30"/>
      <c r="D783" s="29"/>
      <c r="E783" s="105" t="str">
        <f>IF($C783&gt;0,VLOOKUP($C783,'ALN 070824'!$A:$C,2,FALSE),"")</f>
        <v/>
      </c>
      <c r="F783" s="10"/>
      <c r="G783" s="18"/>
      <c r="I783" s="106" t="str">
        <f t="shared" si="48"/>
        <v/>
      </c>
      <c r="J783" s="106" t="str">
        <f t="shared" si="49"/>
        <v/>
      </c>
      <c r="K783" s="106" t="str">
        <f t="shared" si="50"/>
        <v/>
      </c>
      <c r="L783" s="106" t="str">
        <f t="shared" si="51"/>
        <v/>
      </c>
    </row>
    <row r="784" spans="1:12">
      <c r="A784" s="103" t="str">
        <f>IF($C784=0,"",'RECEIVED FROM STATE'!$B$2)</f>
        <v/>
      </c>
      <c r="B784" s="104" t="str">
        <f>IF($C784&gt;0,VLOOKUP($C784,'ALN 070824'!$A:$C,3,FALSE),"")</f>
        <v/>
      </c>
      <c r="C784" s="30"/>
      <c r="D784" s="29"/>
      <c r="E784" s="105" t="str">
        <f>IF($C784&gt;0,VLOOKUP($C784,'ALN 070824'!$A:$C,2,FALSE),"")</f>
        <v/>
      </c>
      <c r="F784" s="10"/>
      <c r="G784" s="18"/>
      <c r="I784" s="106" t="str">
        <f t="shared" si="48"/>
        <v/>
      </c>
      <c r="J784" s="106" t="str">
        <f t="shared" si="49"/>
        <v/>
      </c>
      <c r="K784" s="106" t="str">
        <f t="shared" si="50"/>
        <v/>
      </c>
      <c r="L784" s="106" t="str">
        <f t="shared" si="51"/>
        <v/>
      </c>
    </row>
    <row r="785" spans="1:12">
      <c r="A785" s="103" t="str">
        <f>IF($C785=0,"",'RECEIVED FROM STATE'!$B$2)</f>
        <v/>
      </c>
      <c r="B785" s="104" t="str">
        <f>IF($C785&gt;0,VLOOKUP($C785,'ALN 070824'!$A:$C,3,FALSE),"")</f>
        <v/>
      </c>
      <c r="C785" s="30"/>
      <c r="D785" s="29"/>
      <c r="E785" s="105" t="str">
        <f>IF($C785&gt;0,VLOOKUP($C785,'ALN 070824'!$A:$C,2,FALSE),"")</f>
        <v/>
      </c>
      <c r="F785" s="10"/>
      <c r="G785" s="18"/>
      <c r="I785" s="106" t="str">
        <f t="shared" si="48"/>
        <v/>
      </c>
      <c r="J785" s="106" t="str">
        <f t="shared" si="49"/>
        <v/>
      </c>
      <c r="K785" s="106" t="str">
        <f t="shared" si="50"/>
        <v/>
      </c>
      <c r="L785" s="106" t="str">
        <f t="shared" si="51"/>
        <v/>
      </c>
    </row>
    <row r="786" spans="1:12">
      <c r="A786" s="103" t="str">
        <f>IF($C786=0,"",'RECEIVED FROM STATE'!$B$2)</f>
        <v/>
      </c>
      <c r="B786" s="104" t="str">
        <f>IF($C786&gt;0,VLOOKUP($C786,'ALN 070824'!$A:$C,3,FALSE),"")</f>
        <v/>
      </c>
      <c r="C786" s="30"/>
      <c r="D786" s="29"/>
      <c r="E786" s="105" t="str">
        <f>IF($C786&gt;0,VLOOKUP($C786,'ALN 070824'!$A:$C,2,FALSE),"")</f>
        <v/>
      </c>
      <c r="F786" s="10"/>
      <c r="G786" s="18"/>
      <c r="I786" s="106" t="str">
        <f t="shared" si="48"/>
        <v/>
      </c>
      <c r="J786" s="106" t="str">
        <f t="shared" si="49"/>
        <v/>
      </c>
      <c r="K786" s="106" t="str">
        <f t="shared" si="50"/>
        <v/>
      </c>
      <c r="L786" s="106" t="str">
        <f t="shared" si="51"/>
        <v/>
      </c>
    </row>
    <row r="787" spans="1:12">
      <c r="A787" s="103" t="str">
        <f>IF($C787=0,"",'RECEIVED FROM STATE'!$B$2)</f>
        <v/>
      </c>
      <c r="B787" s="104" t="str">
        <f>IF($C787&gt;0,VLOOKUP($C787,'ALN 070824'!$A:$C,3,FALSE),"")</f>
        <v/>
      </c>
      <c r="C787" s="30"/>
      <c r="D787" s="29"/>
      <c r="E787" s="105" t="str">
        <f>IF($C787&gt;0,VLOOKUP($C787,'ALN 070824'!$A:$C,2,FALSE),"")</f>
        <v/>
      </c>
      <c r="F787" s="10"/>
      <c r="G787" s="18"/>
      <c r="I787" s="106" t="str">
        <f t="shared" si="48"/>
        <v/>
      </c>
      <c r="J787" s="106" t="str">
        <f t="shared" si="49"/>
        <v/>
      </c>
      <c r="K787" s="106" t="str">
        <f t="shared" si="50"/>
        <v/>
      </c>
      <c r="L787" s="106" t="str">
        <f t="shared" si="51"/>
        <v/>
      </c>
    </row>
    <row r="788" spans="1:12">
      <c r="A788" s="103" t="str">
        <f>IF($C788=0,"",'RECEIVED FROM STATE'!$B$2)</f>
        <v/>
      </c>
      <c r="B788" s="104" t="str">
        <f>IF($C788&gt;0,VLOOKUP($C788,'ALN 070824'!$A:$C,3,FALSE),"")</f>
        <v/>
      </c>
      <c r="C788" s="30"/>
      <c r="D788" s="29"/>
      <c r="E788" s="105" t="str">
        <f>IF($C788&gt;0,VLOOKUP($C788,'ALN 070824'!$A:$C,2,FALSE),"")</f>
        <v/>
      </c>
      <c r="F788" s="10"/>
      <c r="G788" s="18"/>
      <c r="I788" s="106" t="str">
        <f t="shared" si="48"/>
        <v/>
      </c>
      <c r="J788" s="106" t="str">
        <f t="shared" si="49"/>
        <v/>
      </c>
      <c r="K788" s="106" t="str">
        <f t="shared" si="50"/>
        <v/>
      </c>
      <c r="L788" s="106" t="str">
        <f t="shared" si="51"/>
        <v/>
      </c>
    </row>
    <row r="789" spans="1:12">
      <c r="A789" s="103" t="str">
        <f>IF($C789=0,"",'RECEIVED FROM STATE'!$B$2)</f>
        <v/>
      </c>
      <c r="B789" s="104" t="str">
        <f>IF($C789&gt;0,VLOOKUP($C789,'ALN 070824'!$A:$C,3,FALSE),"")</f>
        <v/>
      </c>
      <c r="C789" s="30"/>
      <c r="D789" s="29"/>
      <c r="E789" s="105" t="str">
        <f>IF($C789&gt;0,VLOOKUP($C789,'ALN 070824'!$A:$C,2,FALSE),"")</f>
        <v/>
      </c>
      <c r="F789" s="10"/>
      <c r="G789" s="18"/>
      <c r="I789" s="106" t="str">
        <f t="shared" si="48"/>
        <v/>
      </c>
      <c r="J789" s="106" t="str">
        <f t="shared" si="49"/>
        <v/>
      </c>
      <c r="K789" s="106" t="str">
        <f t="shared" si="50"/>
        <v/>
      </c>
      <c r="L789" s="106" t="str">
        <f t="shared" si="51"/>
        <v/>
      </c>
    </row>
    <row r="790" spans="1:12">
      <c r="A790" s="103" t="str">
        <f>IF($C790=0,"",'RECEIVED FROM STATE'!$B$2)</f>
        <v/>
      </c>
      <c r="B790" s="104" t="str">
        <f>IF($C790&gt;0,VLOOKUP($C790,'ALN 070824'!$A:$C,3,FALSE),"")</f>
        <v/>
      </c>
      <c r="C790" s="30"/>
      <c r="D790" s="29"/>
      <c r="E790" s="105" t="str">
        <f>IF($C790&gt;0,VLOOKUP($C790,'ALN 070824'!$A:$C,2,FALSE),"")</f>
        <v/>
      </c>
      <c r="F790" s="10"/>
      <c r="G790" s="18"/>
      <c r="I790" s="106" t="str">
        <f t="shared" si="48"/>
        <v/>
      </c>
      <c r="J790" s="106" t="str">
        <f t="shared" si="49"/>
        <v/>
      </c>
      <c r="K790" s="106" t="str">
        <f t="shared" si="50"/>
        <v/>
      </c>
      <c r="L790" s="106" t="str">
        <f t="shared" si="51"/>
        <v/>
      </c>
    </row>
    <row r="791" spans="1:12">
      <c r="A791" s="103" t="str">
        <f>IF($C791=0,"",'RECEIVED FROM STATE'!$B$2)</f>
        <v/>
      </c>
      <c r="B791" s="104" t="str">
        <f>IF($C791&gt;0,VLOOKUP($C791,'ALN 070824'!$A:$C,3,FALSE),"")</f>
        <v/>
      </c>
      <c r="C791" s="30"/>
      <c r="D791" s="29"/>
      <c r="E791" s="105" t="str">
        <f>IF($C791&gt;0,VLOOKUP($C791,'ALN 070824'!$A:$C,2,FALSE),"")</f>
        <v/>
      </c>
      <c r="F791" s="10"/>
      <c r="G791" s="18"/>
      <c r="I791" s="106" t="str">
        <f t="shared" si="48"/>
        <v/>
      </c>
      <c r="J791" s="106" t="str">
        <f t="shared" si="49"/>
        <v/>
      </c>
      <c r="K791" s="106" t="str">
        <f t="shared" si="50"/>
        <v/>
      </c>
      <c r="L791" s="106" t="str">
        <f t="shared" si="51"/>
        <v/>
      </c>
    </row>
    <row r="792" spans="1:12">
      <c r="A792" s="103" t="str">
        <f>IF($C792=0,"",'RECEIVED FROM STATE'!$B$2)</f>
        <v/>
      </c>
      <c r="B792" s="104" t="str">
        <f>IF($C792&gt;0,VLOOKUP($C792,'ALN 070824'!$A:$C,3,FALSE),"")</f>
        <v/>
      </c>
      <c r="C792" s="30"/>
      <c r="D792" s="29"/>
      <c r="E792" s="105" t="str">
        <f>IF($C792&gt;0,VLOOKUP($C792,'ALN 070824'!$A:$C,2,FALSE),"")</f>
        <v/>
      </c>
      <c r="F792" s="10"/>
      <c r="G792" s="18"/>
      <c r="I792" s="106" t="str">
        <f t="shared" si="48"/>
        <v/>
      </c>
      <c r="J792" s="106" t="str">
        <f t="shared" si="49"/>
        <v/>
      </c>
      <c r="K792" s="106" t="str">
        <f t="shared" si="50"/>
        <v/>
      </c>
      <c r="L792" s="106" t="str">
        <f t="shared" si="51"/>
        <v/>
      </c>
    </row>
    <row r="793" spans="1:12">
      <c r="A793" s="103" t="str">
        <f>IF($C793=0,"",'RECEIVED FROM STATE'!$B$2)</f>
        <v/>
      </c>
      <c r="B793" s="104" t="str">
        <f>IF($C793&gt;0,VLOOKUP($C793,'ALN 070824'!$A:$C,3,FALSE),"")</f>
        <v/>
      </c>
      <c r="C793" s="30"/>
      <c r="D793" s="29"/>
      <c r="E793" s="105" t="str">
        <f>IF($C793&gt;0,VLOOKUP($C793,'ALN 070824'!$A:$C,2,FALSE),"")</f>
        <v/>
      </c>
      <c r="F793" s="10"/>
      <c r="G793" s="18"/>
      <c r="I793" s="106" t="str">
        <f t="shared" si="48"/>
        <v/>
      </c>
      <c r="J793" s="106" t="str">
        <f t="shared" si="49"/>
        <v/>
      </c>
      <c r="K793" s="106" t="str">
        <f t="shared" si="50"/>
        <v/>
      </c>
      <c r="L793" s="106" t="str">
        <f t="shared" si="51"/>
        <v/>
      </c>
    </row>
    <row r="794" spans="1:12">
      <c r="A794" s="103" t="str">
        <f>IF($C794=0,"",'RECEIVED FROM STATE'!$B$2)</f>
        <v/>
      </c>
      <c r="B794" s="104" t="str">
        <f>IF($C794&gt;0,VLOOKUP($C794,'ALN 070824'!$A:$C,3,FALSE),"")</f>
        <v/>
      </c>
      <c r="C794" s="30"/>
      <c r="D794" s="29"/>
      <c r="E794" s="105" t="str">
        <f>IF($C794&gt;0,VLOOKUP($C794,'ALN 070824'!$A:$C,2,FALSE),"")</f>
        <v/>
      </c>
      <c r="F794" s="10"/>
      <c r="G794" s="18"/>
      <c r="I794" s="106" t="str">
        <f t="shared" si="48"/>
        <v/>
      </c>
      <c r="J794" s="106" t="str">
        <f t="shared" si="49"/>
        <v/>
      </c>
      <c r="K794" s="106" t="str">
        <f t="shared" si="50"/>
        <v/>
      </c>
      <c r="L794" s="106" t="str">
        <f t="shared" si="51"/>
        <v/>
      </c>
    </row>
    <row r="795" spans="1:12">
      <c r="A795" s="103" t="str">
        <f>IF($C795=0,"",'RECEIVED FROM STATE'!$B$2)</f>
        <v/>
      </c>
      <c r="B795" s="104" t="str">
        <f>IF($C795&gt;0,VLOOKUP($C795,'ALN 070824'!$A:$C,3,FALSE),"")</f>
        <v/>
      </c>
      <c r="C795" s="30"/>
      <c r="D795" s="29"/>
      <c r="E795" s="105" t="str">
        <f>IF($C795&gt;0,VLOOKUP($C795,'ALN 070824'!$A:$C,2,FALSE),"")</f>
        <v/>
      </c>
      <c r="F795" s="10"/>
      <c r="G795" s="18"/>
      <c r="I795" s="106" t="str">
        <f t="shared" si="48"/>
        <v/>
      </c>
      <c r="J795" s="106" t="str">
        <f t="shared" si="49"/>
        <v/>
      </c>
      <c r="K795" s="106" t="str">
        <f t="shared" si="50"/>
        <v/>
      </c>
      <c r="L795" s="106" t="str">
        <f t="shared" si="51"/>
        <v/>
      </c>
    </row>
    <row r="796" spans="1:12">
      <c r="A796" s="103" t="str">
        <f>IF($C796=0,"",'RECEIVED FROM STATE'!$B$2)</f>
        <v/>
      </c>
      <c r="B796" s="104" t="str">
        <f>IF($C796&gt;0,VLOOKUP($C796,'ALN 070824'!$A:$C,3,FALSE),"")</f>
        <v/>
      </c>
      <c r="C796" s="30"/>
      <c r="D796" s="29"/>
      <c r="E796" s="105" t="str">
        <f>IF($C796&gt;0,VLOOKUP($C796,'ALN 070824'!$A:$C,2,FALSE),"")</f>
        <v/>
      </c>
      <c r="F796" s="10"/>
      <c r="G796" s="18"/>
      <c r="I796" s="106" t="str">
        <f t="shared" si="48"/>
        <v/>
      </c>
      <c r="J796" s="106" t="str">
        <f t="shared" si="49"/>
        <v/>
      </c>
      <c r="K796" s="106" t="str">
        <f t="shared" si="50"/>
        <v/>
      </c>
      <c r="L796" s="106" t="str">
        <f t="shared" si="51"/>
        <v/>
      </c>
    </row>
    <row r="797" spans="1:12">
      <c r="A797" s="103" t="str">
        <f>IF($C797=0,"",'RECEIVED FROM STATE'!$B$2)</f>
        <v/>
      </c>
      <c r="B797" s="104" t="str">
        <f>IF($C797&gt;0,VLOOKUP($C797,'ALN 070824'!$A:$C,3,FALSE),"")</f>
        <v/>
      </c>
      <c r="C797" s="30"/>
      <c r="D797" s="29"/>
      <c r="E797" s="105" t="str">
        <f>IF($C797&gt;0,VLOOKUP($C797,'ALN 070824'!$A:$C,2,FALSE),"")</f>
        <v/>
      </c>
      <c r="F797" s="10"/>
      <c r="G797" s="18"/>
      <c r="I797" s="106" t="str">
        <f t="shared" si="48"/>
        <v/>
      </c>
      <c r="J797" s="106" t="str">
        <f t="shared" si="49"/>
        <v/>
      </c>
      <c r="K797" s="106" t="str">
        <f t="shared" si="50"/>
        <v/>
      </c>
      <c r="L797" s="106" t="str">
        <f t="shared" si="51"/>
        <v/>
      </c>
    </row>
    <row r="798" spans="1:12">
      <c r="A798" s="103" t="str">
        <f>IF($C798=0,"",'RECEIVED FROM STATE'!$B$2)</f>
        <v/>
      </c>
      <c r="B798" s="104" t="str">
        <f>IF($C798&gt;0,VLOOKUP($C798,'ALN 070824'!$A:$C,3,FALSE),"")</f>
        <v/>
      </c>
      <c r="C798" s="30"/>
      <c r="D798" s="29"/>
      <c r="E798" s="105" t="str">
        <f>IF($C798&gt;0,VLOOKUP($C798,'ALN 070824'!$A:$C,2,FALSE),"")</f>
        <v/>
      </c>
      <c r="F798" s="10"/>
      <c r="G798" s="18"/>
      <c r="I798" s="106" t="str">
        <f t="shared" si="48"/>
        <v/>
      </c>
      <c r="J798" s="106" t="str">
        <f t="shared" si="49"/>
        <v/>
      </c>
      <c r="K798" s="106" t="str">
        <f t="shared" si="50"/>
        <v/>
      </c>
      <c r="L798" s="106" t="str">
        <f t="shared" si="51"/>
        <v/>
      </c>
    </row>
    <row r="799" spans="1:12">
      <c r="A799" s="103" t="str">
        <f>IF($C799=0,"",'RECEIVED FROM STATE'!$B$2)</f>
        <v/>
      </c>
      <c r="B799" s="104" t="str">
        <f>IF($C799&gt;0,VLOOKUP($C799,'ALN 070824'!$A:$C,3,FALSE),"")</f>
        <v/>
      </c>
      <c r="C799" s="30"/>
      <c r="D799" s="29"/>
      <c r="E799" s="105" t="str">
        <f>IF($C799&gt;0,VLOOKUP($C799,'ALN 070824'!$A:$C,2,FALSE),"")</f>
        <v/>
      </c>
      <c r="F799" s="10"/>
      <c r="G799" s="18"/>
      <c r="I799" s="106" t="str">
        <f t="shared" si="48"/>
        <v/>
      </c>
      <c r="J799" s="106" t="str">
        <f t="shared" si="49"/>
        <v/>
      </c>
      <c r="K799" s="106" t="str">
        <f t="shared" si="50"/>
        <v/>
      </c>
      <c r="L799" s="106" t="str">
        <f t="shared" si="51"/>
        <v/>
      </c>
    </row>
    <row r="800" spans="1:12">
      <c r="A800" s="103" t="str">
        <f>IF($C800=0,"",'RECEIVED FROM STATE'!$B$2)</f>
        <v/>
      </c>
      <c r="B800" s="104" t="str">
        <f>IF($C800&gt;0,VLOOKUP($C800,'ALN 070824'!$A:$C,3,FALSE),"")</f>
        <v/>
      </c>
      <c r="C800" s="30"/>
      <c r="D800" s="29"/>
      <c r="E800" s="105" t="str">
        <f>IF($C800&gt;0,VLOOKUP($C800,'ALN 070824'!$A:$C,2,FALSE),"")</f>
        <v/>
      </c>
      <c r="F800" s="10"/>
      <c r="G800" s="18"/>
      <c r="I800" s="106" t="str">
        <f t="shared" si="48"/>
        <v/>
      </c>
      <c r="J800" s="106" t="str">
        <f t="shared" si="49"/>
        <v/>
      </c>
      <c r="K800" s="106" t="str">
        <f t="shared" si="50"/>
        <v/>
      </c>
      <c r="L800" s="106" t="str">
        <f t="shared" si="51"/>
        <v/>
      </c>
    </row>
    <row r="801" spans="1:12">
      <c r="A801" s="103" t="str">
        <f>IF($C801=0,"",'RECEIVED FROM STATE'!$B$2)</f>
        <v/>
      </c>
      <c r="B801" s="104" t="str">
        <f>IF($C801&gt;0,VLOOKUP($C801,'ALN 070824'!$A:$C,3,FALSE),"")</f>
        <v/>
      </c>
      <c r="C801" s="30"/>
      <c r="D801" s="29"/>
      <c r="E801" s="105" t="str">
        <f>IF($C801&gt;0,VLOOKUP($C801,'ALN 070824'!$A:$C,2,FALSE),"")</f>
        <v/>
      </c>
      <c r="F801" s="10"/>
      <c r="G801" s="18"/>
      <c r="I801" s="106" t="str">
        <f t="shared" si="48"/>
        <v/>
      </c>
      <c r="J801" s="106" t="str">
        <f t="shared" si="49"/>
        <v/>
      </c>
      <c r="K801" s="106" t="str">
        <f t="shared" si="50"/>
        <v/>
      </c>
      <c r="L801" s="106" t="str">
        <f t="shared" si="51"/>
        <v/>
      </c>
    </row>
    <row r="802" spans="1:12">
      <c r="A802" s="103" t="str">
        <f>IF($C802=0,"",'RECEIVED FROM STATE'!$B$2)</f>
        <v/>
      </c>
      <c r="B802" s="104" t="str">
        <f>IF($C802&gt;0,VLOOKUP($C802,'ALN 070824'!$A:$C,3,FALSE),"")</f>
        <v/>
      </c>
      <c r="C802" s="30"/>
      <c r="D802" s="29"/>
      <c r="E802" s="105" t="str">
        <f>IF($C802&gt;0,VLOOKUP($C802,'ALN 070824'!$A:$C,2,FALSE),"")</f>
        <v/>
      </c>
      <c r="F802" s="10"/>
      <c r="G802" s="18"/>
      <c r="I802" s="106" t="str">
        <f t="shared" si="48"/>
        <v/>
      </c>
      <c r="J802" s="106" t="str">
        <f t="shared" si="49"/>
        <v/>
      </c>
      <c r="K802" s="106" t="str">
        <f t="shared" si="50"/>
        <v/>
      </c>
      <c r="L802" s="106" t="str">
        <f t="shared" si="51"/>
        <v/>
      </c>
    </row>
    <row r="803" spans="1:12">
      <c r="A803" s="103" t="str">
        <f>IF($C803=0,"",'RECEIVED FROM STATE'!$B$2)</f>
        <v/>
      </c>
      <c r="B803" s="104" t="str">
        <f>IF($C803&gt;0,VLOOKUP($C803,'ALN 070824'!$A:$C,3,FALSE),"")</f>
        <v/>
      </c>
      <c r="C803" s="30"/>
      <c r="D803" s="29"/>
      <c r="E803" s="105" t="str">
        <f>IF($C803&gt;0,VLOOKUP($C803,'ALN 070824'!$A:$C,2,FALSE),"")</f>
        <v/>
      </c>
      <c r="F803" s="10"/>
      <c r="G803" s="18"/>
      <c r="I803" s="106" t="str">
        <f t="shared" si="48"/>
        <v/>
      </c>
      <c r="J803" s="106" t="str">
        <f t="shared" si="49"/>
        <v/>
      </c>
      <c r="K803" s="106" t="str">
        <f t="shared" si="50"/>
        <v/>
      </c>
      <c r="L803" s="106" t="str">
        <f t="shared" si="51"/>
        <v/>
      </c>
    </row>
    <row r="804" spans="1:12">
      <c r="A804" s="103" t="str">
        <f>IF($C804=0,"",'RECEIVED FROM STATE'!$B$2)</f>
        <v/>
      </c>
      <c r="B804" s="104" t="str">
        <f>IF($C804&gt;0,VLOOKUP($C804,'ALN 070824'!$A:$C,3,FALSE),"")</f>
        <v/>
      </c>
      <c r="C804" s="30"/>
      <c r="D804" s="29"/>
      <c r="E804" s="105" t="str">
        <f>IF($C804&gt;0,VLOOKUP($C804,'ALN 070824'!$A:$C,2,FALSE),"")</f>
        <v/>
      </c>
      <c r="F804" s="10"/>
      <c r="G804" s="18"/>
      <c r="I804" s="106" t="str">
        <f t="shared" si="48"/>
        <v/>
      </c>
      <c r="J804" s="106" t="str">
        <f t="shared" si="49"/>
        <v/>
      </c>
      <c r="K804" s="106" t="str">
        <f t="shared" si="50"/>
        <v/>
      </c>
      <c r="L804" s="106" t="str">
        <f t="shared" si="51"/>
        <v/>
      </c>
    </row>
    <row r="805" spans="1:12">
      <c r="A805" s="103" t="str">
        <f>IF($C805=0,"",'RECEIVED FROM STATE'!$B$2)</f>
        <v/>
      </c>
      <c r="B805" s="104" t="str">
        <f>IF($C805&gt;0,VLOOKUP($C805,'ALN 070824'!$A:$C,3,FALSE),"")</f>
        <v/>
      </c>
      <c r="C805" s="30"/>
      <c r="D805" s="29"/>
      <c r="E805" s="105" t="str">
        <f>IF($C805&gt;0,VLOOKUP($C805,'ALN 070824'!$A:$C,2,FALSE),"")</f>
        <v/>
      </c>
      <c r="F805" s="10"/>
      <c r="G805" s="18"/>
      <c r="I805" s="106" t="str">
        <f t="shared" si="48"/>
        <v/>
      </c>
      <c r="J805" s="106" t="str">
        <f t="shared" si="49"/>
        <v/>
      </c>
      <c r="K805" s="106" t="str">
        <f t="shared" si="50"/>
        <v/>
      </c>
      <c r="L805" s="106" t="str">
        <f t="shared" si="51"/>
        <v/>
      </c>
    </row>
    <row r="806" spans="1:12">
      <c r="A806" s="103" t="str">
        <f>IF($C806=0,"",'RECEIVED FROM STATE'!$B$2)</f>
        <v/>
      </c>
      <c r="B806" s="104" t="str">
        <f>IF($C806&gt;0,VLOOKUP($C806,'ALN 070824'!$A:$C,3,FALSE),"")</f>
        <v/>
      </c>
      <c r="C806" s="30"/>
      <c r="D806" s="29"/>
      <c r="E806" s="105" t="str">
        <f>IF($C806&gt;0,VLOOKUP($C806,'ALN 070824'!$A:$C,2,FALSE),"")</f>
        <v/>
      </c>
      <c r="F806" s="10"/>
      <c r="G806" s="18"/>
      <c r="I806" s="106" t="str">
        <f t="shared" si="48"/>
        <v/>
      </c>
      <c r="J806" s="106" t="str">
        <f t="shared" si="49"/>
        <v/>
      </c>
      <c r="K806" s="106" t="str">
        <f t="shared" si="50"/>
        <v/>
      </c>
      <c r="L806" s="106" t="str">
        <f t="shared" si="51"/>
        <v/>
      </c>
    </row>
    <row r="807" spans="1:12">
      <c r="A807" s="103" t="str">
        <f>IF($C807=0,"",'RECEIVED FROM STATE'!$B$2)</f>
        <v/>
      </c>
      <c r="B807" s="104" t="str">
        <f>IF($C807&gt;0,VLOOKUP($C807,'ALN 070824'!$A:$C,3,FALSE),"")</f>
        <v/>
      </c>
      <c r="C807" s="30"/>
      <c r="D807" s="29"/>
      <c r="E807" s="105" t="str">
        <f>IF($C807&gt;0,VLOOKUP($C807,'ALN 070824'!$A:$C,2,FALSE),"")</f>
        <v/>
      </c>
      <c r="F807" s="10"/>
      <c r="G807" s="18"/>
      <c r="I807" s="106" t="str">
        <f t="shared" si="48"/>
        <v/>
      </c>
      <c r="J807" s="106" t="str">
        <f t="shared" si="49"/>
        <v/>
      </c>
      <c r="K807" s="106" t="str">
        <f t="shared" si="50"/>
        <v/>
      </c>
      <c r="L807" s="106" t="str">
        <f t="shared" si="51"/>
        <v/>
      </c>
    </row>
    <row r="808" spans="1:12">
      <c r="A808" s="103" t="str">
        <f>IF($C808=0,"",'RECEIVED FROM STATE'!$B$2)</f>
        <v/>
      </c>
      <c r="B808" s="104" t="str">
        <f>IF($C808&gt;0,VLOOKUP($C808,'ALN 070824'!$A:$C,3,FALSE),"")</f>
        <v/>
      </c>
      <c r="C808" s="30"/>
      <c r="D808" s="29"/>
      <c r="E808" s="105" t="str">
        <f>IF($C808&gt;0,VLOOKUP($C808,'ALN 070824'!$A:$C,2,FALSE),"")</f>
        <v/>
      </c>
      <c r="F808" s="10"/>
      <c r="G808" s="18"/>
      <c r="I808" s="106" t="str">
        <f t="shared" si="48"/>
        <v/>
      </c>
      <c r="J808" s="106" t="str">
        <f t="shared" si="49"/>
        <v/>
      </c>
      <c r="K808" s="106" t="str">
        <f t="shared" si="50"/>
        <v/>
      </c>
      <c r="L808" s="106" t="str">
        <f t="shared" si="51"/>
        <v/>
      </c>
    </row>
    <row r="809" spans="1:12">
      <c r="A809" s="103" t="str">
        <f>IF($C809=0,"",'RECEIVED FROM STATE'!$B$2)</f>
        <v/>
      </c>
      <c r="B809" s="104" t="str">
        <f>IF($C809&gt;0,VLOOKUP($C809,'ALN 070824'!$A:$C,3,FALSE),"")</f>
        <v/>
      </c>
      <c r="C809" s="30"/>
      <c r="D809" s="29"/>
      <c r="E809" s="105" t="str">
        <f>IF($C809&gt;0,VLOOKUP($C809,'ALN 070824'!$A:$C,2,FALSE),"")</f>
        <v/>
      </c>
      <c r="F809" s="10"/>
      <c r="G809" s="18"/>
      <c r="I809" s="106" t="str">
        <f t="shared" si="48"/>
        <v/>
      </c>
      <c r="J809" s="106" t="str">
        <f t="shared" si="49"/>
        <v/>
      </c>
      <c r="K809" s="106" t="str">
        <f t="shared" si="50"/>
        <v/>
      </c>
      <c r="L809" s="106" t="str">
        <f t="shared" si="51"/>
        <v/>
      </c>
    </row>
    <row r="810" spans="1:12">
      <c r="A810" s="103" t="str">
        <f>IF($C810=0,"",'RECEIVED FROM STATE'!$B$2)</f>
        <v/>
      </c>
      <c r="B810" s="104" t="str">
        <f>IF($C810&gt;0,VLOOKUP($C810,'ALN 070824'!$A:$C,3,FALSE),"")</f>
        <v/>
      </c>
      <c r="C810" s="30"/>
      <c r="D810" s="29"/>
      <c r="E810" s="105" t="str">
        <f>IF($C810&gt;0,VLOOKUP($C810,'ALN 070824'!$A:$C,2,FALSE),"")</f>
        <v/>
      </c>
      <c r="F810" s="10"/>
      <c r="G810" s="18"/>
      <c r="I810" s="106" t="str">
        <f t="shared" si="48"/>
        <v/>
      </c>
      <c r="J810" s="106" t="str">
        <f t="shared" si="49"/>
        <v/>
      </c>
      <c r="K810" s="106" t="str">
        <f t="shared" si="50"/>
        <v/>
      </c>
      <c r="L810" s="106" t="str">
        <f t="shared" si="51"/>
        <v/>
      </c>
    </row>
    <row r="811" spans="1:12">
      <c r="A811" s="103" t="str">
        <f>IF($C811=0,"",'RECEIVED FROM STATE'!$B$2)</f>
        <v/>
      </c>
      <c r="B811" s="104" t="str">
        <f>IF($C811&gt;0,VLOOKUP($C811,'ALN 070824'!$A:$C,3,FALSE),"")</f>
        <v/>
      </c>
      <c r="C811" s="30"/>
      <c r="D811" s="29"/>
      <c r="E811" s="105" t="str">
        <f>IF($C811&gt;0,VLOOKUP($C811,'ALN 070824'!$A:$C,2,FALSE),"")</f>
        <v/>
      </c>
      <c r="F811" s="10"/>
      <c r="G811" s="18"/>
      <c r="I811" s="106" t="str">
        <f t="shared" si="48"/>
        <v/>
      </c>
      <c r="J811" s="106" t="str">
        <f t="shared" si="49"/>
        <v/>
      </c>
      <c r="K811" s="106" t="str">
        <f t="shared" si="50"/>
        <v/>
      </c>
      <c r="L811" s="106" t="str">
        <f t="shared" si="51"/>
        <v/>
      </c>
    </row>
    <row r="812" spans="1:12">
      <c r="A812" s="103" t="str">
        <f>IF($C812=0,"",'RECEIVED FROM STATE'!$B$2)</f>
        <v/>
      </c>
      <c r="B812" s="104" t="str">
        <f>IF($C812&gt;0,VLOOKUP($C812,'ALN 070824'!$A:$C,3,FALSE),"")</f>
        <v/>
      </c>
      <c r="C812" s="30"/>
      <c r="D812" s="29"/>
      <c r="E812" s="105" t="str">
        <f>IF($C812&gt;0,VLOOKUP($C812,'ALN 070824'!$A:$C,2,FALSE),"")</f>
        <v/>
      </c>
      <c r="F812" s="10"/>
      <c r="G812" s="18"/>
      <c r="I812" s="106" t="str">
        <f t="shared" si="48"/>
        <v/>
      </c>
      <c r="J812" s="106" t="str">
        <f t="shared" si="49"/>
        <v/>
      </c>
      <c r="K812" s="106" t="str">
        <f t="shared" si="50"/>
        <v/>
      </c>
      <c r="L812" s="106" t="str">
        <f t="shared" si="51"/>
        <v/>
      </c>
    </row>
    <row r="813" spans="1:12">
      <c r="A813" s="103" t="str">
        <f>IF($C813=0,"",'RECEIVED FROM STATE'!$B$2)</f>
        <v/>
      </c>
      <c r="B813" s="104" t="str">
        <f>IF($C813&gt;0,VLOOKUP($C813,'ALN 070824'!$A:$C,3,FALSE),"")</f>
        <v/>
      </c>
      <c r="C813" s="30"/>
      <c r="D813" s="29"/>
      <c r="E813" s="105" t="str">
        <f>IF($C813&gt;0,VLOOKUP($C813,'ALN 070824'!$A:$C,2,FALSE),"")</f>
        <v/>
      </c>
      <c r="F813" s="10"/>
      <c r="G813" s="18"/>
      <c r="I813" s="106" t="str">
        <f t="shared" si="48"/>
        <v/>
      </c>
      <c r="J813" s="106" t="str">
        <f t="shared" si="49"/>
        <v/>
      </c>
      <c r="K813" s="106" t="str">
        <f t="shared" si="50"/>
        <v/>
      </c>
      <c r="L813" s="106" t="str">
        <f t="shared" si="51"/>
        <v/>
      </c>
    </row>
    <row r="814" spans="1:12">
      <c r="A814" s="103" t="str">
        <f>IF($C814=0,"",'RECEIVED FROM STATE'!$B$2)</f>
        <v/>
      </c>
      <c r="B814" s="104" t="str">
        <f>IF($C814&gt;0,VLOOKUP($C814,'ALN 070824'!$A:$C,3,FALSE),"")</f>
        <v/>
      </c>
      <c r="C814" s="30"/>
      <c r="D814" s="29"/>
      <c r="E814" s="105" t="str">
        <f>IF($C814&gt;0,VLOOKUP($C814,'ALN 070824'!$A:$C,2,FALSE),"")</f>
        <v/>
      </c>
      <c r="F814" s="10"/>
      <c r="G814" s="18"/>
      <c r="I814" s="106" t="str">
        <f t="shared" si="48"/>
        <v/>
      </c>
      <c r="J814" s="106" t="str">
        <f t="shared" si="49"/>
        <v/>
      </c>
      <c r="K814" s="106" t="str">
        <f t="shared" si="50"/>
        <v/>
      </c>
      <c r="L814" s="106" t="str">
        <f t="shared" si="51"/>
        <v/>
      </c>
    </row>
    <row r="815" spans="1:12">
      <c r="A815" s="103" t="str">
        <f>IF($C815=0,"",'RECEIVED FROM STATE'!$B$2)</f>
        <v/>
      </c>
      <c r="B815" s="104" t="str">
        <f>IF($C815&gt;0,VLOOKUP($C815,'ALN 070824'!$A:$C,3,FALSE),"")</f>
        <v/>
      </c>
      <c r="C815" s="30"/>
      <c r="D815" s="29"/>
      <c r="E815" s="105" t="str">
        <f>IF($C815&gt;0,VLOOKUP($C815,'ALN 070824'!$A:$C,2,FALSE),"")</f>
        <v/>
      </c>
      <c r="F815" s="10"/>
      <c r="G815" s="18"/>
      <c r="I815" s="106" t="str">
        <f t="shared" si="48"/>
        <v/>
      </c>
      <c r="J815" s="106" t="str">
        <f t="shared" si="49"/>
        <v/>
      </c>
      <c r="K815" s="106" t="str">
        <f t="shared" si="50"/>
        <v/>
      </c>
      <c r="L815" s="106" t="str">
        <f t="shared" si="51"/>
        <v/>
      </c>
    </row>
    <row r="816" spans="1:12">
      <c r="A816" s="103" t="str">
        <f>IF($C816=0,"",'RECEIVED FROM STATE'!$B$2)</f>
        <v/>
      </c>
      <c r="B816" s="104" t="str">
        <f>IF($C816&gt;0,VLOOKUP($C816,'ALN 070824'!$A:$C,3,FALSE),"")</f>
        <v/>
      </c>
      <c r="C816" s="30"/>
      <c r="D816" s="29"/>
      <c r="E816" s="105" t="str">
        <f>IF($C816&gt;0,VLOOKUP($C816,'ALN 070824'!$A:$C,2,FALSE),"")</f>
        <v/>
      </c>
      <c r="F816" s="10"/>
      <c r="G816" s="18"/>
      <c r="I816" s="106" t="str">
        <f t="shared" si="48"/>
        <v/>
      </c>
      <c r="J816" s="106" t="str">
        <f t="shared" si="49"/>
        <v/>
      </c>
      <c r="K816" s="106" t="str">
        <f t="shared" si="50"/>
        <v/>
      </c>
      <c r="L816" s="106" t="str">
        <f t="shared" si="51"/>
        <v/>
      </c>
    </row>
    <row r="817" spans="1:12">
      <c r="A817" s="103" t="str">
        <f>IF($C817=0,"",'RECEIVED FROM STATE'!$B$2)</f>
        <v/>
      </c>
      <c r="B817" s="104" t="str">
        <f>IF($C817&gt;0,VLOOKUP($C817,'ALN 070824'!$A:$C,3,FALSE),"")</f>
        <v/>
      </c>
      <c r="C817" s="30"/>
      <c r="D817" s="29"/>
      <c r="E817" s="105" t="str">
        <f>IF($C817&gt;0,VLOOKUP($C817,'ALN 070824'!$A:$C,2,FALSE),"")</f>
        <v/>
      </c>
      <c r="F817" s="10"/>
      <c r="G817" s="18"/>
      <c r="I817" s="106" t="str">
        <f t="shared" si="48"/>
        <v/>
      </c>
      <c r="J817" s="106" t="str">
        <f t="shared" si="49"/>
        <v/>
      </c>
      <c r="K817" s="106" t="str">
        <f t="shared" si="50"/>
        <v/>
      </c>
      <c r="L817" s="106" t="str">
        <f t="shared" si="51"/>
        <v/>
      </c>
    </row>
    <row r="818" spans="1:12">
      <c r="A818" s="103" t="str">
        <f>IF($C818=0,"",'RECEIVED FROM STATE'!$B$2)</f>
        <v/>
      </c>
      <c r="B818" s="104" t="str">
        <f>IF($C818&gt;0,VLOOKUP($C818,'ALN 070824'!$A:$C,3,FALSE),"")</f>
        <v/>
      </c>
      <c r="C818" s="30"/>
      <c r="D818" s="29"/>
      <c r="E818" s="105" t="str">
        <f>IF($C818&gt;0,VLOOKUP($C818,'ALN 070824'!$A:$C,2,FALSE),"")</f>
        <v/>
      </c>
      <c r="F818" s="10"/>
      <c r="G818" s="18"/>
      <c r="I818" s="106" t="str">
        <f t="shared" si="48"/>
        <v/>
      </c>
      <c r="J818" s="106" t="str">
        <f t="shared" si="49"/>
        <v/>
      </c>
      <c r="K818" s="106" t="str">
        <f t="shared" si="50"/>
        <v/>
      </c>
      <c r="L818" s="106" t="str">
        <f t="shared" si="51"/>
        <v/>
      </c>
    </row>
    <row r="819" spans="1:12">
      <c r="A819" s="103" t="str">
        <f>IF($C819=0,"",'RECEIVED FROM STATE'!$B$2)</f>
        <v/>
      </c>
      <c r="B819" s="104" t="str">
        <f>IF($C819&gt;0,VLOOKUP($C819,'ALN 070824'!$A:$C,3,FALSE),"")</f>
        <v/>
      </c>
      <c r="C819" s="30"/>
      <c r="D819" s="29"/>
      <c r="E819" s="105" t="str">
        <f>IF($C819&gt;0,VLOOKUP($C819,'ALN 070824'!$A:$C,2,FALSE),"")</f>
        <v/>
      </c>
      <c r="F819" s="10"/>
      <c r="G819" s="18"/>
      <c r="I819" s="106" t="str">
        <f t="shared" si="48"/>
        <v/>
      </c>
      <c r="J819" s="106" t="str">
        <f t="shared" si="49"/>
        <v/>
      </c>
      <c r="K819" s="106" t="str">
        <f t="shared" si="50"/>
        <v/>
      </c>
      <c r="L819" s="106" t="str">
        <f t="shared" si="51"/>
        <v/>
      </c>
    </row>
    <row r="820" spans="1:12">
      <c r="A820" s="103" t="str">
        <f>IF($C820=0,"",'RECEIVED FROM STATE'!$B$2)</f>
        <v/>
      </c>
      <c r="B820" s="104" t="str">
        <f>IF($C820&gt;0,VLOOKUP($C820,'ALN 070824'!$A:$C,3,FALSE),"")</f>
        <v/>
      </c>
      <c r="C820" s="30"/>
      <c r="D820" s="29"/>
      <c r="E820" s="105" t="str">
        <f>IF($C820&gt;0,VLOOKUP($C820,'ALN 070824'!$A:$C,2,FALSE),"")</f>
        <v/>
      </c>
      <c r="F820" s="10"/>
      <c r="G820" s="18"/>
      <c r="I820" s="106" t="str">
        <f t="shared" si="48"/>
        <v/>
      </c>
      <c r="J820" s="106" t="str">
        <f t="shared" si="49"/>
        <v/>
      </c>
      <c r="K820" s="106" t="str">
        <f t="shared" si="50"/>
        <v/>
      </c>
      <c r="L820" s="106" t="str">
        <f t="shared" si="51"/>
        <v/>
      </c>
    </row>
    <row r="821" spans="1:12">
      <c r="A821" s="103" t="str">
        <f>IF($C821=0,"",'RECEIVED FROM STATE'!$B$2)</f>
        <v/>
      </c>
      <c r="B821" s="104" t="str">
        <f>IF($C821&gt;0,VLOOKUP($C821,'ALN 070824'!$A:$C,3,FALSE),"")</f>
        <v/>
      </c>
      <c r="C821" s="30"/>
      <c r="D821" s="29"/>
      <c r="E821" s="105" t="str">
        <f>IF($C821&gt;0,VLOOKUP($C821,'ALN 070824'!$A:$C,2,FALSE),"")</f>
        <v/>
      </c>
      <c r="F821" s="10"/>
      <c r="G821" s="18"/>
      <c r="I821" s="106" t="str">
        <f t="shared" si="48"/>
        <v/>
      </c>
      <c r="J821" s="106" t="str">
        <f t="shared" si="49"/>
        <v/>
      </c>
      <c r="K821" s="106" t="str">
        <f t="shared" si="50"/>
        <v/>
      </c>
      <c r="L821" s="106" t="str">
        <f t="shared" si="51"/>
        <v/>
      </c>
    </row>
    <row r="822" spans="1:12">
      <c r="A822" s="103" t="str">
        <f>IF($C822=0,"",'RECEIVED FROM STATE'!$B$2)</f>
        <v/>
      </c>
      <c r="B822" s="104" t="str">
        <f>IF($C822&gt;0,VLOOKUP($C822,'ALN 070824'!$A:$C,3,FALSE),"")</f>
        <v/>
      </c>
      <c r="C822" s="30"/>
      <c r="D822" s="29"/>
      <c r="E822" s="105" t="str">
        <f>IF($C822&gt;0,VLOOKUP($C822,'ALN 070824'!$A:$C,2,FALSE),"")</f>
        <v/>
      </c>
      <c r="F822" s="10"/>
      <c r="G822" s="18"/>
      <c r="I822" s="106" t="str">
        <f t="shared" si="48"/>
        <v/>
      </c>
      <c r="J822" s="106" t="str">
        <f t="shared" si="49"/>
        <v/>
      </c>
      <c r="K822" s="106" t="str">
        <f t="shared" si="50"/>
        <v/>
      </c>
      <c r="L822" s="106" t="str">
        <f t="shared" si="51"/>
        <v/>
      </c>
    </row>
    <row r="823" spans="1:12">
      <c r="A823" s="103" t="str">
        <f>IF($C823=0,"",'RECEIVED FROM STATE'!$B$2)</f>
        <v/>
      </c>
      <c r="B823" s="104" t="str">
        <f>IF($C823&gt;0,VLOOKUP($C823,'ALN 070824'!$A:$C,3,FALSE),"")</f>
        <v/>
      </c>
      <c r="C823" s="30"/>
      <c r="D823" s="29"/>
      <c r="E823" s="105" t="str">
        <f>IF($C823&gt;0,VLOOKUP($C823,'ALN 070824'!$A:$C,2,FALSE),"")</f>
        <v/>
      </c>
      <c r="F823" s="10"/>
      <c r="G823" s="18"/>
      <c r="I823" s="106" t="str">
        <f t="shared" si="48"/>
        <v/>
      </c>
      <c r="J823" s="106" t="str">
        <f t="shared" si="49"/>
        <v/>
      </c>
      <c r="K823" s="106" t="str">
        <f t="shared" si="50"/>
        <v/>
      </c>
      <c r="L823" s="106" t="str">
        <f t="shared" si="51"/>
        <v/>
      </c>
    </row>
    <row r="824" spans="1:12">
      <c r="A824" s="103" t="str">
        <f>IF($C824=0,"",'RECEIVED FROM STATE'!$B$2)</f>
        <v/>
      </c>
      <c r="B824" s="104" t="str">
        <f>IF($C824&gt;0,VLOOKUP($C824,'ALN 070824'!$A:$C,3,FALSE),"")</f>
        <v/>
      </c>
      <c r="C824" s="30"/>
      <c r="D824" s="29"/>
      <c r="E824" s="105" t="str">
        <f>IF($C824&gt;0,VLOOKUP($C824,'ALN 070824'!$A:$C,2,FALSE),"")</f>
        <v/>
      </c>
      <c r="F824" s="10"/>
      <c r="G824" s="18"/>
      <c r="I824" s="106" t="str">
        <f t="shared" si="48"/>
        <v/>
      </c>
      <c r="J824" s="106" t="str">
        <f t="shared" si="49"/>
        <v/>
      </c>
      <c r="K824" s="106" t="str">
        <f t="shared" si="50"/>
        <v/>
      </c>
      <c r="L824" s="106" t="str">
        <f t="shared" si="51"/>
        <v/>
      </c>
    </row>
    <row r="825" spans="1:12">
      <c r="A825" s="103" t="str">
        <f>IF($C825=0,"",'RECEIVED FROM STATE'!$B$2)</f>
        <v/>
      </c>
      <c r="B825" s="104" t="str">
        <f>IF($C825&gt;0,VLOOKUP($C825,'ALN 070824'!$A:$C,3,FALSE),"")</f>
        <v/>
      </c>
      <c r="C825" s="30"/>
      <c r="D825" s="29"/>
      <c r="E825" s="105" t="str">
        <f>IF($C825&gt;0,VLOOKUP($C825,'ALN 070824'!$A:$C,2,FALSE),"")</f>
        <v/>
      </c>
      <c r="F825" s="10"/>
      <c r="G825" s="18"/>
      <c r="I825" s="106" t="str">
        <f t="shared" si="48"/>
        <v/>
      </c>
      <c r="J825" s="106" t="str">
        <f t="shared" si="49"/>
        <v/>
      </c>
      <c r="K825" s="106" t="str">
        <f t="shared" si="50"/>
        <v/>
      </c>
      <c r="L825" s="106" t="str">
        <f t="shared" si="51"/>
        <v/>
      </c>
    </row>
    <row r="826" spans="1:12">
      <c r="A826" s="103" t="str">
        <f>IF($C826=0,"",'RECEIVED FROM STATE'!$B$2)</f>
        <v/>
      </c>
      <c r="B826" s="104" t="str">
        <f>IF($C826&gt;0,VLOOKUP($C826,'ALN 070824'!$A:$C,3,FALSE),"")</f>
        <v/>
      </c>
      <c r="C826" s="30"/>
      <c r="D826" s="29"/>
      <c r="E826" s="105" t="str">
        <f>IF($C826&gt;0,VLOOKUP($C826,'ALN 070824'!$A:$C,2,FALSE),"")</f>
        <v/>
      </c>
      <c r="F826" s="10"/>
      <c r="G826" s="18"/>
      <c r="I826" s="106" t="str">
        <f t="shared" si="48"/>
        <v/>
      </c>
      <c r="J826" s="106" t="str">
        <f t="shared" si="49"/>
        <v/>
      </c>
      <c r="K826" s="106" t="str">
        <f t="shared" si="50"/>
        <v/>
      </c>
      <c r="L826" s="106" t="str">
        <f t="shared" si="51"/>
        <v/>
      </c>
    </row>
    <row r="827" spans="1:12">
      <c r="A827" s="103" t="str">
        <f>IF($C827=0,"",'RECEIVED FROM STATE'!$B$2)</f>
        <v/>
      </c>
      <c r="B827" s="104" t="str">
        <f>IF($C827&gt;0,VLOOKUP($C827,'ALN 070824'!$A:$C,3,FALSE),"")</f>
        <v/>
      </c>
      <c r="C827" s="30"/>
      <c r="D827" s="29"/>
      <c r="E827" s="105" t="str">
        <f>IF($C827&gt;0,VLOOKUP($C827,'ALN 070824'!$A:$C,2,FALSE),"")</f>
        <v/>
      </c>
      <c r="F827" s="10"/>
      <c r="G827" s="18"/>
      <c r="I827" s="106" t="str">
        <f t="shared" si="48"/>
        <v/>
      </c>
      <c r="J827" s="106" t="str">
        <f t="shared" si="49"/>
        <v/>
      </c>
      <c r="K827" s="106" t="str">
        <f t="shared" si="50"/>
        <v/>
      </c>
      <c r="L827" s="106" t="str">
        <f t="shared" si="51"/>
        <v/>
      </c>
    </row>
    <row r="828" spans="1:12">
      <c r="A828" s="103" t="str">
        <f>IF($C828=0,"",'RECEIVED FROM STATE'!$B$2)</f>
        <v/>
      </c>
      <c r="B828" s="104" t="str">
        <f>IF($C828&gt;0,VLOOKUP($C828,'ALN 070824'!$A:$C,3,FALSE),"")</f>
        <v/>
      </c>
      <c r="C828" s="30"/>
      <c r="D828" s="29"/>
      <c r="E828" s="105" t="str">
        <f>IF($C828&gt;0,VLOOKUP($C828,'ALN 070824'!$A:$C,2,FALSE),"")</f>
        <v/>
      </c>
      <c r="F828" s="10"/>
      <c r="G828" s="18"/>
      <c r="I828" s="106" t="str">
        <f t="shared" si="48"/>
        <v/>
      </c>
      <c r="J828" s="106" t="str">
        <f t="shared" si="49"/>
        <v/>
      </c>
      <c r="K828" s="106" t="str">
        <f t="shared" si="50"/>
        <v/>
      </c>
      <c r="L828" s="106" t="str">
        <f t="shared" si="51"/>
        <v/>
      </c>
    </row>
    <row r="829" spans="1:12">
      <c r="A829" s="103" t="str">
        <f>IF($C829=0,"",'RECEIVED FROM STATE'!$B$2)</f>
        <v/>
      </c>
      <c r="B829" s="104" t="str">
        <f>IF($C829&gt;0,VLOOKUP($C829,'ALN 070824'!$A:$C,3,FALSE),"")</f>
        <v/>
      </c>
      <c r="C829" s="30"/>
      <c r="D829" s="29"/>
      <c r="E829" s="105" t="str">
        <f>IF($C829&gt;0,VLOOKUP($C829,'ALN 070824'!$A:$C,2,FALSE),"")</f>
        <v/>
      </c>
      <c r="F829" s="10"/>
      <c r="G829" s="18"/>
      <c r="I829" s="106" t="str">
        <f t="shared" si="48"/>
        <v/>
      </c>
      <c r="J829" s="106" t="str">
        <f t="shared" si="49"/>
        <v/>
      </c>
      <c r="K829" s="106" t="str">
        <f t="shared" si="50"/>
        <v/>
      </c>
      <c r="L829" s="106" t="str">
        <f t="shared" si="51"/>
        <v/>
      </c>
    </row>
    <row r="830" spans="1:12">
      <c r="A830" s="103" t="str">
        <f>IF($C830=0,"",'RECEIVED FROM STATE'!$B$2)</f>
        <v/>
      </c>
      <c r="B830" s="104" t="str">
        <f>IF($C830&gt;0,VLOOKUP($C830,'ALN 070824'!$A:$C,3,FALSE),"")</f>
        <v/>
      </c>
      <c r="C830" s="30"/>
      <c r="D830" s="29"/>
      <c r="E830" s="105" t="str">
        <f>IF($C830&gt;0,VLOOKUP($C830,'ALN 070824'!$A:$C,2,FALSE),"")</f>
        <v/>
      </c>
      <c r="F830" s="10"/>
      <c r="G830" s="18"/>
      <c r="I830" s="106" t="str">
        <f t="shared" si="48"/>
        <v/>
      </c>
      <c r="J830" s="106" t="str">
        <f t="shared" si="49"/>
        <v/>
      </c>
      <c r="K830" s="106" t="str">
        <f t="shared" si="50"/>
        <v/>
      </c>
      <c r="L830" s="106" t="str">
        <f t="shared" si="51"/>
        <v/>
      </c>
    </row>
    <row r="831" spans="1:12">
      <c r="A831" s="103" t="str">
        <f>IF($C831=0,"",'RECEIVED FROM STATE'!$B$2)</f>
        <v/>
      </c>
      <c r="B831" s="104" t="str">
        <f>IF($C831&gt;0,VLOOKUP($C831,'ALN 070824'!$A:$C,3,FALSE),"")</f>
        <v/>
      </c>
      <c r="C831" s="30"/>
      <c r="D831" s="29"/>
      <c r="E831" s="105" t="str">
        <f>IF($C831&gt;0,VLOOKUP($C831,'ALN 070824'!$A:$C,2,FALSE),"")</f>
        <v/>
      </c>
      <c r="F831" s="10"/>
      <c r="G831" s="18"/>
      <c r="I831" s="106" t="str">
        <f t="shared" si="48"/>
        <v/>
      </c>
      <c r="J831" s="106" t="str">
        <f t="shared" si="49"/>
        <v/>
      </c>
      <c r="K831" s="106" t="str">
        <f t="shared" si="50"/>
        <v/>
      </c>
      <c r="L831" s="106" t="str">
        <f t="shared" si="51"/>
        <v/>
      </c>
    </row>
    <row r="832" spans="1:12">
      <c r="A832" s="103" t="str">
        <f>IF($C832=0,"",'RECEIVED FROM STATE'!$B$2)</f>
        <v/>
      </c>
      <c r="B832" s="104" t="str">
        <f>IF($C832&gt;0,VLOOKUP($C832,'ALN 070824'!$A:$C,3,FALSE),"")</f>
        <v/>
      </c>
      <c r="C832" s="30"/>
      <c r="D832" s="29"/>
      <c r="E832" s="105" t="str">
        <f>IF($C832&gt;0,VLOOKUP($C832,'ALN 070824'!$A:$C,2,FALSE),"")</f>
        <v/>
      </c>
      <c r="F832" s="10"/>
      <c r="G832" s="18"/>
      <c r="I832" s="106" t="str">
        <f t="shared" si="48"/>
        <v/>
      </c>
      <c r="J832" s="106" t="str">
        <f t="shared" si="49"/>
        <v/>
      </c>
      <c r="K832" s="106" t="str">
        <f t="shared" si="50"/>
        <v/>
      </c>
      <c r="L832" s="106" t="str">
        <f t="shared" si="51"/>
        <v/>
      </c>
    </row>
    <row r="833" spans="1:12">
      <c r="A833" s="103" t="str">
        <f>IF($C833=0,"",'RECEIVED FROM STATE'!$B$2)</f>
        <v/>
      </c>
      <c r="B833" s="104" t="str">
        <f>IF($C833&gt;0,VLOOKUP($C833,'ALN 070824'!$A:$C,3,FALSE),"")</f>
        <v/>
      </c>
      <c r="C833" s="30"/>
      <c r="D833" s="29"/>
      <c r="E833" s="105" t="str">
        <f>IF($C833&gt;0,VLOOKUP($C833,'ALN 070824'!$A:$C,2,FALSE),"")</f>
        <v/>
      </c>
      <c r="F833" s="10"/>
      <c r="G833" s="18"/>
      <c r="I833" s="106" t="str">
        <f t="shared" si="48"/>
        <v/>
      </c>
      <c r="J833" s="106" t="str">
        <f t="shared" si="49"/>
        <v/>
      </c>
      <c r="K833" s="106" t="str">
        <f t="shared" si="50"/>
        <v/>
      </c>
      <c r="L833" s="106" t="str">
        <f t="shared" si="51"/>
        <v/>
      </c>
    </row>
    <row r="834" spans="1:12">
      <c r="A834" s="103" t="str">
        <f>IF($C834=0,"",'RECEIVED FROM STATE'!$B$2)</f>
        <v/>
      </c>
      <c r="B834" s="104" t="str">
        <f>IF($C834&gt;0,VLOOKUP($C834,'ALN 070824'!$A:$C,3,FALSE),"")</f>
        <v/>
      </c>
      <c r="C834" s="30"/>
      <c r="D834" s="29"/>
      <c r="E834" s="105" t="str">
        <f>IF($C834&gt;0,VLOOKUP($C834,'ALN 070824'!$A:$C,2,FALSE),"")</f>
        <v/>
      </c>
      <c r="F834" s="10"/>
      <c r="G834" s="18"/>
      <c r="I834" s="106" t="str">
        <f t="shared" si="48"/>
        <v/>
      </c>
      <c r="J834" s="106" t="str">
        <f t="shared" si="49"/>
        <v/>
      </c>
      <c r="K834" s="106" t="str">
        <f t="shared" si="50"/>
        <v/>
      </c>
      <c r="L834" s="106" t="str">
        <f t="shared" si="51"/>
        <v/>
      </c>
    </row>
    <row r="835" spans="1:12">
      <c r="A835" s="103" t="str">
        <f>IF($C835=0,"",'RECEIVED FROM STATE'!$B$2)</f>
        <v/>
      </c>
      <c r="B835" s="104" t="str">
        <f>IF($C835&gt;0,VLOOKUP($C835,'ALN 070824'!$A:$C,3,FALSE),"")</f>
        <v/>
      </c>
      <c r="C835" s="30"/>
      <c r="D835" s="29"/>
      <c r="E835" s="105" t="str">
        <f>IF($C835&gt;0,VLOOKUP($C835,'ALN 070824'!$A:$C,2,FALSE),"")</f>
        <v/>
      </c>
      <c r="F835" s="10"/>
      <c r="G835" s="18"/>
      <c r="I835" s="106" t="str">
        <f t="shared" si="48"/>
        <v/>
      </c>
      <c r="J835" s="106" t="str">
        <f t="shared" si="49"/>
        <v/>
      </c>
      <c r="K835" s="106" t="str">
        <f t="shared" si="50"/>
        <v/>
      </c>
      <c r="L835" s="106" t="str">
        <f t="shared" si="51"/>
        <v/>
      </c>
    </row>
    <row r="836" spans="1:12">
      <c r="A836" s="103" t="str">
        <f>IF($C836=0,"",'RECEIVED FROM STATE'!$B$2)</f>
        <v/>
      </c>
      <c r="B836" s="104" t="str">
        <f>IF($C836&gt;0,VLOOKUP($C836,'ALN 070824'!$A:$C,3,FALSE),"")</f>
        <v/>
      </c>
      <c r="C836" s="30"/>
      <c r="D836" s="29"/>
      <c r="E836" s="105" t="str">
        <f>IF($C836&gt;0,VLOOKUP($C836,'ALN 070824'!$A:$C,2,FALSE),"")</f>
        <v/>
      </c>
      <c r="F836" s="10"/>
      <c r="G836" s="18"/>
      <c r="I836" s="106" t="str">
        <f t="shared" si="48"/>
        <v/>
      </c>
      <c r="J836" s="106" t="str">
        <f t="shared" si="49"/>
        <v/>
      </c>
      <c r="K836" s="106" t="str">
        <f t="shared" si="50"/>
        <v/>
      </c>
      <c r="L836" s="106" t="str">
        <f t="shared" si="51"/>
        <v/>
      </c>
    </row>
    <row r="837" spans="1:12">
      <c r="A837" s="103" t="str">
        <f>IF($C837=0,"",'RECEIVED FROM STATE'!$B$2)</f>
        <v/>
      </c>
      <c r="B837" s="104" t="str">
        <f>IF($C837&gt;0,VLOOKUP($C837,'ALN 070824'!$A:$C,3,FALSE),"")</f>
        <v/>
      </c>
      <c r="C837" s="30"/>
      <c r="D837" s="29"/>
      <c r="E837" s="105" t="str">
        <f>IF($C837&gt;0,VLOOKUP($C837,'ALN 070824'!$A:$C,2,FALSE),"")</f>
        <v/>
      </c>
      <c r="F837" s="10"/>
      <c r="G837" s="18"/>
      <c r="I837" s="106" t="str">
        <f t="shared" si="48"/>
        <v/>
      </c>
      <c r="J837" s="106" t="str">
        <f t="shared" si="49"/>
        <v/>
      </c>
      <c r="K837" s="106" t="str">
        <f t="shared" si="50"/>
        <v/>
      </c>
      <c r="L837" s="106" t="str">
        <f t="shared" si="51"/>
        <v/>
      </c>
    </row>
    <row r="838" spans="1:12">
      <c r="A838" s="103" t="str">
        <f>IF($C838=0,"",'RECEIVED FROM STATE'!$B$2)</f>
        <v/>
      </c>
      <c r="B838" s="104" t="str">
        <f>IF($C838&gt;0,VLOOKUP($C838,'ALN 070824'!$A:$C,3,FALSE),"")</f>
        <v/>
      </c>
      <c r="C838" s="30"/>
      <c r="D838" s="29"/>
      <c r="E838" s="105" t="str">
        <f>IF($C838&gt;0,VLOOKUP($C838,'ALN 070824'!$A:$C,2,FALSE),"")</f>
        <v/>
      </c>
      <c r="F838" s="10"/>
      <c r="G838" s="18"/>
      <c r="I838" s="106" t="str">
        <f t="shared" si="48"/>
        <v/>
      </c>
      <c r="J838" s="106" t="str">
        <f t="shared" si="49"/>
        <v/>
      </c>
      <c r="K838" s="106" t="str">
        <f t="shared" si="50"/>
        <v/>
      </c>
      <c r="L838" s="106" t="str">
        <f t="shared" si="51"/>
        <v/>
      </c>
    </row>
    <row r="839" spans="1:12">
      <c r="A839" s="103" t="str">
        <f>IF($C839=0,"",'RECEIVED FROM STATE'!$B$2)</f>
        <v/>
      </c>
      <c r="B839" s="104" t="str">
        <f>IF($C839&gt;0,VLOOKUP($C839,'ALN 070824'!$A:$C,3,FALSE),"")</f>
        <v/>
      </c>
      <c r="C839" s="30"/>
      <c r="D839" s="29"/>
      <c r="E839" s="105" t="str">
        <f>IF($C839&gt;0,VLOOKUP($C839,'ALN 070824'!$A:$C,2,FALSE),"")</f>
        <v/>
      </c>
      <c r="F839" s="10"/>
      <c r="G839" s="18"/>
      <c r="I839" s="106" t="str">
        <f t="shared" si="48"/>
        <v/>
      </c>
      <c r="J839" s="106" t="str">
        <f t="shared" si="49"/>
        <v/>
      </c>
      <c r="K839" s="106" t="str">
        <f t="shared" si="50"/>
        <v/>
      </c>
      <c r="L839" s="106" t="str">
        <f t="shared" si="51"/>
        <v/>
      </c>
    </row>
    <row r="840" spans="1:12">
      <c r="A840" s="103" t="str">
        <f>IF($C840=0,"",'RECEIVED FROM STATE'!$B$2)</f>
        <v/>
      </c>
      <c r="B840" s="104" t="str">
        <f>IF($C840&gt;0,VLOOKUP($C840,'ALN 070824'!$A:$C,3,FALSE),"")</f>
        <v/>
      </c>
      <c r="C840" s="30"/>
      <c r="D840" s="29"/>
      <c r="E840" s="105" t="str">
        <f>IF($C840&gt;0,VLOOKUP($C840,'ALN 070824'!$A:$C,2,FALSE),"")</f>
        <v/>
      </c>
      <c r="F840" s="10"/>
      <c r="G840" s="18"/>
      <c r="I840" s="106" t="str">
        <f t="shared" si="48"/>
        <v/>
      </c>
      <c r="J840" s="106" t="str">
        <f t="shared" si="49"/>
        <v/>
      </c>
      <c r="K840" s="106" t="str">
        <f t="shared" si="50"/>
        <v/>
      </c>
      <c r="L840" s="106" t="str">
        <f t="shared" si="51"/>
        <v/>
      </c>
    </row>
    <row r="841" spans="1:12">
      <c r="A841" s="103" t="str">
        <f>IF($C841=0,"",'RECEIVED FROM STATE'!$B$2)</f>
        <v/>
      </c>
      <c r="B841" s="104" t="str">
        <f>IF($C841&gt;0,VLOOKUP($C841,'ALN 070824'!$A:$C,3,FALSE),"")</f>
        <v/>
      </c>
      <c r="C841" s="30"/>
      <c r="D841" s="29"/>
      <c r="E841" s="105" t="str">
        <f>IF($C841&gt;0,VLOOKUP($C841,'ALN 070824'!$A:$C,2,FALSE),"")</f>
        <v/>
      </c>
      <c r="F841" s="10"/>
      <c r="G841" s="18"/>
      <c r="I841" s="106" t="str">
        <f t="shared" ref="I841:I904" si="52">IF(OR(C841="84.425",C841="84.032"),"Please complete the ALN with alpha character.",IFERROR(IF(AND(E841="Other Assistance",ISBLANK(G841)),"Program Name required, please provide the Other ID Number (if applicable).",""),""))</f>
        <v/>
      </c>
      <c r="J841" s="106" t="str">
        <f t="shared" ref="J841:J904" si="53">LEFT(C841,2)</f>
        <v/>
      </c>
      <c r="K841" s="106" t="str">
        <f t="shared" ref="K841:K904" si="54">CONCATENATE($C841,$D841)</f>
        <v/>
      </c>
      <c r="L841" s="106" t="str">
        <f t="shared" ref="L841:L904" si="55">CONCATENATE($C841,$D841,$G841)</f>
        <v/>
      </c>
    </row>
    <row r="842" spans="1:12">
      <c r="A842" s="103" t="str">
        <f>IF($C842=0,"",'RECEIVED FROM STATE'!$B$2)</f>
        <v/>
      </c>
      <c r="B842" s="104" t="str">
        <f>IF($C842&gt;0,VLOOKUP($C842,'ALN 070824'!$A:$C,3,FALSE),"")</f>
        <v/>
      </c>
      <c r="C842" s="30"/>
      <c r="D842" s="29"/>
      <c r="E842" s="105" t="str">
        <f>IF($C842&gt;0,VLOOKUP($C842,'ALN 070824'!$A:$C,2,FALSE),"")</f>
        <v/>
      </c>
      <c r="F842" s="10"/>
      <c r="G842" s="18"/>
      <c r="I842" s="106" t="str">
        <f t="shared" si="52"/>
        <v/>
      </c>
      <c r="J842" s="106" t="str">
        <f t="shared" si="53"/>
        <v/>
      </c>
      <c r="K842" s="106" t="str">
        <f t="shared" si="54"/>
        <v/>
      </c>
      <c r="L842" s="106" t="str">
        <f t="shared" si="55"/>
        <v/>
      </c>
    </row>
    <row r="843" spans="1:12">
      <c r="A843" s="103" t="str">
        <f>IF($C843=0,"",'RECEIVED FROM STATE'!$B$2)</f>
        <v/>
      </c>
      <c r="B843" s="104" t="str">
        <f>IF($C843&gt;0,VLOOKUP($C843,'ALN 070824'!$A:$C,3,FALSE),"")</f>
        <v/>
      </c>
      <c r="C843" s="30"/>
      <c r="D843" s="29"/>
      <c r="E843" s="105" t="str">
        <f>IF($C843&gt;0,VLOOKUP($C843,'ALN 070824'!$A:$C,2,FALSE),"")</f>
        <v/>
      </c>
      <c r="F843" s="10"/>
      <c r="G843" s="18"/>
      <c r="I843" s="106" t="str">
        <f t="shared" si="52"/>
        <v/>
      </c>
      <c r="J843" s="106" t="str">
        <f t="shared" si="53"/>
        <v/>
      </c>
      <c r="K843" s="106" t="str">
        <f t="shared" si="54"/>
        <v/>
      </c>
      <c r="L843" s="106" t="str">
        <f t="shared" si="55"/>
        <v/>
      </c>
    </row>
    <row r="844" spans="1:12">
      <c r="A844" s="103" t="str">
        <f>IF($C844=0,"",'RECEIVED FROM STATE'!$B$2)</f>
        <v/>
      </c>
      <c r="B844" s="104" t="str">
        <f>IF($C844&gt;0,VLOOKUP($C844,'ALN 070824'!$A:$C,3,FALSE),"")</f>
        <v/>
      </c>
      <c r="C844" s="30"/>
      <c r="D844" s="29"/>
      <c r="E844" s="105" t="str">
        <f>IF($C844&gt;0,VLOOKUP($C844,'ALN 070824'!$A:$C,2,FALSE),"")</f>
        <v/>
      </c>
      <c r="F844" s="10"/>
      <c r="G844" s="18"/>
      <c r="I844" s="106" t="str">
        <f t="shared" si="52"/>
        <v/>
      </c>
      <c r="J844" s="106" t="str">
        <f t="shared" si="53"/>
        <v/>
      </c>
      <c r="K844" s="106" t="str">
        <f t="shared" si="54"/>
        <v/>
      </c>
      <c r="L844" s="106" t="str">
        <f t="shared" si="55"/>
        <v/>
      </c>
    </row>
    <row r="845" spans="1:12">
      <c r="A845" s="103" t="str">
        <f>IF($C845=0,"",'RECEIVED FROM STATE'!$B$2)</f>
        <v/>
      </c>
      <c r="B845" s="104" t="str">
        <f>IF($C845&gt;0,VLOOKUP($C845,'ALN 070824'!$A:$C,3,FALSE),"")</f>
        <v/>
      </c>
      <c r="C845" s="30"/>
      <c r="D845" s="29"/>
      <c r="E845" s="105" t="str">
        <f>IF($C845&gt;0,VLOOKUP($C845,'ALN 070824'!$A:$C,2,FALSE),"")</f>
        <v/>
      </c>
      <c r="F845" s="10"/>
      <c r="G845" s="18"/>
      <c r="I845" s="106" t="str">
        <f t="shared" si="52"/>
        <v/>
      </c>
      <c r="J845" s="106" t="str">
        <f t="shared" si="53"/>
        <v/>
      </c>
      <c r="K845" s="106" t="str">
        <f t="shared" si="54"/>
        <v/>
      </c>
      <c r="L845" s="106" t="str">
        <f t="shared" si="55"/>
        <v/>
      </c>
    </row>
    <row r="846" spans="1:12">
      <c r="A846" s="103" t="str">
        <f>IF($C846=0,"",'RECEIVED FROM STATE'!$B$2)</f>
        <v/>
      </c>
      <c r="B846" s="104" t="str">
        <f>IF($C846&gt;0,VLOOKUP($C846,'ALN 070824'!$A:$C,3,FALSE),"")</f>
        <v/>
      </c>
      <c r="C846" s="30"/>
      <c r="D846" s="29"/>
      <c r="E846" s="105" t="str">
        <f>IF($C846&gt;0,VLOOKUP($C846,'ALN 070824'!$A:$C,2,FALSE),"")</f>
        <v/>
      </c>
      <c r="F846" s="10"/>
      <c r="G846" s="18"/>
      <c r="I846" s="106" t="str">
        <f t="shared" si="52"/>
        <v/>
      </c>
      <c r="J846" s="106" t="str">
        <f t="shared" si="53"/>
        <v/>
      </c>
      <c r="K846" s="106" t="str">
        <f t="shared" si="54"/>
        <v/>
      </c>
      <c r="L846" s="106" t="str">
        <f t="shared" si="55"/>
        <v/>
      </c>
    </row>
    <row r="847" spans="1:12">
      <c r="A847" s="103" t="str">
        <f>IF($C847=0,"",'RECEIVED FROM STATE'!$B$2)</f>
        <v/>
      </c>
      <c r="B847" s="104" t="str">
        <f>IF($C847&gt;0,VLOOKUP($C847,'ALN 070824'!$A:$C,3,FALSE),"")</f>
        <v/>
      </c>
      <c r="C847" s="30"/>
      <c r="D847" s="29"/>
      <c r="E847" s="105" t="str">
        <f>IF($C847&gt;0,VLOOKUP($C847,'ALN 070824'!$A:$C,2,FALSE),"")</f>
        <v/>
      </c>
      <c r="F847" s="10"/>
      <c r="G847" s="18"/>
      <c r="I847" s="106" t="str">
        <f t="shared" si="52"/>
        <v/>
      </c>
      <c r="J847" s="106" t="str">
        <f t="shared" si="53"/>
        <v/>
      </c>
      <c r="K847" s="106" t="str">
        <f t="shared" si="54"/>
        <v/>
      </c>
      <c r="L847" s="106" t="str">
        <f t="shared" si="55"/>
        <v/>
      </c>
    </row>
    <row r="848" spans="1:12">
      <c r="A848" s="103" t="str">
        <f>IF($C848=0,"",'RECEIVED FROM STATE'!$B$2)</f>
        <v/>
      </c>
      <c r="B848" s="104" t="str">
        <f>IF($C848&gt;0,VLOOKUP($C848,'ALN 070824'!$A:$C,3,FALSE),"")</f>
        <v/>
      </c>
      <c r="C848" s="30"/>
      <c r="D848" s="29"/>
      <c r="E848" s="105" t="str">
        <f>IF($C848&gt;0,VLOOKUP($C848,'ALN 070824'!$A:$C,2,FALSE),"")</f>
        <v/>
      </c>
      <c r="F848" s="10"/>
      <c r="G848" s="18"/>
      <c r="I848" s="106" t="str">
        <f t="shared" si="52"/>
        <v/>
      </c>
      <c r="J848" s="106" t="str">
        <f t="shared" si="53"/>
        <v/>
      </c>
      <c r="K848" s="106" t="str">
        <f t="shared" si="54"/>
        <v/>
      </c>
      <c r="L848" s="106" t="str">
        <f t="shared" si="55"/>
        <v/>
      </c>
    </row>
    <row r="849" spans="1:12">
      <c r="A849" s="103" t="str">
        <f>IF($C849=0,"",'RECEIVED FROM STATE'!$B$2)</f>
        <v/>
      </c>
      <c r="B849" s="104" t="str">
        <f>IF($C849&gt;0,VLOOKUP($C849,'ALN 070824'!$A:$C,3,FALSE),"")</f>
        <v/>
      </c>
      <c r="C849" s="30"/>
      <c r="D849" s="29"/>
      <c r="E849" s="105" t="str">
        <f>IF($C849&gt;0,VLOOKUP($C849,'ALN 070824'!$A:$C,2,FALSE),"")</f>
        <v/>
      </c>
      <c r="F849" s="10"/>
      <c r="G849" s="18"/>
      <c r="I849" s="106" t="str">
        <f t="shared" si="52"/>
        <v/>
      </c>
      <c r="J849" s="106" t="str">
        <f t="shared" si="53"/>
        <v/>
      </c>
      <c r="K849" s="106" t="str">
        <f t="shared" si="54"/>
        <v/>
      </c>
      <c r="L849" s="106" t="str">
        <f t="shared" si="55"/>
        <v/>
      </c>
    </row>
    <row r="850" spans="1:12">
      <c r="A850" s="103" t="str">
        <f>IF($C850=0,"",'RECEIVED FROM STATE'!$B$2)</f>
        <v/>
      </c>
      <c r="B850" s="104" t="str">
        <f>IF($C850&gt;0,VLOOKUP($C850,'ALN 070824'!$A:$C,3,FALSE),"")</f>
        <v/>
      </c>
      <c r="C850" s="30"/>
      <c r="D850" s="29"/>
      <c r="E850" s="105" t="str">
        <f>IF($C850&gt;0,VLOOKUP($C850,'ALN 070824'!$A:$C,2,FALSE),"")</f>
        <v/>
      </c>
      <c r="F850" s="10"/>
      <c r="G850" s="18"/>
      <c r="I850" s="106" t="str">
        <f t="shared" si="52"/>
        <v/>
      </c>
      <c r="J850" s="106" t="str">
        <f t="shared" si="53"/>
        <v/>
      </c>
      <c r="K850" s="106" t="str">
        <f t="shared" si="54"/>
        <v/>
      </c>
      <c r="L850" s="106" t="str">
        <f t="shared" si="55"/>
        <v/>
      </c>
    </row>
    <row r="851" spans="1:12">
      <c r="A851" s="103" t="str">
        <f>IF($C851=0,"",'RECEIVED FROM STATE'!$B$2)</f>
        <v/>
      </c>
      <c r="B851" s="104" t="str">
        <f>IF($C851&gt;0,VLOOKUP($C851,'ALN 070824'!$A:$C,3,FALSE),"")</f>
        <v/>
      </c>
      <c r="C851" s="30"/>
      <c r="D851" s="29"/>
      <c r="E851" s="105" t="str">
        <f>IF($C851&gt;0,VLOOKUP($C851,'ALN 070824'!$A:$C,2,FALSE),"")</f>
        <v/>
      </c>
      <c r="F851" s="10"/>
      <c r="G851" s="18"/>
      <c r="I851" s="106" t="str">
        <f t="shared" si="52"/>
        <v/>
      </c>
      <c r="J851" s="106" t="str">
        <f t="shared" si="53"/>
        <v/>
      </c>
      <c r="K851" s="106" t="str">
        <f t="shared" si="54"/>
        <v/>
      </c>
      <c r="L851" s="106" t="str">
        <f t="shared" si="55"/>
        <v/>
      </c>
    </row>
    <row r="852" spans="1:12">
      <c r="A852" s="103" t="str">
        <f>IF($C852=0,"",'RECEIVED FROM STATE'!$B$2)</f>
        <v/>
      </c>
      <c r="B852" s="104" t="str">
        <f>IF($C852&gt;0,VLOOKUP($C852,'ALN 070824'!$A:$C,3,FALSE),"")</f>
        <v/>
      </c>
      <c r="C852" s="30"/>
      <c r="D852" s="29"/>
      <c r="E852" s="105" t="str">
        <f>IF($C852&gt;0,VLOOKUP($C852,'ALN 070824'!$A:$C,2,FALSE),"")</f>
        <v/>
      </c>
      <c r="F852" s="10"/>
      <c r="G852" s="18"/>
      <c r="I852" s="106" t="str">
        <f t="shared" si="52"/>
        <v/>
      </c>
      <c r="J852" s="106" t="str">
        <f t="shared" si="53"/>
        <v/>
      </c>
      <c r="K852" s="106" t="str">
        <f t="shared" si="54"/>
        <v/>
      </c>
      <c r="L852" s="106" t="str">
        <f t="shared" si="55"/>
        <v/>
      </c>
    </row>
    <row r="853" spans="1:12">
      <c r="A853" s="103" t="str">
        <f>IF($C853=0,"",'RECEIVED FROM STATE'!$B$2)</f>
        <v/>
      </c>
      <c r="B853" s="104" t="str">
        <f>IF($C853&gt;0,VLOOKUP($C853,'ALN 070824'!$A:$C,3,FALSE),"")</f>
        <v/>
      </c>
      <c r="C853" s="30"/>
      <c r="D853" s="29"/>
      <c r="E853" s="105" t="str">
        <f>IF($C853&gt;0,VLOOKUP($C853,'ALN 070824'!$A:$C,2,FALSE),"")</f>
        <v/>
      </c>
      <c r="F853" s="10"/>
      <c r="G853" s="18"/>
      <c r="I853" s="106" t="str">
        <f t="shared" si="52"/>
        <v/>
      </c>
      <c r="J853" s="106" t="str">
        <f t="shared" si="53"/>
        <v/>
      </c>
      <c r="K853" s="106" t="str">
        <f t="shared" si="54"/>
        <v/>
      </c>
      <c r="L853" s="106" t="str">
        <f t="shared" si="55"/>
        <v/>
      </c>
    </row>
    <row r="854" spans="1:12">
      <c r="A854" s="103" t="str">
        <f>IF($C854=0,"",'RECEIVED FROM STATE'!$B$2)</f>
        <v/>
      </c>
      <c r="B854" s="104" t="str">
        <f>IF($C854&gt;0,VLOOKUP($C854,'ALN 070824'!$A:$C,3,FALSE),"")</f>
        <v/>
      </c>
      <c r="C854" s="30"/>
      <c r="D854" s="29"/>
      <c r="E854" s="105" t="str">
        <f>IF($C854&gt;0,VLOOKUP($C854,'ALN 070824'!$A:$C,2,FALSE),"")</f>
        <v/>
      </c>
      <c r="F854" s="10"/>
      <c r="G854" s="18"/>
      <c r="I854" s="106" t="str">
        <f t="shared" si="52"/>
        <v/>
      </c>
      <c r="J854" s="106" t="str">
        <f t="shared" si="53"/>
        <v/>
      </c>
      <c r="K854" s="106" t="str">
        <f t="shared" si="54"/>
        <v/>
      </c>
      <c r="L854" s="106" t="str">
        <f t="shared" si="55"/>
        <v/>
      </c>
    </row>
    <row r="855" spans="1:12">
      <c r="A855" s="103" t="str">
        <f>IF($C855=0,"",'RECEIVED FROM STATE'!$B$2)</f>
        <v/>
      </c>
      <c r="B855" s="104" t="str">
        <f>IF($C855&gt;0,VLOOKUP($C855,'ALN 070824'!$A:$C,3,FALSE),"")</f>
        <v/>
      </c>
      <c r="C855" s="30"/>
      <c r="D855" s="29"/>
      <c r="E855" s="105" t="str">
        <f>IF($C855&gt;0,VLOOKUP($C855,'ALN 070824'!$A:$C,2,FALSE),"")</f>
        <v/>
      </c>
      <c r="F855" s="10"/>
      <c r="G855" s="18"/>
      <c r="I855" s="106" t="str">
        <f t="shared" si="52"/>
        <v/>
      </c>
      <c r="J855" s="106" t="str">
        <f t="shared" si="53"/>
        <v/>
      </c>
      <c r="K855" s="106" t="str">
        <f t="shared" si="54"/>
        <v/>
      </c>
      <c r="L855" s="106" t="str">
        <f t="shared" si="55"/>
        <v/>
      </c>
    </row>
    <row r="856" spans="1:12">
      <c r="A856" s="103" t="str">
        <f>IF($C856=0,"",'RECEIVED FROM STATE'!$B$2)</f>
        <v/>
      </c>
      <c r="B856" s="104" t="str">
        <f>IF($C856&gt;0,VLOOKUP($C856,'ALN 070824'!$A:$C,3,FALSE),"")</f>
        <v/>
      </c>
      <c r="C856" s="30"/>
      <c r="D856" s="29"/>
      <c r="E856" s="105" t="str">
        <f>IF($C856&gt;0,VLOOKUP($C856,'ALN 070824'!$A:$C,2,FALSE),"")</f>
        <v/>
      </c>
      <c r="F856" s="10"/>
      <c r="G856" s="18"/>
      <c r="I856" s="106" t="str">
        <f t="shared" si="52"/>
        <v/>
      </c>
      <c r="J856" s="106" t="str">
        <f t="shared" si="53"/>
        <v/>
      </c>
      <c r="K856" s="106" t="str">
        <f t="shared" si="54"/>
        <v/>
      </c>
      <c r="L856" s="106" t="str">
        <f t="shared" si="55"/>
        <v/>
      </c>
    </row>
    <row r="857" spans="1:12">
      <c r="A857" s="103" t="str">
        <f>IF($C857=0,"",'RECEIVED FROM STATE'!$B$2)</f>
        <v/>
      </c>
      <c r="B857" s="104" t="str">
        <f>IF($C857&gt;0,VLOOKUP($C857,'ALN 070824'!$A:$C,3,FALSE),"")</f>
        <v/>
      </c>
      <c r="C857" s="30"/>
      <c r="D857" s="29"/>
      <c r="E857" s="105" t="str">
        <f>IF($C857&gt;0,VLOOKUP($C857,'ALN 070824'!$A:$C,2,FALSE),"")</f>
        <v/>
      </c>
      <c r="F857" s="10"/>
      <c r="G857" s="18"/>
      <c r="I857" s="106" t="str">
        <f t="shared" si="52"/>
        <v/>
      </c>
      <c r="J857" s="106" t="str">
        <f t="shared" si="53"/>
        <v/>
      </c>
      <c r="K857" s="106" t="str">
        <f t="shared" si="54"/>
        <v/>
      </c>
      <c r="L857" s="106" t="str">
        <f t="shared" si="55"/>
        <v/>
      </c>
    </row>
    <row r="858" spans="1:12">
      <c r="A858" s="103" t="str">
        <f>IF($C858=0,"",'RECEIVED FROM STATE'!$B$2)</f>
        <v/>
      </c>
      <c r="B858" s="104" t="str">
        <f>IF($C858&gt;0,VLOOKUP($C858,'ALN 070824'!$A:$C,3,FALSE),"")</f>
        <v/>
      </c>
      <c r="C858" s="30"/>
      <c r="D858" s="29"/>
      <c r="E858" s="105" t="str">
        <f>IF($C858&gt;0,VLOOKUP($C858,'ALN 070824'!$A:$C,2,FALSE),"")</f>
        <v/>
      </c>
      <c r="F858" s="10"/>
      <c r="G858" s="18"/>
      <c r="I858" s="106" t="str">
        <f t="shared" si="52"/>
        <v/>
      </c>
      <c r="J858" s="106" t="str">
        <f t="shared" si="53"/>
        <v/>
      </c>
      <c r="K858" s="106" t="str">
        <f t="shared" si="54"/>
        <v/>
      </c>
      <c r="L858" s="106" t="str">
        <f t="shared" si="55"/>
        <v/>
      </c>
    </row>
    <row r="859" spans="1:12">
      <c r="A859" s="103" t="str">
        <f>IF($C859=0,"",'RECEIVED FROM STATE'!$B$2)</f>
        <v/>
      </c>
      <c r="B859" s="104" t="str">
        <f>IF($C859&gt;0,VLOOKUP($C859,'ALN 070824'!$A:$C,3,FALSE),"")</f>
        <v/>
      </c>
      <c r="C859" s="30"/>
      <c r="D859" s="29"/>
      <c r="E859" s="105" t="str">
        <f>IF($C859&gt;0,VLOOKUP($C859,'ALN 070824'!$A:$C,2,FALSE),"")</f>
        <v/>
      </c>
      <c r="F859" s="10"/>
      <c r="G859" s="18"/>
      <c r="I859" s="106" t="str">
        <f t="shared" si="52"/>
        <v/>
      </c>
      <c r="J859" s="106" t="str">
        <f t="shared" si="53"/>
        <v/>
      </c>
      <c r="K859" s="106" t="str">
        <f t="shared" si="54"/>
        <v/>
      </c>
      <c r="L859" s="106" t="str">
        <f t="shared" si="55"/>
        <v/>
      </c>
    </row>
    <row r="860" spans="1:12">
      <c r="A860" s="103" t="str">
        <f>IF($C860=0,"",'RECEIVED FROM STATE'!$B$2)</f>
        <v/>
      </c>
      <c r="B860" s="104" t="str">
        <f>IF($C860&gt;0,VLOOKUP($C860,'ALN 070824'!$A:$C,3,FALSE),"")</f>
        <v/>
      </c>
      <c r="C860" s="30"/>
      <c r="D860" s="29"/>
      <c r="E860" s="105" t="str">
        <f>IF($C860&gt;0,VLOOKUP($C860,'ALN 070824'!$A:$C,2,FALSE),"")</f>
        <v/>
      </c>
      <c r="F860" s="10"/>
      <c r="G860" s="18"/>
      <c r="I860" s="106" t="str">
        <f t="shared" si="52"/>
        <v/>
      </c>
      <c r="J860" s="106" t="str">
        <f t="shared" si="53"/>
        <v/>
      </c>
      <c r="K860" s="106" t="str">
        <f t="shared" si="54"/>
        <v/>
      </c>
      <c r="L860" s="106" t="str">
        <f t="shared" si="55"/>
        <v/>
      </c>
    </row>
    <row r="861" spans="1:12">
      <c r="A861" s="103" t="str">
        <f>IF($C861=0,"",'RECEIVED FROM STATE'!$B$2)</f>
        <v/>
      </c>
      <c r="B861" s="104" t="str">
        <f>IF($C861&gt;0,VLOOKUP($C861,'ALN 070824'!$A:$C,3,FALSE),"")</f>
        <v/>
      </c>
      <c r="C861" s="30"/>
      <c r="D861" s="29"/>
      <c r="E861" s="105" t="str">
        <f>IF($C861&gt;0,VLOOKUP($C861,'ALN 070824'!$A:$C,2,FALSE),"")</f>
        <v/>
      </c>
      <c r="F861" s="10"/>
      <c r="G861" s="18"/>
      <c r="I861" s="106" t="str">
        <f t="shared" si="52"/>
        <v/>
      </c>
      <c r="J861" s="106" t="str">
        <f t="shared" si="53"/>
        <v/>
      </c>
      <c r="K861" s="106" t="str">
        <f t="shared" si="54"/>
        <v/>
      </c>
      <c r="L861" s="106" t="str">
        <f t="shared" si="55"/>
        <v/>
      </c>
    </row>
    <row r="862" spans="1:12">
      <c r="A862" s="103" t="str">
        <f>IF($C862=0,"",'RECEIVED FROM STATE'!$B$2)</f>
        <v/>
      </c>
      <c r="B862" s="104" t="str">
        <f>IF($C862&gt;0,VLOOKUP($C862,'ALN 070824'!$A:$C,3,FALSE),"")</f>
        <v/>
      </c>
      <c r="C862" s="30"/>
      <c r="D862" s="29"/>
      <c r="E862" s="105" t="str">
        <f>IF($C862&gt;0,VLOOKUP($C862,'ALN 070824'!$A:$C,2,FALSE),"")</f>
        <v/>
      </c>
      <c r="F862" s="10"/>
      <c r="G862" s="18"/>
      <c r="I862" s="106" t="str">
        <f t="shared" si="52"/>
        <v/>
      </c>
      <c r="J862" s="106" t="str">
        <f t="shared" si="53"/>
        <v/>
      </c>
      <c r="K862" s="106" t="str">
        <f t="shared" si="54"/>
        <v/>
      </c>
      <c r="L862" s="106" t="str">
        <f t="shared" si="55"/>
        <v/>
      </c>
    </row>
    <row r="863" spans="1:12">
      <c r="A863" s="103" t="str">
        <f>IF($C863=0,"",'RECEIVED FROM STATE'!$B$2)</f>
        <v/>
      </c>
      <c r="B863" s="104" t="str">
        <f>IF($C863&gt;0,VLOOKUP($C863,'ALN 070824'!$A:$C,3,FALSE),"")</f>
        <v/>
      </c>
      <c r="C863" s="30"/>
      <c r="D863" s="29"/>
      <c r="E863" s="105" t="str">
        <f>IF($C863&gt;0,VLOOKUP($C863,'ALN 070824'!$A:$C,2,FALSE),"")</f>
        <v/>
      </c>
      <c r="F863" s="10"/>
      <c r="G863" s="18"/>
      <c r="I863" s="106" t="str">
        <f t="shared" si="52"/>
        <v/>
      </c>
      <c r="J863" s="106" t="str">
        <f t="shared" si="53"/>
        <v/>
      </c>
      <c r="K863" s="106" t="str">
        <f t="shared" si="54"/>
        <v/>
      </c>
      <c r="L863" s="106" t="str">
        <f t="shared" si="55"/>
        <v/>
      </c>
    </row>
    <row r="864" spans="1:12">
      <c r="A864" s="103" t="str">
        <f>IF($C864=0,"",'RECEIVED FROM STATE'!$B$2)</f>
        <v/>
      </c>
      <c r="B864" s="104" t="str">
        <f>IF($C864&gt;0,VLOOKUP($C864,'ALN 070824'!$A:$C,3,FALSE),"")</f>
        <v/>
      </c>
      <c r="C864" s="30"/>
      <c r="D864" s="29"/>
      <c r="E864" s="105" t="str">
        <f>IF($C864&gt;0,VLOOKUP($C864,'ALN 070824'!$A:$C,2,FALSE),"")</f>
        <v/>
      </c>
      <c r="F864" s="10"/>
      <c r="G864" s="18"/>
      <c r="I864" s="106" t="str">
        <f t="shared" si="52"/>
        <v/>
      </c>
      <c r="J864" s="106" t="str">
        <f t="shared" si="53"/>
        <v/>
      </c>
      <c r="K864" s="106" t="str">
        <f t="shared" si="54"/>
        <v/>
      </c>
      <c r="L864" s="106" t="str">
        <f t="shared" si="55"/>
        <v/>
      </c>
    </row>
    <row r="865" spans="1:12">
      <c r="A865" s="103" t="str">
        <f>IF($C865=0,"",'RECEIVED FROM STATE'!$B$2)</f>
        <v/>
      </c>
      <c r="B865" s="104" t="str">
        <f>IF($C865&gt;0,VLOOKUP($C865,'ALN 070824'!$A:$C,3,FALSE),"")</f>
        <v/>
      </c>
      <c r="C865" s="30"/>
      <c r="D865" s="29"/>
      <c r="E865" s="105" t="str">
        <f>IF($C865&gt;0,VLOOKUP($C865,'ALN 070824'!$A:$C,2,FALSE),"")</f>
        <v/>
      </c>
      <c r="F865" s="10"/>
      <c r="G865" s="18"/>
      <c r="I865" s="106" t="str">
        <f t="shared" si="52"/>
        <v/>
      </c>
      <c r="J865" s="106" t="str">
        <f t="shared" si="53"/>
        <v/>
      </c>
      <c r="K865" s="106" t="str">
        <f t="shared" si="54"/>
        <v/>
      </c>
      <c r="L865" s="106" t="str">
        <f t="shared" si="55"/>
        <v/>
      </c>
    </row>
    <row r="866" spans="1:12">
      <c r="A866" s="103" t="str">
        <f>IF($C866=0,"",'RECEIVED FROM STATE'!$B$2)</f>
        <v/>
      </c>
      <c r="B866" s="104" t="str">
        <f>IF($C866&gt;0,VLOOKUP($C866,'ALN 070824'!$A:$C,3,FALSE),"")</f>
        <v/>
      </c>
      <c r="C866" s="30"/>
      <c r="D866" s="29"/>
      <c r="E866" s="105" t="str">
        <f>IF($C866&gt;0,VLOOKUP($C866,'ALN 070824'!$A:$C,2,FALSE),"")</f>
        <v/>
      </c>
      <c r="F866" s="10"/>
      <c r="G866" s="18"/>
      <c r="I866" s="106" t="str">
        <f t="shared" si="52"/>
        <v/>
      </c>
      <c r="J866" s="106" t="str">
        <f t="shared" si="53"/>
        <v/>
      </c>
      <c r="K866" s="106" t="str">
        <f t="shared" si="54"/>
        <v/>
      </c>
      <c r="L866" s="106" t="str">
        <f t="shared" si="55"/>
        <v/>
      </c>
    </row>
    <row r="867" spans="1:12">
      <c r="A867" s="103" t="str">
        <f>IF($C867=0,"",'RECEIVED FROM STATE'!$B$2)</f>
        <v/>
      </c>
      <c r="B867" s="104" t="str">
        <f>IF($C867&gt;0,VLOOKUP($C867,'ALN 070824'!$A:$C,3,FALSE),"")</f>
        <v/>
      </c>
      <c r="C867" s="30"/>
      <c r="D867" s="29"/>
      <c r="E867" s="105" t="str">
        <f>IF($C867&gt;0,VLOOKUP($C867,'ALN 070824'!$A:$C,2,FALSE),"")</f>
        <v/>
      </c>
      <c r="F867" s="10"/>
      <c r="G867" s="18"/>
      <c r="I867" s="106" t="str">
        <f t="shared" si="52"/>
        <v/>
      </c>
      <c r="J867" s="106" t="str">
        <f t="shared" si="53"/>
        <v/>
      </c>
      <c r="K867" s="106" t="str">
        <f t="shared" si="54"/>
        <v/>
      </c>
      <c r="L867" s="106" t="str">
        <f t="shared" si="55"/>
        <v/>
      </c>
    </row>
    <row r="868" spans="1:12">
      <c r="A868" s="103" t="str">
        <f>IF($C868=0,"",'RECEIVED FROM STATE'!$B$2)</f>
        <v/>
      </c>
      <c r="B868" s="104" t="str">
        <f>IF($C868&gt;0,VLOOKUP($C868,'ALN 070824'!$A:$C,3,FALSE),"")</f>
        <v/>
      </c>
      <c r="C868" s="30"/>
      <c r="D868" s="29"/>
      <c r="E868" s="105" t="str">
        <f>IF($C868&gt;0,VLOOKUP($C868,'ALN 070824'!$A:$C,2,FALSE),"")</f>
        <v/>
      </c>
      <c r="F868" s="10"/>
      <c r="G868" s="18"/>
      <c r="I868" s="106" t="str">
        <f t="shared" si="52"/>
        <v/>
      </c>
      <c r="J868" s="106" t="str">
        <f t="shared" si="53"/>
        <v/>
      </c>
      <c r="K868" s="106" t="str">
        <f t="shared" si="54"/>
        <v/>
      </c>
      <c r="L868" s="106" t="str">
        <f t="shared" si="55"/>
        <v/>
      </c>
    </row>
    <row r="869" spans="1:12">
      <c r="A869" s="103" t="str">
        <f>IF($C869=0,"",'RECEIVED FROM STATE'!$B$2)</f>
        <v/>
      </c>
      <c r="B869" s="104" t="str">
        <f>IF($C869&gt;0,VLOOKUP($C869,'ALN 070824'!$A:$C,3,FALSE),"")</f>
        <v/>
      </c>
      <c r="C869" s="30"/>
      <c r="D869" s="29"/>
      <c r="E869" s="105" t="str">
        <f>IF($C869&gt;0,VLOOKUP($C869,'ALN 070824'!$A:$C,2,FALSE),"")</f>
        <v/>
      </c>
      <c r="F869" s="10"/>
      <c r="G869" s="18"/>
      <c r="I869" s="106" t="str">
        <f t="shared" si="52"/>
        <v/>
      </c>
      <c r="J869" s="106" t="str">
        <f t="shared" si="53"/>
        <v/>
      </c>
      <c r="K869" s="106" t="str">
        <f t="shared" si="54"/>
        <v/>
      </c>
      <c r="L869" s="106" t="str">
        <f t="shared" si="55"/>
        <v/>
      </c>
    </row>
    <row r="870" spans="1:12">
      <c r="A870" s="103" t="str">
        <f>IF($C870=0,"",'RECEIVED FROM STATE'!$B$2)</f>
        <v/>
      </c>
      <c r="B870" s="104" t="str">
        <f>IF($C870&gt;0,VLOOKUP($C870,'ALN 070824'!$A:$C,3,FALSE),"")</f>
        <v/>
      </c>
      <c r="C870" s="30"/>
      <c r="D870" s="29"/>
      <c r="E870" s="105" t="str">
        <f>IF($C870&gt;0,VLOOKUP($C870,'ALN 070824'!$A:$C,2,FALSE),"")</f>
        <v/>
      </c>
      <c r="F870" s="10"/>
      <c r="G870" s="18"/>
      <c r="I870" s="106" t="str">
        <f t="shared" si="52"/>
        <v/>
      </c>
      <c r="J870" s="106" t="str">
        <f t="shared" si="53"/>
        <v/>
      </c>
      <c r="K870" s="106" t="str">
        <f t="shared" si="54"/>
        <v/>
      </c>
      <c r="L870" s="106" t="str">
        <f t="shared" si="55"/>
        <v/>
      </c>
    </row>
    <row r="871" spans="1:12">
      <c r="A871" s="103" t="str">
        <f>IF($C871=0,"",'RECEIVED FROM STATE'!$B$2)</f>
        <v/>
      </c>
      <c r="B871" s="104" t="str">
        <f>IF($C871&gt;0,VLOOKUP($C871,'ALN 070824'!$A:$C,3,FALSE),"")</f>
        <v/>
      </c>
      <c r="C871" s="30"/>
      <c r="D871" s="29"/>
      <c r="E871" s="105" t="str">
        <f>IF($C871&gt;0,VLOOKUP($C871,'ALN 070824'!$A:$C,2,FALSE),"")</f>
        <v/>
      </c>
      <c r="F871" s="10"/>
      <c r="G871" s="18"/>
      <c r="I871" s="106" t="str">
        <f t="shared" si="52"/>
        <v/>
      </c>
      <c r="J871" s="106" t="str">
        <f t="shared" si="53"/>
        <v/>
      </c>
      <c r="K871" s="106" t="str">
        <f t="shared" si="54"/>
        <v/>
      </c>
      <c r="L871" s="106" t="str">
        <f t="shared" si="55"/>
        <v/>
      </c>
    </row>
    <row r="872" spans="1:12">
      <c r="A872" s="103" t="str">
        <f>IF($C872=0,"",'RECEIVED FROM STATE'!$B$2)</f>
        <v/>
      </c>
      <c r="B872" s="104" t="str">
        <f>IF($C872&gt;0,VLOOKUP($C872,'ALN 070824'!$A:$C,3,FALSE),"")</f>
        <v/>
      </c>
      <c r="C872" s="30"/>
      <c r="D872" s="29"/>
      <c r="E872" s="105" t="str">
        <f>IF($C872&gt;0,VLOOKUP($C872,'ALN 070824'!$A:$C,2,FALSE),"")</f>
        <v/>
      </c>
      <c r="F872" s="10"/>
      <c r="G872" s="18"/>
      <c r="I872" s="106" t="str">
        <f t="shared" si="52"/>
        <v/>
      </c>
      <c r="J872" s="106" t="str">
        <f t="shared" si="53"/>
        <v/>
      </c>
      <c r="K872" s="106" t="str">
        <f t="shared" si="54"/>
        <v/>
      </c>
      <c r="L872" s="106" t="str">
        <f t="shared" si="55"/>
        <v/>
      </c>
    </row>
    <row r="873" spans="1:12">
      <c r="A873" s="103" t="str">
        <f>IF($C873=0,"",'RECEIVED FROM STATE'!$B$2)</f>
        <v/>
      </c>
      <c r="B873" s="104" t="str">
        <f>IF($C873&gt;0,VLOOKUP($C873,'ALN 070824'!$A:$C,3,FALSE),"")</f>
        <v/>
      </c>
      <c r="C873" s="30"/>
      <c r="D873" s="29"/>
      <c r="E873" s="105" t="str">
        <f>IF($C873&gt;0,VLOOKUP($C873,'ALN 070824'!$A:$C,2,FALSE),"")</f>
        <v/>
      </c>
      <c r="F873" s="10"/>
      <c r="G873" s="18"/>
      <c r="I873" s="106" t="str">
        <f t="shared" si="52"/>
        <v/>
      </c>
      <c r="J873" s="106" t="str">
        <f t="shared" si="53"/>
        <v/>
      </c>
      <c r="K873" s="106" t="str">
        <f t="shared" si="54"/>
        <v/>
      </c>
      <c r="L873" s="106" t="str">
        <f t="shared" si="55"/>
        <v/>
      </c>
    </row>
    <row r="874" spans="1:12">
      <c r="A874" s="103" t="str">
        <f>IF($C874=0,"",'RECEIVED FROM STATE'!$B$2)</f>
        <v/>
      </c>
      <c r="B874" s="104" t="str">
        <f>IF($C874&gt;0,VLOOKUP($C874,'ALN 070824'!$A:$C,3,FALSE),"")</f>
        <v/>
      </c>
      <c r="C874" s="30"/>
      <c r="D874" s="29"/>
      <c r="E874" s="105" t="str">
        <f>IF($C874&gt;0,VLOOKUP($C874,'ALN 070824'!$A:$C,2,FALSE),"")</f>
        <v/>
      </c>
      <c r="F874" s="10"/>
      <c r="G874" s="18"/>
      <c r="I874" s="106" t="str">
        <f t="shared" si="52"/>
        <v/>
      </c>
      <c r="J874" s="106" t="str">
        <f t="shared" si="53"/>
        <v/>
      </c>
      <c r="K874" s="106" t="str">
        <f t="shared" si="54"/>
        <v/>
      </c>
      <c r="L874" s="106" t="str">
        <f t="shared" si="55"/>
        <v/>
      </c>
    </row>
    <row r="875" spans="1:12">
      <c r="A875" s="103" t="str">
        <f>IF($C875=0,"",'RECEIVED FROM STATE'!$B$2)</f>
        <v/>
      </c>
      <c r="B875" s="104" t="str">
        <f>IF($C875&gt;0,VLOOKUP($C875,'ALN 070824'!$A:$C,3,FALSE),"")</f>
        <v/>
      </c>
      <c r="C875" s="30"/>
      <c r="D875" s="29"/>
      <c r="E875" s="105" t="str">
        <f>IF($C875&gt;0,VLOOKUP($C875,'ALN 070824'!$A:$C,2,FALSE),"")</f>
        <v/>
      </c>
      <c r="F875" s="10"/>
      <c r="G875" s="18"/>
      <c r="I875" s="106" t="str">
        <f t="shared" si="52"/>
        <v/>
      </c>
      <c r="J875" s="106" t="str">
        <f t="shared" si="53"/>
        <v/>
      </c>
      <c r="K875" s="106" t="str">
        <f t="shared" si="54"/>
        <v/>
      </c>
      <c r="L875" s="106" t="str">
        <f t="shared" si="55"/>
        <v/>
      </c>
    </row>
    <row r="876" spans="1:12">
      <c r="A876" s="103" t="str">
        <f>IF($C876=0,"",'RECEIVED FROM STATE'!$B$2)</f>
        <v/>
      </c>
      <c r="B876" s="104" t="str">
        <f>IF($C876&gt;0,VLOOKUP($C876,'ALN 070824'!$A:$C,3,FALSE),"")</f>
        <v/>
      </c>
      <c r="C876" s="30"/>
      <c r="D876" s="29"/>
      <c r="E876" s="105" t="str">
        <f>IF($C876&gt;0,VLOOKUP($C876,'ALN 070824'!$A:$C,2,FALSE),"")</f>
        <v/>
      </c>
      <c r="F876" s="10"/>
      <c r="G876" s="18"/>
      <c r="I876" s="106" t="str">
        <f t="shared" si="52"/>
        <v/>
      </c>
      <c r="J876" s="106" t="str">
        <f t="shared" si="53"/>
        <v/>
      </c>
      <c r="K876" s="106" t="str">
        <f t="shared" si="54"/>
        <v/>
      </c>
      <c r="L876" s="106" t="str">
        <f t="shared" si="55"/>
        <v/>
      </c>
    </row>
    <row r="877" spans="1:12">
      <c r="A877" s="103" t="str">
        <f>IF($C877=0,"",'RECEIVED FROM STATE'!$B$2)</f>
        <v/>
      </c>
      <c r="B877" s="104" t="str">
        <f>IF($C877&gt;0,VLOOKUP($C877,'ALN 070824'!$A:$C,3,FALSE),"")</f>
        <v/>
      </c>
      <c r="C877" s="30"/>
      <c r="D877" s="29"/>
      <c r="E877" s="105" t="str">
        <f>IF($C877&gt;0,VLOOKUP($C877,'ALN 070824'!$A:$C,2,FALSE),"")</f>
        <v/>
      </c>
      <c r="F877" s="10"/>
      <c r="G877" s="18"/>
      <c r="I877" s="106" t="str">
        <f t="shared" si="52"/>
        <v/>
      </c>
      <c r="J877" s="106" t="str">
        <f t="shared" si="53"/>
        <v/>
      </c>
      <c r="K877" s="106" t="str">
        <f t="shared" si="54"/>
        <v/>
      </c>
      <c r="L877" s="106" t="str">
        <f t="shared" si="55"/>
        <v/>
      </c>
    </row>
    <row r="878" spans="1:12">
      <c r="A878" s="103" t="str">
        <f>IF($C878=0,"",'RECEIVED FROM STATE'!$B$2)</f>
        <v/>
      </c>
      <c r="B878" s="104" t="str">
        <f>IF($C878&gt;0,VLOOKUP($C878,'ALN 070824'!$A:$C,3,FALSE),"")</f>
        <v/>
      </c>
      <c r="C878" s="30"/>
      <c r="D878" s="29"/>
      <c r="E878" s="105" t="str">
        <f>IF($C878&gt;0,VLOOKUP($C878,'ALN 070824'!$A:$C,2,FALSE),"")</f>
        <v/>
      </c>
      <c r="F878" s="10"/>
      <c r="G878" s="18"/>
      <c r="I878" s="106" t="str">
        <f t="shared" si="52"/>
        <v/>
      </c>
      <c r="J878" s="106" t="str">
        <f t="shared" si="53"/>
        <v/>
      </c>
      <c r="K878" s="106" t="str">
        <f t="shared" si="54"/>
        <v/>
      </c>
      <c r="L878" s="106" t="str">
        <f t="shared" si="55"/>
        <v/>
      </c>
    </row>
    <row r="879" spans="1:12">
      <c r="A879" s="103" t="str">
        <f>IF($C879=0,"",'RECEIVED FROM STATE'!$B$2)</f>
        <v/>
      </c>
      <c r="B879" s="104" t="str">
        <f>IF($C879&gt;0,VLOOKUP($C879,'ALN 070824'!$A:$C,3,FALSE),"")</f>
        <v/>
      </c>
      <c r="C879" s="30"/>
      <c r="D879" s="29"/>
      <c r="E879" s="105" t="str">
        <f>IF($C879&gt;0,VLOOKUP($C879,'ALN 070824'!$A:$C,2,FALSE),"")</f>
        <v/>
      </c>
      <c r="F879" s="10"/>
      <c r="G879" s="18"/>
      <c r="I879" s="106" t="str">
        <f t="shared" si="52"/>
        <v/>
      </c>
      <c r="J879" s="106" t="str">
        <f t="shared" si="53"/>
        <v/>
      </c>
      <c r="K879" s="106" t="str">
        <f t="shared" si="54"/>
        <v/>
      </c>
      <c r="L879" s="106" t="str">
        <f t="shared" si="55"/>
        <v/>
      </c>
    </row>
    <row r="880" spans="1:12">
      <c r="A880" s="103" t="str">
        <f>IF($C880=0,"",'RECEIVED FROM STATE'!$B$2)</f>
        <v/>
      </c>
      <c r="B880" s="104" t="str">
        <f>IF($C880&gt;0,VLOOKUP($C880,'ALN 070824'!$A:$C,3,FALSE),"")</f>
        <v/>
      </c>
      <c r="C880" s="30"/>
      <c r="D880" s="29"/>
      <c r="E880" s="105" t="str">
        <f>IF($C880&gt;0,VLOOKUP($C880,'ALN 070824'!$A:$C,2,FALSE),"")</f>
        <v/>
      </c>
      <c r="F880" s="10"/>
      <c r="G880" s="18"/>
      <c r="I880" s="106" t="str">
        <f t="shared" si="52"/>
        <v/>
      </c>
      <c r="J880" s="106" t="str">
        <f t="shared" si="53"/>
        <v/>
      </c>
      <c r="K880" s="106" t="str">
        <f t="shared" si="54"/>
        <v/>
      </c>
      <c r="L880" s="106" t="str">
        <f t="shared" si="55"/>
        <v/>
      </c>
    </row>
    <row r="881" spans="1:12">
      <c r="A881" s="103" t="str">
        <f>IF($C881=0,"",'RECEIVED FROM STATE'!$B$2)</f>
        <v/>
      </c>
      <c r="B881" s="104" t="str">
        <f>IF($C881&gt;0,VLOOKUP($C881,'ALN 070824'!$A:$C,3,FALSE),"")</f>
        <v/>
      </c>
      <c r="C881" s="30"/>
      <c r="D881" s="29"/>
      <c r="E881" s="105" t="str">
        <f>IF($C881&gt;0,VLOOKUP($C881,'ALN 070824'!$A:$C,2,FALSE),"")</f>
        <v/>
      </c>
      <c r="F881" s="10"/>
      <c r="G881" s="18"/>
      <c r="I881" s="106" t="str">
        <f t="shared" si="52"/>
        <v/>
      </c>
      <c r="J881" s="106" t="str">
        <f t="shared" si="53"/>
        <v/>
      </c>
      <c r="K881" s="106" t="str">
        <f t="shared" si="54"/>
        <v/>
      </c>
      <c r="L881" s="106" t="str">
        <f t="shared" si="55"/>
        <v/>
      </c>
    </row>
    <row r="882" spans="1:12">
      <c r="A882" s="103" t="str">
        <f>IF($C882=0,"",'RECEIVED FROM STATE'!$B$2)</f>
        <v/>
      </c>
      <c r="B882" s="104" t="str">
        <f>IF($C882&gt;0,VLOOKUP($C882,'ALN 070824'!$A:$C,3,FALSE),"")</f>
        <v/>
      </c>
      <c r="C882" s="30"/>
      <c r="D882" s="29"/>
      <c r="E882" s="105" t="str">
        <f>IF($C882&gt;0,VLOOKUP($C882,'ALN 070824'!$A:$C,2,FALSE),"")</f>
        <v/>
      </c>
      <c r="F882" s="10"/>
      <c r="G882" s="18"/>
      <c r="I882" s="106" t="str">
        <f t="shared" si="52"/>
        <v/>
      </c>
      <c r="J882" s="106" t="str">
        <f t="shared" si="53"/>
        <v/>
      </c>
      <c r="K882" s="106" t="str">
        <f t="shared" si="54"/>
        <v/>
      </c>
      <c r="L882" s="106" t="str">
        <f t="shared" si="55"/>
        <v/>
      </c>
    </row>
    <row r="883" spans="1:12">
      <c r="A883" s="103" t="str">
        <f>IF($C883=0,"",'RECEIVED FROM STATE'!$B$2)</f>
        <v/>
      </c>
      <c r="B883" s="104" t="str">
        <f>IF($C883&gt;0,VLOOKUP($C883,'ALN 070824'!$A:$C,3,FALSE),"")</f>
        <v/>
      </c>
      <c r="C883" s="30"/>
      <c r="D883" s="29"/>
      <c r="E883" s="105" t="str">
        <f>IF($C883&gt;0,VLOOKUP($C883,'ALN 070824'!$A:$C,2,FALSE),"")</f>
        <v/>
      </c>
      <c r="F883" s="10"/>
      <c r="G883" s="18"/>
      <c r="I883" s="106" t="str">
        <f t="shared" si="52"/>
        <v/>
      </c>
      <c r="J883" s="106" t="str">
        <f t="shared" si="53"/>
        <v/>
      </c>
      <c r="K883" s="106" t="str">
        <f t="shared" si="54"/>
        <v/>
      </c>
      <c r="L883" s="106" t="str">
        <f t="shared" si="55"/>
        <v/>
      </c>
    </row>
    <row r="884" spans="1:12">
      <c r="A884" s="103" t="str">
        <f>IF($C884=0,"",'RECEIVED FROM STATE'!$B$2)</f>
        <v/>
      </c>
      <c r="B884" s="104" t="str">
        <f>IF($C884&gt;0,VLOOKUP($C884,'ALN 070824'!$A:$C,3,FALSE),"")</f>
        <v/>
      </c>
      <c r="C884" s="30"/>
      <c r="D884" s="29"/>
      <c r="E884" s="105" t="str">
        <f>IF($C884&gt;0,VLOOKUP($C884,'ALN 070824'!$A:$C,2,FALSE),"")</f>
        <v/>
      </c>
      <c r="F884" s="10"/>
      <c r="G884" s="18"/>
      <c r="I884" s="106" t="str">
        <f t="shared" si="52"/>
        <v/>
      </c>
      <c r="J884" s="106" t="str">
        <f t="shared" si="53"/>
        <v/>
      </c>
      <c r="K884" s="106" t="str">
        <f t="shared" si="54"/>
        <v/>
      </c>
      <c r="L884" s="106" t="str">
        <f t="shared" si="55"/>
        <v/>
      </c>
    </row>
    <row r="885" spans="1:12">
      <c r="A885" s="103" t="str">
        <f>IF($C885=0,"",'RECEIVED FROM STATE'!$B$2)</f>
        <v/>
      </c>
      <c r="B885" s="104" t="str">
        <f>IF($C885&gt;0,VLOOKUP($C885,'ALN 070824'!$A:$C,3,FALSE),"")</f>
        <v/>
      </c>
      <c r="C885" s="30"/>
      <c r="D885" s="29"/>
      <c r="E885" s="105" t="str">
        <f>IF($C885&gt;0,VLOOKUP($C885,'ALN 070824'!$A:$C,2,FALSE),"")</f>
        <v/>
      </c>
      <c r="F885" s="10"/>
      <c r="G885" s="18"/>
      <c r="I885" s="106" t="str">
        <f t="shared" si="52"/>
        <v/>
      </c>
      <c r="J885" s="106" t="str">
        <f t="shared" si="53"/>
        <v/>
      </c>
      <c r="K885" s="106" t="str">
        <f t="shared" si="54"/>
        <v/>
      </c>
      <c r="L885" s="106" t="str">
        <f t="shared" si="55"/>
        <v/>
      </c>
    </row>
    <row r="886" spans="1:12">
      <c r="A886" s="103" t="str">
        <f>IF($C886=0,"",'RECEIVED FROM STATE'!$B$2)</f>
        <v/>
      </c>
      <c r="B886" s="104" t="str">
        <f>IF($C886&gt;0,VLOOKUP($C886,'ALN 070824'!$A:$C,3,FALSE),"")</f>
        <v/>
      </c>
      <c r="C886" s="30"/>
      <c r="D886" s="29"/>
      <c r="E886" s="105" t="str">
        <f>IF($C886&gt;0,VLOOKUP($C886,'ALN 070824'!$A:$C,2,FALSE),"")</f>
        <v/>
      </c>
      <c r="F886" s="10"/>
      <c r="G886" s="18"/>
      <c r="I886" s="106" t="str">
        <f t="shared" si="52"/>
        <v/>
      </c>
      <c r="J886" s="106" t="str">
        <f t="shared" si="53"/>
        <v/>
      </c>
      <c r="K886" s="106" t="str">
        <f t="shared" si="54"/>
        <v/>
      </c>
      <c r="L886" s="106" t="str">
        <f t="shared" si="55"/>
        <v/>
      </c>
    </row>
    <row r="887" spans="1:12">
      <c r="A887" s="103" t="str">
        <f>IF($C887=0,"",'RECEIVED FROM STATE'!$B$2)</f>
        <v/>
      </c>
      <c r="B887" s="104" t="str">
        <f>IF($C887&gt;0,VLOOKUP($C887,'ALN 070824'!$A:$C,3,FALSE),"")</f>
        <v/>
      </c>
      <c r="C887" s="30"/>
      <c r="D887" s="29"/>
      <c r="E887" s="105" t="str">
        <f>IF($C887&gt;0,VLOOKUP($C887,'ALN 070824'!$A:$C,2,FALSE),"")</f>
        <v/>
      </c>
      <c r="F887" s="10"/>
      <c r="G887" s="18"/>
      <c r="I887" s="106" t="str">
        <f t="shared" si="52"/>
        <v/>
      </c>
      <c r="J887" s="106" t="str">
        <f t="shared" si="53"/>
        <v/>
      </c>
      <c r="K887" s="106" t="str">
        <f t="shared" si="54"/>
        <v/>
      </c>
      <c r="L887" s="106" t="str">
        <f t="shared" si="55"/>
        <v/>
      </c>
    </row>
    <row r="888" spans="1:12">
      <c r="A888" s="103" t="str">
        <f>IF($C888=0,"",'RECEIVED FROM STATE'!$B$2)</f>
        <v/>
      </c>
      <c r="B888" s="104" t="str">
        <f>IF($C888&gt;0,VLOOKUP($C888,'ALN 070824'!$A:$C,3,FALSE),"")</f>
        <v/>
      </c>
      <c r="C888" s="30"/>
      <c r="D888" s="29"/>
      <c r="E888" s="105" t="str">
        <f>IF($C888&gt;0,VLOOKUP($C888,'ALN 070824'!$A:$C,2,FALSE),"")</f>
        <v/>
      </c>
      <c r="F888" s="10"/>
      <c r="G888" s="18"/>
      <c r="I888" s="106" t="str">
        <f t="shared" si="52"/>
        <v/>
      </c>
      <c r="J888" s="106" t="str">
        <f t="shared" si="53"/>
        <v/>
      </c>
      <c r="K888" s="106" t="str">
        <f t="shared" si="54"/>
        <v/>
      </c>
      <c r="L888" s="106" t="str">
        <f t="shared" si="55"/>
        <v/>
      </c>
    </row>
    <row r="889" spans="1:12">
      <c r="A889" s="103" t="str">
        <f>IF($C889=0,"",'RECEIVED FROM STATE'!$B$2)</f>
        <v/>
      </c>
      <c r="B889" s="104" t="str">
        <f>IF($C889&gt;0,VLOOKUP($C889,'ALN 070824'!$A:$C,3,FALSE),"")</f>
        <v/>
      </c>
      <c r="C889" s="30"/>
      <c r="D889" s="29"/>
      <c r="E889" s="105" t="str">
        <f>IF($C889&gt;0,VLOOKUP($C889,'ALN 070824'!$A:$C,2,FALSE),"")</f>
        <v/>
      </c>
      <c r="F889" s="10"/>
      <c r="G889" s="18"/>
      <c r="I889" s="106" t="str">
        <f t="shared" si="52"/>
        <v/>
      </c>
      <c r="J889" s="106" t="str">
        <f t="shared" si="53"/>
        <v/>
      </c>
      <c r="K889" s="106" t="str">
        <f t="shared" si="54"/>
        <v/>
      </c>
      <c r="L889" s="106" t="str">
        <f t="shared" si="55"/>
        <v/>
      </c>
    </row>
    <row r="890" spans="1:12">
      <c r="A890" s="103" t="str">
        <f>IF($C890=0,"",'RECEIVED FROM STATE'!$B$2)</f>
        <v/>
      </c>
      <c r="B890" s="104" t="str">
        <f>IF($C890&gt;0,VLOOKUP($C890,'ALN 070824'!$A:$C,3,FALSE),"")</f>
        <v/>
      </c>
      <c r="C890" s="30"/>
      <c r="D890" s="29"/>
      <c r="E890" s="105" t="str">
        <f>IF($C890&gt;0,VLOOKUP($C890,'ALN 070824'!$A:$C,2,FALSE),"")</f>
        <v/>
      </c>
      <c r="F890" s="10"/>
      <c r="G890" s="18"/>
      <c r="I890" s="106" t="str">
        <f t="shared" si="52"/>
        <v/>
      </c>
      <c r="J890" s="106" t="str">
        <f t="shared" si="53"/>
        <v/>
      </c>
      <c r="K890" s="106" t="str">
        <f t="shared" si="54"/>
        <v/>
      </c>
      <c r="L890" s="106" t="str">
        <f t="shared" si="55"/>
        <v/>
      </c>
    </row>
    <row r="891" spans="1:12">
      <c r="A891" s="103" t="str">
        <f>IF($C891=0,"",'RECEIVED FROM STATE'!$B$2)</f>
        <v/>
      </c>
      <c r="B891" s="104" t="str">
        <f>IF($C891&gt;0,VLOOKUP($C891,'ALN 070824'!$A:$C,3,FALSE),"")</f>
        <v/>
      </c>
      <c r="C891" s="30"/>
      <c r="D891" s="29"/>
      <c r="E891" s="105" t="str">
        <f>IF($C891&gt;0,VLOOKUP($C891,'ALN 070824'!$A:$C,2,FALSE),"")</f>
        <v/>
      </c>
      <c r="F891" s="10"/>
      <c r="G891" s="18"/>
      <c r="I891" s="106" t="str">
        <f t="shared" si="52"/>
        <v/>
      </c>
      <c r="J891" s="106" t="str">
        <f t="shared" si="53"/>
        <v/>
      </c>
      <c r="K891" s="106" t="str">
        <f t="shared" si="54"/>
        <v/>
      </c>
      <c r="L891" s="106" t="str">
        <f t="shared" si="55"/>
        <v/>
      </c>
    </row>
    <row r="892" spans="1:12">
      <c r="A892" s="103" t="str">
        <f>IF($C892=0,"",'RECEIVED FROM STATE'!$B$2)</f>
        <v/>
      </c>
      <c r="B892" s="104" t="str">
        <f>IF($C892&gt;0,VLOOKUP($C892,'ALN 070824'!$A:$C,3,FALSE),"")</f>
        <v/>
      </c>
      <c r="C892" s="30"/>
      <c r="D892" s="29"/>
      <c r="E892" s="105" t="str">
        <f>IF($C892&gt;0,VLOOKUP($C892,'ALN 070824'!$A:$C,2,FALSE),"")</f>
        <v/>
      </c>
      <c r="F892" s="10"/>
      <c r="G892" s="18"/>
      <c r="I892" s="106" t="str">
        <f t="shared" si="52"/>
        <v/>
      </c>
      <c r="J892" s="106" t="str">
        <f t="shared" si="53"/>
        <v/>
      </c>
      <c r="K892" s="106" t="str">
        <f t="shared" si="54"/>
        <v/>
      </c>
      <c r="L892" s="106" t="str">
        <f t="shared" si="55"/>
        <v/>
      </c>
    </row>
    <row r="893" spans="1:12">
      <c r="A893" s="103" t="str">
        <f>IF($C893=0,"",'RECEIVED FROM STATE'!$B$2)</f>
        <v/>
      </c>
      <c r="B893" s="104" t="str">
        <f>IF($C893&gt;0,VLOOKUP($C893,'ALN 070824'!$A:$C,3,FALSE),"")</f>
        <v/>
      </c>
      <c r="C893" s="30"/>
      <c r="D893" s="29"/>
      <c r="E893" s="105" t="str">
        <f>IF($C893&gt;0,VLOOKUP($C893,'ALN 070824'!$A:$C,2,FALSE),"")</f>
        <v/>
      </c>
      <c r="F893" s="10"/>
      <c r="G893" s="18"/>
      <c r="I893" s="106" t="str">
        <f t="shared" si="52"/>
        <v/>
      </c>
      <c r="J893" s="106" t="str">
        <f t="shared" si="53"/>
        <v/>
      </c>
      <c r="K893" s="106" t="str">
        <f t="shared" si="54"/>
        <v/>
      </c>
      <c r="L893" s="106" t="str">
        <f t="shared" si="55"/>
        <v/>
      </c>
    </row>
    <row r="894" spans="1:12">
      <c r="A894" s="103" t="str">
        <f>IF($C894=0,"",'RECEIVED FROM STATE'!$B$2)</f>
        <v/>
      </c>
      <c r="B894" s="104" t="str">
        <f>IF($C894&gt;0,VLOOKUP($C894,'ALN 070824'!$A:$C,3,FALSE),"")</f>
        <v/>
      </c>
      <c r="C894" s="30"/>
      <c r="D894" s="29"/>
      <c r="E894" s="105" t="str">
        <f>IF($C894&gt;0,VLOOKUP($C894,'ALN 070824'!$A:$C,2,FALSE),"")</f>
        <v/>
      </c>
      <c r="F894" s="10"/>
      <c r="G894" s="18"/>
      <c r="I894" s="106" t="str">
        <f t="shared" si="52"/>
        <v/>
      </c>
      <c r="J894" s="106" t="str">
        <f t="shared" si="53"/>
        <v/>
      </c>
      <c r="K894" s="106" t="str">
        <f t="shared" si="54"/>
        <v/>
      </c>
      <c r="L894" s="106" t="str">
        <f t="shared" si="55"/>
        <v/>
      </c>
    </row>
    <row r="895" spans="1:12">
      <c r="A895" s="103" t="str">
        <f>IF($C895=0,"",'RECEIVED FROM STATE'!$B$2)</f>
        <v/>
      </c>
      <c r="B895" s="104" t="str">
        <f>IF($C895&gt;0,VLOOKUP($C895,'ALN 070824'!$A:$C,3,FALSE),"")</f>
        <v/>
      </c>
      <c r="C895" s="30"/>
      <c r="D895" s="29"/>
      <c r="E895" s="105" t="str">
        <f>IF($C895&gt;0,VLOOKUP($C895,'ALN 070824'!$A:$C,2,FALSE),"")</f>
        <v/>
      </c>
      <c r="F895" s="10"/>
      <c r="G895" s="18"/>
      <c r="I895" s="106" t="str">
        <f t="shared" si="52"/>
        <v/>
      </c>
      <c r="J895" s="106" t="str">
        <f t="shared" si="53"/>
        <v/>
      </c>
      <c r="K895" s="106" t="str">
        <f t="shared" si="54"/>
        <v/>
      </c>
      <c r="L895" s="106" t="str">
        <f t="shared" si="55"/>
        <v/>
      </c>
    </row>
    <row r="896" spans="1:12">
      <c r="A896" s="103" t="str">
        <f>IF($C896=0,"",'RECEIVED FROM STATE'!$B$2)</f>
        <v/>
      </c>
      <c r="B896" s="104" t="str">
        <f>IF($C896&gt;0,VLOOKUP($C896,'ALN 070824'!$A:$C,3,FALSE),"")</f>
        <v/>
      </c>
      <c r="C896" s="30"/>
      <c r="D896" s="29"/>
      <c r="E896" s="105" t="str">
        <f>IF($C896&gt;0,VLOOKUP($C896,'ALN 070824'!$A:$C,2,FALSE),"")</f>
        <v/>
      </c>
      <c r="F896" s="10"/>
      <c r="G896" s="18"/>
      <c r="I896" s="106" t="str">
        <f t="shared" si="52"/>
        <v/>
      </c>
      <c r="J896" s="106" t="str">
        <f t="shared" si="53"/>
        <v/>
      </c>
      <c r="K896" s="106" t="str">
        <f t="shared" si="54"/>
        <v/>
      </c>
      <c r="L896" s="106" t="str">
        <f t="shared" si="55"/>
        <v/>
      </c>
    </row>
    <row r="897" spans="1:12">
      <c r="A897" s="103" t="str">
        <f>IF($C897=0,"",'RECEIVED FROM STATE'!$B$2)</f>
        <v/>
      </c>
      <c r="B897" s="104" t="str">
        <f>IF($C897&gt;0,VLOOKUP($C897,'ALN 070824'!$A:$C,3,FALSE),"")</f>
        <v/>
      </c>
      <c r="C897" s="30"/>
      <c r="D897" s="29"/>
      <c r="E897" s="105" t="str">
        <f>IF($C897&gt;0,VLOOKUP($C897,'ALN 070824'!$A:$C,2,FALSE),"")</f>
        <v/>
      </c>
      <c r="F897" s="10"/>
      <c r="G897" s="18"/>
      <c r="I897" s="106" t="str">
        <f t="shared" si="52"/>
        <v/>
      </c>
      <c r="J897" s="106" t="str">
        <f t="shared" si="53"/>
        <v/>
      </c>
      <c r="K897" s="106" t="str">
        <f t="shared" si="54"/>
        <v/>
      </c>
      <c r="L897" s="106" t="str">
        <f t="shared" si="55"/>
        <v/>
      </c>
    </row>
    <row r="898" spans="1:12">
      <c r="A898" s="103" t="str">
        <f>IF($C898=0,"",'RECEIVED FROM STATE'!$B$2)</f>
        <v/>
      </c>
      <c r="B898" s="104" t="str">
        <f>IF($C898&gt;0,VLOOKUP($C898,'ALN 070824'!$A:$C,3,FALSE),"")</f>
        <v/>
      </c>
      <c r="C898" s="30"/>
      <c r="D898" s="29"/>
      <c r="E898" s="105" t="str">
        <f>IF($C898&gt;0,VLOOKUP($C898,'ALN 070824'!$A:$C,2,FALSE),"")</f>
        <v/>
      </c>
      <c r="F898" s="10"/>
      <c r="G898" s="18"/>
      <c r="I898" s="106" t="str">
        <f t="shared" si="52"/>
        <v/>
      </c>
      <c r="J898" s="106" t="str">
        <f t="shared" si="53"/>
        <v/>
      </c>
      <c r="K898" s="106" t="str">
        <f t="shared" si="54"/>
        <v/>
      </c>
      <c r="L898" s="106" t="str">
        <f t="shared" si="55"/>
        <v/>
      </c>
    </row>
    <row r="899" spans="1:12">
      <c r="A899" s="103" t="str">
        <f>IF($C899=0,"",'RECEIVED FROM STATE'!$B$2)</f>
        <v/>
      </c>
      <c r="B899" s="104" t="str">
        <f>IF($C899&gt;0,VLOOKUP($C899,'ALN 070824'!$A:$C,3,FALSE),"")</f>
        <v/>
      </c>
      <c r="C899" s="30"/>
      <c r="D899" s="29"/>
      <c r="E899" s="105" t="str">
        <f>IF($C899&gt;0,VLOOKUP($C899,'ALN 070824'!$A:$C,2,FALSE),"")</f>
        <v/>
      </c>
      <c r="F899" s="10"/>
      <c r="G899" s="18"/>
      <c r="I899" s="106" t="str">
        <f t="shared" si="52"/>
        <v/>
      </c>
      <c r="J899" s="106" t="str">
        <f t="shared" si="53"/>
        <v/>
      </c>
      <c r="K899" s="106" t="str">
        <f t="shared" si="54"/>
        <v/>
      </c>
      <c r="L899" s="106" t="str">
        <f t="shared" si="55"/>
        <v/>
      </c>
    </row>
    <row r="900" spans="1:12">
      <c r="A900" s="103" t="str">
        <f>IF($C900=0,"",'RECEIVED FROM STATE'!$B$2)</f>
        <v/>
      </c>
      <c r="B900" s="104" t="str">
        <f>IF($C900&gt;0,VLOOKUP($C900,'ALN 070824'!$A:$C,3,FALSE),"")</f>
        <v/>
      </c>
      <c r="C900" s="30"/>
      <c r="D900" s="29"/>
      <c r="E900" s="105" t="str">
        <f>IF($C900&gt;0,VLOOKUP($C900,'ALN 070824'!$A:$C,2,FALSE),"")</f>
        <v/>
      </c>
      <c r="F900" s="10"/>
      <c r="G900" s="18"/>
      <c r="I900" s="106" t="str">
        <f t="shared" si="52"/>
        <v/>
      </c>
      <c r="J900" s="106" t="str">
        <f t="shared" si="53"/>
        <v/>
      </c>
      <c r="K900" s="106" t="str">
        <f t="shared" si="54"/>
        <v/>
      </c>
      <c r="L900" s="106" t="str">
        <f t="shared" si="55"/>
        <v/>
      </c>
    </row>
    <row r="901" spans="1:12">
      <c r="A901" s="103" t="str">
        <f>IF($C901=0,"",'RECEIVED FROM STATE'!$B$2)</f>
        <v/>
      </c>
      <c r="B901" s="104" t="str">
        <f>IF($C901&gt;0,VLOOKUP($C901,'ALN 070824'!$A:$C,3,FALSE),"")</f>
        <v/>
      </c>
      <c r="C901" s="30"/>
      <c r="D901" s="29"/>
      <c r="E901" s="105" t="str">
        <f>IF($C901&gt;0,VLOOKUP($C901,'ALN 070824'!$A:$C,2,FALSE),"")</f>
        <v/>
      </c>
      <c r="F901" s="10"/>
      <c r="G901" s="18"/>
      <c r="I901" s="106" t="str">
        <f t="shared" si="52"/>
        <v/>
      </c>
      <c r="J901" s="106" t="str">
        <f t="shared" si="53"/>
        <v/>
      </c>
      <c r="K901" s="106" t="str">
        <f t="shared" si="54"/>
        <v/>
      </c>
      <c r="L901" s="106" t="str">
        <f t="shared" si="55"/>
        <v/>
      </c>
    </row>
    <row r="902" spans="1:12">
      <c r="A902" s="103" t="str">
        <f>IF($C902=0,"",'RECEIVED FROM STATE'!$B$2)</f>
        <v/>
      </c>
      <c r="B902" s="104" t="str">
        <f>IF($C902&gt;0,VLOOKUP($C902,'ALN 070824'!$A:$C,3,FALSE),"")</f>
        <v/>
      </c>
      <c r="C902" s="30"/>
      <c r="D902" s="29"/>
      <c r="E902" s="105" t="str">
        <f>IF($C902&gt;0,VLOOKUP($C902,'ALN 070824'!$A:$C,2,FALSE),"")</f>
        <v/>
      </c>
      <c r="F902" s="10"/>
      <c r="G902" s="18"/>
      <c r="I902" s="106" t="str">
        <f t="shared" si="52"/>
        <v/>
      </c>
      <c r="J902" s="106" t="str">
        <f t="shared" si="53"/>
        <v/>
      </c>
      <c r="K902" s="106" t="str">
        <f t="shared" si="54"/>
        <v/>
      </c>
      <c r="L902" s="106" t="str">
        <f t="shared" si="55"/>
        <v/>
      </c>
    </row>
    <row r="903" spans="1:12">
      <c r="A903" s="103" t="str">
        <f>IF($C903=0,"",'RECEIVED FROM STATE'!$B$2)</f>
        <v/>
      </c>
      <c r="B903" s="104" t="str">
        <f>IF($C903&gt;0,VLOOKUP($C903,'ALN 070824'!$A:$C,3,FALSE),"")</f>
        <v/>
      </c>
      <c r="C903" s="30"/>
      <c r="D903" s="29"/>
      <c r="E903" s="105" t="str">
        <f>IF($C903&gt;0,VLOOKUP($C903,'ALN 070824'!$A:$C,2,FALSE),"")</f>
        <v/>
      </c>
      <c r="F903" s="10"/>
      <c r="G903" s="18"/>
      <c r="I903" s="106" t="str">
        <f t="shared" si="52"/>
        <v/>
      </c>
      <c r="J903" s="106" t="str">
        <f t="shared" si="53"/>
        <v/>
      </c>
      <c r="K903" s="106" t="str">
        <f t="shared" si="54"/>
        <v/>
      </c>
      <c r="L903" s="106" t="str">
        <f t="shared" si="55"/>
        <v/>
      </c>
    </row>
    <row r="904" spans="1:12">
      <c r="A904" s="103" t="str">
        <f>IF($C904=0,"",'RECEIVED FROM STATE'!$B$2)</f>
        <v/>
      </c>
      <c r="B904" s="104" t="str">
        <f>IF($C904&gt;0,VLOOKUP($C904,'ALN 070824'!$A:$C,3,FALSE),"")</f>
        <v/>
      </c>
      <c r="C904" s="30"/>
      <c r="D904" s="29"/>
      <c r="E904" s="105" t="str">
        <f>IF($C904&gt;0,VLOOKUP($C904,'ALN 070824'!$A:$C,2,FALSE),"")</f>
        <v/>
      </c>
      <c r="F904" s="10"/>
      <c r="G904" s="18"/>
      <c r="I904" s="106" t="str">
        <f t="shared" si="52"/>
        <v/>
      </c>
      <c r="J904" s="106" t="str">
        <f t="shared" si="53"/>
        <v/>
      </c>
      <c r="K904" s="106" t="str">
        <f t="shared" si="54"/>
        <v/>
      </c>
      <c r="L904" s="106" t="str">
        <f t="shared" si="55"/>
        <v/>
      </c>
    </row>
    <row r="905" spans="1:12">
      <c r="A905" s="103" t="str">
        <f>IF($C905=0,"",'RECEIVED FROM STATE'!$B$2)</f>
        <v/>
      </c>
      <c r="B905" s="104" t="str">
        <f>IF($C905&gt;0,VLOOKUP($C905,'ALN 070824'!$A:$C,3,FALSE),"")</f>
        <v/>
      </c>
      <c r="C905" s="30"/>
      <c r="D905" s="29"/>
      <c r="E905" s="105" t="str">
        <f>IF($C905&gt;0,VLOOKUP($C905,'ALN 070824'!$A:$C,2,FALSE),"")</f>
        <v/>
      </c>
      <c r="F905" s="10"/>
      <c r="G905" s="18"/>
      <c r="I905" s="106" t="str">
        <f t="shared" ref="I905:I968" si="56">IF(OR(C905="84.425",C905="84.032"),"Please complete the ALN with alpha character.",IFERROR(IF(AND(E905="Other Assistance",ISBLANK(G905)),"Program Name required, please provide the Other ID Number (if applicable).",""),""))</f>
        <v/>
      </c>
      <c r="J905" s="106" t="str">
        <f t="shared" ref="J905:J968" si="57">LEFT(C905,2)</f>
        <v/>
      </c>
      <c r="K905" s="106" t="str">
        <f t="shared" ref="K905:K968" si="58">CONCATENATE($C905,$D905)</f>
        <v/>
      </c>
      <c r="L905" s="106" t="str">
        <f t="shared" ref="L905:L968" si="59">CONCATENATE($C905,$D905,$G905)</f>
        <v/>
      </c>
    </row>
    <row r="906" spans="1:12">
      <c r="A906" s="103" t="str">
        <f>IF($C906=0,"",'RECEIVED FROM STATE'!$B$2)</f>
        <v/>
      </c>
      <c r="B906" s="104" t="str">
        <f>IF($C906&gt;0,VLOOKUP($C906,'ALN 070824'!$A:$C,3,FALSE),"")</f>
        <v/>
      </c>
      <c r="C906" s="30"/>
      <c r="D906" s="29"/>
      <c r="E906" s="105" t="str">
        <f>IF($C906&gt;0,VLOOKUP($C906,'ALN 070824'!$A:$C,2,FALSE),"")</f>
        <v/>
      </c>
      <c r="F906" s="10"/>
      <c r="G906" s="18"/>
      <c r="I906" s="106" t="str">
        <f t="shared" si="56"/>
        <v/>
      </c>
      <c r="J906" s="106" t="str">
        <f t="shared" si="57"/>
        <v/>
      </c>
      <c r="K906" s="106" t="str">
        <f t="shared" si="58"/>
        <v/>
      </c>
      <c r="L906" s="106" t="str">
        <f t="shared" si="59"/>
        <v/>
      </c>
    </row>
    <row r="907" spans="1:12">
      <c r="A907" s="103" t="str">
        <f>IF($C907=0,"",'RECEIVED FROM STATE'!$B$2)</f>
        <v/>
      </c>
      <c r="B907" s="104" t="str">
        <f>IF($C907&gt;0,VLOOKUP($C907,'ALN 070824'!$A:$C,3,FALSE),"")</f>
        <v/>
      </c>
      <c r="C907" s="30"/>
      <c r="D907" s="29"/>
      <c r="E907" s="105" t="str">
        <f>IF($C907&gt;0,VLOOKUP($C907,'ALN 070824'!$A:$C,2,FALSE),"")</f>
        <v/>
      </c>
      <c r="F907" s="10"/>
      <c r="G907" s="18"/>
      <c r="I907" s="106" t="str">
        <f t="shared" si="56"/>
        <v/>
      </c>
      <c r="J907" s="106" t="str">
        <f t="shared" si="57"/>
        <v/>
      </c>
      <c r="K907" s="106" t="str">
        <f t="shared" si="58"/>
        <v/>
      </c>
      <c r="L907" s="106" t="str">
        <f t="shared" si="59"/>
        <v/>
      </c>
    </row>
    <row r="908" spans="1:12">
      <c r="A908" s="103" t="str">
        <f>IF($C908=0,"",'RECEIVED FROM STATE'!$B$2)</f>
        <v/>
      </c>
      <c r="B908" s="104" t="str">
        <f>IF($C908&gt;0,VLOOKUP($C908,'ALN 070824'!$A:$C,3,FALSE),"")</f>
        <v/>
      </c>
      <c r="C908" s="30"/>
      <c r="D908" s="29"/>
      <c r="E908" s="105" t="str">
        <f>IF($C908&gt;0,VLOOKUP($C908,'ALN 070824'!$A:$C,2,FALSE),"")</f>
        <v/>
      </c>
      <c r="F908" s="10"/>
      <c r="G908" s="18"/>
      <c r="I908" s="106" t="str">
        <f t="shared" si="56"/>
        <v/>
      </c>
      <c r="J908" s="106" t="str">
        <f t="shared" si="57"/>
        <v/>
      </c>
      <c r="K908" s="106" t="str">
        <f t="shared" si="58"/>
        <v/>
      </c>
      <c r="L908" s="106" t="str">
        <f t="shared" si="59"/>
        <v/>
      </c>
    </row>
    <row r="909" spans="1:12">
      <c r="A909" s="103" t="str">
        <f>IF($C909=0,"",'RECEIVED FROM STATE'!$B$2)</f>
        <v/>
      </c>
      <c r="B909" s="104" t="str">
        <f>IF($C909&gt;0,VLOOKUP($C909,'ALN 070824'!$A:$C,3,FALSE),"")</f>
        <v/>
      </c>
      <c r="C909" s="30"/>
      <c r="D909" s="29"/>
      <c r="E909" s="105" t="str">
        <f>IF($C909&gt;0,VLOOKUP($C909,'ALN 070824'!$A:$C,2,FALSE),"")</f>
        <v/>
      </c>
      <c r="F909" s="10"/>
      <c r="G909" s="18"/>
      <c r="I909" s="106" t="str">
        <f t="shared" si="56"/>
        <v/>
      </c>
      <c r="J909" s="106" t="str">
        <f t="shared" si="57"/>
        <v/>
      </c>
      <c r="K909" s="106" t="str">
        <f t="shared" si="58"/>
        <v/>
      </c>
      <c r="L909" s="106" t="str">
        <f t="shared" si="59"/>
        <v/>
      </c>
    </row>
    <row r="910" spans="1:12">
      <c r="A910" s="103" t="str">
        <f>IF($C910=0,"",'RECEIVED FROM STATE'!$B$2)</f>
        <v/>
      </c>
      <c r="B910" s="104" t="str">
        <f>IF($C910&gt;0,VLOOKUP($C910,'ALN 070824'!$A:$C,3,FALSE),"")</f>
        <v/>
      </c>
      <c r="C910" s="30"/>
      <c r="D910" s="29"/>
      <c r="E910" s="105" t="str">
        <f>IF($C910&gt;0,VLOOKUP($C910,'ALN 070824'!$A:$C,2,FALSE),"")</f>
        <v/>
      </c>
      <c r="F910" s="10"/>
      <c r="G910" s="18"/>
      <c r="I910" s="106" t="str">
        <f t="shared" si="56"/>
        <v/>
      </c>
      <c r="J910" s="106" t="str">
        <f t="shared" si="57"/>
        <v/>
      </c>
      <c r="K910" s="106" t="str">
        <f t="shared" si="58"/>
        <v/>
      </c>
      <c r="L910" s="106" t="str">
        <f t="shared" si="59"/>
        <v/>
      </c>
    </row>
    <row r="911" spans="1:12">
      <c r="A911" s="103" t="str">
        <f>IF($C911=0,"",'RECEIVED FROM STATE'!$B$2)</f>
        <v/>
      </c>
      <c r="B911" s="104" t="str">
        <f>IF($C911&gt;0,VLOOKUP($C911,'ALN 070824'!$A:$C,3,FALSE),"")</f>
        <v/>
      </c>
      <c r="C911" s="30"/>
      <c r="D911" s="29"/>
      <c r="E911" s="105" t="str">
        <f>IF($C911&gt;0,VLOOKUP($C911,'ALN 070824'!$A:$C,2,FALSE),"")</f>
        <v/>
      </c>
      <c r="F911" s="10"/>
      <c r="G911" s="18"/>
      <c r="I911" s="106" t="str">
        <f t="shared" si="56"/>
        <v/>
      </c>
      <c r="J911" s="106" t="str">
        <f t="shared" si="57"/>
        <v/>
      </c>
      <c r="K911" s="106" t="str">
        <f t="shared" si="58"/>
        <v/>
      </c>
      <c r="L911" s="106" t="str">
        <f t="shared" si="59"/>
        <v/>
      </c>
    </row>
    <row r="912" spans="1:12">
      <c r="A912" s="103" t="str">
        <f>IF($C912=0,"",'RECEIVED FROM STATE'!$B$2)</f>
        <v/>
      </c>
      <c r="B912" s="104" t="str">
        <f>IF($C912&gt;0,VLOOKUP($C912,'ALN 070824'!$A:$C,3,FALSE),"")</f>
        <v/>
      </c>
      <c r="C912" s="30"/>
      <c r="D912" s="29"/>
      <c r="E912" s="105" t="str">
        <f>IF($C912&gt;0,VLOOKUP($C912,'ALN 070824'!$A:$C,2,FALSE),"")</f>
        <v/>
      </c>
      <c r="F912" s="10"/>
      <c r="G912" s="18"/>
      <c r="I912" s="106" t="str">
        <f t="shared" si="56"/>
        <v/>
      </c>
      <c r="J912" s="106" t="str">
        <f t="shared" si="57"/>
        <v/>
      </c>
      <c r="K912" s="106" t="str">
        <f t="shared" si="58"/>
        <v/>
      </c>
      <c r="L912" s="106" t="str">
        <f t="shared" si="59"/>
        <v/>
      </c>
    </row>
    <row r="913" spans="1:12">
      <c r="A913" s="103" t="str">
        <f>IF($C913=0,"",'RECEIVED FROM STATE'!$B$2)</f>
        <v/>
      </c>
      <c r="B913" s="104" t="str">
        <f>IF($C913&gt;0,VLOOKUP($C913,'ALN 070824'!$A:$C,3,FALSE),"")</f>
        <v/>
      </c>
      <c r="C913" s="30"/>
      <c r="D913" s="29"/>
      <c r="E913" s="105" t="str">
        <f>IF($C913&gt;0,VLOOKUP($C913,'ALN 070824'!$A:$C,2,FALSE),"")</f>
        <v/>
      </c>
      <c r="F913" s="10"/>
      <c r="G913" s="18"/>
      <c r="I913" s="106" t="str">
        <f t="shared" si="56"/>
        <v/>
      </c>
      <c r="J913" s="106" t="str">
        <f t="shared" si="57"/>
        <v/>
      </c>
      <c r="K913" s="106" t="str">
        <f t="shared" si="58"/>
        <v/>
      </c>
      <c r="L913" s="106" t="str">
        <f t="shared" si="59"/>
        <v/>
      </c>
    </row>
    <row r="914" spans="1:12">
      <c r="A914" s="103" t="str">
        <f>IF($C914=0,"",'RECEIVED FROM STATE'!$B$2)</f>
        <v/>
      </c>
      <c r="B914" s="104" t="str">
        <f>IF($C914&gt;0,VLOOKUP($C914,'ALN 070824'!$A:$C,3,FALSE),"")</f>
        <v/>
      </c>
      <c r="C914" s="30"/>
      <c r="D914" s="29"/>
      <c r="E914" s="105" t="str">
        <f>IF($C914&gt;0,VLOOKUP($C914,'ALN 070824'!$A:$C,2,FALSE),"")</f>
        <v/>
      </c>
      <c r="F914" s="10"/>
      <c r="G914" s="18"/>
      <c r="I914" s="106" t="str">
        <f t="shared" si="56"/>
        <v/>
      </c>
      <c r="J914" s="106" t="str">
        <f t="shared" si="57"/>
        <v/>
      </c>
      <c r="K914" s="106" t="str">
        <f t="shared" si="58"/>
        <v/>
      </c>
      <c r="L914" s="106" t="str">
        <f t="shared" si="59"/>
        <v/>
      </c>
    </row>
    <row r="915" spans="1:12">
      <c r="A915" s="103" t="str">
        <f>IF($C915=0,"",'RECEIVED FROM STATE'!$B$2)</f>
        <v/>
      </c>
      <c r="B915" s="104" t="str">
        <f>IF($C915&gt;0,VLOOKUP($C915,'ALN 070824'!$A:$C,3,FALSE),"")</f>
        <v/>
      </c>
      <c r="C915" s="30"/>
      <c r="D915" s="29"/>
      <c r="E915" s="105" t="str">
        <f>IF($C915&gt;0,VLOOKUP($C915,'ALN 070824'!$A:$C,2,FALSE),"")</f>
        <v/>
      </c>
      <c r="F915" s="10"/>
      <c r="G915" s="18"/>
      <c r="I915" s="106" t="str">
        <f t="shared" si="56"/>
        <v/>
      </c>
      <c r="J915" s="106" t="str">
        <f t="shared" si="57"/>
        <v/>
      </c>
      <c r="K915" s="106" t="str">
        <f t="shared" si="58"/>
        <v/>
      </c>
      <c r="L915" s="106" t="str">
        <f t="shared" si="59"/>
        <v/>
      </c>
    </row>
    <row r="916" spans="1:12">
      <c r="A916" s="103" t="str">
        <f>IF($C916=0,"",'RECEIVED FROM STATE'!$B$2)</f>
        <v/>
      </c>
      <c r="B916" s="104" t="str">
        <f>IF($C916&gt;0,VLOOKUP($C916,'ALN 070824'!$A:$C,3,FALSE),"")</f>
        <v/>
      </c>
      <c r="C916" s="30"/>
      <c r="D916" s="29"/>
      <c r="E916" s="105" t="str">
        <f>IF($C916&gt;0,VLOOKUP($C916,'ALN 070824'!$A:$C,2,FALSE),"")</f>
        <v/>
      </c>
      <c r="F916" s="10"/>
      <c r="G916" s="18"/>
      <c r="I916" s="106" t="str">
        <f t="shared" si="56"/>
        <v/>
      </c>
      <c r="J916" s="106" t="str">
        <f t="shared" si="57"/>
        <v/>
      </c>
      <c r="K916" s="106" t="str">
        <f t="shared" si="58"/>
        <v/>
      </c>
      <c r="L916" s="106" t="str">
        <f t="shared" si="59"/>
        <v/>
      </c>
    </row>
    <row r="917" spans="1:12">
      <c r="A917" s="103" t="str">
        <f>IF($C917=0,"",'RECEIVED FROM STATE'!$B$2)</f>
        <v/>
      </c>
      <c r="B917" s="104" t="str">
        <f>IF($C917&gt;0,VLOOKUP($C917,'ALN 070824'!$A:$C,3,FALSE),"")</f>
        <v/>
      </c>
      <c r="C917" s="30"/>
      <c r="D917" s="29"/>
      <c r="E917" s="105" t="str">
        <f>IF($C917&gt;0,VLOOKUP($C917,'ALN 070824'!$A:$C,2,FALSE),"")</f>
        <v/>
      </c>
      <c r="F917" s="10"/>
      <c r="G917" s="18"/>
      <c r="I917" s="106" t="str">
        <f t="shared" si="56"/>
        <v/>
      </c>
      <c r="J917" s="106" t="str">
        <f t="shared" si="57"/>
        <v/>
      </c>
      <c r="K917" s="106" t="str">
        <f t="shared" si="58"/>
        <v/>
      </c>
      <c r="L917" s="106" t="str">
        <f t="shared" si="59"/>
        <v/>
      </c>
    </row>
    <row r="918" spans="1:12">
      <c r="A918" s="103" t="str">
        <f>IF($C918=0,"",'RECEIVED FROM STATE'!$B$2)</f>
        <v/>
      </c>
      <c r="B918" s="104" t="str">
        <f>IF($C918&gt;0,VLOOKUP($C918,'ALN 070824'!$A:$C,3,FALSE),"")</f>
        <v/>
      </c>
      <c r="C918" s="30"/>
      <c r="D918" s="29"/>
      <c r="E918" s="105" t="str">
        <f>IF($C918&gt;0,VLOOKUP($C918,'ALN 070824'!$A:$C,2,FALSE),"")</f>
        <v/>
      </c>
      <c r="F918" s="10"/>
      <c r="G918" s="18"/>
      <c r="I918" s="106" t="str">
        <f t="shared" si="56"/>
        <v/>
      </c>
      <c r="J918" s="106" t="str">
        <f t="shared" si="57"/>
        <v/>
      </c>
      <c r="K918" s="106" t="str">
        <f t="shared" si="58"/>
        <v/>
      </c>
      <c r="L918" s="106" t="str">
        <f t="shared" si="59"/>
        <v/>
      </c>
    </row>
    <row r="919" spans="1:12">
      <c r="A919" s="103" t="str">
        <f>IF($C919=0,"",'RECEIVED FROM STATE'!$B$2)</f>
        <v/>
      </c>
      <c r="B919" s="104" t="str">
        <f>IF($C919&gt;0,VLOOKUP($C919,'ALN 070824'!$A:$C,3,FALSE),"")</f>
        <v/>
      </c>
      <c r="C919" s="30"/>
      <c r="D919" s="29"/>
      <c r="E919" s="105" t="str">
        <f>IF($C919&gt;0,VLOOKUP($C919,'ALN 070824'!$A:$C,2,FALSE),"")</f>
        <v/>
      </c>
      <c r="F919" s="10"/>
      <c r="G919" s="18"/>
      <c r="I919" s="106" t="str">
        <f t="shared" si="56"/>
        <v/>
      </c>
      <c r="J919" s="106" t="str">
        <f t="shared" si="57"/>
        <v/>
      </c>
      <c r="K919" s="106" t="str">
        <f t="shared" si="58"/>
        <v/>
      </c>
      <c r="L919" s="106" t="str">
        <f t="shared" si="59"/>
        <v/>
      </c>
    </row>
    <row r="920" spans="1:12">
      <c r="A920" s="103" t="str">
        <f>IF($C920=0,"",'RECEIVED FROM STATE'!$B$2)</f>
        <v/>
      </c>
      <c r="B920" s="104" t="str">
        <f>IF($C920&gt;0,VLOOKUP($C920,'ALN 070824'!$A:$C,3,FALSE),"")</f>
        <v/>
      </c>
      <c r="C920" s="30"/>
      <c r="D920" s="29"/>
      <c r="E920" s="105" t="str">
        <f>IF($C920&gt;0,VLOOKUP($C920,'ALN 070824'!$A:$C,2,FALSE),"")</f>
        <v/>
      </c>
      <c r="F920" s="10"/>
      <c r="G920" s="18"/>
      <c r="I920" s="106" t="str">
        <f t="shared" si="56"/>
        <v/>
      </c>
      <c r="J920" s="106" t="str">
        <f t="shared" si="57"/>
        <v/>
      </c>
      <c r="K920" s="106" t="str">
        <f t="shared" si="58"/>
        <v/>
      </c>
      <c r="L920" s="106" t="str">
        <f t="shared" si="59"/>
        <v/>
      </c>
    </row>
    <row r="921" spans="1:12">
      <c r="A921" s="103" t="str">
        <f>IF($C921=0,"",'RECEIVED FROM STATE'!$B$2)</f>
        <v/>
      </c>
      <c r="B921" s="104" t="str">
        <f>IF($C921&gt;0,VLOOKUP($C921,'ALN 070824'!$A:$C,3,FALSE),"")</f>
        <v/>
      </c>
      <c r="C921" s="30"/>
      <c r="D921" s="29"/>
      <c r="E921" s="105" t="str">
        <f>IF($C921&gt;0,VLOOKUP($C921,'ALN 070824'!$A:$C,2,FALSE),"")</f>
        <v/>
      </c>
      <c r="F921" s="10"/>
      <c r="G921" s="18"/>
      <c r="I921" s="106" t="str">
        <f t="shared" si="56"/>
        <v/>
      </c>
      <c r="J921" s="106" t="str">
        <f t="shared" si="57"/>
        <v/>
      </c>
      <c r="K921" s="106" t="str">
        <f t="shared" si="58"/>
        <v/>
      </c>
      <c r="L921" s="106" t="str">
        <f t="shared" si="59"/>
        <v/>
      </c>
    </row>
    <row r="922" spans="1:12">
      <c r="A922" s="103" t="str">
        <f>IF($C922=0,"",'RECEIVED FROM STATE'!$B$2)</f>
        <v/>
      </c>
      <c r="B922" s="104" t="str">
        <f>IF($C922&gt;0,VLOOKUP($C922,'ALN 070824'!$A:$C,3,FALSE),"")</f>
        <v/>
      </c>
      <c r="C922" s="30"/>
      <c r="D922" s="29"/>
      <c r="E922" s="105" t="str">
        <f>IF($C922&gt;0,VLOOKUP($C922,'ALN 070824'!$A:$C,2,FALSE),"")</f>
        <v/>
      </c>
      <c r="F922" s="10"/>
      <c r="G922" s="18"/>
      <c r="I922" s="106" t="str">
        <f t="shared" si="56"/>
        <v/>
      </c>
      <c r="J922" s="106" t="str">
        <f t="shared" si="57"/>
        <v/>
      </c>
      <c r="K922" s="106" t="str">
        <f t="shared" si="58"/>
        <v/>
      </c>
      <c r="L922" s="106" t="str">
        <f t="shared" si="59"/>
        <v/>
      </c>
    </row>
    <row r="923" spans="1:12">
      <c r="A923" s="103" t="str">
        <f>IF($C923=0,"",'RECEIVED FROM STATE'!$B$2)</f>
        <v/>
      </c>
      <c r="B923" s="104" t="str">
        <f>IF($C923&gt;0,VLOOKUP($C923,'ALN 070824'!$A:$C,3,FALSE),"")</f>
        <v/>
      </c>
      <c r="C923" s="30"/>
      <c r="D923" s="29"/>
      <c r="E923" s="105" t="str">
        <f>IF($C923&gt;0,VLOOKUP($C923,'ALN 070824'!$A:$C,2,FALSE),"")</f>
        <v/>
      </c>
      <c r="F923" s="10"/>
      <c r="G923" s="18"/>
      <c r="I923" s="106" t="str">
        <f t="shared" si="56"/>
        <v/>
      </c>
      <c r="J923" s="106" t="str">
        <f t="shared" si="57"/>
        <v/>
      </c>
      <c r="K923" s="106" t="str">
        <f t="shared" si="58"/>
        <v/>
      </c>
      <c r="L923" s="106" t="str">
        <f t="shared" si="59"/>
        <v/>
      </c>
    </row>
    <row r="924" spans="1:12">
      <c r="A924" s="103" t="str">
        <f>IF($C924=0,"",'RECEIVED FROM STATE'!$B$2)</f>
        <v/>
      </c>
      <c r="B924" s="104" t="str">
        <f>IF($C924&gt;0,VLOOKUP($C924,'ALN 070824'!$A:$C,3,FALSE),"")</f>
        <v/>
      </c>
      <c r="C924" s="30"/>
      <c r="D924" s="29"/>
      <c r="E924" s="105" t="str">
        <f>IF($C924&gt;0,VLOOKUP($C924,'ALN 070824'!$A:$C,2,FALSE),"")</f>
        <v/>
      </c>
      <c r="F924" s="10"/>
      <c r="G924" s="18"/>
      <c r="I924" s="106" t="str">
        <f t="shared" si="56"/>
        <v/>
      </c>
      <c r="J924" s="106" t="str">
        <f t="shared" si="57"/>
        <v/>
      </c>
      <c r="K924" s="106" t="str">
        <f t="shared" si="58"/>
        <v/>
      </c>
      <c r="L924" s="106" t="str">
        <f t="shared" si="59"/>
        <v/>
      </c>
    </row>
    <row r="925" spans="1:12">
      <c r="A925" s="103" t="str">
        <f>IF($C925=0,"",'RECEIVED FROM STATE'!$B$2)</f>
        <v/>
      </c>
      <c r="B925" s="104" t="str">
        <f>IF($C925&gt;0,VLOOKUP($C925,'ALN 070824'!$A:$C,3,FALSE),"")</f>
        <v/>
      </c>
      <c r="C925" s="30"/>
      <c r="D925" s="29"/>
      <c r="E925" s="105" t="str">
        <f>IF($C925&gt;0,VLOOKUP($C925,'ALN 070824'!$A:$C,2,FALSE),"")</f>
        <v/>
      </c>
      <c r="F925" s="10"/>
      <c r="G925" s="18"/>
      <c r="I925" s="106" t="str">
        <f t="shared" si="56"/>
        <v/>
      </c>
      <c r="J925" s="106" t="str">
        <f t="shared" si="57"/>
        <v/>
      </c>
      <c r="K925" s="106" t="str">
        <f t="shared" si="58"/>
        <v/>
      </c>
      <c r="L925" s="106" t="str">
        <f t="shared" si="59"/>
        <v/>
      </c>
    </row>
    <row r="926" spans="1:12">
      <c r="A926" s="103" t="str">
        <f>IF($C926=0,"",'RECEIVED FROM STATE'!$B$2)</f>
        <v/>
      </c>
      <c r="B926" s="104" t="str">
        <f>IF($C926&gt;0,VLOOKUP($C926,'ALN 070824'!$A:$C,3,FALSE),"")</f>
        <v/>
      </c>
      <c r="C926" s="30"/>
      <c r="D926" s="29"/>
      <c r="E926" s="105" t="str">
        <f>IF($C926&gt;0,VLOOKUP($C926,'ALN 070824'!$A:$C,2,FALSE),"")</f>
        <v/>
      </c>
      <c r="F926" s="10"/>
      <c r="G926" s="18"/>
      <c r="I926" s="106" t="str">
        <f t="shared" si="56"/>
        <v/>
      </c>
      <c r="J926" s="106" t="str">
        <f t="shared" si="57"/>
        <v/>
      </c>
      <c r="K926" s="106" t="str">
        <f t="shared" si="58"/>
        <v/>
      </c>
      <c r="L926" s="106" t="str">
        <f t="shared" si="59"/>
        <v/>
      </c>
    </row>
    <row r="927" spans="1:12">
      <c r="A927" s="103" t="str">
        <f>IF($C927=0,"",'RECEIVED FROM STATE'!$B$2)</f>
        <v/>
      </c>
      <c r="B927" s="104" t="str">
        <f>IF($C927&gt;0,VLOOKUP($C927,'ALN 070824'!$A:$C,3,FALSE),"")</f>
        <v/>
      </c>
      <c r="C927" s="30"/>
      <c r="D927" s="29"/>
      <c r="E927" s="105" t="str">
        <f>IF($C927&gt;0,VLOOKUP($C927,'ALN 070824'!$A:$C,2,FALSE),"")</f>
        <v/>
      </c>
      <c r="F927" s="10"/>
      <c r="G927" s="18"/>
      <c r="I927" s="106" t="str">
        <f t="shared" si="56"/>
        <v/>
      </c>
      <c r="J927" s="106" t="str">
        <f t="shared" si="57"/>
        <v/>
      </c>
      <c r="K927" s="106" t="str">
        <f t="shared" si="58"/>
        <v/>
      </c>
      <c r="L927" s="106" t="str">
        <f t="shared" si="59"/>
        <v/>
      </c>
    </row>
    <row r="928" spans="1:12">
      <c r="A928" s="103" t="str">
        <f>IF($C928=0,"",'RECEIVED FROM STATE'!$B$2)</f>
        <v/>
      </c>
      <c r="B928" s="104" t="str">
        <f>IF($C928&gt;0,VLOOKUP($C928,'ALN 070824'!$A:$C,3,FALSE),"")</f>
        <v/>
      </c>
      <c r="C928" s="30"/>
      <c r="D928" s="29"/>
      <c r="E928" s="105" t="str">
        <f>IF($C928&gt;0,VLOOKUP($C928,'ALN 070824'!$A:$C,2,FALSE),"")</f>
        <v/>
      </c>
      <c r="F928" s="10"/>
      <c r="G928" s="18"/>
      <c r="I928" s="106" t="str">
        <f t="shared" si="56"/>
        <v/>
      </c>
      <c r="J928" s="106" t="str">
        <f t="shared" si="57"/>
        <v/>
      </c>
      <c r="K928" s="106" t="str">
        <f t="shared" si="58"/>
        <v/>
      </c>
      <c r="L928" s="106" t="str">
        <f t="shared" si="59"/>
        <v/>
      </c>
    </row>
    <row r="929" spans="1:12">
      <c r="A929" s="103" t="str">
        <f>IF($C929=0,"",'RECEIVED FROM STATE'!$B$2)</f>
        <v/>
      </c>
      <c r="B929" s="104" t="str">
        <f>IF($C929&gt;0,VLOOKUP($C929,'ALN 070824'!$A:$C,3,FALSE),"")</f>
        <v/>
      </c>
      <c r="C929" s="30"/>
      <c r="D929" s="29"/>
      <c r="E929" s="105" t="str">
        <f>IF($C929&gt;0,VLOOKUP($C929,'ALN 070824'!$A:$C,2,FALSE),"")</f>
        <v/>
      </c>
      <c r="F929" s="10"/>
      <c r="G929" s="18"/>
      <c r="I929" s="106" t="str">
        <f t="shared" si="56"/>
        <v/>
      </c>
      <c r="J929" s="106" t="str">
        <f t="shared" si="57"/>
        <v/>
      </c>
      <c r="K929" s="106" t="str">
        <f t="shared" si="58"/>
        <v/>
      </c>
      <c r="L929" s="106" t="str">
        <f t="shared" si="59"/>
        <v/>
      </c>
    </row>
    <row r="930" spans="1:12">
      <c r="A930" s="103" t="str">
        <f>IF($C930=0,"",'RECEIVED FROM STATE'!$B$2)</f>
        <v/>
      </c>
      <c r="B930" s="104" t="str">
        <f>IF($C930&gt;0,VLOOKUP($C930,'ALN 070824'!$A:$C,3,FALSE),"")</f>
        <v/>
      </c>
      <c r="C930" s="30"/>
      <c r="D930" s="29"/>
      <c r="E930" s="105" t="str">
        <f>IF($C930&gt;0,VLOOKUP($C930,'ALN 070824'!$A:$C,2,FALSE),"")</f>
        <v/>
      </c>
      <c r="F930" s="10"/>
      <c r="G930" s="18"/>
      <c r="I930" s="106" t="str">
        <f t="shared" si="56"/>
        <v/>
      </c>
      <c r="J930" s="106" t="str">
        <f t="shared" si="57"/>
        <v/>
      </c>
      <c r="K930" s="106" t="str">
        <f t="shared" si="58"/>
        <v/>
      </c>
      <c r="L930" s="106" t="str">
        <f t="shared" si="59"/>
        <v/>
      </c>
    </row>
    <row r="931" spans="1:12">
      <c r="A931" s="103" t="str">
        <f>IF($C931=0,"",'RECEIVED FROM STATE'!$B$2)</f>
        <v/>
      </c>
      <c r="B931" s="104" t="str">
        <f>IF($C931&gt;0,VLOOKUP($C931,'ALN 070824'!$A:$C,3,FALSE),"")</f>
        <v/>
      </c>
      <c r="C931" s="30"/>
      <c r="D931" s="29"/>
      <c r="E931" s="105" t="str">
        <f>IF($C931&gt;0,VLOOKUP($C931,'ALN 070824'!$A:$C,2,FALSE),"")</f>
        <v/>
      </c>
      <c r="F931" s="10"/>
      <c r="G931" s="18"/>
      <c r="I931" s="106" t="str">
        <f t="shared" si="56"/>
        <v/>
      </c>
      <c r="J931" s="106" t="str">
        <f t="shared" si="57"/>
        <v/>
      </c>
      <c r="K931" s="106" t="str">
        <f t="shared" si="58"/>
        <v/>
      </c>
      <c r="L931" s="106" t="str">
        <f t="shared" si="59"/>
        <v/>
      </c>
    </row>
    <row r="932" spans="1:12">
      <c r="A932" s="103" t="str">
        <f>IF($C932=0,"",'RECEIVED FROM STATE'!$B$2)</f>
        <v/>
      </c>
      <c r="B932" s="104" t="str">
        <f>IF($C932&gt;0,VLOOKUP($C932,'ALN 070824'!$A:$C,3,FALSE),"")</f>
        <v/>
      </c>
      <c r="C932" s="30"/>
      <c r="D932" s="29"/>
      <c r="E932" s="105" t="str">
        <f>IF($C932&gt;0,VLOOKUP($C932,'ALN 070824'!$A:$C,2,FALSE),"")</f>
        <v/>
      </c>
      <c r="F932" s="10"/>
      <c r="G932" s="18"/>
      <c r="I932" s="106" t="str">
        <f t="shared" si="56"/>
        <v/>
      </c>
      <c r="J932" s="106" t="str">
        <f t="shared" si="57"/>
        <v/>
      </c>
      <c r="K932" s="106" t="str">
        <f t="shared" si="58"/>
        <v/>
      </c>
      <c r="L932" s="106" t="str">
        <f t="shared" si="59"/>
        <v/>
      </c>
    </row>
    <row r="933" spans="1:12">
      <c r="A933" s="103" t="str">
        <f>IF($C933=0,"",'RECEIVED FROM STATE'!$B$2)</f>
        <v/>
      </c>
      <c r="B933" s="104" t="str">
        <f>IF($C933&gt;0,VLOOKUP($C933,'ALN 070824'!$A:$C,3,FALSE),"")</f>
        <v/>
      </c>
      <c r="C933" s="30"/>
      <c r="D933" s="29"/>
      <c r="E933" s="105" t="str">
        <f>IF($C933&gt;0,VLOOKUP($C933,'ALN 070824'!$A:$C,2,FALSE),"")</f>
        <v/>
      </c>
      <c r="F933" s="10"/>
      <c r="G933" s="18"/>
      <c r="I933" s="106" t="str">
        <f t="shared" si="56"/>
        <v/>
      </c>
      <c r="J933" s="106" t="str">
        <f t="shared" si="57"/>
        <v/>
      </c>
      <c r="K933" s="106" t="str">
        <f t="shared" si="58"/>
        <v/>
      </c>
      <c r="L933" s="106" t="str">
        <f t="shared" si="59"/>
        <v/>
      </c>
    </row>
    <row r="934" spans="1:12">
      <c r="A934" s="103" t="str">
        <f>IF($C934=0,"",'RECEIVED FROM STATE'!$B$2)</f>
        <v/>
      </c>
      <c r="B934" s="104" t="str">
        <f>IF($C934&gt;0,VLOOKUP($C934,'ALN 070824'!$A:$C,3,FALSE),"")</f>
        <v/>
      </c>
      <c r="C934" s="30"/>
      <c r="D934" s="29"/>
      <c r="E934" s="105" t="str">
        <f>IF($C934&gt;0,VLOOKUP($C934,'ALN 070824'!$A:$C,2,FALSE),"")</f>
        <v/>
      </c>
      <c r="F934" s="10"/>
      <c r="G934" s="18"/>
      <c r="I934" s="106" t="str">
        <f t="shared" si="56"/>
        <v/>
      </c>
      <c r="J934" s="106" t="str">
        <f t="shared" si="57"/>
        <v/>
      </c>
      <c r="K934" s="106" t="str">
        <f t="shared" si="58"/>
        <v/>
      </c>
      <c r="L934" s="106" t="str">
        <f t="shared" si="59"/>
        <v/>
      </c>
    </row>
    <row r="935" spans="1:12">
      <c r="A935" s="103" t="str">
        <f>IF($C935=0,"",'RECEIVED FROM STATE'!$B$2)</f>
        <v/>
      </c>
      <c r="B935" s="104" t="str">
        <f>IF($C935&gt;0,VLOOKUP($C935,'ALN 070824'!$A:$C,3,FALSE),"")</f>
        <v/>
      </c>
      <c r="C935" s="30"/>
      <c r="D935" s="29"/>
      <c r="E935" s="105" t="str">
        <f>IF($C935&gt;0,VLOOKUP($C935,'ALN 070824'!$A:$C,2,FALSE),"")</f>
        <v/>
      </c>
      <c r="F935" s="10"/>
      <c r="G935" s="18"/>
      <c r="I935" s="106" t="str">
        <f t="shared" si="56"/>
        <v/>
      </c>
      <c r="J935" s="106" t="str">
        <f t="shared" si="57"/>
        <v/>
      </c>
      <c r="K935" s="106" t="str">
        <f t="shared" si="58"/>
        <v/>
      </c>
      <c r="L935" s="106" t="str">
        <f t="shared" si="59"/>
        <v/>
      </c>
    </row>
    <row r="936" spans="1:12">
      <c r="A936" s="103" t="str">
        <f>IF($C936=0,"",'RECEIVED FROM STATE'!$B$2)</f>
        <v/>
      </c>
      <c r="B936" s="104" t="str">
        <f>IF($C936&gt;0,VLOOKUP($C936,'ALN 070824'!$A:$C,3,FALSE),"")</f>
        <v/>
      </c>
      <c r="C936" s="30"/>
      <c r="D936" s="29"/>
      <c r="E936" s="105" t="str">
        <f>IF($C936&gt;0,VLOOKUP($C936,'ALN 070824'!$A:$C,2,FALSE),"")</f>
        <v/>
      </c>
      <c r="F936" s="10"/>
      <c r="G936" s="18"/>
      <c r="I936" s="106" t="str">
        <f t="shared" si="56"/>
        <v/>
      </c>
      <c r="J936" s="106" t="str">
        <f t="shared" si="57"/>
        <v/>
      </c>
      <c r="K936" s="106" t="str">
        <f t="shared" si="58"/>
        <v/>
      </c>
      <c r="L936" s="106" t="str">
        <f t="shared" si="59"/>
        <v/>
      </c>
    </row>
    <row r="937" spans="1:12">
      <c r="A937" s="103" t="str">
        <f>IF($C937=0,"",'RECEIVED FROM STATE'!$B$2)</f>
        <v/>
      </c>
      <c r="B937" s="104" t="str">
        <f>IF($C937&gt;0,VLOOKUP($C937,'ALN 070824'!$A:$C,3,FALSE),"")</f>
        <v/>
      </c>
      <c r="C937" s="30"/>
      <c r="D937" s="29"/>
      <c r="E937" s="105" t="str">
        <f>IF($C937&gt;0,VLOOKUP($C937,'ALN 070824'!$A:$C,2,FALSE),"")</f>
        <v/>
      </c>
      <c r="F937" s="10"/>
      <c r="G937" s="18"/>
      <c r="I937" s="106" t="str">
        <f t="shared" si="56"/>
        <v/>
      </c>
      <c r="J937" s="106" t="str">
        <f t="shared" si="57"/>
        <v/>
      </c>
      <c r="K937" s="106" t="str">
        <f t="shared" si="58"/>
        <v/>
      </c>
      <c r="L937" s="106" t="str">
        <f t="shared" si="59"/>
        <v/>
      </c>
    </row>
    <row r="938" spans="1:12">
      <c r="A938" s="103" t="str">
        <f>IF($C938=0,"",'RECEIVED FROM STATE'!$B$2)</f>
        <v/>
      </c>
      <c r="B938" s="104" t="str">
        <f>IF($C938&gt;0,VLOOKUP($C938,'ALN 070824'!$A:$C,3,FALSE),"")</f>
        <v/>
      </c>
      <c r="C938" s="30"/>
      <c r="D938" s="29"/>
      <c r="E938" s="105" t="str">
        <f>IF($C938&gt;0,VLOOKUP($C938,'ALN 070824'!$A:$C,2,FALSE),"")</f>
        <v/>
      </c>
      <c r="F938" s="10"/>
      <c r="G938" s="18"/>
      <c r="I938" s="106" t="str">
        <f t="shared" si="56"/>
        <v/>
      </c>
      <c r="J938" s="106" t="str">
        <f t="shared" si="57"/>
        <v/>
      </c>
      <c r="K938" s="106" t="str">
        <f t="shared" si="58"/>
        <v/>
      </c>
      <c r="L938" s="106" t="str">
        <f t="shared" si="59"/>
        <v/>
      </c>
    </row>
    <row r="939" spans="1:12">
      <c r="A939" s="103" t="str">
        <f>IF($C939=0,"",'RECEIVED FROM STATE'!$B$2)</f>
        <v/>
      </c>
      <c r="B939" s="104" t="str">
        <f>IF($C939&gt;0,VLOOKUP($C939,'ALN 070824'!$A:$C,3,FALSE),"")</f>
        <v/>
      </c>
      <c r="C939" s="30"/>
      <c r="D939" s="29"/>
      <c r="E939" s="105" t="str">
        <f>IF($C939&gt;0,VLOOKUP($C939,'ALN 070824'!$A:$C,2,FALSE),"")</f>
        <v/>
      </c>
      <c r="F939" s="10"/>
      <c r="G939" s="18"/>
      <c r="I939" s="106" t="str">
        <f t="shared" si="56"/>
        <v/>
      </c>
      <c r="J939" s="106" t="str">
        <f t="shared" si="57"/>
        <v/>
      </c>
      <c r="K939" s="106" t="str">
        <f t="shared" si="58"/>
        <v/>
      </c>
      <c r="L939" s="106" t="str">
        <f t="shared" si="59"/>
        <v/>
      </c>
    </row>
    <row r="940" spans="1:12">
      <c r="A940" s="103" t="str">
        <f>IF($C940=0,"",'RECEIVED FROM STATE'!$B$2)</f>
        <v/>
      </c>
      <c r="B940" s="104" t="str">
        <f>IF($C940&gt;0,VLOOKUP($C940,'ALN 070824'!$A:$C,3,FALSE),"")</f>
        <v/>
      </c>
      <c r="C940" s="30"/>
      <c r="D940" s="29"/>
      <c r="E940" s="105" t="str">
        <f>IF($C940&gt;0,VLOOKUP($C940,'ALN 070824'!$A:$C,2,FALSE),"")</f>
        <v/>
      </c>
      <c r="F940" s="10"/>
      <c r="G940" s="18"/>
      <c r="I940" s="106" t="str">
        <f t="shared" si="56"/>
        <v/>
      </c>
      <c r="J940" s="106" t="str">
        <f t="shared" si="57"/>
        <v/>
      </c>
      <c r="K940" s="106" t="str">
        <f t="shared" si="58"/>
        <v/>
      </c>
      <c r="L940" s="106" t="str">
        <f t="shared" si="59"/>
        <v/>
      </c>
    </row>
    <row r="941" spans="1:12">
      <c r="A941" s="103" t="str">
        <f>IF($C941=0,"",'RECEIVED FROM STATE'!$B$2)</f>
        <v/>
      </c>
      <c r="B941" s="104" t="str">
        <f>IF($C941&gt;0,VLOOKUP($C941,'ALN 070824'!$A:$C,3,FALSE),"")</f>
        <v/>
      </c>
      <c r="C941" s="30"/>
      <c r="D941" s="29"/>
      <c r="E941" s="105" t="str">
        <f>IF($C941&gt;0,VLOOKUP($C941,'ALN 070824'!$A:$C,2,FALSE),"")</f>
        <v/>
      </c>
      <c r="F941" s="10"/>
      <c r="G941" s="18"/>
      <c r="I941" s="106" t="str">
        <f t="shared" si="56"/>
        <v/>
      </c>
      <c r="J941" s="106" t="str">
        <f t="shared" si="57"/>
        <v/>
      </c>
      <c r="K941" s="106" t="str">
        <f t="shared" si="58"/>
        <v/>
      </c>
      <c r="L941" s="106" t="str">
        <f t="shared" si="59"/>
        <v/>
      </c>
    </row>
    <row r="942" spans="1:12">
      <c r="A942" s="103" t="str">
        <f>IF($C942=0,"",'RECEIVED FROM STATE'!$B$2)</f>
        <v/>
      </c>
      <c r="B942" s="104" t="str">
        <f>IF($C942&gt;0,VLOOKUP($C942,'ALN 070824'!$A:$C,3,FALSE),"")</f>
        <v/>
      </c>
      <c r="C942" s="30"/>
      <c r="D942" s="29"/>
      <c r="E942" s="105" t="str">
        <f>IF($C942&gt;0,VLOOKUP($C942,'ALN 070824'!$A:$C,2,FALSE),"")</f>
        <v/>
      </c>
      <c r="F942" s="10"/>
      <c r="G942" s="18"/>
      <c r="I942" s="106" t="str">
        <f t="shared" si="56"/>
        <v/>
      </c>
      <c r="J942" s="106" t="str">
        <f t="shared" si="57"/>
        <v/>
      </c>
      <c r="K942" s="106" t="str">
        <f t="shared" si="58"/>
        <v/>
      </c>
      <c r="L942" s="106" t="str">
        <f t="shared" si="59"/>
        <v/>
      </c>
    </row>
    <row r="943" spans="1:12">
      <c r="A943" s="103" t="str">
        <f>IF($C943=0,"",'RECEIVED FROM STATE'!$B$2)</f>
        <v/>
      </c>
      <c r="B943" s="104" t="str">
        <f>IF($C943&gt;0,VLOOKUP($C943,'ALN 070824'!$A:$C,3,FALSE),"")</f>
        <v/>
      </c>
      <c r="C943" s="30"/>
      <c r="D943" s="29"/>
      <c r="E943" s="105" t="str">
        <f>IF($C943&gt;0,VLOOKUP($C943,'ALN 070824'!$A:$C,2,FALSE),"")</f>
        <v/>
      </c>
      <c r="F943" s="10"/>
      <c r="G943" s="18"/>
      <c r="I943" s="106" t="str">
        <f t="shared" si="56"/>
        <v/>
      </c>
      <c r="J943" s="106" t="str">
        <f t="shared" si="57"/>
        <v/>
      </c>
      <c r="K943" s="106" t="str">
        <f t="shared" si="58"/>
        <v/>
      </c>
      <c r="L943" s="106" t="str">
        <f t="shared" si="59"/>
        <v/>
      </c>
    </row>
    <row r="944" spans="1:12">
      <c r="A944" s="103" t="str">
        <f>IF($C944=0,"",'RECEIVED FROM STATE'!$B$2)</f>
        <v/>
      </c>
      <c r="B944" s="104" t="str">
        <f>IF($C944&gt;0,VLOOKUP($C944,'ALN 070824'!$A:$C,3,FALSE),"")</f>
        <v/>
      </c>
      <c r="C944" s="30"/>
      <c r="D944" s="29"/>
      <c r="E944" s="105" t="str">
        <f>IF($C944&gt;0,VLOOKUP($C944,'ALN 070824'!$A:$C,2,FALSE),"")</f>
        <v/>
      </c>
      <c r="F944" s="10"/>
      <c r="G944" s="18"/>
      <c r="I944" s="106" t="str">
        <f t="shared" si="56"/>
        <v/>
      </c>
      <c r="J944" s="106" t="str">
        <f t="shared" si="57"/>
        <v/>
      </c>
      <c r="K944" s="106" t="str">
        <f t="shared" si="58"/>
        <v/>
      </c>
      <c r="L944" s="106" t="str">
        <f t="shared" si="59"/>
        <v/>
      </c>
    </row>
    <row r="945" spans="1:12">
      <c r="A945" s="103" t="str">
        <f>IF($C945=0,"",'RECEIVED FROM STATE'!$B$2)</f>
        <v/>
      </c>
      <c r="B945" s="104" t="str">
        <f>IF($C945&gt;0,VLOOKUP($C945,'ALN 070824'!$A:$C,3,FALSE),"")</f>
        <v/>
      </c>
      <c r="C945" s="30"/>
      <c r="D945" s="29"/>
      <c r="E945" s="105" t="str">
        <f>IF($C945&gt;0,VLOOKUP($C945,'ALN 070824'!$A:$C,2,FALSE),"")</f>
        <v/>
      </c>
      <c r="F945" s="10"/>
      <c r="G945" s="18"/>
      <c r="I945" s="106" t="str">
        <f t="shared" si="56"/>
        <v/>
      </c>
      <c r="J945" s="106" t="str">
        <f t="shared" si="57"/>
        <v/>
      </c>
      <c r="K945" s="106" t="str">
        <f t="shared" si="58"/>
        <v/>
      </c>
      <c r="L945" s="106" t="str">
        <f t="shared" si="59"/>
        <v/>
      </c>
    </row>
    <row r="946" spans="1:12">
      <c r="A946" s="103" t="str">
        <f>IF($C946=0,"",'RECEIVED FROM STATE'!$B$2)</f>
        <v/>
      </c>
      <c r="B946" s="104" t="str">
        <f>IF($C946&gt;0,VLOOKUP($C946,'ALN 070824'!$A:$C,3,FALSE),"")</f>
        <v/>
      </c>
      <c r="C946" s="30"/>
      <c r="D946" s="29"/>
      <c r="E946" s="105" t="str">
        <f>IF($C946&gt;0,VLOOKUP($C946,'ALN 070824'!$A:$C,2,FALSE),"")</f>
        <v/>
      </c>
      <c r="F946" s="10"/>
      <c r="G946" s="18"/>
      <c r="I946" s="106" t="str">
        <f t="shared" si="56"/>
        <v/>
      </c>
      <c r="J946" s="106" t="str">
        <f t="shared" si="57"/>
        <v/>
      </c>
      <c r="K946" s="106" t="str">
        <f t="shared" si="58"/>
        <v/>
      </c>
      <c r="L946" s="106" t="str">
        <f t="shared" si="59"/>
        <v/>
      </c>
    </row>
    <row r="947" spans="1:12">
      <c r="A947" s="103" t="str">
        <f>IF($C947=0,"",'RECEIVED FROM STATE'!$B$2)</f>
        <v/>
      </c>
      <c r="B947" s="104" t="str">
        <f>IF($C947&gt;0,VLOOKUP($C947,'ALN 070824'!$A:$C,3,FALSE),"")</f>
        <v/>
      </c>
      <c r="C947" s="30"/>
      <c r="D947" s="29"/>
      <c r="E947" s="105" t="str">
        <f>IF($C947&gt;0,VLOOKUP($C947,'ALN 070824'!$A:$C,2,FALSE),"")</f>
        <v/>
      </c>
      <c r="F947" s="10"/>
      <c r="G947" s="18"/>
      <c r="I947" s="106" t="str">
        <f t="shared" si="56"/>
        <v/>
      </c>
      <c r="J947" s="106" t="str">
        <f t="shared" si="57"/>
        <v/>
      </c>
      <c r="K947" s="106" t="str">
        <f t="shared" si="58"/>
        <v/>
      </c>
      <c r="L947" s="106" t="str">
        <f t="shared" si="59"/>
        <v/>
      </c>
    </row>
    <row r="948" spans="1:12">
      <c r="A948" s="103" t="str">
        <f>IF($C948=0,"",'RECEIVED FROM STATE'!$B$2)</f>
        <v/>
      </c>
      <c r="B948" s="104" t="str">
        <f>IF($C948&gt;0,VLOOKUP($C948,'ALN 070824'!$A:$C,3,FALSE),"")</f>
        <v/>
      </c>
      <c r="C948" s="30"/>
      <c r="D948" s="29"/>
      <c r="E948" s="105" t="str">
        <f>IF($C948&gt;0,VLOOKUP($C948,'ALN 070824'!$A:$C,2,FALSE),"")</f>
        <v/>
      </c>
      <c r="F948" s="10"/>
      <c r="G948" s="18"/>
      <c r="I948" s="106" t="str">
        <f t="shared" si="56"/>
        <v/>
      </c>
      <c r="J948" s="106" t="str">
        <f t="shared" si="57"/>
        <v/>
      </c>
      <c r="K948" s="106" t="str">
        <f t="shared" si="58"/>
        <v/>
      </c>
      <c r="L948" s="106" t="str">
        <f t="shared" si="59"/>
        <v/>
      </c>
    </row>
    <row r="949" spans="1:12">
      <c r="A949" s="103" t="str">
        <f>IF($C949=0,"",'RECEIVED FROM STATE'!$B$2)</f>
        <v/>
      </c>
      <c r="B949" s="104" t="str">
        <f>IF($C949&gt;0,VLOOKUP($C949,'ALN 070824'!$A:$C,3,FALSE),"")</f>
        <v/>
      </c>
      <c r="C949" s="30"/>
      <c r="D949" s="29"/>
      <c r="E949" s="105" t="str">
        <f>IF($C949&gt;0,VLOOKUP($C949,'ALN 070824'!$A:$C,2,FALSE),"")</f>
        <v/>
      </c>
      <c r="F949" s="10"/>
      <c r="G949" s="18"/>
      <c r="I949" s="106" t="str">
        <f t="shared" si="56"/>
        <v/>
      </c>
      <c r="J949" s="106" t="str">
        <f t="shared" si="57"/>
        <v/>
      </c>
      <c r="K949" s="106" t="str">
        <f t="shared" si="58"/>
        <v/>
      </c>
      <c r="L949" s="106" t="str">
        <f t="shared" si="59"/>
        <v/>
      </c>
    </row>
    <row r="950" spans="1:12">
      <c r="A950" s="103" t="str">
        <f>IF($C950=0,"",'RECEIVED FROM STATE'!$B$2)</f>
        <v/>
      </c>
      <c r="B950" s="104" t="str">
        <f>IF($C950&gt;0,VLOOKUP($C950,'ALN 070824'!$A:$C,3,FALSE),"")</f>
        <v/>
      </c>
      <c r="C950" s="30"/>
      <c r="D950" s="29"/>
      <c r="E950" s="105" t="str">
        <f>IF($C950&gt;0,VLOOKUP($C950,'ALN 070824'!$A:$C,2,FALSE),"")</f>
        <v/>
      </c>
      <c r="F950" s="10"/>
      <c r="G950" s="18"/>
      <c r="I950" s="106" t="str">
        <f t="shared" si="56"/>
        <v/>
      </c>
      <c r="J950" s="106" t="str">
        <f t="shared" si="57"/>
        <v/>
      </c>
      <c r="K950" s="106" t="str">
        <f t="shared" si="58"/>
        <v/>
      </c>
      <c r="L950" s="106" t="str">
        <f t="shared" si="59"/>
        <v/>
      </c>
    </row>
    <row r="951" spans="1:12">
      <c r="A951" s="103" t="str">
        <f>IF($C951=0,"",'RECEIVED FROM STATE'!$B$2)</f>
        <v/>
      </c>
      <c r="B951" s="104" t="str">
        <f>IF($C951&gt;0,VLOOKUP($C951,'ALN 070824'!$A:$C,3,FALSE),"")</f>
        <v/>
      </c>
      <c r="C951" s="30"/>
      <c r="D951" s="29"/>
      <c r="E951" s="105" t="str">
        <f>IF($C951&gt;0,VLOOKUP($C951,'ALN 070824'!$A:$C,2,FALSE),"")</f>
        <v/>
      </c>
      <c r="F951" s="10"/>
      <c r="G951" s="18"/>
      <c r="I951" s="106" t="str">
        <f t="shared" si="56"/>
        <v/>
      </c>
      <c r="J951" s="106" t="str">
        <f t="shared" si="57"/>
        <v/>
      </c>
      <c r="K951" s="106" t="str">
        <f t="shared" si="58"/>
        <v/>
      </c>
      <c r="L951" s="106" t="str">
        <f t="shared" si="59"/>
        <v/>
      </c>
    </row>
    <row r="952" spans="1:12">
      <c r="A952" s="103" t="str">
        <f>IF($C952=0,"",'RECEIVED FROM STATE'!$B$2)</f>
        <v/>
      </c>
      <c r="B952" s="104" t="str">
        <f>IF($C952&gt;0,VLOOKUP($C952,'ALN 070824'!$A:$C,3,FALSE),"")</f>
        <v/>
      </c>
      <c r="C952" s="30"/>
      <c r="D952" s="29"/>
      <c r="E952" s="105" t="str">
        <f>IF($C952&gt;0,VLOOKUP($C952,'ALN 070824'!$A:$C,2,FALSE),"")</f>
        <v/>
      </c>
      <c r="F952" s="10"/>
      <c r="G952" s="18"/>
      <c r="I952" s="106" t="str">
        <f t="shared" si="56"/>
        <v/>
      </c>
      <c r="J952" s="106" t="str">
        <f t="shared" si="57"/>
        <v/>
      </c>
      <c r="K952" s="106" t="str">
        <f t="shared" si="58"/>
        <v/>
      </c>
      <c r="L952" s="106" t="str">
        <f t="shared" si="59"/>
        <v/>
      </c>
    </row>
    <row r="953" spans="1:12">
      <c r="A953" s="103" t="str">
        <f>IF($C953=0,"",'RECEIVED FROM STATE'!$B$2)</f>
        <v/>
      </c>
      <c r="B953" s="104" t="str">
        <f>IF($C953&gt;0,VLOOKUP($C953,'ALN 070824'!$A:$C,3,FALSE),"")</f>
        <v/>
      </c>
      <c r="C953" s="30"/>
      <c r="D953" s="29"/>
      <c r="E953" s="105" t="str">
        <f>IF($C953&gt;0,VLOOKUP($C953,'ALN 070824'!$A:$C,2,FALSE),"")</f>
        <v/>
      </c>
      <c r="F953" s="10"/>
      <c r="G953" s="18"/>
      <c r="I953" s="106" t="str">
        <f t="shared" si="56"/>
        <v/>
      </c>
      <c r="J953" s="106" t="str">
        <f t="shared" si="57"/>
        <v/>
      </c>
      <c r="K953" s="106" t="str">
        <f t="shared" si="58"/>
        <v/>
      </c>
      <c r="L953" s="106" t="str">
        <f t="shared" si="59"/>
        <v/>
      </c>
    </row>
    <row r="954" spans="1:12">
      <c r="A954" s="103" t="str">
        <f>IF($C954=0,"",'RECEIVED FROM STATE'!$B$2)</f>
        <v/>
      </c>
      <c r="B954" s="104" t="str">
        <f>IF($C954&gt;0,VLOOKUP($C954,'ALN 070824'!$A:$C,3,FALSE),"")</f>
        <v/>
      </c>
      <c r="C954" s="30"/>
      <c r="D954" s="29"/>
      <c r="E954" s="105" t="str">
        <f>IF($C954&gt;0,VLOOKUP($C954,'ALN 070824'!$A:$C,2,FALSE),"")</f>
        <v/>
      </c>
      <c r="F954" s="10"/>
      <c r="G954" s="18"/>
      <c r="I954" s="106" t="str">
        <f t="shared" si="56"/>
        <v/>
      </c>
      <c r="J954" s="106" t="str">
        <f t="shared" si="57"/>
        <v/>
      </c>
      <c r="K954" s="106" t="str">
        <f t="shared" si="58"/>
        <v/>
      </c>
      <c r="L954" s="106" t="str">
        <f t="shared" si="59"/>
        <v/>
      </c>
    </row>
    <row r="955" spans="1:12">
      <c r="A955" s="103" t="str">
        <f>IF($C955=0,"",'RECEIVED FROM STATE'!$B$2)</f>
        <v/>
      </c>
      <c r="B955" s="104" t="str">
        <f>IF($C955&gt;0,VLOOKUP($C955,'ALN 070824'!$A:$C,3,FALSE),"")</f>
        <v/>
      </c>
      <c r="C955" s="30"/>
      <c r="D955" s="29"/>
      <c r="E955" s="105" t="str">
        <f>IF($C955&gt;0,VLOOKUP($C955,'ALN 070824'!$A:$C,2,FALSE),"")</f>
        <v/>
      </c>
      <c r="F955" s="10"/>
      <c r="G955" s="18"/>
      <c r="I955" s="106" t="str">
        <f t="shared" si="56"/>
        <v/>
      </c>
      <c r="J955" s="106" t="str">
        <f t="shared" si="57"/>
        <v/>
      </c>
      <c r="K955" s="106" t="str">
        <f t="shared" si="58"/>
        <v/>
      </c>
      <c r="L955" s="106" t="str">
        <f t="shared" si="59"/>
        <v/>
      </c>
    </row>
    <row r="956" spans="1:12">
      <c r="A956" s="103" t="str">
        <f>IF($C956=0,"",'RECEIVED FROM STATE'!$B$2)</f>
        <v/>
      </c>
      <c r="B956" s="104" t="str">
        <f>IF($C956&gt;0,VLOOKUP($C956,'ALN 070824'!$A:$C,3,FALSE),"")</f>
        <v/>
      </c>
      <c r="C956" s="30"/>
      <c r="D956" s="29"/>
      <c r="E956" s="105" t="str">
        <f>IF($C956&gt;0,VLOOKUP($C956,'ALN 070824'!$A:$C,2,FALSE),"")</f>
        <v/>
      </c>
      <c r="F956" s="10"/>
      <c r="G956" s="18"/>
      <c r="I956" s="106" t="str">
        <f t="shared" si="56"/>
        <v/>
      </c>
      <c r="J956" s="106" t="str">
        <f t="shared" si="57"/>
        <v/>
      </c>
      <c r="K956" s="106" t="str">
        <f t="shared" si="58"/>
        <v/>
      </c>
      <c r="L956" s="106" t="str">
        <f t="shared" si="59"/>
        <v/>
      </c>
    </row>
    <row r="957" spans="1:12">
      <c r="A957" s="103" t="str">
        <f>IF($C957=0,"",'RECEIVED FROM STATE'!$B$2)</f>
        <v/>
      </c>
      <c r="B957" s="104" t="str">
        <f>IF($C957&gt;0,VLOOKUP($C957,'ALN 070824'!$A:$C,3,FALSE),"")</f>
        <v/>
      </c>
      <c r="C957" s="30"/>
      <c r="D957" s="29"/>
      <c r="E957" s="105" t="str">
        <f>IF($C957&gt;0,VLOOKUP($C957,'ALN 070824'!$A:$C,2,FALSE),"")</f>
        <v/>
      </c>
      <c r="F957" s="10"/>
      <c r="G957" s="18"/>
      <c r="I957" s="106" t="str">
        <f t="shared" si="56"/>
        <v/>
      </c>
      <c r="J957" s="106" t="str">
        <f t="shared" si="57"/>
        <v/>
      </c>
      <c r="K957" s="106" t="str">
        <f t="shared" si="58"/>
        <v/>
      </c>
      <c r="L957" s="106" t="str">
        <f t="shared" si="59"/>
        <v/>
      </c>
    </row>
    <row r="958" spans="1:12">
      <c r="A958" s="103" t="str">
        <f>IF($C958=0,"",'RECEIVED FROM STATE'!$B$2)</f>
        <v/>
      </c>
      <c r="B958" s="104" t="str">
        <f>IF($C958&gt;0,VLOOKUP($C958,'ALN 070824'!$A:$C,3,FALSE),"")</f>
        <v/>
      </c>
      <c r="C958" s="30"/>
      <c r="D958" s="29"/>
      <c r="E958" s="105" t="str">
        <f>IF($C958&gt;0,VLOOKUP($C958,'ALN 070824'!$A:$C,2,FALSE),"")</f>
        <v/>
      </c>
      <c r="F958" s="10"/>
      <c r="G958" s="18"/>
      <c r="I958" s="106" t="str">
        <f t="shared" si="56"/>
        <v/>
      </c>
      <c r="J958" s="106" t="str">
        <f t="shared" si="57"/>
        <v/>
      </c>
      <c r="K958" s="106" t="str">
        <f t="shared" si="58"/>
        <v/>
      </c>
      <c r="L958" s="106" t="str">
        <f t="shared" si="59"/>
        <v/>
      </c>
    </row>
    <row r="959" spans="1:12">
      <c r="A959" s="103" t="str">
        <f>IF($C959=0,"",'RECEIVED FROM STATE'!$B$2)</f>
        <v/>
      </c>
      <c r="B959" s="104" t="str">
        <f>IF($C959&gt;0,VLOOKUP($C959,'ALN 070824'!$A:$C,3,FALSE),"")</f>
        <v/>
      </c>
      <c r="C959" s="30"/>
      <c r="D959" s="29"/>
      <c r="E959" s="105" t="str">
        <f>IF($C959&gt;0,VLOOKUP($C959,'ALN 070824'!$A:$C,2,FALSE),"")</f>
        <v/>
      </c>
      <c r="F959" s="10"/>
      <c r="G959" s="18"/>
      <c r="I959" s="106" t="str">
        <f t="shared" si="56"/>
        <v/>
      </c>
      <c r="J959" s="106" t="str">
        <f t="shared" si="57"/>
        <v/>
      </c>
      <c r="K959" s="106" t="str">
        <f t="shared" si="58"/>
        <v/>
      </c>
      <c r="L959" s="106" t="str">
        <f t="shared" si="59"/>
        <v/>
      </c>
    </row>
    <row r="960" spans="1:12">
      <c r="A960" s="103" t="str">
        <f>IF($C960=0,"",'RECEIVED FROM STATE'!$B$2)</f>
        <v/>
      </c>
      <c r="B960" s="104" t="str">
        <f>IF($C960&gt;0,VLOOKUP($C960,'ALN 070824'!$A:$C,3,FALSE),"")</f>
        <v/>
      </c>
      <c r="C960" s="30"/>
      <c r="D960" s="29"/>
      <c r="E960" s="105" t="str">
        <f>IF($C960&gt;0,VLOOKUP($C960,'ALN 070824'!$A:$C,2,FALSE),"")</f>
        <v/>
      </c>
      <c r="F960" s="10"/>
      <c r="G960" s="18"/>
      <c r="I960" s="106" t="str">
        <f t="shared" si="56"/>
        <v/>
      </c>
      <c r="J960" s="106" t="str">
        <f t="shared" si="57"/>
        <v/>
      </c>
      <c r="K960" s="106" t="str">
        <f t="shared" si="58"/>
        <v/>
      </c>
      <c r="L960" s="106" t="str">
        <f t="shared" si="59"/>
        <v/>
      </c>
    </row>
    <row r="961" spans="1:12">
      <c r="A961" s="103" t="str">
        <f>IF($C961=0,"",'RECEIVED FROM STATE'!$B$2)</f>
        <v/>
      </c>
      <c r="B961" s="104" t="str">
        <f>IF($C961&gt;0,VLOOKUP($C961,'ALN 070824'!$A:$C,3,FALSE),"")</f>
        <v/>
      </c>
      <c r="C961" s="30"/>
      <c r="D961" s="29"/>
      <c r="E961" s="105" t="str">
        <f>IF($C961&gt;0,VLOOKUP($C961,'ALN 070824'!$A:$C,2,FALSE),"")</f>
        <v/>
      </c>
      <c r="F961" s="10"/>
      <c r="G961" s="18"/>
      <c r="I961" s="106" t="str">
        <f t="shared" si="56"/>
        <v/>
      </c>
      <c r="J961" s="106" t="str">
        <f t="shared" si="57"/>
        <v/>
      </c>
      <c r="K961" s="106" t="str">
        <f t="shared" si="58"/>
        <v/>
      </c>
      <c r="L961" s="106" t="str">
        <f t="shared" si="59"/>
        <v/>
      </c>
    </row>
    <row r="962" spans="1:12">
      <c r="A962" s="103" t="str">
        <f>IF($C962=0,"",'RECEIVED FROM STATE'!$B$2)</f>
        <v/>
      </c>
      <c r="B962" s="104" t="str">
        <f>IF($C962&gt;0,VLOOKUP($C962,'ALN 070824'!$A:$C,3,FALSE),"")</f>
        <v/>
      </c>
      <c r="C962" s="30"/>
      <c r="D962" s="29"/>
      <c r="E962" s="105" t="str">
        <f>IF($C962&gt;0,VLOOKUP($C962,'ALN 070824'!$A:$C,2,FALSE),"")</f>
        <v/>
      </c>
      <c r="F962" s="10"/>
      <c r="G962" s="18"/>
      <c r="I962" s="106" t="str">
        <f t="shared" si="56"/>
        <v/>
      </c>
      <c r="J962" s="106" t="str">
        <f t="shared" si="57"/>
        <v/>
      </c>
      <c r="K962" s="106" t="str">
        <f t="shared" si="58"/>
        <v/>
      </c>
      <c r="L962" s="106" t="str">
        <f t="shared" si="59"/>
        <v/>
      </c>
    </row>
    <row r="963" spans="1:12">
      <c r="A963" s="103" t="str">
        <f>IF($C963=0,"",'RECEIVED FROM STATE'!$B$2)</f>
        <v/>
      </c>
      <c r="B963" s="104" t="str">
        <f>IF($C963&gt;0,VLOOKUP($C963,'ALN 070824'!$A:$C,3,FALSE),"")</f>
        <v/>
      </c>
      <c r="C963" s="30"/>
      <c r="D963" s="29"/>
      <c r="E963" s="105" t="str">
        <f>IF($C963&gt;0,VLOOKUP($C963,'ALN 070824'!$A:$C,2,FALSE),"")</f>
        <v/>
      </c>
      <c r="F963" s="10"/>
      <c r="G963" s="18"/>
      <c r="I963" s="106" t="str">
        <f t="shared" si="56"/>
        <v/>
      </c>
      <c r="J963" s="106" t="str">
        <f t="shared" si="57"/>
        <v/>
      </c>
      <c r="K963" s="106" t="str">
        <f t="shared" si="58"/>
        <v/>
      </c>
      <c r="L963" s="106" t="str">
        <f t="shared" si="59"/>
        <v/>
      </c>
    </row>
    <row r="964" spans="1:12">
      <c r="A964" s="103" t="str">
        <f>IF($C964=0,"",'RECEIVED FROM STATE'!$B$2)</f>
        <v/>
      </c>
      <c r="B964" s="104" t="str">
        <f>IF($C964&gt;0,VLOOKUP($C964,'ALN 070824'!$A:$C,3,FALSE),"")</f>
        <v/>
      </c>
      <c r="C964" s="30"/>
      <c r="D964" s="29"/>
      <c r="E964" s="105" t="str">
        <f>IF($C964&gt;0,VLOOKUP($C964,'ALN 070824'!$A:$C,2,FALSE),"")</f>
        <v/>
      </c>
      <c r="F964" s="10"/>
      <c r="G964" s="18"/>
      <c r="I964" s="106" t="str">
        <f t="shared" si="56"/>
        <v/>
      </c>
      <c r="J964" s="106" t="str">
        <f t="shared" si="57"/>
        <v/>
      </c>
      <c r="K964" s="106" t="str">
        <f t="shared" si="58"/>
        <v/>
      </c>
      <c r="L964" s="106" t="str">
        <f t="shared" si="59"/>
        <v/>
      </c>
    </row>
    <row r="965" spans="1:12">
      <c r="A965" s="103" t="str">
        <f>IF($C965=0,"",'RECEIVED FROM STATE'!$B$2)</f>
        <v/>
      </c>
      <c r="B965" s="104" t="str">
        <f>IF($C965&gt;0,VLOOKUP($C965,'ALN 070824'!$A:$C,3,FALSE),"")</f>
        <v/>
      </c>
      <c r="C965" s="30"/>
      <c r="D965" s="29"/>
      <c r="E965" s="105" t="str">
        <f>IF($C965&gt;0,VLOOKUP($C965,'ALN 070824'!$A:$C,2,FALSE),"")</f>
        <v/>
      </c>
      <c r="F965" s="10"/>
      <c r="G965" s="18"/>
      <c r="I965" s="106" t="str">
        <f t="shared" si="56"/>
        <v/>
      </c>
      <c r="J965" s="106" t="str">
        <f t="shared" si="57"/>
        <v/>
      </c>
      <c r="K965" s="106" t="str">
        <f t="shared" si="58"/>
        <v/>
      </c>
      <c r="L965" s="106" t="str">
        <f t="shared" si="59"/>
        <v/>
      </c>
    </row>
    <row r="966" spans="1:12">
      <c r="A966" s="103" t="str">
        <f>IF($C966=0,"",'RECEIVED FROM STATE'!$B$2)</f>
        <v/>
      </c>
      <c r="B966" s="104" t="str">
        <f>IF($C966&gt;0,VLOOKUP($C966,'ALN 070824'!$A:$C,3,FALSE),"")</f>
        <v/>
      </c>
      <c r="C966" s="30"/>
      <c r="D966" s="29"/>
      <c r="E966" s="105" t="str">
        <f>IF($C966&gt;0,VLOOKUP($C966,'ALN 070824'!$A:$C,2,FALSE),"")</f>
        <v/>
      </c>
      <c r="F966" s="10"/>
      <c r="G966" s="18"/>
      <c r="I966" s="106" t="str">
        <f t="shared" si="56"/>
        <v/>
      </c>
      <c r="J966" s="106" t="str">
        <f t="shared" si="57"/>
        <v/>
      </c>
      <c r="K966" s="106" t="str">
        <f t="shared" si="58"/>
        <v/>
      </c>
      <c r="L966" s="106" t="str">
        <f t="shared" si="59"/>
        <v/>
      </c>
    </row>
    <row r="967" spans="1:12">
      <c r="A967" s="103" t="str">
        <f>IF($C967=0,"",'RECEIVED FROM STATE'!$B$2)</f>
        <v/>
      </c>
      <c r="B967" s="104" t="str">
        <f>IF($C967&gt;0,VLOOKUP($C967,'ALN 070824'!$A:$C,3,FALSE),"")</f>
        <v/>
      </c>
      <c r="C967" s="30"/>
      <c r="D967" s="29"/>
      <c r="E967" s="105" t="str">
        <f>IF($C967&gt;0,VLOOKUP($C967,'ALN 070824'!$A:$C,2,FALSE),"")</f>
        <v/>
      </c>
      <c r="F967" s="10"/>
      <c r="G967" s="18"/>
      <c r="I967" s="106" t="str">
        <f t="shared" si="56"/>
        <v/>
      </c>
      <c r="J967" s="106" t="str">
        <f t="shared" si="57"/>
        <v/>
      </c>
      <c r="K967" s="106" t="str">
        <f t="shared" si="58"/>
        <v/>
      </c>
      <c r="L967" s="106" t="str">
        <f t="shared" si="59"/>
        <v/>
      </c>
    </row>
    <row r="968" spans="1:12">
      <c r="A968" s="103" t="str">
        <f>IF($C968=0,"",'RECEIVED FROM STATE'!$B$2)</f>
        <v/>
      </c>
      <c r="B968" s="104" t="str">
        <f>IF($C968&gt;0,VLOOKUP($C968,'ALN 070824'!$A:$C,3,FALSE),"")</f>
        <v/>
      </c>
      <c r="C968" s="30"/>
      <c r="D968" s="29"/>
      <c r="E968" s="105" t="str">
        <f>IF($C968&gt;0,VLOOKUP($C968,'ALN 070824'!$A:$C,2,FALSE),"")</f>
        <v/>
      </c>
      <c r="F968" s="10"/>
      <c r="G968" s="18"/>
      <c r="I968" s="106" t="str">
        <f t="shared" si="56"/>
        <v/>
      </c>
      <c r="J968" s="106" t="str">
        <f t="shared" si="57"/>
        <v/>
      </c>
      <c r="K968" s="106" t="str">
        <f t="shared" si="58"/>
        <v/>
      </c>
      <c r="L968" s="106" t="str">
        <f t="shared" si="59"/>
        <v/>
      </c>
    </row>
    <row r="969" spans="1:12">
      <c r="A969" s="103" t="str">
        <f>IF($C969=0,"",'RECEIVED FROM STATE'!$B$2)</f>
        <v/>
      </c>
      <c r="B969" s="104" t="str">
        <f>IF($C969&gt;0,VLOOKUP($C969,'ALN 070824'!$A:$C,3,FALSE),"")</f>
        <v/>
      </c>
      <c r="C969" s="30"/>
      <c r="D969" s="29"/>
      <c r="E969" s="105" t="str">
        <f>IF($C969&gt;0,VLOOKUP($C969,'ALN 070824'!$A:$C,2,FALSE),"")</f>
        <v/>
      </c>
      <c r="F969" s="10"/>
      <c r="G969" s="18"/>
      <c r="I969" s="106" t="str">
        <f t="shared" ref="I969:I1000" si="60">IF(OR(C969="84.425",C969="84.032"),"Please complete the ALN with alpha character.",IFERROR(IF(AND(E969="Other Assistance",ISBLANK(G969)),"Program Name required, please provide the Other ID Number (if applicable).",""),""))</f>
        <v/>
      </c>
      <c r="J969" s="106" t="str">
        <f t="shared" ref="J969:J1000" si="61">LEFT(C969,2)</f>
        <v/>
      </c>
      <c r="K969" s="106" t="str">
        <f t="shared" ref="K969:K1000" si="62">CONCATENATE($C969,$D969)</f>
        <v/>
      </c>
      <c r="L969" s="106" t="str">
        <f t="shared" ref="L969:L1000" si="63">CONCATENATE($C969,$D969,$G969)</f>
        <v/>
      </c>
    </row>
    <row r="970" spans="1:12">
      <c r="A970" s="103" t="str">
        <f>IF($C970=0,"",'RECEIVED FROM STATE'!$B$2)</f>
        <v/>
      </c>
      <c r="B970" s="104" t="str">
        <f>IF($C970&gt;0,VLOOKUP($C970,'ALN 070824'!$A:$C,3,FALSE),"")</f>
        <v/>
      </c>
      <c r="C970" s="30"/>
      <c r="D970" s="29"/>
      <c r="E970" s="105" t="str">
        <f>IF($C970&gt;0,VLOOKUP($C970,'ALN 070824'!$A:$C,2,FALSE),"")</f>
        <v/>
      </c>
      <c r="F970" s="10"/>
      <c r="G970" s="18"/>
      <c r="I970" s="106" t="str">
        <f t="shared" si="60"/>
        <v/>
      </c>
      <c r="J970" s="106" t="str">
        <f t="shared" si="61"/>
        <v/>
      </c>
      <c r="K970" s="106" t="str">
        <f t="shared" si="62"/>
        <v/>
      </c>
      <c r="L970" s="106" t="str">
        <f t="shared" si="63"/>
        <v/>
      </c>
    </row>
    <row r="971" spans="1:12">
      <c r="A971" s="103" t="str">
        <f>IF($C971=0,"",'RECEIVED FROM STATE'!$B$2)</f>
        <v/>
      </c>
      <c r="B971" s="104" t="str">
        <f>IF($C971&gt;0,VLOOKUP($C971,'ALN 070824'!$A:$C,3,FALSE),"")</f>
        <v/>
      </c>
      <c r="C971" s="30"/>
      <c r="D971" s="29"/>
      <c r="E971" s="105" t="str">
        <f>IF($C971&gt;0,VLOOKUP($C971,'ALN 070824'!$A:$C,2,FALSE),"")</f>
        <v/>
      </c>
      <c r="F971" s="10"/>
      <c r="G971" s="18"/>
      <c r="I971" s="106" t="str">
        <f t="shared" si="60"/>
        <v/>
      </c>
      <c r="J971" s="106" t="str">
        <f t="shared" si="61"/>
        <v/>
      </c>
      <c r="K971" s="106" t="str">
        <f t="shared" si="62"/>
        <v/>
      </c>
      <c r="L971" s="106" t="str">
        <f t="shared" si="63"/>
        <v/>
      </c>
    </row>
    <row r="972" spans="1:12">
      <c r="A972" s="103" t="str">
        <f>IF($C972=0,"",'RECEIVED FROM STATE'!$B$2)</f>
        <v/>
      </c>
      <c r="B972" s="104" t="str">
        <f>IF($C972&gt;0,VLOOKUP($C972,'ALN 070824'!$A:$C,3,FALSE),"")</f>
        <v/>
      </c>
      <c r="C972" s="30"/>
      <c r="D972" s="29"/>
      <c r="E972" s="105" t="str">
        <f>IF($C972&gt;0,VLOOKUP($C972,'ALN 070824'!$A:$C,2,FALSE),"")</f>
        <v/>
      </c>
      <c r="F972" s="10"/>
      <c r="G972" s="18"/>
      <c r="I972" s="106" t="str">
        <f t="shared" si="60"/>
        <v/>
      </c>
      <c r="J972" s="106" t="str">
        <f t="shared" si="61"/>
        <v/>
      </c>
      <c r="K972" s="106" t="str">
        <f t="shared" si="62"/>
        <v/>
      </c>
      <c r="L972" s="106" t="str">
        <f t="shared" si="63"/>
        <v/>
      </c>
    </row>
    <row r="973" spans="1:12">
      <c r="A973" s="103" t="str">
        <f>IF($C973=0,"",'RECEIVED FROM STATE'!$B$2)</f>
        <v/>
      </c>
      <c r="B973" s="104" t="str">
        <f>IF($C973&gt;0,VLOOKUP($C973,'ALN 070824'!$A:$C,3,FALSE),"")</f>
        <v/>
      </c>
      <c r="C973" s="30"/>
      <c r="D973" s="29"/>
      <c r="E973" s="105" t="str">
        <f>IF($C973&gt;0,VLOOKUP($C973,'ALN 070824'!$A:$C,2,FALSE),"")</f>
        <v/>
      </c>
      <c r="F973" s="10"/>
      <c r="G973" s="18"/>
      <c r="I973" s="106" t="str">
        <f t="shared" si="60"/>
        <v/>
      </c>
      <c r="J973" s="106" t="str">
        <f t="shared" si="61"/>
        <v/>
      </c>
      <c r="K973" s="106" t="str">
        <f t="shared" si="62"/>
        <v/>
      </c>
      <c r="L973" s="106" t="str">
        <f t="shared" si="63"/>
        <v/>
      </c>
    </row>
    <row r="974" spans="1:12">
      <c r="A974" s="103" t="str">
        <f>IF($C974=0,"",'RECEIVED FROM STATE'!$B$2)</f>
        <v/>
      </c>
      <c r="B974" s="104" t="str">
        <f>IF($C974&gt;0,VLOOKUP($C974,'ALN 070824'!$A:$C,3,FALSE),"")</f>
        <v/>
      </c>
      <c r="C974" s="30"/>
      <c r="D974" s="29"/>
      <c r="E974" s="105" t="str">
        <f>IF($C974&gt;0,VLOOKUP($C974,'ALN 070824'!$A:$C,2,FALSE),"")</f>
        <v/>
      </c>
      <c r="F974" s="10"/>
      <c r="G974" s="18"/>
      <c r="I974" s="106" t="str">
        <f t="shared" si="60"/>
        <v/>
      </c>
      <c r="J974" s="106" t="str">
        <f t="shared" si="61"/>
        <v/>
      </c>
      <c r="K974" s="106" t="str">
        <f t="shared" si="62"/>
        <v/>
      </c>
      <c r="L974" s="106" t="str">
        <f t="shared" si="63"/>
        <v/>
      </c>
    </row>
    <row r="975" spans="1:12">
      <c r="A975" s="103" t="str">
        <f>IF($C975=0,"",'RECEIVED FROM STATE'!$B$2)</f>
        <v/>
      </c>
      <c r="B975" s="104" t="str">
        <f>IF($C975&gt;0,VLOOKUP($C975,'ALN 070824'!$A:$C,3,FALSE),"")</f>
        <v/>
      </c>
      <c r="C975" s="30"/>
      <c r="D975" s="29"/>
      <c r="E975" s="105" t="str">
        <f>IF($C975&gt;0,VLOOKUP($C975,'ALN 070824'!$A:$C,2,FALSE),"")</f>
        <v/>
      </c>
      <c r="F975" s="10"/>
      <c r="G975" s="18"/>
      <c r="I975" s="106" t="str">
        <f t="shared" si="60"/>
        <v/>
      </c>
      <c r="J975" s="106" t="str">
        <f t="shared" si="61"/>
        <v/>
      </c>
      <c r="K975" s="106" t="str">
        <f t="shared" si="62"/>
        <v/>
      </c>
      <c r="L975" s="106" t="str">
        <f t="shared" si="63"/>
        <v/>
      </c>
    </row>
    <row r="976" spans="1:12">
      <c r="A976" s="103" t="str">
        <f>IF($C976=0,"",'RECEIVED FROM STATE'!$B$2)</f>
        <v/>
      </c>
      <c r="B976" s="104" t="str">
        <f>IF($C976&gt;0,VLOOKUP($C976,'ALN 070824'!$A:$C,3,FALSE),"")</f>
        <v/>
      </c>
      <c r="C976" s="30"/>
      <c r="D976" s="29"/>
      <c r="E976" s="105" t="str">
        <f>IF($C976&gt;0,VLOOKUP($C976,'ALN 070824'!$A:$C,2,FALSE),"")</f>
        <v/>
      </c>
      <c r="F976" s="10"/>
      <c r="G976" s="18"/>
      <c r="I976" s="106" t="str">
        <f t="shared" si="60"/>
        <v/>
      </c>
      <c r="J976" s="106" t="str">
        <f t="shared" si="61"/>
        <v/>
      </c>
      <c r="K976" s="106" t="str">
        <f t="shared" si="62"/>
        <v/>
      </c>
      <c r="L976" s="106" t="str">
        <f t="shared" si="63"/>
        <v/>
      </c>
    </row>
    <row r="977" spans="1:12">
      <c r="A977" s="103" t="str">
        <f>IF($C977=0,"",'RECEIVED FROM STATE'!$B$2)</f>
        <v/>
      </c>
      <c r="B977" s="104" t="str">
        <f>IF($C977&gt;0,VLOOKUP($C977,'ALN 070824'!$A:$C,3,FALSE),"")</f>
        <v/>
      </c>
      <c r="C977" s="30"/>
      <c r="D977" s="29"/>
      <c r="E977" s="105" t="str">
        <f>IF($C977&gt;0,VLOOKUP($C977,'ALN 070824'!$A:$C,2,FALSE),"")</f>
        <v/>
      </c>
      <c r="F977" s="10"/>
      <c r="G977" s="18"/>
      <c r="I977" s="106" t="str">
        <f t="shared" si="60"/>
        <v/>
      </c>
      <c r="J977" s="106" t="str">
        <f t="shared" si="61"/>
        <v/>
      </c>
      <c r="K977" s="106" t="str">
        <f t="shared" si="62"/>
        <v/>
      </c>
      <c r="L977" s="106" t="str">
        <f t="shared" si="63"/>
        <v/>
      </c>
    </row>
    <row r="978" spans="1:12">
      <c r="A978" s="103" t="str">
        <f>IF($C978=0,"",'RECEIVED FROM STATE'!$B$2)</f>
        <v/>
      </c>
      <c r="B978" s="104" t="str">
        <f>IF($C978&gt;0,VLOOKUP($C978,'ALN 070824'!$A:$C,3,FALSE),"")</f>
        <v/>
      </c>
      <c r="C978" s="30"/>
      <c r="D978" s="29"/>
      <c r="E978" s="105" t="str">
        <f>IF($C978&gt;0,VLOOKUP($C978,'ALN 070824'!$A:$C,2,FALSE),"")</f>
        <v/>
      </c>
      <c r="F978" s="10"/>
      <c r="G978" s="18"/>
      <c r="I978" s="106" t="str">
        <f t="shared" si="60"/>
        <v/>
      </c>
      <c r="J978" s="106" t="str">
        <f t="shared" si="61"/>
        <v/>
      </c>
      <c r="K978" s="106" t="str">
        <f t="shared" si="62"/>
        <v/>
      </c>
      <c r="L978" s="106" t="str">
        <f t="shared" si="63"/>
        <v/>
      </c>
    </row>
    <row r="979" spans="1:12">
      <c r="A979" s="103" t="str">
        <f>IF($C979=0,"",'RECEIVED FROM STATE'!$B$2)</f>
        <v/>
      </c>
      <c r="B979" s="104" t="str">
        <f>IF($C979&gt;0,VLOOKUP($C979,'ALN 070824'!$A:$C,3,FALSE),"")</f>
        <v/>
      </c>
      <c r="C979" s="30"/>
      <c r="D979" s="29"/>
      <c r="E979" s="105" t="str">
        <f>IF($C979&gt;0,VLOOKUP($C979,'ALN 070824'!$A:$C,2,FALSE),"")</f>
        <v/>
      </c>
      <c r="F979" s="10"/>
      <c r="G979" s="18"/>
      <c r="I979" s="106" t="str">
        <f t="shared" si="60"/>
        <v/>
      </c>
      <c r="J979" s="106" t="str">
        <f t="shared" si="61"/>
        <v/>
      </c>
      <c r="K979" s="106" t="str">
        <f t="shared" si="62"/>
        <v/>
      </c>
      <c r="L979" s="106" t="str">
        <f t="shared" si="63"/>
        <v/>
      </c>
    </row>
    <row r="980" spans="1:12">
      <c r="A980" s="103" t="str">
        <f>IF($C980=0,"",'RECEIVED FROM STATE'!$B$2)</f>
        <v/>
      </c>
      <c r="B980" s="104" t="str">
        <f>IF($C980&gt;0,VLOOKUP($C980,'ALN 070824'!$A:$C,3,FALSE),"")</f>
        <v/>
      </c>
      <c r="C980" s="30"/>
      <c r="D980" s="29"/>
      <c r="E980" s="105" t="str">
        <f>IF($C980&gt;0,VLOOKUP($C980,'ALN 070824'!$A:$C,2,FALSE),"")</f>
        <v/>
      </c>
      <c r="F980" s="10"/>
      <c r="G980" s="18"/>
      <c r="I980" s="106" t="str">
        <f t="shared" si="60"/>
        <v/>
      </c>
      <c r="J980" s="106" t="str">
        <f t="shared" si="61"/>
        <v/>
      </c>
      <c r="K980" s="106" t="str">
        <f t="shared" si="62"/>
        <v/>
      </c>
      <c r="L980" s="106" t="str">
        <f t="shared" si="63"/>
        <v/>
      </c>
    </row>
    <row r="981" spans="1:12">
      <c r="A981" s="103" t="str">
        <f>IF($C981=0,"",'RECEIVED FROM STATE'!$B$2)</f>
        <v/>
      </c>
      <c r="B981" s="104" t="str">
        <f>IF($C981&gt;0,VLOOKUP($C981,'ALN 070824'!$A:$C,3,FALSE),"")</f>
        <v/>
      </c>
      <c r="C981" s="30"/>
      <c r="D981" s="29"/>
      <c r="E981" s="105" t="str">
        <f>IF($C981&gt;0,VLOOKUP($C981,'ALN 070824'!$A:$C,2,FALSE),"")</f>
        <v/>
      </c>
      <c r="F981" s="10"/>
      <c r="G981" s="18"/>
      <c r="I981" s="106" t="str">
        <f t="shared" si="60"/>
        <v/>
      </c>
      <c r="J981" s="106" t="str">
        <f t="shared" si="61"/>
        <v/>
      </c>
      <c r="K981" s="106" t="str">
        <f t="shared" si="62"/>
        <v/>
      </c>
      <c r="L981" s="106" t="str">
        <f t="shared" si="63"/>
        <v/>
      </c>
    </row>
    <row r="982" spans="1:12">
      <c r="A982" s="103" t="str">
        <f>IF($C982=0,"",'RECEIVED FROM STATE'!$B$2)</f>
        <v/>
      </c>
      <c r="B982" s="104" t="str">
        <f>IF($C982&gt;0,VLOOKUP($C982,'ALN 070824'!$A:$C,3,FALSE),"")</f>
        <v/>
      </c>
      <c r="C982" s="30"/>
      <c r="D982" s="29"/>
      <c r="E982" s="105" t="str">
        <f>IF($C982&gt;0,VLOOKUP($C982,'ALN 070824'!$A:$C,2,FALSE),"")</f>
        <v/>
      </c>
      <c r="F982" s="10"/>
      <c r="G982" s="18"/>
      <c r="I982" s="106" t="str">
        <f t="shared" si="60"/>
        <v/>
      </c>
      <c r="J982" s="106" t="str">
        <f t="shared" si="61"/>
        <v/>
      </c>
      <c r="K982" s="106" t="str">
        <f t="shared" si="62"/>
        <v/>
      </c>
      <c r="L982" s="106" t="str">
        <f t="shared" si="63"/>
        <v/>
      </c>
    </row>
    <row r="983" spans="1:12">
      <c r="A983" s="103" t="str">
        <f>IF($C983=0,"",'RECEIVED FROM STATE'!$B$2)</f>
        <v/>
      </c>
      <c r="B983" s="104" t="str">
        <f>IF($C983&gt;0,VLOOKUP($C983,'ALN 070824'!$A:$C,3,FALSE),"")</f>
        <v/>
      </c>
      <c r="C983" s="30"/>
      <c r="D983" s="29"/>
      <c r="E983" s="105" t="str">
        <f>IF($C983&gt;0,VLOOKUP($C983,'ALN 070824'!$A:$C,2,FALSE),"")</f>
        <v/>
      </c>
      <c r="F983" s="10"/>
      <c r="G983" s="18"/>
      <c r="I983" s="106" t="str">
        <f t="shared" si="60"/>
        <v/>
      </c>
      <c r="J983" s="106" t="str">
        <f t="shared" si="61"/>
        <v/>
      </c>
      <c r="K983" s="106" t="str">
        <f t="shared" si="62"/>
        <v/>
      </c>
      <c r="L983" s="106" t="str">
        <f t="shared" si="63"/>
        <v/>
      </c>
    </row>
    <row r="984" spans="1:12">
      <c r="A984" s="103" t="str">
        <f>IF($C984=0,"",'RECEIVED FROM STATE'!$B$2)</f>
        <v/>
      </c>
      <c r="B984" s="104" t="str">
        <f>IF($C984&gt;0,VLOOKUP($C984,'ALN 070824'!$A:$C,3,FALSE),"")</f>
        <v/>
      </c>
      <c r="C984" s="30"/>
      <c r="D984" s="29"/>
      <c r="E984" s="105" t="str">
        <f>IF($C984&gt;0,VLOOKUP($C984,'ALN 070824'!$A:$C,2,FALSE),"")</f>
        <v/>
      </c>
      <c r="F984" s="10"/>
      <c r="G984" s="18"/>
      <c r="I984" s="106" t="str">
        <f t="shared" si="60"/>
        <v/>
      </c>
      <c r="J984" s="106" t="str">
        <f t="shared" si="61"/>
        <v/>
      </c>
      <c r="K984" s="106" t="str">
        <f t="shared" si="62"/>
        <v/>
      </c>
      <c r="L984" s="106" t="str">
        <f t="shared" si="63"/>
        <v/>
      </c>
    </row>
    <row r="985" spans="1:12">
      <c r="A985" s="103" t="str">
        <f>IF($C985=0,"",'RECEIVED FROM STATE'!$B$2)</f>
        <v/>
      </c>
      <c r="B985" s="104" t="str">
        <f>IF($C985&gt;0,VLOOKUP($C985,'ALN 070824'!$A:$C,3,FALSE),"")</f>
        <v/>
      </c>
      <c r="C985" s="30"/>
      <c r="D985" s="29"/>
      <c r="E985" s="105" t="str">
        <f>IF($C985&gt;0,VLOOKUP($C985,'ALN 070824'!$A:$C,2,FALSE),"")</f>
        <v/>
      </c>
      <c r="F985" s="10"/>
      <c r="G985" s="18"/>
      <c r="I985" s="106" t="str">
        <f t="shared" si="60"/>
        <v/>
      </c>
      <c r="J985" s="106" t="str">
        <f t="shared" si="61"/>
        <v/>
      </c>
      <c r="K985" s="106" t="str">
        <f t="shared" si="62"/>
        <v/>
      </c>
      <c r="L985" s="106" t="str">
        <f t="shared" si="63"/>
        <v/>
      </c>
    </row>
    <row r="986" spans="1:12">
      <c r="A986" s="103" t="str">
        <f>IF($C986=0,"",'RECEIVED FROM STATE'!$B$2)</f>
        <v/>
      </c>
      <c r="B986" s="104" t="str">
        <f>IF($C986&gt;0,VLOOKUP($C986,'ALN 070824'!$A:$C,3,FALSE),"")</f>
        <v/>
      </c>
      <c r="C986" s="30"/>
      <c r="D986" s="29"/>
      <c r="E986" s="105" t="str">
        <f>IF($C986&gt;0,VLOOKUP($C986,'ALN 070824'!$A:$C,2,FALSE),"")</f>
        <v/>
      </c>
      <c r="F986" s="10"/>
      <c r="G986" s="18"/>
      <c r="I986" s="106" t="str">
        <f t="shared" si="60"/>
        <v/>
      </c>
      <c r="J986" s="106" t="str">
        <f t="shared" si="61"/>
        <v/>
      </c>
      <c r="K986" s="106" t="str">
        <f t="shared" si="62"/>
        <v/>
      </c>
      <c r="L986" s="106" t="str">
        <f t="shared" si="63"/>
        <v/>
      </c>
    </row>
    <row r="987" spans="1:12">
      <c r="A987" s="103" t="str">
        <f>IF($C987=0,"",'RECEIVED FROM STATE'!$B$2)</f>
        <v/>
      </c>
      <c r="B987" s="104" t="str">
        <f>IF($C987&gt;0,VLOOKUP($C987,'ALN 070824'!$A:$C,3,FALSE),"")</f>
        <v/>
      </c>
      <c r="C987" s="30"/>
      <c r="D987" s="29"/>
      <c r="E987" s="105" t="str">
        <f>IF($C987&gt;0,VLOOKUP($C987,'ALN 070824'!$A:$C,2,FALSE),"")</f>
        <v/>
      </c>
      <c r="F987" s="10"/>
      <c r="G987" s="18"/>
      <c r="I987" s="106" t="str">
        <f t="shared" si="60"/>
        <v/>
      </c>
      <c r="J987" s="106" t="str">
        <f t="shared" si="61"/>
        <v/>
      </c>
      <c r="K987" s="106" t="str">
        <f t="shared" si="62"/>
        <v/>
      </c>
      <c r="L987" s="106" t="str">
        <f t="shared" si="63"/>
        <v/>
      </c>
    </row>
    <row r="988" spans="1:12">
      <c r="A988" s="103" t="str">
        <f>IF($C988=0,"",'RECEIVED FROM STATE'!$B$2)</f>
        <v/>
      </c>
      <c r="B988" s="104" t="str">
        <f>IF($C988&gt;0,VLOOKUP($C988,'ALN 070824'!$A:$C,3,FALSE),"")</f>
        <v/>
      </c>
      <c r="C988" s="30"/>
      <c r="D988" s="29"/>
      <c r="E988" s="105" t="str">
        <f>IF($C988&gt;0,VLOOKUP($C988,'ALN 070824'!$A:$C,2,FALSE),"")</f>
        <v/>
      </c>
      <c r="F988" s="10"/>
      <c r="G988" s="18"/>
      <c r="I988" s="106" t="str">
        <f t="shared" si="60"/>
        <v/>
      </c>
      <c r="J988" s="106" t="str">
        <f t="shared" si="61"/>
        <v/>
      </c>
      <c r="K988" s="106" t="str">
        <f t="shared" si="62"/>
        <v/>
      </c>
      <c r="L988" s="106" t="str">
        <f t="shared" si="63"/>
        <v/>
      </c>
    </row>
    <row r="989" spans="1:12">
      <c r="A989" s="103" t="str">
        <f>IF($C989=0,"",'RECEIVED FROM STATE'!$B$2)</f>
        <v/>
      </c>
      <c r="B989" s="104" t="str">
        <f>IF($C989&gt;0,VLOOKUP($C989,'ALN 070824'!$A:$C,3,FALSE),"")</f>
        <v/>
      </c>
      <c r="C989" s="30"/>
      <c r="D989" s="29"/>
      <c r="E989" s="105" t="str">
        <f>IF($C989&gt;0,VLOOKUP($C989,'ALN 070824'!$A:$C,2,FALSE),"")</f>
        <v/>
      </c>
      <c r="F989" s="10"/>
      <c r="G989" s="18"/>
      <c r="I989" s="106" t="str">
        <f t="shared" si="60"/>
        <v/>
      </c>
      <c r="J989" s="106" t="str">
        <f t="shared" si="61"/>
        <v/>
      </c>
      <c r="K989" s="106" t="str">
        <f t="shared" si="62"/>
        <v/>
      </c>
      <c r="L989" s="106" t="str">
        <f t="shared" si="63"/>
        <v/>
      </c>
    </row>
    <row r="990" spans="1:12">
      <c r="A990" s="103" t="str">
        <f>IF($C990=0,"",'RECEIVED FROM STATE'!$B$2)</f>
        <v/>
      </c>
      <c r="B990" s="104" t="str">
        <f>IF($C990&gt;0,VLOOKUP($C990,'ALN 070824'!$A:$C,3,FALSE),"")</f>
        <v/>
      </c>
      <c r="C990" s="30"/>
      <c r="D990" s="29"/>
      <c r="E990" s="105" t="str">
        <f>IF($C990&gt;0,VLOOKUP($C990,'ALN 070824'!$A:$C,2,FALSE),"")</f>
        <v/>
      </c>
      <c r="F990" s="10"/>
      <c r="G990" s="18"/>
      <c r="I990" s="106" t="str">
        <f t="shared" si="60"/>
        <v/>
      </c>
      <c r="J990" s="106" t="str">
        <f t="shared" si="61"/>
        <v/>
      </c>
      <c r="K990" s="106" t="str">
        <f t="shared" si="62"/>
        <v/>
      </c>
      <c r="L990" s="106" t="str">
        <f t="shared" si="63"/>
        <v/>
      </c>
    </row>
    <row r="991" spans="1:12">
      <c r="A991" s="103" t="str">
        <f>IF($C991=0,"",'RECEIVED FROM STATE'!$B$2)</f>
        <v/>
      </c>
      <c r="B991" s="104" t="str">
        <f>IF($C991&gt;0,VLOOKUP($C991,'ALN 070824'!$A:$C,3,FALSE),"")</f>
        <v/>
      </c>
      <c r="C991" s="30"/>
      <c r="D991" s="29"/>
      <c r="E991" s="105" t="str">
        <f>IF($C991&gt;0,VLOOKUP($C991,'ALN 070824'!$A:$C,2,FALSE),"")</f>
        <v/>
      </c>
      <c r="F991" s="10"/>
      <c r="G991" s="18"/>
      <c r="I991" s="106" t="str">
        <f t="shared" si="60"/>
        <v/>
      </c>
      <c r="J991" s="106" t="str">
        <f t="shared" si="61"/>
        <v/>
      </c>
      <c r="K991" s="106" t="str">
        <f t="shared" si="62"/>
        <v/>
      </c>
      <c r="L991" s="106" t="str">
        <f t="shared" si="63"/>
        <v/>
      </c>
    </row>
    <row r="992" spans="1:12">
      <c r="A992" s="103" t="str">
        <f>IF($C992=0,"",'RECEIVED FROM STATE'!$B$2)</f>
        <v/>
      </c>
      <c r="B992" s="104" t="str">
        <f>IF($C992&gt;0,VLOOKUP($C992,'ALN 070824'!$A:$C,3,FALSE),"")</f>
        <v/>
      </c>
      <c r="C992" s="30"/>
      <c r="D992" s="29"/>
      <c r="E992" s="105" t="str">
        <f>IF($C992&gt;0,VLOOKUP($C992,'ALN 070824'!$A:$C,2,FALSE),"")</f>
        <v/>
      </c>
      <c r="F992" s="10"/>
      <c r="G992" s="18"/>
      <c r="I992" s="106" t="str">
        <f t="shared" si="60"/>
        <v/>
      </c>
      <c r="J992" s="106" t="str">
        <f t="shared" si="61"/>
        <v/>
      </c>
      <c r="K992" s="106" t="str">
        <f t="shared" si="62"/>
        <v/>
      </c>
      <c r="L992" s="106" t="str">
        <f t="shared" si="63"/>
        <v/>
      </c>
    </row>
    <row r="993" spans="1:12">
      <c r="A993" s="103" t="str">
        <f>IF($C993=0,"",'RECEIVED FROM STATE'!$B$2)</f>
        <v/>
      </c>
      <c r="B993" s="104" t="str">
        <f>IF($C993&gt;0,VLOOKUP($C993,'ALN 070824'!$A:$C,3,FALSE),"")</f>
        <v/>
      </c>
      <c r="C993" s="30"/>
      <c r="D993" s="29"/>
      <c r="E993" s="105" t="str">
        <f>IF($C993&gt;0,VLOOKUP($C993,'ALN 070824'!$A:$C,2,FALSE),"")</f>
        <v/>
      </c>
      <c r="F993" s="10"/>
      <c r="G993" s="18"/>
      <c r="I993" s="106" t="str">
        <f t="shared" si="60"/>
        <v/>
      </c>
      <c r="J993" s="106" t="str">
        <f t="shared" si="61"/>
        <v/>
      </c>
      <c r="K993" s="106" t="str">
        <f t="shared" si="62"/>
        <v/>
      </c>
      <c r="L993" s="106" t="str">
        <f t="shared" si="63"/>
        <v/>
      </c>
    </row>
    <row r="994" spans="1:12">
      <c r="A994" s="103" t="str">
        <f>IF($C994=0,"",'RECEIVED FROM STATE'!$B$2)</f>
        <v/>
      </c>
      <c r="B994" s="104" t="str">
        <f>IF($C994&gt;0,VLOOKUP($C994,'ALN 070824'!$A:$C,3,FALSE),"")</f>
        <v/>
      </c>
      <c r="C994" s="30"/>
      <c r="D994" s="29"/>
      <c r="E994" s="105" t="str">
        <f>IF($C994&gt;0,VLOOKUP($C994,'ALN 070824'!$A:$C,2,FALSE),"")</f>
        <v/>
      </c>
      <c r="F994" s="10"/>
      <c r="G994" s="18"/>
      <c r="I994" s="106" t="str">
        <f t="shared" si="60"/>
        <v/>
      </c>
      <c r="J994" s="106" t="str">
        <f t="shared" si="61"/>
        <v/>
      </c>
      <c r="K994" s="106" t="str">
        <f t="shared" si="62"/>
        <v/>
      </c>
      <c r="L994" s="106" t="str">
        <f t="shared" si="63"/>
        <v/>
      </c>
    </row>
    <row r="995" spans="1:12">
      <c r="A995" s="103" t="str">
        <f>IF($C995=0,"",'RECEIVED FROM STATE'!$B$2)</f>
        <v/>
      </c>
      <c r="B995" s="104" t="str">
        <f>IF($C995&gt;0,VLOOKUP($C995,'ALN 070824'!$A:$C,3,FALSE),"")</f>
        <v/>
      </c>
      <c r="C995" s="30"/>
      <c r="D995" s="29"/>
      <c r="E995" s="105" t="str">
        <f>IF($C995&gt;0,VLOOKUP($C995,'ALN 070824'!$A:$C,2,FALSE),"")</f>
        <v/>
      </c>
      <c r="F995" s="10"/>
      <c r="G995" s="18"/>
      <c r="I995" s="106" t="str">
        <f t="shared" si="60"/>
        <v/>
      </c>
      <c r="J995" s="106" t="str">
        <f t="shared" si="61"/>
        <v/>
      </c>
      <c r="K995" s="106" t="str">
        <f t="shared" si="62"/>
        <v/>
      </c>
      <c r="L995" s="106" t="str">
        <f t="shared" si="63"/>
        <v/>
      </c>
    </row>
    <row r="996" spans="1:12">
      <c r="A996" s="103" t="str">
        <f>IF($C996=0,"",'RECEIVED FROM STATE'!$B$2)</f>
        <v/>
      </c>
      <c r="B996" s="104" t="str">
        <f>IF($C996&gt;0,VLOOKUP($C996,'ALN 070824'!$A:$C,3,FALSE),"")</f>
        <v/>
      </c>
      <c r="C996" s="30"/>
      <c r="D996" s="29"/>
      <c r="E996" s="105" t="str">
        <f>IF($C996&gt;0,VLOOKUP($C996,'ALN 070824'!$A:$C,2,FALSE),"")</f>
        <v/>
      </c>
      <c r="F996" s="10"/>
      <c r="G996" s="18"/>
      <c r="I996" s="106" t="str">
        <f t="shared" si="60"/>
        <v/>
      </c>
      <c r="J996" s="106" t="str">
        <f t="shared" si="61"/>
        <v/>
      </c>
      <c r="K996" s="106" t="str">
        <f t="shared" si="62"/>
        <v/>
      </c>
      <c r="L996" s="106" t="str">
        <f t="shared" si="63"/>
        <v/>
      </c>
    </row>
    <row r="997" spans="1:12">
      <c r="A997" s="103" t="str">
        <f>IF($C997=0,"",'RECEIVED FROM STATE'!$B$2)</f>
        <v/>
      </c>
      <c r="B997" s="104" t="str">
        <f>IF($C997&gt;0,VLOOKUP($C997,'ALN 070824'!$A:$C,3,FALSE),"")</f>
        <v/>
      </c>
      <c r="C997" s="30"/>
      <c r="D997" s="29"/>
      <c r="E997" s="105" t="str">
        <f>IF($C997&gt;0,VLOOKUP($C997,'ALN 070824'!$A:$C,2,FALSE),"")</f>
        <v/>
      </c>
      <c r="F997" s="10"/>
      <c r="G997" s="18"/>
      <c r="I997" s="106" t="str">
        <f>IF(OR(C997="84.425",C997="84.032"),"Please complete the ALN with alpha character.",IFERROR(IF(AND(E997="Other Assistance",ISBLANK(G997)),"Program Name required, please provide the Other ID Number (if applicable).",""),""))</f>
        <v/>
      </c>
      <c r="J997" s="106" t="str">
        <f t="shared" si="61"/>
        <v/>
      </c>
      <c r="K997" s="106" t="str">
        <f t="shared" si="62"/>
        <v/>
      </c>
      <c r="L997" s="106" t="str">
        <f t="shared" si="63"/>
        <v/>
      </c>
    </row>
    <row r="998" spans="1:12">
      <c r="A998" s="103" t="str">
        <f>IF($C998=0,"",'RECEIVED FROM STATE'!$B$2)</f>
        <v/>
      </c>
      <c r="B998" s="104" t="str">
        <f>IF($C998&gt;0,VLOOKUP($C998,'ALN 070824'!$A:$C,3,FALSE),"")</f>
        <v/>
      </c>
      <c r="C998" s="30"/>
      <c r="D998" s="29"/>
      <c r="E998" s="105" t="str">
        <f>IF($C998&gt;0,VLOOKUP($C998,'ALN 070824'!$A:$C,2,FALSE),"")</f>
        <v/>
      </c>
      <c r="F998" s="10"/>
      <c r="G998" s="18"/>
      <c r="I998" s="106" t="str">
        <f t="shared" si="60"/>
        <v/>
      </c>
      <c r="J998" s="106" t="str">
        <f t="shared" si="61"/>
        <v/>
      </c>
      <c r="K998" s="106" t="str">
        <f t="shared" si="62"/>
        <v/>
      </c>
      <c r="L998" s="106" t="str">
        <f t="shared" si="63"/>
        <v/>
      </c>
    </row>
    <row r="999" spans="1:12">
      <c r="A999" s="103" t="str">
        <f>IF($C999=0,"",'RECEIVED FROM STATE'!$B$2)</f>
        <v/>
      </c>
      <c r="B999" s="104" t="str">
        <f>IF($C999&gt;0,VLOOKUP($C999,'ALN 070824'!$A:$C,3,FALSE),"")</f>
        <v/>
      </c>
      <c r="C999" s="30"/>
      <c r="D999" s="29"/>
      <c r="E999" s="105" t="str">
        <f>IF($C999&gt;0,VLOOKUP($C999,'ALN 070824'!$A:$C,2,FALSE),"")</f>
        <v/>
      </c>
      <c r="F999" s="10"/>
      <c r="G999" s="18"/>
      <c r="I999" s="106" t="str">
        <f t="shared" si="60"/>
        <v/>
      </c>
      <c r="J999" s="106" t="str">
        <f t="shared" si="61"/>
        <v/>
      </c>
      <c r="K999" s="106" t="str">
        <f t="shared" si="62"/>
        <v/>
      </c>
      <c r="L999" s="106" t="str">
        <f t="shared" si="63"/>
        <v/>
      </c>
    </row>
    <row r="1000" spans="1:12">
      <c r="A1000" s="103" t="str">
        <f>IF($C1000=0,"",'RECEIVED FROM STATE'!$B$2)</f>
        <v/>
      </c>
      <c r="B1000" s="104" t="str">
        <f>IF($C1000&gt;0,VLOOKUP($C1000,'ALN 070824'!$A:$C,3,FALSE),"")</f>
        <v/>
      </c>
      <c r="C1000" s="30"/>
      <c r="D1000" s="29"/>
      <c r="E1000" s="105" t="str">
        <f>IF($C1000&gt;0,VLOOKUP($C1000,'ALN 070824'!$A:$C,2,FALSE),"")</f>
        <v/>
      </c>
      <c r="F1000" s="10"/>
      <c r="G1000" s="18"/>
      <c r="I1000" s="106" t="str">
        <f t="shared" si="60"/>
        <v/>
      </c>
      <c r="J1000" s="106" t="str">
        <f t="shared" si="61"/>
        <v/>
      </c>
      <c r="K1000" s="106" t="str">
        <f t="shared" si="62"/>
        <v/>
      </c>
      <c r="L1000" s="106" t="str">
        <f t="shared" si="63"/>
        <v/>
      </c>
    </row>
  </sheetData>
  <sheetProtection algorithmName="SHA-512" hashValue="U5N5+8Kithx/RyJ9xObIMQ5ABqqqZWke5Z3eLNvKiqeGB7ZYr+GCz9ZvgT0NN/hlaaBtxjmg6XMkC5ygXvSUxQ==" saltValue="xBj3zvv+Zd6CVD6Jm2N0Hw==" spinCount="100000" sheet="1" objects="1" scenarios="1" sort="0" autoFilter="0"/>
  <autoFilter ref="C7:D1000" xr:uid="{00000000-0009-0000-0000-000004000000}"/>
  <mergeCells count="2">
    <mergeCell ref="A3:B3"/>
    <mergeCell ref="B1:G1"/>
  </mergeCells>
  <phoneticPr fontId="5" type="noConversion"/>
  <conditionalFormatting sqref="C8:D1000">
    <cfRule type="expression" dxfId="73" priority="5">
      <formula>AND(NOT(ISBLANK($D8)),ISBLANK($C8))</formula>
    </cfRule>
    <cfRule type="expression" dxfId="72" priority="7">
      <formula>ISERROR($E8)</formula>
    </cfRule>
    <cfRule type="expression" dxfId="71" priority="101">
      <formula>IF(ISBLANK($C8),0,COUNTIF($L$8:$L$1000,$L8)&gt;1)</formula>
    </cfRule>
  </conditionalFormatting>
  <conditionalFormatting sqref="E8:E1000 B8:B1000">
    <cfRule type="containsErrors" dxfId="70" priority="105">
      <formula>ISERROR(B8)</formula>
    </cfRule>
  </conditionalFormatting>
  <conditionalFormatting sqref="E8:E1000 G8:G1000">
    <cfRule type="expression" dxfId="69" priority="10">
      <formula>AND($E8="Other Assistance",ISBLANK($G8))</formula>
    </cfRule>
  </conditionalFormatting>
  <conditionalFormatting sqref="F8:F1000">
    <cfRule type="expression" dxfId="68" priority="12">
      <formula>OR(($F8-ROUND($F8,0))&lt;&gt;0, _xlfn.ISFORMULA($F8))</formula>
    </cfRule>
  </conditionalFormatting>
  <conditionalFormatting sqref="I8:L1000">
    <cfRule type="containsText" dxfId="66" priority="13" operator="containsText" text="Please complete the ALN with alpha character.">
      <formula>NOT(ISERROR(SEARCH("Please complete the ALN with alpha character.",I8)))</formula>
    </cfRule>
    <cfRule type="containsText" dxfId="65" priority="14" operator="containsText" text="Program Name required, please provide the Other ID Number (if applicable).">
      <formula>NOT(ISERROR(SEARCH("Program Name required, please provide the Other ID Number (if applicable).",I8)))</formula>
    </cfRule>
  </conditionalFormatting>
  <dataValidations xWindow="483" yWindow="304" count="2">
    <dataValidation type="whole" allowBlank="1" showInputMessage="1" showErrorMessage="1" error="Enter a whole number" sqref="F8:F1000" xr:uid="{00000000-0002-0000-0400-000000000000}">
      <formula1>-100000000000000000</formula1>
      <formula2>100000000000000000</formula2>
    </dataValidation>
    <dataValidation type="textLength" allowBlank="1" showDropDown="1" showInputMessage="1" showErrorMessage="1" errorTitle="Invalid ALN" error="Please verify and enter the correct ALN_x000a_Contact DOA if assistance needed." sqref="C8:C1000" xr:uid="{00000000-0002-0000-0400-000002000000}">
      <formula1>6</formula1>
      <formula2>7</formula2>
    </dataValidation>
  </dataValidations>
  <pageMargins left="0.5" right="0.5" top="1" bottom="0.6" header="0.5" footer="0.3"/>
  <pageSetup scale="83" fitToHeight="100" orientation="landscape" r:id="rId1"/>
  <headerFooter>
    <oddHeader>&amp;C&amp;"Arial,Bold"Attachment CU5
Federal Schedules
&amp;A</oddHeader>
    <oddFooter xml:space="preserve">&amp;L&amp;F
&amp;A&amp;RPage &amp;P of &amp;N
&amp;D </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02" id="{4F1F679F-810D-46C9-B23F-8A2C0286B645}">
            <xm:f>IF(ISBLANK($F8),"",SUMIF('DISBURSED TO STATE'!$K:$K,$K8,'DISBURSED TO STATE'!$G:$G)+SUMIF('DISBURSED TO NONSTATE'!$J:$J,$K8,'DISBURSED TO NONSTATE'!$D:$D)-(SUMIF($K:$K,$K8,$F:$F)+SUMIF('RECEIVED FROM NONSTATE'!$L:$L,$K8,'RECEIVED FROM NONSTATE'!$F:$F))-SUMIF('RECEIVED FROM NONSTATE'!$L:$L,$K8,'RECEIVED FROM NONSTATE'!$E:$E)&gt;0)</xm:f>
            <x14:dxf>
              <font>
                <b/>
                <i val="0"/>
                <color rgb="FF0000FF"/>
              </font>
              <fill>
                <patternFill>
                  <bgColor rgb="FFFFFF99"/>
                </patternFill>
              </fill>
            </x14:dxf>
          </x14:cfRule>
          <xm:sqref>F8:F1000</xm:sqref>
        </x14:conditionalFormatting>
        <x14:conditionalFormatting xmlns:xm="http://schemas.microsoft.com/office/excel/2006/main">
          <x14:cfRule type="expression" priority="1" id="{8E14C914-4E52-4988-9105-D3A19BF3D526}">
            <xm:f>IF(ISBLANK($F8),"",SUMIF('DISBURSED TO STATE'!$K:$K,$K8,'DISBURSED TO STATE'!$G:$G)+SUMIF('DISBURSED TO NONSTATE'!$J:$J,$K8,'DISBURSED TO NONSTATE'!$D:$D)-(SUMIF($K:$K,$K8,$F:$F)+SUMIF('RECEIVED FROM NONSTATE'!$L:$L,$K8,'RECEIVED FROM NONSTATE'!$F:$F))&gt;0)</xm:f>
            <x14:dxf>
              <font>
                <b/>
                <i val="0"/>
                <color rgb="FFFF0000"/>
              </font>
              <fill>
                <patternFill patternType="none">
                  <bgColor auto="1"/>
                </patternFill>
              </fill>
            </x14:dxf>
          </x14:cfRule>
          <xm:sqref>J8:J1000</xm:sqref>
        </x14:conditionalFormatting>
        <x14:conditionalFormatting xmlns:xm="http://schemas.microsoft.com/office/excel/2006/main">
          <x14:cfRule type="expression" priority="103" id="{EB006C5B-C77B-4FCD-A387-4201706970B1}">
            <xm:f>IF(ISBLANK($F8),"",SUMIF('DISBURSED TO STATE'!$K:$K,$K8,'DISBURSED TO STATE'!$G:$G)+SUMIF('DISBURSED TO NONSTATE'!$J:$J,$K8,'DISBURSED TO NONSTATE'!$D:$D)-(SUMIF($K:$K,$K8,$F:$F)+SUMIF('RECEIVED FROM NONSTATE'!$L:$L,$K8,'RECEIVED FROM NONSTATE'!$F:$F))-SUMIF('RECEIVED FROM NONSTATE'!$L:$L,$K8,'RECEIVED FROM NONSTATE'!$E:$E)&gt;0)</xm:f>
            <x14:dxf>
              <font>
                <b/>
                <i val="0"/>
                <color rgb="FFFF0000"/>
              </font>
              <fill>
                <patternFill patternType="none">
                  <bgColor auto="1"/>
                </patternFill>
              </fill>
            </x14:dxf>
          </x14:cfRule>
          <xm:sqref>K8:L1000</xm:sqref>
        </x14:conditionalFormatting>
      </x14:conditionalFormattings>
    </ext>
    <ext xmlns:x14="http://schemas.microsoft.com/office/spreadsheetml/2009/9/main" uri="{CCE6A557-97BC-4b89-ADB6-D9C93CAAB3DF}">
      <x14:dataValidations xmlns:xm="http://schemas.microsoft.com/office/excel/2006/main" xWindow="483" yWindow="304" count="2">
        <x14:dataValidation type="list" allowBlank="1" showInputMessage="1" showErrorMessage="1" error="Please enter valid agency number." xr:uid="{00000000-0002-0000-0000-000004000000}">
          <x14:formula1>
            <xm:f>'State Agencies 070824'!$B$158:$B$188</xm:f>
          </x14:formula1>
          <xm:sqref>B2</xm:sqref>
        </x14:dataValidation>
        <x14:dataValidation type="list" allowBlank="1" showInputMessage="1" showErrorMessage="1" error="Use the drop-down list to select a symbol or leave blank." prompt="@ = R&amp;D_x000a_# = COVID-19_x000a_+ = COVID-19 R&amp;D_x000a_% = IIJA_x000a_&amp; = IIJA R&amp;D" xr:uid="{00000000-0002-0000-0400-000001000000}">
          <x14:formula1>
            <xm:f>'REVISION CONTROL LOG'!$I$3:$I$7</xm:f>
          </x14:formula1>
          <xm:sqref>D8:D1000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1000"/>
  <sheetViews>
    <sheetView showGridLines="0" zoomScaleNormal="100" workbookViewId="0">
      <pane xSplit="1" ySplit="7" topLeftCell="B8" activePane="bottomRight" state="frozen"/>
      <selection activeCell="H35" sqref="H35"/>
      <selection pane="topRight" activeCell="H35" sqref="H35"/>
      <selection pane="bottomLeft" activeCell="H35" sqref="H35"/>
      <selection pane="bottomRight" activeCell="L1" sqref="L1:N1048576"/>
    </sheetView>
  </sheetViews>
  <sheetFormatPr defaultColWidth="9.140625" defaultRowHeight="11.25"/>
  <cols>
    <col min="1" max="1" width="13.7109375" style="116" customWidth="1"/>
    <col min="2" max="2" width="9" style="116" customWidth="1"/>
    <col min="3" max="3" width="34.5703125" style="100" customWidth="1"/>
    <col min="4" max="4" width="6.28515625" style="118" customWidth="1"/>
    <col min="5" max="5" width="38.5703125" style="119" customWidth="1"/>
    <col min="6" max="6" width="16.7109375" style="120" customWidth="1"/>
    <col min="7" max="7" width="7.28515625" style="118" customWidth="1"/>
    <col min="8" max="8" width="31.42578125" style="100" customWidth="1"/>
    <col min="9" max="9" width="1.28515625" style="105" customWidth="1"/>
    <col min="10" max="10" width="7.5703125" style="100" bestFit="1" customWidth="1"/>
    <col min="11" max="11" width="29.42578125" style="100" customWidth="1"/>
    <col min="12" max="12" width="24" style="105" hidden="1" customWidth="1"/>
    <col min="13" max="13" width="5.140625" style="105" hidden="1" customWidth="1"/>
    <col min="14" max="14" width="6.140625" style="100" hidden="1" customWidth="1"/>
    <col min="15" max="16384" width="9.140625" style="100"/>
  </cols>
  <sheetData>
    <row r="1" spans="1:14" s="74" customFormat="1" ht="12.75">
      <c r="A1" s="82" t="s">
        <v>8733</v>
      </c>
      <c r="B1" s="257" t="str">
        <f>SEFA!$B$1</f>
        <v/>
      </c>
      <c r="C1" s="257"/>
      <c r="D1" s="257"/>
      <c r="E1" s="257"/>
      <c r="F1" s="257"/>
      <c r="G1" s="257"/>
      <c r="H1" s="76"/>
      <c r="L1" s="75"/>
    </row>
    <row r="2" spans="1:14" s="74" customFormat="1" ht="12.75">
      <c r="A2" s="82" t="s">
        <v>8734</v>
      </c>
      <c r="B2" s="111" t="str">
        <f>IF(SEFA!$B$2&gt;0,SEFA!$B$2,"")</f>
        <v/>
      </c>
      <c r="C2" s="84"/>
      <c r="D2" s="75"/>
      <c r="E2" s="79"/>
      <c r="F2" s="85"/>
      <c r="G2" s="76"/>
      <c r="H2" s="76"/>
      <c r="L2" s="75"/>
    </row>
    <row r="3" spans="1:14" s="76" customFormat="1" ht="12.75">
      <c r="A3" s="251" t="s">
        <v>3399</v>
      </c>
      <c r="B3" s="252"/>
      <c r="C3" s="252"/>
      <c r="D3" s="252"/>
      <c r="E3" s="83"/>
      <c r="F3" s="80"/>
      <c r="G3" s="78"/>
      <c r="I3" s="75"/>
      <c r="L3" s="75"/>
      <c r="M3" s="75"/>
    </row>
    <row r="4" spans="1:14" s="76" customFormat="1" ht="12.75">
      <c r="A4" s="75"/>
      <c r="B4" s="75"/>
      <c r="D4" s="78"/>
      <c r="E4" s="112"/>
      <c r="F4" s="85"/>
      <c r="G4" s="78"/>
      <c r="I4" s="75"/>
      <c r="L4" s="84" t="s">
        <v>9102</v>
      </c>
      <c r="M4" s="75"/>
    </row>
    <row r="5" spans="1:14" s="76" customFormat="1" ht="12.75">
      <c r="A5" s="75"/>
      <c r="B5" s="75"/>
      <c r="D5" s="78"/>
      <c r="E5" s="113" t="s">
        <v>1037</v>
      </c>
      <c r="F5" s="114">
        <f>SUM($F$8:$F$1000)</f>
        <v>0</v>
      </c>
      <c r="G5" s="78"/>
      <c r="I5" s="75"/>
      <c r="L5" s="84" t="s">
        <v>8329</v>
      </c>
      <c r="M5" s="75"/>
    </row>
    <row r="6" spans="1:14" s="76" customFormat="1" ht="12.75">
      <c r="A6" s="75"/>
      <c r="B6" s="75"/>
      <c r="D6" s="78"/>
      <c r="E6" s="112"/>
      <c r="F6" s="85"/>
      <c r="G6" s="78"/>
      <c r="I6" s="77"/>
      <c r="L6" s="77"/>
      <c r="M6" s="77"/>
    </row>
    <row r="7" spans="1:14" s="115" customFormat="1" ht="45" customHeight="1">
      <c r="A7" s="95" t="s">
        <v>8738</v>
      </c>
      <c r="B7" s="95" t="s">
        <v>2213</v>
      </c>
      <c r="C7" s="95" t="s">
        <v>2214</v>
      </c>
      <c r="D7" s="96" t="s">
        <v>6303</v>
      </c>
      <c r="E7" s="95" t="s">
        <v>2215</v>
      </c>
      <c r="F7" s="97" t="s">
        <v>2216</v>
      </c>
      <c r="G7" s="155" t="s">
        <v>8248</v>
      </c>
      <c r="H7" s="98" t="s">
        <v>7666</v>
      </c>
      <c r="I7" s="99"/>
      <c r="J7" s="256" t="s">
        <v>9103</v>
      </c>
      <c r="K7" s="256"/>
      <c r="L7" s="101" t="s">
        <v>8330</v>
      </c>
      <c r="M7" s="101" t="s">
        <v>8332</v>
      </c>
      <c r="N7" s="101" t="s">
        <v>8331</v>
      </c>
    </row>
    <row r="8" spans="1:14">
      <c r="A8" s="116" t="str">
        <f>IF($B8=0,"",$B$2)</f>
        <v/>
      </c>
      <c r="B8" s="25"/>
      <c r="C8" s="105" t="str">
        <f>IF($B8&gt;0,VLOOKUP($B8,'State Agencies 070824'!$H:$L,3,FALSE),"")</f>
        <v/>
      </c>
      <c r="D8" s="25"/>
      <c r="E8" s="105" t="str">
        <f>IF($D8&gt;0,VLOOKUP($D8,'ALN 070824'!$A:$C,2,FALSE),"")</f>
        <v/>
      </c>
      <c r="F8" s="24"/>
      <c r="G8" s="25"/>
      <c r="H8" s="26"/>
      <c r="J8" s="117" t="str">
        <f>IF(ISERROR($M8),CONCATENATE($D8," ",$G8),"")</f>
        <v/>
      </c>
      <c r="K8" s="153"/>
      <c r="L8" s="105" t="str">
        <f>CONCATENATE($D8,$G8)</f>
        <v/>
      </c>
      <c r="M8" s="105" t="str">
        <f>IF(ISBLANK($D8),"",MATCH($L8,SEFA!$K:$K,0))</f>
        <v/>
      </c>
      <c r="N8" s="100" t="str">
        <f>CONCATENATE($B8,$D8,$G8,$H8)</f>
        <v/>
      </c>
    </row>
    <row r="9" spans="1:14">
      <c r="A9" s="116" t="str">
        <f t="shared" ref="A9:A72" si="0">IF($B9=0,"",$B$2)</f>
        <v/>
      </c>
      <c r="B9" s="25"/>
      <c r="C9" s="105" t="str">
        <f>IF($B9&gt;0,VLOOKUP($B9,'State Agencies 070824'!$H:$L,3,FALSE),"")</f>
        <v/>
      </c>
      <c r="D9" s="25"/>
      <c r="E9" s="105" t="str">
        <f>IF($D9&gt;0,VLOOKUP($D9,'ALN 070824'!$A:$C,2,FALSE),"")</f>
        <v/>
      </c>
      <c r="F9" s="24"/>
      <c r="G9" s="25"/>
      <c r="H9" s="26"/>
      <c r="J9" s="117" t="str">
        <f t="shared" ref="J9:J72" si="1">IF(ISERROR($M9),CONCATENATE($D9," ",$G9),"")</f>
        <v/>
      </c>
      <c r="K9" s="153"/>
      <c r="L9" s="105" t="str">
        <f t="shared" ref="L9:L72" si="2">CONCATENATE($D9,$G9)</f>
        <v/>
      </c>
      <c r="M9" s="105" t="str">
        <f>IF(ISBLANK($D9),"",MATCH($L9,SEFA!$K:$K,0))</f>
        <v/>
      </c>
      <c r="N9" s="100" t="str">
        <f t="shared" ref="N9:N72" si="3">CONCATENATE($B9,$D9,$G9,$H9)</f>
        <v/>
      </c>
    </row>
    <row r="10" spans="1:14">
      <c r="A10" s="116" t="str">
        <f t="shared" si="0"/>
        <v/>
      </c>
      <c r="B10" s="25"/>
      <c r="C10" s="105" t="str">
        <f>IF($B10&gt;0,VLOOKUP($B10,'State Agencies 070824'!$H:$L,3,FALSE),"")</f>
        <v/>
      </c>
      <c r="D10" s="25"/>
      <c r="E10" s="105" t="str">
        <f>IF($D10&gt;0,VLOOKUP($D10,'ALN 070824'!$A:$C,2,FALSE),"")</f>
        <v/>
      </c>
      <c r="F10" s="24"/>
      <c r="G10" s="25"/>
      <c r="H10" s="26"/>
      <c r="J10" s="117" t="str">
        <f t="shared" si="1"/>
        <v/>
      </c>
      <c r="K10" s="153"/>
      <c r="L10" s="105" t="str">
        <f t="shared" si="2"/>
        <v/>
      </c>
      <c r="M10" s="105" t="str">
        <f>IF(ISBLANK($D10),"",MATCH($L10,SEFA!$K:$K,0))</f>
        <v/>
      </c>
      <c r="N10" s="100" t="str">
        <f t="shared" si="3"/>
        <v/>
      </c>
    </row>
    <row r="11" spans="1:14">
      <c r="A11" s="116" t="str">
        <f t="shared" si="0"/>
        <v/>
      </c>
      <c r="B11" s="25"/>
      <c r="C11" s="105" t="str">
        <f>IF($B11&gt;0,VLOOKUP($B11,'State Agencies 070824'!$H:$L,3,FALSE),"")</f>
        <v/>
      </c>
      <c r="D11" s="25"/>
      <c r="E11" s="105" t="str">
        <f>IF($D11&gt;0,VLOOKUP($D11,'ALN 070824'!$A:$C,2,FALSE),"")</f>
        <v/>
      </c>
      <c r="F11" s="24"/>
      <c r="G11" s="25"/>
      <c r="H11" s="26"/>
      <c r="J11" s="117" t="str">
        <f t="shared" si="1"/>
        <v/>
      </c>
      <c r="K11" s="153"/>
      <c r="L11" s="105" t="str">
        <f t="shared" si="2"/>
        <v/>
      </c>
      <c r="M11" s="105" t="str">
        <f>IF(ISBLANK($D11),"",MATCH($L11,SEFA!$K:$K,0))</f>
        <v/>
      </c>
      <c r="N11" s="100" t="str">
        <f t="shared" si="3"/>
        <v/>
      </c>
    </row>
    <row r="12" spans="1:14">
      <c r="A12" s="116" t="str">
        <f t="shared" si="0"/>
        <v/>
      </c>
      <c r="B12" s="25"/>
      <c r="C12" s="105" t="str">
        <f>IF($B12&gt;0,VLOOKUP($B12,'State Agencies 070824'!$H:$L,3,FALSE),"")</f>
        <v/>
      </c>
      <c r="D12" s="25"/>
      <c r="E12" s="105" t="str">
        <f>IF($D12&gt;0,VLOOKUP($D12,'ALN 070824'!$A:$C,2,FALSE),"")</f>
        <v/>
      </c>
      <c r="F12" s="24"/>
      <c r="G12" s="25"/>
      <c r="H12" s="26"/>
      <c r="J12" s="117" t="str">
        <f t="shared" si="1"/>
        <v/>
      </c>
      <c r="K12" s="153"/>
      <c r="L12" s="105" t="str">
        <f t="shared" si="2"/>
        <v/>
      </c>
      <c r="M12" s="105" t="str">
        <f>IF(ISBLANK($D12),"",MATCH($L12,SEFA!$K:$K,0))</f>
        <v/>
      </c>
      <c r="N12" s="100" t="str">
        <f t="shared" si="3"/>
        <v/>
      </c>
    </row>
    <row r="13" spans="1:14">
      <c r="A13" s="116" t="str">
        <f t="shared" si="0"/>
        <v/>
      </c>
      <c r="B13" s="25"/>
      <c r="C13" s="105" t="str">
        <f>IF($B13&gt;0,VLOOKUP($B13,'State Agencies 070824'!$H:$L,3,FALSE),"")</f>
        <v/>
      </c>
      <c r="D13" s="25"/>
      <c r="E13" s="105" t="str">
        <f>IF($D13&gt;0,VLOOKUP($D13,'ALN 070824'!$A:$C,2,FALSE),"")</f>
        <v/>
      </c>
      <c r="F13" s="24"/>
      <c r="G13" s="25"/>
      <c r="H13" s="26"/>
      <c r="J13" s="117" t="str">
        <f t="shared" si="1"/>
        <v/>
      </c>
      <c r="K13" s="153"/>
      <c r="L13" s="105" t="str">
        <f t="shared" si="2"/>
        <v/>
      </c>
      <c r="M13" s="105" t="str">
        <f>IF(ISBLANK($D13),"",MATCH($L13,SEFA!$K:$K,0))</f>
        <v/>
      </c>
      <c r="N13" s="100" t="str">
        <f t="shared" si="3"/>
        <v/>
      </c>
    </row>
    <row r="14" spans="1:14">
      <c r="A14" s="116" t="str">
        <f t="shared" si="0"/>
        <v/>
      </c>
      <c r="B14" s="25"/>
      <c r="C14" s="105" t="str">
        <f>IF($B14&gt;0,VLOOKUP($B14,'State Agencies 070824'!$H:$L,3,FALSE),"")</f>
        <v/>
      </c>
      <c r="D14" s="25"/>
      <c r="E14" s="105" t="str">
        <f>IF($D14&gt;0,VLOOKUP($D14,'ALN 070824'!$A:$C,2,FALSE),"")</f>
        <v/>
      </c>
      <c r="F14" s="24"/>
      <c r="G14" s="25"/>
      <c r="H14" s="26"/>
      <c r="J14" s="117" t="str">
        <f t="shared" si="1"/>
        <v/>
      </c>
      <c r="K14" s="153"/>
      <c r="L14" s="105" t="str">
        <f t="shared" si="2"/>
        <v/>
      </c>
      <c r="M14" s="105" t="str">
        <f>IF(ISBLANK($D14),"",MATCH($L14,SEFA!$K:$K,0))</f>
        <v/>
      </c>
      <c r="N14" s="100" t="str">
        <f t="shared" si="3"/>
        <v/>
      </c>
    </row>
    <row r="15" spans="1:14">
      <c r="A15" s="116" t="str">
        <f t="shared" si="0"/>
        <v/>
      </c>
      <c r="B15" s="25"/>
      <c r="C15" s="105" t="str">
        <f>IF($B15&gt;0,VLOOKUP($B15,'State Agencies 070824'!$H:$L,3,FALSE),"")</f>
        <v/>
      </c>
      <c r="D15" s="25"/>
      <c r="E15" s="105" t="str">
        <f>IF($D15&gt;0,VLOOKUP($D15,'ALN 070824'!$A:$C,2,FALSE),"")</f>
        <v/>
      </c>
      <c r="F15" s="24"/>
      <c r="G15" s="25"/>
      <c r="H15" s="26"/>
      <c r="J15" s="117" t="str">
        <f t="shared" si="1"/>
        <v/>
      </c>
      <c r="K15" s="153"/>
      <c r="L15" s="105" t="str">
        <f t="shared" si="2"/>
        <v/>
      </c>
      <c r="M15" s="105" t="str">
        <f>IF(ISBLANK($D15),"",MATCH($L15,SEFA!$K:$K,0))</f>
        <v/>
      </c>
      <c r="N15" s="100" t="str">
        <f t="shared" si="3"/>
        <v/>
      </c>
    </row>
    <row r="16" spans="1:14">
      <c r="A16" s="116" t="str">
        <f t="shared" si="0"/>
        <v/>
      </c>
      <c r="B16" s="25"/>
      <c r="C16" s="105" t="str">
        <f>IF($B16&gt;0,VLOOKUP($B16,'State Agencies 070824'!$H:$L,3,FALSE),"")</f>
        <v/>
      </c>
      <c r="D16" s="25"/>
      <c r="E16" s="105" t="str">
        <f>IF($D16&gt;0,VLOOKUP($D16,'ALN 070824'!$A:$C,2,FALSE),"")</f>
        <v/>
      </c>
      <c r="F16" s="24"/>
      <c r="G16" s="25"/>
      <c r="H16" s="26"/>
      <c r="J16" s="117" t="str">
        <f t="shared" si="1"/>
        <v/>
      </c>
      <c r="K16" s="153"/>
      <c r="L16" s="105" t="str">
        <f t="shared" si="2"/>
        <v/>
      </c>
      <c r="M16" s="105" t="str">
        <f>IF(ISBLANK($D16),"",MATCH($L16,SEFA!$K:$K,0))</f>
        <v/>
      </c>
      <c r="N16" s="100" t="str">
        <f t="shared" si="3"/>
        <v/>
      </c>
    </row>
    <row r="17" spans="1:14">
      <c r="A17" s="116" t="str">
        <f t="shared" si="0"/>
        <v/>
      </c>
      <c r="B17" s="25"/>
      <c r="C17" s="105" t="str">
        <f>IF($B17&gt;0,VLOOKUP($B17,'State Agencies 070824'!$H:$L,3,FALSE),"")</f>
        <v/>
      </c>
      <c r="D17" s="25"/>
      <c r="E17" s="105" t="str">
        <f>IF($D17&gt;0,VLOOKUP($D17,'ALN 070824'!$A:$C,2,FALSE),"")</f>
        <v/>
      </c>
      <c r="F17" s="24"/>
      <c r="G17" s="25"/>
      <c r="H17" s="26"/>
      <c r="J17" s="117" t="str">
        <f t="shared" si="1"/>
        <v/>
      </c>
      <c r="K17" s="153"/>
      <c r="L17" s="105" t="str">
        <f t="shared" si="2"/>
        <v/>
      </c>
      <c r="M17" s="105" t="str">
        <f>IF(ISBLANK($D17),"",MATCH($L17,SEFA!$K:$K,0))</f>
        <v/>
      </c>
      <c r="N17" s="100" t="str">
        <f t="shared" si="3"/>
        <v/>
      </c>
    </row>
    <row r="18" spans="1:14">
      <c r="A18" s="116" t="str">
        <f t="shared" si="0"/>
        <v/>
      </c>
      <c r="B18" s="25"/>
      <c r="C18" s="105" t="str">
        <f>IF($B18&gt;0,VLOOKUP($B18,'State Agencies 070824'!$H:$L,3,FALSE),"")</f>
        <v/>
      </c>
      <c r="D18" s="25"/>
      <c r="E18" s="105" t="str">
        <f>IF($D18&gt;0,VLOOKUP($D18,'ALN 070824'!$A:$C,2,FALSE),"")</f>
        <v/>
      </c>
      <c r="F18" s="24"/>
      <c r="G18" s="25"/>
      <c r="H18" s="26"/>
      <c r="J18" s="117" t="str">
        <f t="shared" si="1"/>
        <v/>
      </c>
      <c r="K18" s="153"/>
      <c r="L18" s="105" t="str">
        <f t="shared" si="2"/>
        <v/>
      </c>
      <c r="M18" s="105" t="str">
        <f>IF(ISBLANK($D18),"",MATCH($L18,SEFA!$K:$K,0))</f>
        <v/>
      </c>
      <c r="N18" s="100" t="str">
        <f t="shared" si="3"/>
        <v/>
      </c>
    </row>
    <row r="19" spans="1:14">
      <c r="A19" s="116" t="str">
        <f t="shared" si="0"/>
        <v/>
      </c>
      <c r="B19" s="25"/>
      <c r="C19" s="105" t="str">
        <f>IF($B19&gt;0,VLOOKUP($B19,'State Agencies 070824'!$H:$L,3,FALSE),"")</f>
        <v/>
      </c>
      <c r="D19" s="25"/>
      <c r="E19" s="105" t="str">
        <f>IF($D19&gt;0,VLOOKUP($D19,'ALN 070824'!$A:$C,2,FALSE),"")</f>
        <v/>
      </c>
      <c r="F19" s="24"/>
      <c r="G19" s="25"/>
      <c r="H19" s="26"/>
      <c r="J19" s="117" t="str">
        <f t="shared" si="1"/>
        <v/>
      </c>
      <c r="K19" s="153"/>
      <c r="L19" s="105" t="str">
        <f t="shared" si="2"/>
        <v/>
      </c>
      <c r="M19" s="105" t="str">
        <f>IF(ISBLANK($D19),"",MATCH($L19,SEFA!$K:$K,0))</f>
        <v/>
      </c>
      <c r="N19" s="100" t="str">
        <f t="shared" si="3"/>
        <v/>
      </c>
    </row>
    <row r="20" spans="1:14">
      <c r="A20" s="116" t="str">
        <f t="shared" si="0"/>
        <v/>
      </c>
      <c r="B20" s="25"/>
      <c r="C20" s="105" t="str">
        <f>IF($B20&gt;0,VLOOKUP($B20,'State Agencies 070824'!$H:$L,3,FALSE),"")</f>
        <v/>
      </c>
      <c r="D20" s="25"/>
      <c r="E20" s="105" t="str">
        <f>IF($D20&gt;0,VLOOKUP($D20,'ALN 070824'!$A:$C,2,FALSE),"")</f>
        <v/>
      </c>
      <c r="F20" s="24"/>
      <c r="G20" s="25"/>
      <c r="H20" s="26"/>
      <c r="J20" s="117" t="str">
        <f t="shared" si="1"/>
        <v/>
      </c>
      <c r="K20" s="153"/>
      <c r="L20" s="105" t="str">
        <f t="shared" si="2"/>
        <v/>
      </c>
      <c r="M20" s="105" t="str">
        <f>IF(ISBLANK($D20),"",MATCH($L20,SEFA!$K:$K,0))</f>
        <v/>
      </c>
      <c r="N20" s="100" t="str">
        <f t="shared" si="3"/>
        <v/>
      </c>
    </row>
    <row r="21" spans="1:14">
      <c r="A21" s="116" t="str">
        <f t="shared" si="0"/>
        <v/>
      </c>
      <c r="B21" s="25"/>
      <c r="C21" s="105" t="str">
        <f>IF($B21&gt;0,VLOOKUP($B21,'State Agencies 070824'!$H:$L,3,FALSE),"")</f>
        <v/>
      </c>
      <c r="D21" s="25"/>
      <c r="E21" s="105" t="str">
        <f>IF($D21&gt;0,VLOOKUP($D21,'ALN 070824'!$A:$C,2,FALSE),"")</f>
        <v/>
      </c>
      <c r="F21" s="24"/>
      <c r="G21" s="25"/>
      <c r="H21" s="26"/>
      <c r="J21" s="117" t="str">
        <f t="shared" si="1"/>
        <v/>
      </c>
      <c r="K21" s="153"/>
      <c r="L21" s="105" t="str">
        <f t="shared" si="2"/>
        <v/>
      </c>
      <c r="M21" s="105" t="str">
        <f>IF(ISBLANK($D21),"",MATCH($L21,SEFA!$K:$K,0))</f>
        <v/>
      </c>
      <c r="N21" s="100" t="str">
        <f t="shared" si="3"/>
        <v/>
      </c>
    </row>
    <row r="22" spans="1:14">
      <c r="A22" s="116" t="str">
        <f t="shared" si="0"/>
        <v/>
      </c>
      <c r="B22" s="25"/>
      <c r="C22" s="105" t="str">
        <f>IF($B22&gt;0,VLOOKUP($B22,'State Agencies 070824'!$H:$L,3,FALSE),"")</f>
        <v/>
      </c>
      <c r="D22" s="25"/>
      <c r="E22" s="105" t="str">
        <f>IF($D22&gt;0,VLOOKUP($D22,'ALN 070824'!$A:$C,2,FALSE),"")</f>
        <v/>
      </c>
      <c r="F22" s="24"/>
      <c r="G22" s="25"/>
      <c r="H22" s="26"/>
      <c r="J22" s="117" t="str">
        <f t="shared" si="1"/>
        <v/>
      </c>
      <c r="K22" s="153"/>
      <c r="L22" s="105" t="str">
        <f t="shared" si="2"/>
        <v/>
      </c>
      <c r="M22" s="105" t="str">
        <f>IF(ISBLANK($D22),"",MATCH($L22,SEFA!$K:$K,0))</f>
        <v/>
      </c>
      <c r="N22" s="100" t="str">
        <f t="shared" si="3"/>
        <v/>
      </c>
    </row>
    <row r="23" spans="1:14">
      <c r="A23" s="116" t="str">
        <f t="shared" si="0"/>
        <v/>
      </c>
      <c r="B23" s="25"/>
      <c r="C23" s="105" t="str">
        <f>IF($B23&gt;0,VLOOKUP($B23,'State Agencies 070824'!$H:$L,3,FALSE),"")</f>
        <v/>
      </c>
      <c r="D23" s="25"/>
      <c r="E23" s="105" t="str">
        <f>IF($D23&gt;0,VLOOKUP($D23,'ALN 070824'!$A:$C,2,FALSE),"")</f>
        <v/>
      </c>
      <c r="F23" s="24"/>
      <c r="G23" s="25"/>
      <c r="H23" s="26"/>
      <c r="J23" s="117" t="str">
        <f t="shared" si="1"/>
        <v/>
      </c>
      <c r="K23" s="153"/>
      <c r="L23" s="105" t="str">
        <f t="shared" si="2"/>
        <v/>
      </c>
      <c r="M23" s="105" t="str">
        <f>IF(ISBLANK($D23),"",MATCH($L23,SEFA!$K:$K,0))</f>
        <v/>
      </c>
      <c r="N23" s="100" t="str">
        <f t="shared" si="3"/>
        <v/>
      </c>
    </row>
    <row r="24" spans="1:14">
      <c r="A24" s="116" t="str">
        <f t="shared" si="0"/>
        <v/>
      </c>
      <c r="B24" s="25"/>
      <c r="C24" s="105" t="str">
        <f>IF($B24&gt;0,VLOOKUP($B24,'State Agencies 070824'!$H:$L,3,FALSE),"")</f>
        <v/>
      </c>
      <c r="D24" s="25"/>
      <c r="E24" s="105" t="str">
        <f>IF($D24&gt;0,VLOOKUP($D24,'ALN 070824'!$A:$C,2,FALSE),"")</f>
        <v/>
      </c>
      <c r="F24" s="24"/>
      <c r="G24" s="25"/>
      <c r="H24" s="26"/>
      <c r="J24" s="117" t="str">
        <f t="shared" si="1"/>
        <v/>
      </c>
      <c r="K24" s="153"/>
      <c r="L24" s="105" t="str">
        <f t="shared" si="2"/>
        <v/>
      </c>
      <c r="M24" s="105" t="str">
        <f>IF(ISBLANK($D24),"",MATCH($L24,SEFA!$K:$K,0))</f>
        <v/>
      </c>
      <c r="N24" s="100" t="str">
        <f t="shared" si="3"/>
        <v/>
      </c>
    </row>
    <row r="25" spans="1:14">
      <c r="A25" s="116" t="str">
        <f t="shared" si="0"/>
        <v/>
      </c>
      <c r="B25" s="25"/>
      <c r="C25" s="105" t="str">
        <f>IF($B25&gt;0,VLOOKUP($B25,'State Agencies 070824'!$H:$L,3,FALSE),"")</f>
        <v/>
      </c>
      <c r="D25" s="25"/>
      <c r="E25" s="105" t="str">
        <f>IF($D25&gt;0,VLOOKUP($D25,'ALN 070824'!$A:$C,2,FALSE),"")</f>
        <v/>
      </c>
      <c r="F25" s="24"/>
      <c r="G25" s="25"/>
      <c r="H25" s="26"/>
      <c r="J25" s="117" t="str">
        <f t="shared" si="1"/>
        <v/>
      </c>
      <c r="K25" s="153"/>
      <c r="L25" s="105" t="str">
        <f t="shared" si="2"/>
        <v/>
      </c>
      <c r="M25" s="105" t="str">
        <f>IF(ISBLANK($D25),"",MATCH($L25,SEFA!$K:$K,0))</f>
        <v/>
      </c>
      <c r="N25" s="100" t="str">
        <f t="shared" si="3"/>
        <v/>
      </c>
    </row>
    <row r="26" spans="1:14">
      <c r="A26" s="116" t="str">
        <f t="shared" si="0"/>
        <v/>
      </c>
      <c r="B26" s="25"/>
      <c r="C26" s="105" t="str">
        <f>IF($B26&gt;0,VLOOKUP($B26,'State Agencies 070824'!$H:$L,3,FALSE),"")</f>
        <v/>
      </c>
      <c r="D26" s="25"/>
      <c r="E26" s="105" t="str">
        <f>IF($D26&gt;0,VLOOKUP($D26,'ALN 070824'!$A:$C,2,FALSE),"")</f>
        <v/>
      </c>
      <c r="F26" s="24"/>
      <c r="G26" s="25"/>
      <c r="H26" s="26"/>
      <c r="J26" s="117" t="str">
        <f t="shared" si="1"/>
        <v/>
      </c>
      <c r="K26" s="153"/>
      <c r="L26" s="105" t="str">
        <f t="shared" si="2"/>
        <v/>
      </c>
      <c r="M26" s="105" t="str">
        <f>IF(ISBLANK($D26),"",MATCH($L26,SEFA!$K:$K,0))</f>
        <v/>
      </c>
      <c r="N26" s="100" t="str">
        <f t="shared" si="3"/>
        <v/>
      </c>
    </row>
    <row r="27" spans="1:14">
      <c r="A27" s="116" t="str">
        <f t="shared" si="0"/>
        <v/>
      </c>
      <c r="B27" s="25"/>
      <c r="C27" s="105" t="str">
        <f>IF($B27&gt;0,VLOOKUP($B27,'State Agencies 070824'!$H:$L,3,FALSE),"")</f>
        <v/>
      </c>
      <c r="D27" s="25"/>
      <c r="E27" s="105" t="str">
        <f>IF($D27&gt;0,VLOOKUP($D27,'ALN 070824'!$A:$C,2,FALSE),"")</f>
        <v/>
      </c>
      <c r="F27" s="24"/>
      <c r="G27" s="25"/>
      <c r="H27" s="26"/>
      <c r="J27" s="117" t="str">
        <f t="shared" si="1"/>
        <v/>
      </c>
      <c r="K27" s="153"/>
      <c r="L27" s="105" t="str">
        <f t="shared" si="2"/>
        <v/>
      </c>
      <c r="M27" s="105" t="str">
        <f>IF(ISBLANK($D27),"",MATCH($L27,SEFA!$K:$K,0))</f>
        <v/>
      </c>
      <c r="N27" s="100" t="str">
        <f t="shared" si="3"/>
        <v/>
      </c>
    </row>
    <row r="28" spans="1:14">
      <c r="A28" s="116" t="str">
        <f t="shared" si="0"/>
        <v/>
      </c>
      <c r="B28" s="25"/>
      <c r="C28" s="105" t="str">
        <f>IF($B28&gt;0,VLOOKUP($B28,'State Agencies 070824'!$H:$L,3,FALSE),"")</f>
        <v/>
      </c>
      <c r="D28" s="25"/>
      <c r="E28" s="105" t="str">
        <f>IF($D28&gt;0,VLOOKUP($D28,'ALN 070824'!$A:$C,2,FALSE),"")</f>
        <v/>
      </c>
      <c r="F28" s="24"/>
      <c r="G28" s="25"/>
      <c r="H28" s="26"/>
      <c r="J28" s="117" t="str">
        <f t="shared" si="1"/>
        <v/>
      </c>
      <c r="K28" s="153"/>
      <c r="L28" s="105" t="str">
        <f t="shared" si="2"/>
        <v/>
      </c>
      <c r="M28" s="105" t="str">
        <f>IF(ISBLANK($D28),"",MATCH($L28,SEFA!$K:$K,0))</f>
        <v/>
      </c>
      <c r="N28" s="100" t="str">
        <f t="shared" si="3"/>
        <v/>
      </c>
    </row>
    <row r="29" spans="1:14">
      <c r="A29" s="116" t="str">
        <f t="shared" si="0"/>
        <v/>
      </c>
      <c r="B29" s="25"/>
      <c r="C29" s="105" t="str">
        <f>IF($B29&gt;0,VLOOKUP($B29,'State Agencies 070824'!$H:$L,3,FALSE),"")</f>
        <v/>
      </c>
      <c r="D29" s="25"/>
      <c r="E29" s="105" t="str">
        <f>IF($D29&gt;0,VLOOKUP($D29,'ALN 070824'!$A:$C,2,FALSE),"")</f>
        <v/>
      </c>
      <c r="F29" s="24"/>
      <c r="G29" s="25"/>
      <c r="H29" s="26"/>
      <c r="J29" s="117" t="str">
        <f t="shared" si="1"/>
        <v/>
      </c>
      <c r="K29" s="153"/>
      <c r="L29" s="105" t="str">
        <f t="shared" si="2"/>
        <v/>
      </c>
      <c r="M29" s="105" t="str">
        <f>IF(ISBLANK($D29),"",MATCH($L29,SEFA!$K:$K,0))</f>
        <v/>
      </c>
      <c r="N29" s="100" t="str">
        <f t="shared" si="3"/>
        <v/>
      </c>
    </row>
    <row r="30" spans="1:14">
      <c r="A30" s="116" t="str">
        <f t="shared" si="0"/>
        <v/>
      </c>
      <c r="B30" s="25"/>
      <c r="C30" s="105" t="str">
        <f>IF($B30&gt;0,VLOOKUP($B30,'State Agencies 070824'!$H:$L,3,FALSE),"")</f>
        <v/>
      </c>
      <c r="D30" s="25"/>
      <c r="E30" s="105" t="str">
        <f>IF($D30&gt;0,VLOOKUP($D30,'ALN 070824'!$A:$C,2,FALSE),"")</f>
        <v/>
      </c>
      <c r="F30" s="24"/>
      <c r="G30" s="25"/>
      <c r="H30" s="26"/>
      <c r="J30" s="117" t="str">
        <f t="shared" si="1"/>
        <v/>
      </c>
      <c r="K30" s="153"/>
      <c r="L30" s="105" t="str">
        <f t="shared" si="2"/>
        <v/>
      </c>
      <c r="M30" s="105" t="str">
        <f>IF(ISBLANK($D30),"",MATCH($L30,SEFA!$K:$K,0))</f>
        <v/>
      </c>
      <c r="N30" s="100" t="str">
        <f t="shared" si="3"/>
        <v/>
      </c>
    </row>
    <row r="31" spans="1:14">
      <c r="A31" s="116" t="str">
        <f t="shared" si="0"/>
        <v/>
      </c>
      <c r="B31" s="25"/>
      <c r="C31" s="105" t="str">
        <f>IF($B31&gt;0,VLOOKUP($B31,'State Agencies 070824'!$H:$L,3,FALSE),"")</f>
        <v/>
      </c>
      <c r="D31" s="25"/>
      <c r="E31" s="105" t="str">
        <f>IF($D31&gt;0,VLOOKUP($D31,'ALN 070824'!$A:$C,2,FALSE),"")</f>
        <v/>
      </c>
      <c r="F31" s="24"/>
      <c r="G31" s="25"/>
      <c r="H31" s="26"/>
      <c r="J31" s="117" t="str">
        <f t="shared" si="1"/>
        <v/>
      </c>
      <c r="K31" s="153"/>
      <c r="L31" s="105" t="str">
        <f t="shared" si="2"/>
        <v/>
      </c>
      <c r="M31" s="105" t="str">
        <f>IF(ISBLANK($D31),"",MATCH($L31,SEFA!$K:$K,0))</f>
        <v/>
      </c>
      <c r="N31" s="100" t="str">
        <f t="shared" si="3"/>
        <v/>
      </c>
    </row>
    <row r="32" spans="1:14">
      <c r="A32" s="116" t="str">
        <f t="shared" si="0"/>
        <v/>
      </c>
      <c r="B32" s="25"/>
      <c r="C32" s="105" t="str">
        <f>IF($B32&gt;0,VLOOKUP($B32,'State Agencies 070824'!$H:$L,3,FALSE),"")</f>
        <v/>
      </c>
      <c r="D32" s="25"/>
      <c r="E32" s="105" t="str">
        <f>IF($D32&gt;0,VLOOKUP($D32,'ALN 070824'!$A:$C,2,FALSE),"")</f>
        <v/>
      </c>
      <c r="F32" s="24"/>
      <c r="G32" s="25"/>
      <c r="H32" s="26"/>
      <c r="J32" s="117" t="str">
        <f t="shared" si="1"/>
        <v/>
      </c>
      <c r="K32" s="153"/>
      <c r="L32" s="105" t="str">
        <f t="shared" si="2"/>
        <v/>
      </c>
      <c r="M32" s="105" t="str">
        <f>IF(ISBLANK($D32),"",MATCH($L32,SEFA!$K:$K,0))</f>
        <v/>
      </c>
      <c r="N32" s="100" t="str">
        <f t="shared" si="3"/>
        <v/>
      </c>
    </row>
    <row r="33" spans="1:14">
      <c r="A33" s="116" t="str">
        <f t="shared" si="0"/>
        <v/>
      </c>
      <c r="B33" s="25"/>
      <c r="C33" s="105" t="str">
        <f>IF($B33&gt;0,VLOOKUP($B33,'State Agencies 070824'!$H:$L,3,FALSE),"")</f>
        <v/>
      </c>
      <c r="D33" s="25"/>
      <c r="E33" s="105" t="str">
        <f>IF($D33&gt;0,VLOOKUP($D33,'ALN 070824'!$A:$C,2,FALSE),"")</f>
        <v/>
      </c>
      <c r="F33" s="24"/>
      <c r="G33" s="25"/>
      <c r="H33" s="26"/>
      <c r="J33" s="117" t="str">
        <f t="shared" si="1"/>
        <v/>
      </c>
      <c r="K33" s="153"/>
      <c r="L33" s="105" t="str">
        <f t="shared" si="2"/>
        <v/>
      </c>
      <c r="M33" s="105" t="str">
        <f>IF(ISBLANK($D33),"",MATCH($L33,SEFA!$K:$K,0))</f>
        <v/>
      </c>
      <c r="N33" s="100" t="str">
        <f t="shared" si="3"/>
        <v/>
      </c>
    </row>
    <row r="34" spans="1:14">
      <c r="A34" s="116" t="str">
        <f t="shared" si="0"/>
        <v/>
      </c>
      <c r="B34" s="25"/>
      <c r="C34" s="105" t="str">
        <f>IF($B34&gt;0,VLOOKUP($B34,'State Agencies 070824'!$H:$L,3,FALSE),"")</f>
        <v/>
      </c>
      <c r="D34" s="25"/>
      <c r="E34" s="105" t="str">
        <f>IF($D34&gt;0,VLOOKUP($D34,'ALN 070824'!$A:$C,2,FALSE),"")</f>
        <v/>
      </c>
      <c r="F34" s="24"/>
      <c r="G34" s="25"/>
      <c r="H34" s="26"/>
      <c r="J34" s="117" t="str">
        <f t="shared" si="1"/>
        <v/>
      </c>
      <c r="K34" s="153"/>
      <c r="L34" s="105" t="str">
        <f t="shared" si="2"/>
        <v/>
      </c>
      <c r="M34" s="105" t="str">
        <f>IF(ISBLANK($D34),"",MATCH($L34,SEFA!$K:$K,0))</f>
        <v/>
      </c>
      <c r="N34" s="100" t="str">
        <f t="shared" si="3"/>
        <v/>
      </c>
    </row>
    <row r="35" spans="1:14">
      <c r="A35" s="116" t="str">
        <f t="shared" si="0"/>
        <v/>
      </c>
      <c r="B35" s="25"/>
      <c r="C35" s="105" t="str">
        <f>IF($B35&gt;0,VLOOKUP($B35,'State Agencies 070824'!$H:$L,3,FALSE),"")</f>
        <v/>
      </c>
      <c r="D35" s="25"/>
      <c r="E35" s="105" t="str">
        <f>IF($D35&gt;0,VLOOKUP($D35,'ALN 070824'!$A:$C,2,FALSE),"")</f>
        <v/>
      </c>
      <c r="F35" s="24"/>
      <c r="G35" s="25"/>
      <c r="H35" s="26"/>
      <c r="J35" s="117" t="str">
        <f t="shared" si="1"/>
        <v/>
      </c>
      <c r="K35" s="153"/>
      <c r="L35" s="105" t="str">
        <f t="shared" si="2"/>
        <v/>
      </c>
      <c r="M35" s="105" t="str">
        <f>IF(ISBLANK($D35),"",MATCH($L35,SEFA!$K:$K,0))</f>
        <v/>
      </c>
      <c r="N35" s="100" t="str">
        <f t="shared" si="3"/>
        <v/>
      </c>
    </row>
    <row r="36" spans="1:14">
      <c r="A36" s="116" t="str">
        <f t="shared" si="0"/>
        <v/>
      </c>
      <c r="B36" s="25"/>
      <c r="C36" s="105" t="str">
        <f>IF($B36&gt;0,VLOOKUP($B36,'State Agencies 070824'!$H:$L,3,FALSE),"")</f>
        <v/>
      </c>
      <c r="D36" s="25"/>
      <c r="E36" s="105" t="str">
        <f>IF($D36&gt;0,VLOOKUP($D36,'ALN 070824'!$A:$C,2,FALSE),"")</f>
        <v/>
      </c>
      <c r="F36" s="24"/>
      <c r="G36" s="25"/>
      <c r="H36" s="26"/>
      <c r="J36" s="117" t="str">
        <f t="shared" si="1"/>
        <v/>
      </c>
      <c r="K36" s="153"/>
      <c r="L36" s="105" t="str">
        <f t="shared" si="2"/>
        <v/>
      </c>
      <c r="M36" s="105" t="str">
        <f>IF(ISBLANK($D36),"",MATCH($L36,SEFA!$K:$K,0))</f>
        <v/>
      </c>
      <c r="N36" s="100" t="str">
        <f t="shared" si="3"/>
        <v/>
      </c>
    </row>
    <row r="37" spans="1:14">
      <c r="A37" s="116" t="str">
        <f t="shared" si="0"/>
        <v/>
      </c>
      <c r="B37" s="25"/>
      <c r="C37" s="105" t="str">
        <f>IF($B37&gt;0,VLOOKUP($B37,'State Agencies 070824'!$H:$L,3,FALSE),"")</f>
        <v/>
      </c>
      <c r="D37" s="25"/>
      <c r="E37" s="105" t="str">
        <f>IF($D37&gt;0,VLOOKUP($D37,'ALN 070824'!$A:$C,2,FALSE),"")</f>
        <v/>
      </c>
      <c r="F37" s="24"/>
      <c r="G37" s="25"/>
      <c r="H37" s="26"/>
      <c r="J37" s="117" t="str">
        <f t="shared" si="1"/>
        <v/>
      </c>
      <c r="K37" s="153"/>
      <c r="L37" s="105" t="str">
        <f t="shared" si="2"/>
        <v/>
      </c>
      <c r="M37" s="105" t="str">
        <f>IF(ISBLANK($D37),"",MATCH($L37,SEFA!$K:$K,0))</f>
        <v/>
      </c>
      <c r="N37" s="100" t="str">
        <f t="shared" si="3"/>
        <v/>
      </c>
    </row>
    <row r="38" spans="1:14">
      <c r="A38" s="116" t="str">
        <f t="shared" si="0"/>
        <v/>
      </c>
      <c r="B38" s="25"/>
      <c r="C38" s="105" t="str">
        <f>IF($B38&gt;0,VLOOKUP($B38,'State Agencies 070824'!$H:$L,3,FALSE),"")</f>
        <v/>
      </c>
      <c r="D38" s="25"/>
      <c r="E38" s="105" t="str">
        <f>IF($D38&gt;0,VLOOKUP($D38,'ALN 070824'!$A:$C,2,FALSE),"")</f>
        <v/>
      </c>
      <c r="F38" s="24"/>
      <c r="G38" s="25"/>
      <c r="H38" s="26"/>
      <c r="J38" s="117" t="str">
        <f t="shared" si="1"/>
        <v/>
      </c>
      <c r="K38" s="153"/>
      <c r="L38" s="105" t="str">
        <f t="shared" si="2"/>
        <v/>
      </c>
      <c r="M38" s="105" t="str">
        <f>IF(ISBLANK($D38),"",MATCH($L38,SEFA!$K:$K,0))</f>
        <v/>
      </c>
      <c r="N38" s="100" t="str">
        <f t="shared" si="3"/>
        <v/>
      </c>
    </row>
    <row r="39" spans="1:14">
      <c r="A39" s="116" t="str">
        <f t="shared" si="0"/>
        <v/>
      </c>
      <c r="B39" s="25"/>
      <c r="C39" s="105" t="str">
        <f>IF($B39&gt;0,VLOOKUP($B39,'State Agencies 070824'!$H:$L,3,FALSE),"")</f>
        <v/>
      </c>
      <c r="D39" s="25"/>
      <c r="E39" s="105" t="str">
        <f>IF($D39&gt;0,VLOOKUP($D39,'ALN 070824'!$A:$C,2,FALSE),"")</f>
        <v/>
      </c>
      <c r="F39" s="24"/>
      <c r="G39" s="25"/>
      <c r="H39" s="26"/>
      <c r="J39" s="117" t="str">
        <f t="shared" si="1"/>
        <v/>
      </c>
      <c r="K39" s="153"/>
      <c r="L39" s="105" t="str">
        <f t="shared" si="2"/>
        <v/>
      </c>
      <c r="M39" s="105" t="str">
        <f>IF(ISBLANK($D39),"",MATCH($L39,SEFA!$K:$K,0))</f>
        <v/>
      </c>
      <c r="N39" s="100" t="str">
        <f t="shared" si="3"/>
        <v/>
      </c>
    </row>
    <row r="40" spans="1:14">
      <c r="A40" s="116" t="str">
        <f t="shared" si="0"/>
        <v/>
      </c>
      <c r="B40" s="25"/>
      <c r="C40" s="105" t="str">
        <f>IF($B40&gt;0,VLOOKUP($B40,'State Agencies 070824'!$H:$L,3,FALSE),"")</f>
        <v/>
      </c>
      <c r="D40" s="25"/>
      <c r="E40" s="105" t="str">
        <f>IF($D40&gt;0,VLOOKUP($D40,'ALN 070824'!$A:$C,2,FALSE),"")</f>
        <v/>
      </c>
      <c r="F40" s="24"/>
      <c r="G40" s="25"/>
      <c r="H40" s="26"/>
      <c r="J40" s="117" t="str">
        <f t="shared" si="1"/>
        <v/>
      </c>
      <c r="K40" s="153"/>
      <c r="L40" s="105" t="str">
        <f t="shared" si="2"/>
        <v/>
      </c>
      <c r="M40" s="105" t="str">
        <f>IF(ISBLANK($D40),"",MATCH($L40,SEFA!$K:$K,0))</f>
        <v/>
      </c>
      <c r="N40" s="100" t="str">
        <f t="shared" si="3"/>
        <v/>
      </c>
    </row>
    <row r="41" spans="1:14">
      <c r="A41" s="116" t="str">
        <f t="shared" si="0"/>
        <v/>
      </c>
      <c r="B41" s="25"/>
      <c r="C41" s="105" t="str">
        <f>IF($B41&gt;0,VLOOKUP($B41,'State Agencies 070824'!$H:$L,3,FALSE),"")</f>
        <v/>
      </c>
      <c r="D41" s="25"/>
      <c r="E41" s="105" t="str">
        <f>IF($D41&gt;0,VLOOKUP($D41,'ALN 070824'!$A:$C,2,FALSE),"")</f>
        <v/>
      </c>
      <c r="F41" s="24"/>
      <c r="G41" s="25"/>
      <c r="H41" s="26"/>
      <c r="J41" s="117" t="str">
        <f t="shared" si="1"/>
        <v/>
      </c>
      <c r="K41" s="153"/>
      <c r="L41" s="105" t="str">
        <f t="shared" si="2"/>
        <v/>
      </c>
      <c r="M41" s="105" t="str">
        <f>IF(ISBLANK($D41),"",MATCH($L41,SEFA!$K:$K,0))</f>
        <v/>
      </c>
      <c r="N41" s="100" t="str">
        <f t="shared" si="3"/>
        <v/>
      </c>
    </row>
    <row r="42" spans="1:14">
      <c r="A42" s="116" t="str">
        <f t="shared" si="0"/>
        <v/>
      </c>
      <c r="B42" s="25"/>
      <c r="C42" s="105" t="str">
        <f>IF($B42&gt;0,VLOOKUP($B42,'State Agencies 070824'!$H:$L,3,FALSE),"")</f>
        <v/>
      </c>
      <c r="D42" s="25"/>
      <c r="E42" s="105" t="str">
        <f>IF($D42&gt;0,VLOOKUP($D42,'ALN 070824'!$A:$C,2,FALSE),"")</f>
        <v/>
      </c>
      <c r="F42" s="24"/>
      <c r="G42" s="25"/>
      <c r="H42" s="26"/>
      <c r="J42" s="117" t="str">
        <f t="shared" si="1"/>
        <v/>
      </c>
      <c r="K42" s="153"/>
      <c r="L42" s="105" t="str">
        <f t="shared" si="2"/>
        <v/>
      </c>
      <c r="M42" s="105" t="str">
        <f>IF(ISBLANK($D42),"",MATCH($L42,SEFA!$K:$K,0))</f>
        <v/>
      </c>
      <c r="N42" s="100" t="str">
        <f t="shared" si="3"/>
        <v/>
      </c>
    </row>
    <row r="43" spans="1:14">
      <c r="A43" s="116" t="str">
        <f t="shared" si="0"/>
        <v/>
      </c>
      <c r="B43" s="25"/>
      <c r="C43" s="105" t="str">
        <f>IF($B43&gt;0,VLOOKUP($B43,'State Agencies 070824'!$H:$L,3,FALSE),"")</f>
        <v/>
      </c>
      <c r="D43" s="25"/>
      <c r="E43" s="105" t="str">
        <f>IF($D43&gt;0,VLOOKUP($D43,'ALN 070824'!$A:$C,2,FALSE),"")</f>
        <v/>
      </c>
      <c r="F43" s="24"/>
      <c r="G43" s="25"/>
      <c r="H43" s="26"/>
      <c r="J43" s="117" t="str">
        <f t="shared" si="1"/>
        <v/>
      </c>
      <c r="K43" s="153"/>
      <c r="L43" s="105" t="str">
        <f t="shared" si="2"/>
        <v/>
      </c>
      <c r="M43" s="105" t="str">
        <f>IF(ISBLANK($D43),"",MATCH($L43,SEFA!$K:$K,0))</f>
        <v/>
      </c>
      <c r="N43" s="100" t="str">
        <f t="shared" si="3"/>
        <v/>
      </c>
    </row>
    <row r="44" spans="1:14">
      <c r="A44" s="116" t="str">
        <f t="shared" si="0"/>
        <v/>
      </c>
      <c r="B44" s="25"/>
      <c r="C44" s="105" t="str">
        <f>IF($B44&gt;0,VLOOKUP($B44,'State Agencies 070824'!$H:$L,3,FALSE),"")</f>
        <v/>
      </c>
      <c r="D44" s="25"/>
      <c r="E44" s="105" t="str">
        <f>IF($D44&gt;0,VLOOKUP($D44,'ALN 070824'!$A:$C,2,FALSE),"")</f>
        <v/>
      </c>
      <c r="F44" s="24"/>
      <c r="G44" s="25"/>
      <c r="H44" s="26"/>
      <c r="J44" s="117" t="str">
        <f t="shared" si="1"/>
        <v/>
      </c>
      <c r="K44" s="153"/>
      <c r="L44" s="105" t="str">
        <f t="shared" si="2"/>
        <v/>
      </c>
      <c r="M44" s="105" t="str">
        <f>IF(ISBLANK($D44),"",MATCH($L44,SEFA!$K:$K,0))</f>
        <v/>
      </c>
      <c r="N44" s="100" t="str">
        <f t="shared" si="3"/>
        <v/>
      </c>
    </row>
    <row r="45" spans="1:14">
      <c r="A45" s="116" t="str">
        <f t="shared" si="0"/>
        <v/>
      </c>
      <c r="B45" s="25"/>
      <c r="C45" s="105" t="str">
        <f>IF($B45&gt;0,VLOOKUP($B45,'State Agencies 070824'!$H:$L,3,FALSE),"")</f>
        <v/>
      </c>
      <c r="D45" s="25"/>
      <c r="E45" s="105" t="str">
        <f>IF($D45&gt;0,VLOOKUP($D45,'ALN 070824'!$A:$C,2,FALSE),"")</f>
        <v/>
      </c>
      <c r="F45" s="24"/>
      <c r="G45" s="25"/>
      <c r="H45" s="26"/>
      <c r="J45" s="117" t="str">
        <f t="shared" si="1"/>
        <v/>
      </c>
      <c r="K45" s="153"/>
      <c r="L45" s="105" t="str">
        <f t="shared" si="2"/>
        <v/>
      </c>
      <c r="M45" s="105" t="str">
        <f>IF(ISBLANK($D45),"",MATCH($L45,SEFA!$K:$K,0))</f>
        <v/>
      </c>
      <c r="N45" s="100" t="str">
        <f t="shared" si="3"/>
        <v/>
      </c>
    </row>
    <row r="46" spans="1:14">
      <c r="A46" s="116" t="str">
        <f t="shared" si="0"/>
        <v/>
      </c>
      <c r="B46" s="25"/>
      <c r="C46" s="105" t="str">
        <f>IF($B46&gt;0,VLOOKUP($B46,'State Agencies 070824'!$H:$L,3,FALSE),"")</f>
        <v/>
      </c>
      <c r="D46" s="25"/>
      <c r="E46" s="105" t="str">
        <f>IF($D46&gt;0,VLOOKUP($D46,'ALN 070824'!$A:$C,2,FALSE),"")</f>
        <v/>
      </c>
      <c r="F46" s="24"/>
      <c r="G46" s="25"/>
      <c r="H46" s="26"/>
      <c r="J46" s="117" t="str">
        <f t="shared" si="1"/>
        <v/>
      </c>
      <c r="K46" s="153"/>
      <c r="L46" s="105" t="str">
        <f t="shared" si="2"/>
        <v/>
      </c>
      <c r="M46" s="105" t="str">
        <f>IF(ISBLANK($D46),"",MATCH($L46,SEFA!$K:$K,0))</f>
        <v/>
      </c>
      <c r="N46" s="100" t="str">
        <f t="shared" si="3"/>
        <v/>
      </c>
    </row>
    <row r="47" spans="1:14">
      <c r="A47" s="116" t="str">
        <f t="shared" si="0"/>
        <v/>
      </c>
      <c r="B47" s="25"/>
      <c r="C47" s="105" t="str">
        <f>IF($B47&gt;0,VLOOKUP($B47,'State Agencies 070824'!$H:$L,3,FALSE),"")</f>
        <v/>
      </c>
      <c r="D47" s="25"/>
      <c r="E47" s="105" t="str">
        <f>IF($D47&gt;0,VLOOKUP($D47,'ALN 070824'!$A:$C,2,FALSE),"")</f>
        <v/>
      </c>
      <c r="F47" s="24"/>
      <c r="G47" s="25"/>
      <c r="H47" s="26"/>
      <c r="J47" s="117" t="str">
        <f t="shared" si="1"/>
        <v/>
      </c>
      <c r="K47" s="153"/>
      <c r="L47" s="105" t="str">
        <f t="shared" si="2"/>
        <v/>
      </c>
      <c r="M47" s="105" t="str">
        <f>IF(ISBLANK($D47),"",MATCH($L47,SEFA!$K:$K,0))</f>
        <v/>
      </c>
      <c r="N47" s="100" t="str">
        <f t="shared" si="3"/>
        <v/>
      </c>
    </row>
    <row r="48" spans="1:14">
      <c r="A48" s="116" t="str">
        <f t="shared" si="0"/>
        <v/>
      </c>
      <c r="B48" s="25"/>
      <c r="C48" s="105" t="str">
        <f>IF($B48&gt;0,VLOOKUP($B48,'State Agencies 070824'!$H:$L,3,FALSE),"")</f>
        <v/>
      </c>
      <c r="D48" s="25"/>
      <c r="E48" s="105" t="str">
        <f>IF($D48&gt;0,VLOOKUP($D48,'ALN 070824'!$A:$C,2,FALSE),"")</f>
        <v/>
      </c>
      <c r="F48" s="24"/>
      <c r="G48" s="25"/>
      <c r="H48" s="26"/>
      <c r="J48" s="117" t="str">
        <f t="shared" si="1"/>
        <v/>
      </c>
      <c r="K48" s="153"/>
      <c r="L48" s="105" t="str">
        <f t="shared" si="2"/>
        <v/>
      </c>
      <c r="M48" s="105" t="str">
        <f>IF(ISBLANK($D48),"",MATCH($L48,SEFA!$K:$K,0))</f>
        <v/>
      </c>
      <c r="N48" s="100" t="str">
        <f t="shared" si="3"/>
        <v/>
      </c>
    </row>
    <row r="49" spans="1:14">
      <c r="A49" s="116" t="str">
        <f t="shared" si="0"/>
        <v/>
      </c>
      <c r="B49" s="25"/>
      <c r="C49" s="105" t="str">
        <f>IF($B49&gt;0,VLOOKUP($B49,'State Agencies 070824'!$H:$L,3,FALSE),"")</f>
        <v/>
      </c>
      <c r="D49" s="25"/>
      <c r="E49" s="105" t="str">
        <f>IF($D49&gt;0,VLOOKUP($D49,'ALN 070824'!$A:$C,2,FALSE),"")</f>
        <v/>
      </c>
      <c r="F49" s="24"/>
      <c r="G49" s="25"/>
      <c r="H49" s="26"/>
      <c r="J49" s="117" t="str">
        <f t="shared" si="1"/>
        <v/>
      </c>
      <c r="K49" s="153"/>
      <c r="L49" s="105" t="str">
        <f t="shared" si="2"/>
        <v/>
      </c>
      <c r="M49" s="105" t="str">
        <f>IF(ISBLANK($D49),"",MATCH($L49,SEFA!$K:$K,0))</f>
        <v/>
      </c>
      <c r="N49" s="100" t="str">
        <f t="shared" si="3"/>
        <v/>
      </c>
    </row>
    <row r="50" spans="1:14">
      <c r="A50" s="116" t="str">
        <f t="shared" si="0"/>
        <v/>
      </c>
      <c r="B50" s="25"/>
      <c r="C50" s="105" t="str">
        <f>IF($B50&gt;0,VLOOKUP($B50,'State Agencies 070824'!$H:$L,3,FALSE),"")</f>
        <v/>
      </c>
      <c r="D50" s="25"/>
      <c r="E50" s="105" t="str">
        <f>IF($D50&gt;0,VLOOKUP($D50,'ALN 070824'!$A:$C,2,FALSE),"")</f>
        <v/>
      </c>
      <c r="F50" s="24"/>
      <c r="G50" s="25"/>
      <c r="H50" s="26"/>
      <c r="J50" s="117" t="str">
        <f t="shared" si="1"/>
        <v/>
      </c>
      <c r="K50" s="153"/>
      <c r="L50" s="105" t="str">
        <f t="shared" si="2"/>
        <v/>
      </c>
      <c r="M50" s="105" t="str">
        <f>IF(ISBLANK($D50),"",MATCH($L50,SEFA!$K:$K,0))</f>
        <v/>
      </c>
      <c r="N50" s="100" t="str">
        <f t="shared" si="3"/>
        <v/>
      </c>
    </row>
    <row r="51" spans="1:14">
      <c r="A51" s="116" t="str">
        <f t="shared" si="0"/>
        <v/>
      </c>
      <c r="B51" s="25"/>
      <c r="C51" s="105" t="str">
        <f>IF($B51&gt;0,VLOOKUP($B51,'State Agencies 070824'!$H:$L,3,FALSE),"")</f>
        <v/>
      </c>
      <c r="D51" s="25"/>
      <c r="E51" s="105" t="str">
        <f>IF($D51&gt;0,VLOOKUP($D51,'ALN 070824'!$A:$C,2,FALSE),"")</f>
        <v/>
      </c>
      <c r="F51" s="24"/>
      <c r="G51" s="25"/>
      <c r="H51" s="26"/>
      <c r="J51" s="117" t="str">
        <f t="shared" si="1"/>
        <v/>
      </c>
      <c r="K51" s="153"/>
      <c r="L51" s="105" t="str">
        <f t="shared" si="2"/>
        <v/>
      </c>
      <c r="M51" s="105" t="str">
        <f>IF(ISBLANK($D51),"",MATCH($L51,SEFA!$K:$K,0))</f>
        <v/>
      </c>
      <c r="N51" s="100" t="str">
        <f t="shared" si="3"/>
        <v/>
      </c>
    </row>
    <row r="52" spans="1:14">
      <c r="A52" s="116" t="str">
        <f t="shared" si="0"/>
        <v/>
      </c>
      <c r="B52" s="25"/>
      <c r="C52" s="105" t="str">
        <f>IF($B52&gt;0,VLOOKUP($B52,'State Agencies 070824'!$H:$L,3,FALSE),"")</f>
        <v/>
      </c>
      <c r="D52" s="25"/>
      <c r="E52" s="105" t="str">
        <f>IF($D52&gt;0,VLOOKUP($D52,'ALN 070824'!$A:$C,2,FALSE),"")</f>
        <v/>
      </c>
      <c r="F52" s="24"/>
      <c r="G52" s="25"/>
      <c r="H52" s="26"/>
      <c r="J52" s="117" t="str">
        <f t="shared" si="1"/>
        <v/>
      </c>
      <c r="K52" s="153"/>
      <c r="L52" s="105" t="str">
        <f t="shared" si="2"/>
        <v/>
      </c>
      <c r="M52" s="105" t="str">
        <f>IF(ISBLANK($D52),"",MATCH($L52,SEFA!$K:$K,0))</f>
        <v/>
      </c>
      <c r="N52" s="100" t="str">
        <f t="shared" si="3"/>
        <v/>
      </c>
    </row>
    <row r="53" spans="1:14">
      <c r="A53" s="116" t="str">
        <f t="shared" si="0"/>
        <v/>
      </c>
      <c r="B53" s="25"/>
      <c r="C53" s="105" t="str">
        <f>IF($B53&gt;0,VLOOKUP($B53,'State Agencies 070824'!$H:$L,3,FALSE),"")</f>
        <v/>
      </c>
      <c r="D53" s="25"/>
      <c r="E53" s="105" t="str">
        <f>IF($D53&gt;0,VLOOKUP($D53,'ALN 070824'!$A:$C,2,FALSE),"")</f>
        <v/>
      </c>
      <c r="F53" s="24"/>
      <c r="G53" s="25"/>
      <c r="H53" s="26"/>
      <c r="J53" s="117" t="str">
        <f t="shared" si="1"/>
        <v/>
      </c>
      <c r="K53" s="153"/>
      <c r="L53" s="105" t="str">
        <f t="shared" si="2"/>
        <v/>
      </c>
      <c r="M53" s="105" t="str">
        <f>IF(ISBLANK($D53),"",MATCH($L53,SEFA!$K:$K,0))</f>
        <v/>
      </c>
      <c r="N53" s="100" t="str">
        <f t="shared" si="3"/>
        <v/>
      </c>
    </row>
    <row r="54" spans="1:14">
      <c r="A54" s="116" t="str">
        <f t="shared" si="0"/>
        <v/>
      </c>
      <c r="B54" s="25"/>
      <c r="C54" s="105" t="str">
        <f>IF($B54&gt;0,VLOOKUP($B54,'State Agencies 070824'!$H:$L,3,FALSE),"")</f>
        <v/>
      </c>
      <c r="D54" s="25"/>
      <c r="E54" s="105" t="str">
        <f>IF($D54&gt;0,VLOOKUP($D54,'ALN 070824'!$A:$C,2,FALSE),"")</f>
        <v/>
      </c>
      <c r="F54" s="24"/>
      <c r="G54" s="25"/>
      <c r="H54" s="26"/>
      <c r="J54" s="117" t="str">
        <f t="shared" si="1"/>
        <v/>
      </c>
      <c r="K54" s="153"/>
      <c r="L54" s="105" t="str">
        <f t="shared" si="2"/>
        <v/>
      </c>
      <c r="M54" s="105" t="str">
        <f>IF(ISBLANK($D54),"",MATCH($L54,SEFA!$K:$K,0))</f>
        <v/>
      </c>
      <c r="N54" s="100" t="str">
        <f t="shared" si="3"/>
        <v/>
      </c>
    </row>
    <row r="55" spans="1:14">
      <c r="A55" s="116" t="str">
        <f t="shared" si="0"/>
        <v/>
      </c>
      <c r="B55" s="25"/>
      <c r="C55" s="105" t="str">
        <f>IF($B55&gt;0,VLOOKUP($B55,'State Agencies 070824'!$H:$L,3,FALSE),"")</f>
        <v/>
      </c>
      <c r="D55" s="25"/>
      <c r="E55" s="105" t="str">
        <f>IF($D55&gt;0,VLOOKUP($D55,'ALN 070824'!$A:$C,2,FALSE),"")</f>
        <v/>
      </c>
      <c r="F55" s="24"/>
      <c r="G55" s="25"/>
      <c r="H55" s="26"/>
      <c r="J55" s="117" t="str">
        <f t="shared" si="1"/>
        <v/>
      </c>
      <c r="K55" s="153"/>
      <c r="L55" s="105" t="str">
        <f t="shared" si="2"/>
        <v/>
      </c>
      <c r="M55" s="105" t="str">
        <f>IF(ISBLANK($D55),"",MATCH($L55,SEFA!$K:$K,0))</f>
        <v/>
      </c>
      <c r="N55" s="100" t="str">
        <f t="shared" si="3"/>
        <v/>
      </c>
    </row>
    <row r="56" spans="1:14">
      <c r="A56" s="116" t="str">
        <f t="shared" si="0"/>
        <v/>
      </c>
      <c r="B56" s="25"/>
      <c r="C56" s="105" t="str">
        <f>IF($B56&gt;0,VLOOKUP($B56,'State Agencies 070824'!$H:$L,3,FALSE),"")</f>
        <v/>
      </c>
      <c r="D56" s="25"/>
      <c r="E56" s="105" t="str">
        <f>IF($D56&gt;0,VLOOKUP($D56,'ALN 070824'!$A:$C,2,FALSE),"")</f>
        <v/>
      </c>
      <c r="F56" s="24"/>
      <c r="G56" s="25"/>
      <c r="H56" s="26"/>
      <c r="J56" s="117" t="str">
        <f t="shared" si="1"/>
        <v/>
      </c>
      <c r="K56" s="153"/>
      <c r="L56" s="105" t="str">
        <f t="shared" si="2"/>
        <v/>
      </c>
      <c r="M56" s="105" t="str">
        <f>IF(ISBLANK($D56),"",MATCH($L56,SEFA!$K:$K,0))</f>
        <v/>
      </c>
      <c r="N56" s="100" t="str">
        <f t="shared" si="3"/>
        <v/>
      </c>
    </row>
    <row r="57" spans="1:14">
      <c r="A57" s="116" t="str">
        <f t="shared" si="0"/>
        <v/>
      </c>
      <c r="B57" s="25"/>
      <c r="C57" s="105" t="str">
        <f>IF($B57&gt;0,VLOOKUP($B57,'State Agencies 070824'!$H:$L,3,FALSE),"")</f>
        <v/>
      </c>
      <c r="D57" s="25"/>
      <c r="E57" s="105" t="str">
        <f>IF($D57&gt;0,VLOOKUP($D57,'ALN 070824'!$A:$C,2,FALSE),"")</f>
        <v/>
      </c>
      <c r="F57" s="24"/>
      <c r="G57" s="25"/>
      <c r="H57" s="26"/>
      <c r="J57" s="117" t="str">
        <f t="shared" si="1"/>
        <v/>
      </c>
      <c r="K57" s="153"/>
      <c r="L57" s="105" t="str">
        <f t="shared" si="2"/>
        <v/>
      </c>
      <c r="M57" s="105" t="str">
        <f>IF(ISBLANK($D57),"",MATCH($L57,SEFA!$K:$K,0))</f>
        <v/>
      </c>
      <c r="N57" s="100" t="str">
        <f t="shared" si="3"/>
        <v/>
      </c>
    </row>
    <row r="58" spans="1:14">
      <c r="A58" s="116" t="str">
        <f t="shared" si="0"/>
        <v/>
      </c>
      <c r="B58" s="25"/>
      <c r="C58" s="105" t="str">
        <f>IF($B58&gt;0,VLOOKUP($B58,'State Agencies 070824'!$H:$L,3,FALSE),"")</f>
        <v/>
      </c>
      <c r="D58" s="25"/>
      <c r="E58" s="105" t="str">
        <f>IF($D58&gt;0,VLOOKUP($D58,'ALN 070824'!$A:$C,2,FALSE),"")</f>
        <v/>
      </c>
      <c r="F58" s="24"/>
      <c r="G58" s="25"/>
      <c r="H58" s="26"/>
      <c r="J58" s="117" t="str">
        <f t="shared" si="1"/>
        <v/>
      </c>
      <c r="K58" s="153"/>
      <c r="L58" s="105" t="str">
        <f t="shared" si="2"/>
        <v/>
      </c>
      <c r="M58" s="105" t="str">
        <f>IF(ISBLANK($D58),"",MATCH($L58,SEFA!$K:$K,0))</f>
        <v/>
      </c>
      <c r="N58" s="100" t="str">
        <f t="shared" si="3"/>
        <v/>
      </c>
    </row>
    <row r="59" spans="1:14">
      <c r="A59" s="116" t="str">
        <f t="shared" si="0"/>
        <v/>
      </c>
      <c r="B59" s="25"/>
      <c r="C59" s="105" t="str">
        <f>IF($B59&gt;0,VLOOKUP($B59,'State Agencies 070824'!$H:$L,3,FALSE),"")</f>
        <v/>
      </c>
      <c r="D59" s="25"/>
      <c r="E59" s="105" t="str">
        <f>IF($D59&gt;0,VLOOKUP($D59,'ALN 070824'!$A:$C,2,FALSE),"")</f>
        <v/>
      </c>
      <c r="F59" s="24"/>
      <c r="G59" s="25"/>
      <c r="H59" s="26"/>
      <c r="J59" s="117" t="str">
        <f t="shared" si="1"/>
        <v/>
      </c>
      <c r="K59" s="153"/>
      <c r="L59" s="105" t="str">
        <f t="shared" si="2"/>
        <v/>
      </c>
      <c r="M59" s="105" t="str">
        <f>IF(ISBLANK($D59),"",MATCH($L59,SEFA!$K:$K,0))</f>
        <v/>
      </c>
      <c r="N59" s="100" t="str">
        <f t="shared" si="3"/>
        <v/>
      </c>
    </row>
    <row r="60" spans="1:14">
      <c r="A60" s="116" t="str">
        <f t="shared" si="0"/>
        <v/>
      </c>
      <c r="B60" s="25"/>
      <c r="C60" s="105" t="str">
        <f>IF($B60&gt;0,VLOOKUP($B60,'State Agencies 070824'!$H:$L,3,FALSE),"")</f>
        <v/>
      </c>
      <c r="D60" s="25"/>
      <c r="E60" s="105" t="str">
        <f>IF($D60&gt;0,VLOOKUP($D60,'ALN 070824'!$A:$C,2,FALSE),"")</f>
        <v/>
      </c>
      <c r="F60" s="24"/>
      <c r="G60" s="25"/>
      <c r="H60" s="26"/>
      <c r="J60" s="117" t="str">
        <f t="shared" si="1"/>
        <v/>
      </c>
      <c r="K60" s="153"/>
      <c r="L60" s="105" t="str">
        <f t="shared" si="2"/>
        <v/>
      </c>
      <c r="M60" s="105" t="str">
        <f>IF(ISBLANK($D60),"",MATCH($L60,SEFA!$K:$K,0))</f>
        <v/>
      </c>
      <c r="N60" s="100" t="str">
        <f t="shared" si="3"/>
        <v/>
      </c>
    </row>
    <row r="61" spans="1:14">
      <c r="A61" s="116" t="str">
        <f t="shared" si="0"/>
        <v/>
      </c>
      <c r="B61" s="25"/>
      <c r="C61" s="105" t="str">
        <f>IF($B61&gt;0,VLOOKUP($B61,'State Agencies 070824'!$H:$L,3,FALSE),"")</f>
        <v/>
      </c>
      <c r="D61" s="25"/>
      <c r="E61" s="105" t="str">
        <f>IF($D61&gt;0,VLOOKUP($D61,'ALN 070824'!$A:$C,2,FALSE),"")</f>
        <v/>
      </c>
      <c r="F61" s="24"/>
      <c r="G61" s="25"/>
      <c r="H61" s="26"/>
      <c r="J61" s="117" t="str">
        <f t="shared" si="1"/>
        <v/>
      </c>
      <c r="K61" s="153"/>
      <c r="L61" s="105" t="str">
        <f t="shared" si="2"/>
        <v/>
      </c>
      <c r="M61" s="105" t="str">
        <f>IF(ISBLANK($D61),"",MATCH($L61,SEFA!$K:$K,0))</f>
        <v/>
      </c>
      <c r="N61" s="100" t="str">
        <f t="shared" si="3"/>
        <v/>
      </c>
    </row>
    <row r="62" spans="1:14">
      <c r="A62" s="116" t="str">
        <f t="shared" si="0"/>
        <v/>
      </c>
      <c r="B62" s="25"/>
      <c r="C62" s="105" t="str">
        <f>IF($B62&gt;0,VLOOKUP($B62,'State Agencies 070824'!$H:$L,3,FALSE),"")</f>
        <v/>
      </c>
      <c r="D62" s="25"/>
      <c r="E62" s="105" t="str">
        <f>IF($D62&gt;0,VLOOKUP($D62,'ALN 070824'!$A:$C,2,FALSE),"")</f>
        <v/>
      </c>
      <c r="F62" s="24"/>
      <c r="G62" s="25"/>
      <c r="H62" s="26"/>
      <c r="J62" s="117" t="str">
        <f t="shared" si="1"/>
        <v/>
      </c>
      <c r="K62" s="153"/>
      <c r="L62" s="105" t="str">
        <f t="shared" si="2"/>
        <v/>
      </c>
      <c r="M62" s="105" t="str">
        <f>IF(ISBLANK($D62),"",MATCH($L62,SEFA!$K:$K,0))</f>
        <v/>
      </c>
      <c r="N62" s="100" t="str">
        <f t="shared" si="3"/>
        <v/>
      </c>
    </row>
    <row r="63" spans="1:14">
      <c r="A63" s="116" t="str">
        <f t="shared" si="0"/>
        <v/>
      </c>
      <c r="B63" s="25"/>
      <c r="C63" s="105" t="str">
        <f>IF($B63&gt;0,VLOOKUP($B63,'State Agencies 070824'!$H:$L,3,FALSE),"")</f>
        <v/>
      </c>
      <c r="D63" s="25"/>
      <c r="E63" s="105" t="str">
        <f>IF($D63&gt;0,VLOOKUP($D63,'ALN 070824'!$A:$C,2,FALSE),"")</f>
        <v/>
      </c>
      <c r="F63" s="24"/>
      <c r="G63" s="25"/>
      <c r="H63" s="26"/>
      <c r="J63" s="117" t="str">
        <f t="shared" si="1"/>
        <v/>
      </c>
      <c r="K63" s="153"/>
      <c r="L63" s="105" t="str">
        <f t="shared" si="2"/>
        <v/>
      </c>
      <c r="M63" s="105" t="str">
        <f>IF(ISBLANK($D63),"",MATCH($L63,SEFA!$K:$K,0))</f>
        <v/>
      </c>
      <c r="N63" s="100" t="str">
        <f t="shared" si="3"/>
        <v/>
      </c>
    </row>
    <row r="64" spans="1:14">
      <c r="A64" s="116" t="str">
        <f t="shared" si="0"/>
        <v/>
      </c>
      <c r="B64" s="25"/>
      <c r="C64" s="105" t="str">
        <f>IF($B64&gt;0,VLOOKUP($B64,'State Agencies 070824'!$H:$L,3,FALSE),"")</f>
        <v/>
      </c>
      <c r="D64" s="25"/>
      <c r="E64" s="105" t="str">
        <f>IF($D64&gt;0,VLOOKUP($D64,'ALN 070824'!$A:$C,2,FALSE),"")</f>
        <v/>
      </c>
      <c r="F64" s="24"/>
      <c r="G64" s="25"/>
      <c r="H64" s="26"/>
      <c r="J64" s="117" t="str">
        <f t="shared" si="1"/>
        <v/>
      </c>
      <c r="K64" s="153"/>
      <c r="L64" s="105" t="str">
        <f t="shared" si="2"/>
        <v/>
      </c>
      <c r="M64" s="105" t="str">
        <f>IF(ISBLANK($D64),"",MATCH($L64,SEFA!$K:$K,0))</f>
        <v/>
      </c>
      <c r="N64" s="100" t="str">
        <f t="shared" si="3"/>
        <v/>
      </c>
    </row>
    <row r="65" spans="1:14">
      <c r="A65" s="116" t="str">
        <f t="shared" si="0"/>
        <v/>
      </c>
      <c r="B65" s="25"/>
      <c r="C65" s="105" t="str">
        <f>IF($B65&gt;0,VLOOKUP($B65,'State Agencies 070824'!$H:$L,3,FALSE),"")</f>
        <v/>
      </c>
      <c r="D65" s="25"/>
      <c r="E65" s="105" t="str">
        <f>IF($D65&gt;0,VLOOKUP($D65,'ALN 070824'!$A:$C,2,FALSE),"")</f>
        <v/>
      </c>
      <c r="F65" s="24"/>
      <c r="G65" s="25"/>
      <c r="H65" s="26"/>
      <c r="J65" s="117" t="str">
        <f t="shared" si="1"/>
        <v/>
      </c>
      <c r="K65" s="153"/>
      <c r="L65" s="105" t="str">
        <f t="shared" si="2"/>
        <v/>
      </c>
      <c r="M65" s="105" t="str">
        <f>IF(ISBLANK($D65),"",MATCH($L65,SEFA!$K:$K,0))</f>
        <v/>
      </c>
      <c r="N65" s="100" t="str">
        <f t="shared" si="3"/>
        <v/>
      </c>
    </row>
    <row r="66" spans="1:14">
      <c r="A66" s="116" t="str">
        <f t="shared" si="0"/>
        <v/>
      </c>
      <c r="B66" s="25"/>
      <c r="C66" s="105" t="str">
        <f>IF($B66&gt;0,VLOOKUP($B66,'State Agencies 070824'!$H:$L,3,FALSE),"")</f>
        <v/>
      </c>
      <c r="D66" s="25"/>
      <c r="E66" s="105" t="str">
        <f>IF($D66&gt;0,VLOOKUP($D66,'ALN 070824'!$A:$C,2,FALSE),"")</f>
        <v/>
      </c>
      <c r="F66" s="24"/>
      <c r="G66" s="25"/>
      <c r="H66" s="26"/>
      <c r="J66" s="117" t="str">
        <f t="shared" si="1"/>
        <v/>
      </c>
      <c r="K66" s="153"/>
      <c r="L66" s="105" t="str">
        <f t="shared" si="2"/>
        <v/>
      </c>
      <c r="M66" s="105" t="str">
        <f>IF(ISBLANK($D66),"",MATCH($L66,SEFA!$K:$K,0))</f>
        <v/>
      </c>
      <c r="N66" s="100" t="str">
        <f t="shared" si="3"/>
        <v/>
      </c>
    </row>
    <row r="67" spans="1:14">
      <c r="A67" s="116" t="str">
        <f t="shared" si="0"/>
        <v/>
      </c>
      <c r="B67" s="25"/>
      <c r="C67" s="105" t="str">
        <f>IF($B67&gt;0,VLOOKUP($B67,'State Agencies 070824'!$H:$L,3,FALSE),"")</f>
        <v/>
      </c>
      <c r="D67" s="25"/>
      <c r="E67" s="105" t="str">
        <f>IF($D67&gt;0,VLOOKUP($D67,'ALN 070824'!$A:$C,2,FALSE),"")</f>
        <v/>
      </c>
      <c r="F67" s="24"/>
      <c r="G67" s="25"/>
      <c r="H67" s="26"/>
      <c r="J67" s="117" t="str">
        <f t="shared" si="1"/>
        <v/>
      </c>
      <c r="K67" s="153"/>
      <c r="L67" s="105" t="str">
        <f t="shared" si="2"/>
        <v/>
      </c>
      <c r="M67" s="105" t="str">
        <f>IF(ISBLANK($D67),"",MATCH($L67,SEFA!$K:$K,0))</f>
        <v/>
      </c>
      <c r="N67" s="100" t="str">
        <f t="shared" si="3"/>
        <v/>
      </c>
    </row>
    <row r="68" spans="1:14">
      <c r="A68" s="116" t="str">
        <f t="shared" si="0"/>
        <v/>
      </c>
      <c r="B68" s="25"/>
      <c r="C68" s="105" t="str">
        <f>IF($B68&gt;0,VLOOKUP($B68,'State Agencies 070824'!$H:$L,3,FALSE),"")</f>
        <v/>
      </c>
      <c r="D68" s="25"/>
      <c r="E68" s="105" t="str">
        <f>IF($D68&gt;0,VLOOKUP($D68,'ALN 070824'!$A:$C,2,FALSE),"")</f>
        <v/>
      </c>
      <c r="F68" s="24"/>
      <c r="G68" s="25"/>
      <c r="H68" s="26"/>
      <c r="J68" s="117" t="str">
        <f t="shared" si="1"/>
        <v/>
      </c>
      <c r="K68" s="153"/>
      <c r="L68" s="105" t="str">
        <f t="shared" si="2"/>
        <v/>
      </c>
      <c r="M68" s="105" t="str">
        <f>IF(ISBLANK($D68),"",MATCH($L68,SEFA!$K:$K,0))</f>
        <v/>
      </c>
      <c r="N68" s="100" t="str">
        <f t="shared" si="3"/>
        <v/>
      </c>
    </row>
    <row r="69" spans="1:14">
      <c r="A69" s="116" t="str">
        <f t="shared" si="0"/>
        <v/>
      </c>
      <c r="B69" s="25"/>
      <c r="C69" s="105" t="str">
        <f>IF($B69&gt;0,VLOOKUP($B69,'State Agencies 070824'!$H:$L,3,FALSE),"")</f>
        <v/>
      </c>
      <c r="D69" s="25"/>
      <c r="E69" s="105" t="str">
        <f>IF($D69&gt;0,VLOOKUP($D69,'ALN 070824'!$A:$C,2,FALSE),"")</f>
        <v/>
      </c>
      <c r="F69" s="24"/>
      <c r="G69" s="25"/>
      <c r="H69" s="26"/>
      <c r="J69" s="117" t="str">
        <f t="shared" si="1"/>
        <v/>
      </c>
      <c r="K69" s="153"/>
      <c r="L69" s="105" t="str">
        <f t="shared" si="2"/>
        <v/>
      </c>
      <c r="M69" s="105" t="str">
        <f>IF(ISBLANK($D69),"",MATCH($L69,SEFA!$K:$K,0))</f>
        <v/>
      </c>
      <c r="N69" s="100" t="str">
        <f t="shared" si="3"/>
        <v/>
      </c>
    </row>
    <row r="70" spans="1:14">
      <c r="A70" s="116" t="str">
        <f t="shared" si="0"/>
        <v/>
      </c>
      <c r="B70" s="25"/>
      <c r="C70" s="105" t="str">
        <f>IF($B70&gt;0,VLOOKUP($B70,'State Agencies 070824'!$H:$L,3,FALSE),"")</f>
        <v/>
      </c>
      <c r="D70" s="25"/>
      <c r="E70" s="105" t="str">
        <f>IF($D70&gt;0,VLOOKUP($D70,'ALN 070824'!$A:$C,2,FALSE),"")</f>
        <v/>
      </c>
      <c r="F70" s="24"/>
      <c r="G70" s="25"/>
      <c r="H70" s="26"/>
      <c r="J70" s="117" t="str">
        <f t="shared" si="1"/>
        <v/>
      </c>
      <c r="K70" s="153"/>
      <c r="L70" s="105" t="str">
        <f t="shared" si="2"/>
        <v/>
      </c>
      <c r="M70" s="105" t="str">
        <f>IF(ISBLANK($D70),"",MATCH($L70,SEFA!$K:$K,0))</f>
        <v/>
      </c>
      <c r="N70" s="100" t="str">
        <f t="shared" si="3"/>
        <v/>
      </c>
    </row>
    <row r="71" spans="1:14">
      <c r="A71" s="116" t="str">
        <f t="shared" si="0"/>
        <v/>
      </c>
      <c r="B71" s="25"/>
      <c r="C71" s="105" t="str">
        <f>IF($B71&gt;0,VLOOKUP($B71,'State Agencies 070824'!$H:$L,3,FALSE),"")</f>
        <v/>
      </c>
      <c r="D71" s="25"/>
      <c r="E71" s="105" t="str">
        <f>IF($D71&gt;0,VLOOKUP($D71,'ALN 070824'!$A:$C,2,FALSE),"")</f>
        <v/>
      </c>
      <c r="F71" s="24"/>
      <c r="G71" s="25"/>
      <c r="H71" s="26"/>
      <c r="J71" s="117" t="str">
        <f t="shared" si="1"/>
        <v/>
      </c>
      <c r="K71" s="153"/>
      <c r="L71" s="105" t="str">
        <f t="shared" si="2"/>
        <v/>
      </c>
      <c r="M71" s="105" t="str">
        <f>IF(ISBLANK($D71),"",MATCH($L71,SEFA!$K:$K,0))</f>
        <v/>
      </c>
      <c r="N71" s="100" t="str">
        <f t="shared" si="3"/>
        <v/>
      </c>
    </row>
    <row r="72" spans="1:14">
      <c r="A72" s="116" t="str">
        <f t="shared" si="0"/>
        <v/>
      </c>
      <c r="B72" s="25"/>
      <c r="C72" s="105" t="str">
        <f>IF($B72&gt;0,VLOOKUP($B72,'State Agencies 070824'!$H:$L,3,FALSE),"")</f>
        <v/>
      </c>
      <c r="D72" s="25"/>
      <c r="E72" s="105" t="str">
        <f>IF($D72&gt;0,VLOOKUP($D72,'ALN 070824'!$A:$C,2,FALSE),"")</f>
        <v/>
      </c>
      <c r="F72" s="24"/>
      <c r="G72" s="25"/>
      <c r="H72" s="26"/>
      <c r="J72" s="117" t="str">
        <f t="shared" si="1"/>
        <v/>
      </c>
      <c r="K72" s="153"/>
      <c r="L72" s="105" t="str">
        <f t="shared" si="2"/>
        <v/>
      </c>
      <c r="M72" s="105" t="str">
        <f>IF(ISBLANK($D72),"",MATCH($L72,SEFA!$K:$K,0))</f>
        <v/>
      </c>
      <c r="N72" s="100" t="str">
        <f t="shared" si="3"/>
        <v/>
      </c>
    </row>
    <row r="73" spans="1:14">
      <c r="A73" s="116" t="str">
        <f t="shared" ref="A73:A136" si="4">IF($B73=0,"",$B$2)</f>
        <v/>
      </c>
      <c r="B73" s="25"/>
      <c r="C73" s="105" t="str">
        <f>IF($B73&gt;0,VLOOKUP($B73,'State Agencies 070824'!$H:$L,3,FALSE),"")</f>
        <v/>
      </c>
      <c r="D73" s="25"/>
      <c r="E73" s="105" t="str">
        <f>IF($D73&gt;0,VLOOKUP($D73,'ALN 070824'!$A:$C,2,FALSE),"")</f>
        <v/>
      </c>
      <c r="F73" s="24"/>
      <c r="G73" s="25"/>
      <c r="H73" s="26"/>
      <c r="J73" s="117" t="str">
        <f t="shared" ref="J73:J136" si="5">IF(ISERROR($M73),CONCATENATE($D73," ",$G73),"")</f>
        <v/>
      </c>
      <c r="K73" s="153"/>
      <c r="L73" s="105" t="str">
        <f t="shared" ref="L73:L136" si="6">CONCATENATE($D73,$G73)</f>
        <v/>
      </c>
      <c r="M73" s="105" t="str">
        <f>IF(ISBLANK($D73),"",MATCH($L73,SEFA!$K:$K,0))</f>
        <v/>
      </c>
      <c r="N73" s="100" t="str">
        <f t="shared" ref="N73:N136" si="7">CONCATENATE($B73,$D73,$G73,$H73)</f>
        <v/>
      </c>
    </row>
    <row r="74" spans="1:14">
      <c r="A74" s="116" t="str">
        <f t="shared" si="4"/>
        <v/>
      </c>
      <c r="B74" s="25"/>
      <c r="C74" s="105" t="str">
        <f>IF($B74&gt;0,VLOOKUP($B74,'State Agencies 070824'!$H:$L,3,FALSE),"")</f>
        <v/>
      </c>
      <c r="D74" s="25"/>
      <c r="E74" s="105" t="str">
        <f>IF($D74&gt;0,VLOOKUP($D74,'ALN 070824'!$A:$C,2,FALSE),"")</f>
        <v/>
      </c>
      <c r="F74" s="24"/>
      <c r="G74" s="25"/>
      <c r="H74" s="26"/>
      <c r="J74" s="117" t="str">
        <f t="shared" si="5"/>
        <v/>
      </c>
      <c r="K74" s="153"/>
      <c r="L74" s="105" t="str">
        <f t="shared" si="6"/>
        <v/>
      </c>
      <c r="M74" s="105" t="str">
        <f>IF(ISBLANK($D74),"",MATCH($L74,SEFA!$K:$K,0))</f>
        <v/>
      </c>
      <c r="N74" s="100" t="str">
        <f t="shared" si="7"/>
        <v/>
      </c>
    </row>
    <row r="75" spans="1:14">
      <c r="A75" s="116" t="str">
        <f t="shared" si="4"/>
        <v/>
      </c>
      <c r="B75" s="25"/>
      <c r="C75" s="105" t="str">
        <f>IF($B75&gt;0,VLOOKUP($B75,'State Agencies 070824'!$H:$L,3,FALSE),"")</f>
        <v/>
      </c>
      <c r="D75" s="25"/>
      <c r="E75" s="105" t="str">
        <f>IF($D75&gt;0,VLOOKUP($D75,'ALN 070824'!$A:$C,2,FALSE),"")</f>
        <v/>
      </c>
      <c r="F75" s="24"/>
      <c r="G75" s="25"/>
      <c r="H75" s="26"/>
      <c r="J75" s="117" t="str">
        <f t="shared" si="5"/>
        <v/>
      </c>
      <c r="K75" s="153"/>
      <c r="L75" s="105" t="str">
        <f t="shared" si="6"/>
        <v/>
      </c>
      <c r="M75" s="105" t="str">
        <f>IF(ISBLANK($D75),"",MATCH($L75,SEFA!$K:$K,0))</f>
        <v/>
      </c>
      <c r="N75" s="100" t="str">
        <f t="shared" si="7"/>
        <v/>
      </c>
    </row>
    <row r="76" spans="1:14">
      <c r="A76" s="116" t="str">
        <f t="shared" si="4"/>
        <v/>
      </c>
      <c r="B76" s="25"/>
      <c r="C76" s="105" t="str">
        <f>IF($B76&gt;0,VLOOKUP($B76,'State Agencies 070824'!$H:$L,3,FALSE),"")</f>
        <v/>
      </c>
      <c r="D76" s="25"/>
      <c r="E76" s="105" t="str">
        <f>IF($D76&gt;0,VLOOKUP($D76,'ALN 070824'!$A:$C,2,FALSE),"")</f>
        <v/>
      </c>
      <c r="F76" s="24"/>
      <c r="G76" s="25"/>
      <c r="H76" s="26"/>
      <c r="J76" s="117" t="str">
        <f t="shared" si="5"/>
        <v/>
      </c>
      <c r="K76" s="153"/>
      <c r="L76" s="105" t="str">
        <f t="shared" si="6"/>
        <v/>
      </c>
      <c r="M76" s="105" t="str">
        <f>IF(ISBLANK($D76),"",MATCH($L76,SEFA!$K:$K,0))</f>
        <v/>
      </c>
      <c r="N76" s="100" t="str">
        <f t="shared" si="7"/>
        <v/>
      </c>
    </row>
    <row r="77" spans="1:14">
      <c r="A77" s="116" t="str">
        <f t="shared" si="4"/>
        <v/>
      </c>
      <c r="B77" s="25"/>
      <c r="C77" s="105" t="str">
        <f>IF($B77&gt;0,VLOOKUP($B77,'State Agencies 070824'!$H:$L,3,FALSE),"")</f>
        <v/>
      </c>
      <c r="D77" s="25"/>
      <c r="E77" s="105" t="str">
        <f>IF($D77&gt;0,VLOOKUP($D77,'ALN 070824'!$A:$C,2,FALSE),"")</f>
        <v/>
      </c>
      <c r="F77" s="24"/>
      <c r="G77" s="25"/>
      <c r="H77" s="26"/>
      <c r="J77" s="117" t="str">
        <f t="shared" si="5"/>
        <v/>
      </c>
      <c r="K77" s="153"/>
      <c r="L77" s="105" t="str">
        <f t="shared" si="6"/>
        <v/>
      </c>
      <c r="M77" s="105" t="str">
        <f>IF(ISBLANK($D77),"",MATCH($L77,SEFA!$K:$K,0))</f>
        <v/>
      </c>
      <c r="N77" s="100" t="str">
        <f t="shared" si="7"/>
        <v/>
      </c>
    </row>
    <row r="78" spans="1:14">
      <c r="A78" s="116" t="str">
        <f t="shared" si="4"/>
        <v/>
      </c>
      <c r="B78" s="25"/>
      <c r="C78" s="105" t="str">
        <f>IF($B78&gt;0,VLOOKUP($B78,'State Agencies 070824'!$H:$L,3,FALSE),"")</f>
        <v/>
      </c>
      <c r="D78" s="25"/>
      <c r="E78" s="105" t="str">
        <f>IF($D78&gt;0,VLOOKUP($D78,'ALN 070824'!$A:$C,2,FALSE),"")</f>
        <v/>
      </c>
      <c r="F78" s="24"/>
      <c r="G78" s="25"/>
      <c r="H78" s="26"/>
      <c r="J78" s="117" t="str">
        <f t="shared" si="5"/>
        <v/>
      </c>
      <c r="K78" s="153"/>
      <c r="L78" s="105" t="str">
        <f t="shared" si="6"/>
        <v/>
      </c>
      <c r="M78" s="105" t="str">
        <f>IF(ISBLANK($D78),"",MATCH($L78,SEFA!$K:$K,0))</f>
        <v/>
      </c>
      <c r="N78" s="100" t="str">
        <f t="shared" si="7"/>
        <v/>
      </c>
    </row>
    <row r="79" spans="1:14">
      <c r="A79" s="116" t="str">
        <f t="shared" si="4"/>
        <v/>
      </c>
      <c r="B79" s="25"/>
      <c r="C79" s="105" t="str">
        <f>IF($B79&gt;0,VLOOKUP($B79,'State Agencies 070824'!$H:$L,3,FALSE),"")</f>
        <v/>
      </c>
      <c r="D79" s="25"/>
      <c r="E79" s="105" t="str">
        <f>IF($D79&gt;0,VLOOKUP($D79,'ALN 070824'!$A:$C,2,FALSE),"")</f>
        <v/>
      </c>
      <c r="F79" s="24"/>
      <c r="G79" s="25"/>
      <c r="H79" s="26"/>
      <c r="J79" s="117" t="str">
        <f t="shared" si="5"/>
        <v/>
      </c>
      <c r="K79" s="153"/>
      <c r="L79" s="105" t="str">
        <f t="shared" si="6"/>
        <v/>
      </c>
      <c r="M79" s="105" t="str">
        <f>IF(ISBLANK($D79),"",MATCH($L79,SEFA!$K:$K,0))</f>
        <v/>
      </c>
      <c r="N79" s="100" t="str">
        <f t="shared" si="7"/>
        <v/>
      </c>
    </row>
    <row r="80" spans="1:14">
      <c r="A80" s="116" t="str">
        <f t="shared" si="4"/>
        <v/>
      </c>
      <c r="B80" s="25"/>
      <c r="C80" s="105" t="str">
        <f>IF($B80&gt;0,VLOOKUP($B80,'State Agencies 070824'!$H:$L,3,FALSE),"")</f>
        <v/>
      </c>
      <c r="D80" s="25"/>
      <c r="E80" s="105" t="str">
        <f>IF($D80&gt;0,VLOOKUP($D80,'ALN 070824'!$A:$C,2,FALSE),"")</f>
        <v/>
      </c>
      <c r="F80" s="24"/>
      <c r="G80" s="25"/>
      <c r="H80" s="26"/>
      <c r="J80" s="117" t="str">
        <f t="shared" si="5"/>
        <v/>
      </c>
      <c r="K80" s="153"/>
      <c r="L80" s="105" t="str">
        <f t="shared" si="6"/>
        <v/>
      </c>
      <c r="M80" s="105" t="str">
        <f>IF(ISBLANK($D80),"",MATCH($L80,SEFA!$K:$K,0))</f>
        <v/>
      </c>
      <c r="N80" s="100" t="str">
        <f t="shared" si="7"/>
        <v/>
      </c>
    </row>
    <row r="81" spans="1:14">
      <c r="A81" s="116" t="str">
        <f t="shared" si="4"/>
        <v/>
      </c>
      <c r="B81" s="25"/>
      <c r="C81" s="105" t="str">
        <f>IF($B81&gt;0,VLOOKUP($B81,'State Agencies 070824'!$H:$L,3,FALSE),"")</f>
        <v/>
      </c>
      <c r="D81" s="25"/>
      <c r="E81" s="105" t="str">
        <f>IF($D81&gt;0,VLOOKUP($D81,'ALN 070824'!$A:$C,2,FALSE),"")</f>
        <v/>
      </c>
      <c r="F81" s="24"/>
      <c r="G81" s="25"/>
      <c r="H81" s="26"/>
      <c r="J81" s="117" t="str">
        <f t="shared" si="5"/>
        <v/>
      </c>
      <c r="K81" s="153"/>
      <c r="L81" s="105" t="str">
        <f t="shared" si="6"/>
        <v/>
      </c>
      <c r="M81" s="105" t="str">
        <f>IF(ISBLANK($D81),"",MATCH($L81,SEFA!$K:$K,0))</f>
        <v/>
      </c>
      <c r="N81" s="100" t="str">
        <f t="shared" si="7"/>
        <v/>
      </c>
    </row>
    <row r="82" spans="1:14">
      <c r="A82" s="116" t="str">
        <f t="shared" si="4"/>
        <v/>
      </c>
      <c r="B82" s="25"/>
      <c r="C82" s="105" t="str">
        <f>IF($B82&gt;0,VLOOKUP($B82,'State Agencies 070824'!$H:$L,3,FALSE),"")</f>
        <v/>
      </c>
      <c r="D82" s="25"/>
      <c r="E82" s="105" t="str">
        <f>IF($D82&gt;0,VLOOKUP($D82,'ALN 070824'!$A:$C,2,FALSE),"")</f>
        <v/>
      </c>
      <c r="F82" s="24"/>
      <c r="G82" s="25"/>
      <c r="H82" s="26"/>
      <c r="J82" s="117" t="str">
        <f t="shared" si="5"/>
        <v/>
      </c>
      <c r="K82" s="153"/>
      <c r="L82" s="105" t="str">
        <f t="shared" si="6"/>
        <v/>
      </c>
      <c r="M82" s="105" t="str">
        <f>IF(ISBLANK($D82),"",MATCH($L82,SEFA!$K:$K,0))</f>
        <v/>
      </c>
      <c r="N82" s="100" t="str">
        <f t="shared" si="7"/>
        <v/>
      </c>
    </row>
    <row r="83" spans="1:14">
      <c r="A83" s="116" t="str">
        <f t="shared" si="4"/>
        <v/>
      </c>
      <c r="B83" s="25"/>
      <c r="C83" s="105" t="str">
        <f>IF($B83&gt;0,VLOOKUP($B83,'State Agencies 070824'!$H:$L,3,FALSE),"")</f>
        <v/>
      </c>
      <c r="D83" s="25"/>
      <c r="E83" s="105" t="str">
        <f>IF($D83&gt;0,VLOOKUP($D83,'ALN 070824'!$A:$C,2,FALSE),"")</f>
        <v/>
      </c>
      <c r="F83" s="24"/>
      <c r="G83" s="25"/>
      <c r="H83" s="26"/>
      <c r="J83" s="117" t="str">
        <f t="shared" si="5"/>
        <v/>
      </c>
      <c r="K83" s="153"/>
      <c r="L83" s="105" t="str">
        <f t="shared" si="6"/>
        <v/>
      </c>
      <c r="M83" s="105" t="str">
        <f>IF(ISBLANK($D83),"",MATCH($L83,SEFA!$K:$K,0))</f>
        <v/>
      </c>
      <c r="N83" s="100" t="str">
        <f t="shared" si="7"/>
        <v/>
      </c>
    </row>
    <row r="84" spans="1:14">
      <c r="A84" s="116" t="str">
        <f t="shared" si="4"/>
        <v/>
      </c>
      <c r="B84" s="25"/>
      <c r="C84" s="105" t="str">
        <f>IF($B84&gt;0,VLOOKUP($B84,'State Agencies 070824'!$H:$L,3,FALSE),"")</f>
        <v/>
      </c>
      <c r="D84" s="25"/>
      <c r="E84" s="105" t="str">
        <f>IF($D84&gt;0,VLOOKUP($D84,'ALN 070824'!$A:$C,2,FALSE),"")</f>
        <v/>
      </c>
      <c r="F84" s="24"/>
      <c r="G84" s="25"/>
      <c r="H84" s="26"/>
      <c r="J84" s="117" t="str">
        <f t="shared" si="5"/>
        <v/>
      </c>
      <c r="K84" s="153"/>
      <c r="L84" s="105" t="str">
        <f t="shared" si="6"/>
        <v/>
      </c>
      <c r="M84" s="105" t="str">
        <f>IF(ISBLANK($D84),"",MATCH($L84,SEFA!$K:$K,0))</f>
        <v/>
      </c>
      <c r="N84" s="100" t="str">
        <f t="shared" si="7"/>
        <v/>
      </c>
    </row>
    <row r="85" spans="1:14">
      <c r="A85" s="116" t="str">
        <f t="shared" si="4"/>
        <v/>
      </c>
      <c r="B85" s="25"/>
      <c r="C85" s="105" t="str">
        <f>IF($B85&gt;0,VLOOKUP($B85,'State Agencies 070824'!$H:$L,3,FALSE),"")</f>
        <v/>
      </c>
      <c r="D85" s="25"/>
      <c r="E85" s="105" t="str">
        <f>IF($D85&gt;0,VLOOKUP($D85,'ALN 070824'!$A:$C,2,FALSE),"")</f>
        <v/>
      </c>
      <c r="F85" s="24"/>
      <c r="G85" s="25"/>
      <c r="H85" s="26"/>
      <c r="J85" s="117" t="str">
        <f t="shared" si="5"/>
        <v/>
      </c>
      <c r="K85" s="153"/>
      <c r="L85" s="105" t="str">
        <f t="shared" si="6"/>
        <v/>
      </c>
      <c r="M85" s="105" t="str">
        <f>IF(ISBLANK($D85),"",MATCH($L85,SEFA!$K:$K,0))</f>
        <v/>
      </c>
      <c r="N85" s="100" t="str">
        <f t="shared" si="7"/>
        <v/>
      </c>
    </row>
    <row r="86" spans="1:14">
      <c r="A86" s="116" t="str">
        <f t="shared" si="4"/>
        <v/>
      </c>
      <c r="B86" s="25"/>
      <c r="C86" s="105" t="str">
        <f>IF($B86&gt;0,VLOOKUP($B86,'State Agencies 070824'!$H:$L,3,FALSE),"")</f>
        <v/>
      </c>
      <c r="D86" s="25"/>
      <c r="E86" s="105" t="str">
        <f>IF($D86&gt;0,VLOOKUP($D86,'ALN 070824'!$A:$C,2,FALSE),"")</f>
        <v/>
      </c>
      <c r="F86" s="24"/>
      <c r="G86" s="25"/>
      <c r="H86" s="26"/>
      <c r="J86" s="117" t="str">
        <f t="shared" si="5"/>
        <v/>
      </c>
      <c r="K86" s="153"/>
      <c r="L86" s="105" t="str">
        <f t="shared" si="6"/>
        <v/>
      </c>
      <c r="M86" s="105" t="str">
        <f>IF(ISBLANK($D86),"",MATCH($L86,SEFA!$K:$K,0))</f>
        <v/>
      </c>
      <c r="N86" s="100" t="str">
        <f t="shared" si="7"/>
        <v/>
      </c>
    </row>
    <row r="87" spans="1:14">
      <c r="A87" s="116" t="str">
        <f t="shared" si="4"/>
        <v/>
      </c>
      <c r="B87" s="25"/>
      <c r="C87" s="105" t="str">
        <f>IF($B87&gt;0,VLOOKUP($B87,'State Agencies 070824'!$H:$L,3,FALSE),"")</f>
        <v/>
      </c>
      <c r="D87" s="25"/>
      <c r="E87" s="105" t="str">
        <f>IF($D87&gt;0,VLOOKUP($D87,'ALN 070824'!$A:$C,2,FALSE),"")</f>
        <v/>
      </c>
      <c r="F87" s="24"/>
      <c r="G87" s="25"/>
      <c r="H87" s="26"/>
      <c r="J87" s="117" t="str">
        <f t="shared" si="5"/>
        <v/>
      </c>
      <c r="K87" s="153"/>
      <c r="L87" s="105" t="str">
        <f t="shared" si="6"/>
        <v/>
      </c>
      <c r="M87" s="105" t="str">
        <f>IF(ISBLANK($D87),"",MATCH($L87,SEFA!$K:$K,0))</f>
        <v/>
      </c>
      <c r="N87" s="100" t="str">
        <f t="shared" si="7"/>
        <v/>
      </c>
    </row>
    <row r="88" spans="1:14">
      <c r="A88" s="116" t="str">
        <f t="shared" si="4"/>
        <v/>
      </c>
      <c r="B88" s="25"/>
      <c r="C88" s="105" t="str">
        <f>IF($B88&gt;0,VLOOKUP($B88,'State Agencies 070824'!$H:$L,3,FALSE),"")</f>
        <v/>
      </c>
      <c r="D88" s="25"/>
      <c r="E88" s="105" t="str">
        <f>IF($D88&gt;0,VLOOKUP($D88,'ALN 070824'!$A:$C,2,FALSE),"")</f>
        <v/>
      </c>
      <c r="F88" s="24"/>
      <c r="G88" s="25"/>
      <c r="H88" s="26"/>
      <c r="J88" s="117" t="str">
        <f t="shared" si="5"/>
        <v/>
      </c>
      <c r="K88" s="153"/>
      <c r="L88" s="105" t="str">
        <f t="shared" si="6"/>
        <v/>
      </c>
      <c r="M88" s="105" t="str">
        <f>IF(ISBLANK($D88),"",MATCH($L88,SEFA!$K:$K,0))</f>
        <v/>
      </c>
      <c r="N88" s="100" t="str">
        <f t="shared" si="7"/>
        <v/>
      </c>
    </row>
    <row r="89" spans="1:14">
      <c r="A89" s="116" t="str">
        <f t="shared" si="4"/>
        <v/>
      </c>
      <c r="B89" s="25"/>
      <c r="C89" s="105" t="str">
        <f>IF($B89&gt;0,VLOOKUP($B89,'State Agencies 070824'!$H:$L,3,FALSE),"")</f>
        <v/>
      </c>
      <c r="D89" s="25"/>
      <c r="E89" s="105" t="str">
        <f>IF($D89&gt;0,VLOOKUP($D89,'ALN 070824'!$A:$C,2,FALSE),"")</f>
        <v/>
      </c>
      <c r="F89" s="24"/>
      <c r="G89" s="25"/>
      <c r="H89" s="26"/>
      <c r="J89" s="117" t="str">
        <f t="shared" si="5"/>
        <v/>
      </c>
      <c r="K89" s="153"/>
      <c r="L89" s="105" t="str">
        <f t="shared" si="6"/>
        <v/>
      </c>
      <c r="M89" s="105" t="str">
        <f>IF(ISBLANK($D89),"",MATCH($L89,SEFA!$K:$K,0))</f>
        <v/>
      </c>
      <c r="N89" s="100" t="str">
        <f t="shared" si="7"/>
        <v/>
      </c>
    </row>
    <row r="90" spans="1:14">
      <c r="A90" s="116" t="str">
        <f t="shared" si="4"/>
        <v/>
      </c>
      <c r="B90" s="25"/>
      <c r="C90" s="105" t="str">
        <f>IF($B90&gt;0,VLOOKUP($B90,'State Agencies 070824'!$H:$L,3,FALSE),"")</f>
        <v/>
      </c>
      <c r="D90" s="25"/>
      <c r="E90" s="105" t="str">
        <f>IF($D90&gt;0,VLOOKUP($D90,'ALN 070824'!$A:$C,2,FALSE),"")</f>
        <v/>
      </c>
      <c r="F90" s="24"/>
      <c r="G90" s="25"/>
      <c r="H90" s="26"/>
      <c r="J90" s="117" t="str">
        <f t="shared" si="5"/>
        <v/>
      </c>
      <c r="K90" s="153"/>
      <c r="L90" s="105" t="str">
        <f t="shared" si="6"/>
        <v/>
      </c>
      <c r="M90" s="105" t="str">
        <f>IF(ISBLANK($D90),"",MATCH($L90,SEFA!$K:$K,0))</f>
        <v/>
      </c>
      <c r="N90" s="100" t="str">
        <f t="shared" si="7"/>
        <v/>
      </c>
    </row>
    <row r="91" spans="1:14">
      <c r="A91" s="116" t="str">
        <f t="shared" si="4"/>
        <v/>
      </c>
      <c r="B91" s="25"/>
      <c r="C91" s="105" t="str">
        <f>IF($B91&gt;0,VLOOKUP($B91,'State Agencies 070824'!$H:$L,3,FALSE),"")</f>
        <v/>
      </c>
      <c r="D91" s="25"/>
      <c r="E91" s="105" t="str">
        <f>IF($D91&gt;0,VLOOKUP($D91,'ALN 070824'!$A:$C,2,FALSE),"")</f>
        <v/>
      </c>
      <c r="F91" s="24"/>
      <c r="G91" s="25"/>
      <c r="H91" s="26"/>
      <c r="J91" s="117" t="str">
        <f t="shared" si="5"/>
        <v/>
      </c>
      <c r="K91" s="153"/>
      <c r="L91" s="105" t="str">
        <f t="shared" si="6"/>
        <v/>
      </c>
      <c r="M91" s="105" t="str">
        <f>IF(ISBLANK($D91),"",MATCH($L91,SEFA!$K:$K,0))</f>
        <v/>
      </c>
      <c r="N91" s="100" t="str">
        <f t="shared" si="7"/>
        <v/>
      </c>
    </row>
    <row r="92" spans="1:14">
      <c r="A92" s="116" t="str">
        <f t="shared" si="4"/>
        <v/>
      </c>
      <c r="B92" s="25"/>
      <c r="C92" s="105" t="str">
        <f>IF($B92&gt;0,VLOOKUP($B92,'State Agencies 070824'!$H:$L,3,FALSE),"")</f>
        <v/>
      </c>
      <c r="D92" s="25"/>
      <c r="E92" s="105" t="str">
        <f>IF($D92&gt;0,VLOOKUP($D92,'ALN 070824'!$A:$C,2,FALSE),"")</f>
        <v/>
      </c>
      <c r="F92" s="24"/>
      <c r="G92" s="25"/>
      <c r="H92" s="26"/>
      <c r="J92" s="117" t="str">
        <f t="shared" si="5"/>
        <v/>
      </c>
      <c r="K92" s="153"/>
      <c r="L92" s="105" t="str">
        <f t="shared" si="6"/>
        <v/>
      </c>
      <c r="M92" s="105" t="str">
        <f>IF(ISBLANK($D92),"",MATCH($L92,SEFA!$K:$K,0))</f>
        <v/>
      </c>
      <c r="N92" s="100" t="str">
        <f t="shared" si="7"/>
        <v/>
      </c>
    </row>
    <row r="93" spans="1:14">
      <c r="A93" s="116" t="str">
        <f t="shared" si="4"/>
        <v/>
      </c>
      <c r="B93" s="25"/>
      <c r="C93" s="105" t="str">
        <f>IF($B93&gt;0,VLOOKUP($B93,'State Agencies 070824'!$H:$L,3,FALSE),"")</f>
        <v/>
      </c>
      <c r="D93" s="25"/>
      <c r="E93" s="105" t="str">
        <f>IF($D93&gt;0,VLOOKUP($D93,'ALN 070824'!$A:$C,2,FALSE),"")</f>
        <v/>
      </c>
      <c r="F93" s="24"/>
      <c r="G93" s="25"/>
      <c r="H93" s="26"/>
      <c r="J93" s="117" t="str">
        <f t="shared" si="5"/>
        <v/>
      </c>
      <c r="K93" s="153"/>
      <c r="L93" s="105" t="str">
        <f t="shared" si="6"/>
        <v/>
      </c>
      <c r="M93" s="105" t="str">
        <f>IF(ISBLANK($D93),"",MATCH($L93,SEFA!$K:$K,0))</f>
        <v/>
      </c>
      <c r="N93" s="100" t="str">
        <f t="shared" si="7"/>
        <v/>
      </c>
    </row>
    <row r="94" spans="1:14">
      <c r="A94" s="116" t="str">
        <f t="shared" si="4"/>
        <v/>
      </c>
      <c r="B94" s="25"/>
      <c r="C94" s="105" t="str">
        <f>IF($B94&gt;0,VLOOKUP($B94,'State Agencies 070824'!$H:$L,3,FALSE),"")</f>
        <v/>
      </c>
      <c r="D94" s="25"/>
      <c r="E94" s="105" t="str">
        <f>IF($D94&gt;0,VLOOKUP($D94,'ALN 070824'!$A:$C,2,FALSE),"")</f>
        <v/>
      </c>
      <c r="F94" s="24"/>
      <c r="G94" s="25"/>
      <c r="H94" s="26"/>
      <c r="J94" s="117" t="str">
        <f t="shared" si="5"/>
        <v/>
      </c>
      <c r="K94" s="153"/>
      <c r="L94" s="105" t="str">
        <f t="shared" si="6"/>
        <v/>
      </c>
      <c r="M94" s="105" t="str">
        <f>IF(ISBLANK($D94),"",MATCH($L94,SEFA!$K:$K,0))</f>
        <v/>
      </c>
      <c r="N94" s="100" t="str">
        <f t="shared" si="7"/>
        <v/>
      </c>
    </row>
    <row r="95" spans="1:14">
      <c r="A95" s="116" t="str">
        <f t="shared" si="4"/>
        <v/>
      </c>
      <c r="B95" s="25"/>
      <c r="C95" s="105" t="str">
        <f>IF($B95&gt;0,VLOOKUP($B95,'State Agencies 070824'!$H:$L,3,FALSE),"")</f>
        <v/>
      </c>
      <c r="D95" s="25"/>
      <c r="E95" s="105" t="str">
        <f>IF($D95&gt;0,VLOOKUP($D95,'ALN 070824'!$A:$C,2,FALSE),"")</f>
        <v/>
      </c>
      <c r="F95" s="24"/>
      <c r="G95" s="25"/>
      <c r="H95" s="26"/>
      <c r="J95" s="117" t="str">
        <f t="shared" si="5"/>
        <v/>
      </c>
      <c r="K95" s="153"/>
      <c r="L95" s="105" t="str">
        <f t="shared" si="6"/>
        <v/>
      </c>
      <c r="M95" s="105" t="str">
        <f>IF(ISBLANK($D95),"",MATCH($L95,SEFA!$K:$K,0))</f>
        <v/>
      </c>
      <c r="N95" s="100" t="str">
        <f t="shared" si="7"/>
        <v/>
      </c>
    </row>
    <row r="96" spans="1:14">
      <c r="A96" s="116" t="str">
        <f t="shared" si="4"/>
        <v/>
      </c>
      <c r="B96" s="25"/>
      <c r="C96" s="105" t="str">
        <f>IF($B96&gt;0,VLOOKUP($B96,'State Agencies 070824'!$H:$L,3,FALSE),"")</f>
        <v/>
      </c>
      <c r="D96" s="25"/>
      <c r="E96" s="105" t="str">
        <f>IF($D96&gt;0,VLOOKUP($D96,'ALN 070824'!$A:$C,2,FALSE),"")</f>
        <v/>
      </c>
      <c r="F96" s="24"/>
      <c r="G96" s="25"/>
      <c r="H96" s="26"/>
      <c r="J96" s="117" t="str">
        <f t="shared" si="5"/>
        <v/>
      </c>
      <c r="K96" s="153"/>
      <c r="L96" s="105" t="str">
        <f t="shared" si="6"/>
        <v/>
      </c>
      <c r="M96" s="105" t="str">
        <f>IF(ISBLANK($D96),"",MATCH($L96,SEFA!$K:$K,0))</f>
        <v/>
      </c>
      <c r="N96" s="100" t="str">
        <f t="shared" si="7"/>
        <v/>
      </c>
    </row>
    <row r="97" spans="1:14">
      <c r="A97" s="116" t="str">
        <f t="shared" si="4"/>
        <v/>
      </c>
      <c r="B97" s="25"/>
      <c r="C97" s="105" t="str">
        <f>IF($B97&gt;0,VLOOKUP($B97,'State Agencies 070824'!$H:$L,3,FALSE),"")</f>
        <v/>
      </c>
      <c r="D97" s="25"/>
      <c r="E97" s="105" t="str">
        <f>IF($D97&gt;0,VLOOKUP($D97,'ALN 070824'!$A:$C,2,FALSE),"")</f>
        <v/>
      </c>
      <c r="F97" s="24"/>
      <c r="G97" s="25"/>
      <c r="H97" s="26"/>
      <c r="J97" s="117" t="str">
        <f t="shared" si="5"/>
        <v/>
      </c>
      <c r="K97" s="153"/>
      <c r="L97" s="105" t="str">
        <f t="shared" si="6"/>
        <v/>
      </c>
      <c r="M97" s="105" t="str">
        <f>IF(ISBLANK($D97),"",MATCH($L97,SEFA!$K:$K,0))</f>
        <v/>
      </c>
      <c r="N97" s="100" t="str">
        <f t="shared" si="7"/>
        <v/>
      </c>
    </row>
    <row r="98" spans="1:14">
      <c r="A98" s="116" t="str">
        <f t="shared" si="4"/>
        <v/>
      </c>
      <c r="B98" s="25"/>
      <c r="C98" s="105" t="str">
        <f>IF($B98&gt;0,VLOOKUP($B98,'State Agencies 070824'!$H:$L,3,FALSE),"")</f>
        <v/>
      </c>
      <c r="D98" s="25"/>
      <c r="E98" s="105" t="str">
        <f>IF($D98&gt;0,VLOOKUP($D98,'ALN 070824'!$A:$C,2,FALSE),"")</f>
        <v/>
      </c>
      <c r="F98" s="24"/>
      <c r="G98" s="25"/>
      <c r="H98" s="26"/>
      <c r="J98" s="117" t="str">
        <f t="shared" si="5"/>
        <v/>
      </c>
      <c r="K98" s="153"/>
      <c r="L98" s="105" t="str">
        <f t="shared" si="6"/>
        <v/>
      </c>
      <c r="M98" s="105" t="str">
        <f>IF(ISBLANK($D98),"",MATCH($L98,SEFA!$K:$K,0))</f>
        <v/>
      </c>
      <c r="N98" s="100" t="str">
        <f t="shared" si="7"/>
        <v/>
      </c>
    </row>
    <row r="99" spans="1:14">
      <c r="A99" s="116" t="str">
        <f t="shared" si="4"/>
        <v/>
      </c>
      <c r="B99" s="25"/>
      <c r="C99" s="105" t="str">
        <f>IF($B99&gt;0,VLOOKUP($B99,'State Agencies 070824'!$H:$L,3,FALSE),"")</f>
        <v/>
      </c>
      <c r="D99" s="25"/>
      <c r="E99" s="105" t="str">
        <f>IF($D99&gt;0,VLOOKUP($D99,'ALN 070824'!$A:$C,2,FALSE),"")</f>
        <v/>
      </c>
      <c r="F99" s="24"/>
      <c r="G99" s="25"/>
      <c r="H99" s="26"/>
      <c r="J99" s="117" t="str">
        <f t="shared" si="5"/>
        <v/>
      </c>
      <c r="K99" s="153"/>
      <c r="L99" s="105" t="str">
        <f t="shared" si="6"/>
        <v/>
      </c>
      <c r="M99" s="105" t="str">
        <f>IF(ISBLANK($D99),"",MATCH($L99,SEFA!$K:$K,0))</f>
        <v/>
      </c>
      <c r="N99" s="100" t="str">
        <f t="shared" si="7"/>
        <v/>
      </c>
    </row>
    <row r="100" spans="1:14">
      <c r="A100" s="116" t="str">
        <f t="shared" si="4"/>
        <v/>
      </c>
      <c r="B100" s="25"/>
      <c r="C100" s="105" t="str">
        <f>IF($B100&gt;0,VLOOKUP($B100,'State Agencies 070824'!$H:$L,3,FALSE),"")</f>
        <v/>
      </c>
      <c r="D100" s="25"/>
      <c r="E100" s="105" t="str">
        <f>IF($D100&gt;0,VLOOKUP($D100,'ALN 070824'!$A:$C,2,FALSE),"")</f>
        <v/>
      </c>
      <c r="F100" s="24"/>
      <c r="G100" s="25"/>
      <c r="H100" s="26"/>
      <c r="J100" s="117" t="str">
        <f t="shared" si="5"/>
        <v/>
      </c>
      <c r="K100" s="153"/>
      <c r="L100" s="105" t="str">
        <f t="shared" si="6"/>
        <v/>
      </c>
      <c r="M100" s="105" t="str">
        <f>IF(ISBLANK($D100),"",MATCH($L100,SEFA!$K:$K,0))</f>
        <v/>
      </c>
      <c r="N100" s="100" t="str">
        <f t="shared" si="7"/>
        <v/>
      </c>
    </row>
    <row r="101" spans="1:14">
      <c r="A101" s="116" t="str">
        <f t="shared" si="4"/>
        <v/>
      </c>
      <c r="B101" s="25"/>
      <c r="C101" s="105" t="str">
        <f>IF($B101&gt;0,VLOOKUP($B101,'State Agencies 070824'!$H:$L,3,FALSE),"")</f>
        <v/>
      </c>
      <c r="D101" s="25"/>
      <c r="E101" s="105" t="str">
        <f>IF($D101&gt;0,VLOOKUP($D101,'ALN 070824'!$A:$C,2,FALSE),"")</f>
        <v/>
      </c>
      <c r="F101" s="24"/>
      <c r="G101" s="25"/>
      <c r="H101" s="26"/>
      <c r="J101" s="117" t="str">
        <f t="shared" si="5"/>
        <v/>
      </c>
      <c r="K101" s="153"/>
      <c r="L101" s="105" t="str">
        <f t="shared" si="6"/>
        <v/>
      </c>
      <c r="M101" s="105" t="str">
        <f>IF(ISBLANK($D101),"",MATCH($L101,SEFA!$K:$K,0))</f>
        <v/>
      </c>
      <c r="N101" s="100" t="str">
        <f t="shared" si="7"/>
        <v/>
      </c>
    </row>
    <row r="102" spans="1:14">
      <c r="A102" s="116" t="str">
        <f t="shared" si="4"/>
        <v/>
      </c>
      <c r="B102" s="25"/>
      <c r="C102" s="105" t="str">
        <f>IF($B102&gt;0,VLOOKUP($B102,'State Agencies 070824'!$H:$L,3,FALSE),"")</f>
        <v/>
      </c>
      <c r="D102" s="25"/>
      <c r="E102" s="105" t="str">
        <f>IF($D102&gt;0,VLOOKUP($D102,'ALN 070824'!$A:$C,2,FALSE),"")</f>
        <v/>
      </c>
      <c r="F102" s="24"/>
      <c r="G102" s="25"/>
      <c r="H102" s="26"/>
      <c r="J102" s="117" t="str">
        <f t="shared" si="5"/>
        <v/>
      </c>
      <c r="K102" s="153"/>
      <c r="L102" s="105" t="str">
        <f t="shared" si="6"/>
        <v/>
      </c>
      <c r="M102" s="105" t="str">
        <f>IF(ISBLANK($D102),"",MATCH($L102,SEFA!$K:$K,0))</f>
        <v/>
      </c>
      <c r="N102" s="100" t="str">
        <f t="shared" si="7"/>
        <v/>
      </c>
    </row>
    <row r="103" spans="1:14">
      <c r="A103" s="116" t="str">
        <f t="shared" si="4"/>
        <v/>
      </c>
      <c r="B103" s="25"/>
      <c r="C103" s="105" t="str">
        <f>IF($B103&gt;0,VLOOKUP($B103,'State Agencies 070824'!$H:$L,3,FALSE),"")</f>
        <v/>
      </c>
      <c r="D103" s="25"/>
      <c r="E103" s="105" t="str">
        <f>IF($D103&gt;0,VLOOKUP($D103,'ALN 070824'!$A:$C,2,FALSE),"")</f>
        <v/>
      </c>
      <c r="F103" s="24"/>
      <c r="G103" s="25"/>
      <c r="H103" s="26"/>
      <c r="J103" s="117" t="str">
        <f t="shared" si="5"/>
        <v/>
      </c>
      <c r="K103" s="153"/>
      <c r="L103" s="105" t="str">
        <f t="shared" si="6"/>
        <v/>
      </c>
      <c r="M103" s="105" t="str">
        <f>IF(ISBLANK($D103),"",MATCH($L103,SEFA!$K:$K,0))</f>
        <v/>
      </c>
      <c r="N103" s="100" t="str">
        <f t="shared" si="7"/>
        <v/>
      </c>
    </row>
    <row r="104" spans="1:14">
      <c r="A104" s="116" t="str">
        <f t="shared" si="4"/>
        <v/>
      </c>
      <c r="B104" s="25"/>
      <c r="C104" s="105" t="str">
        <f>IF($B104&gt;0,VLOOKUP($B104,'State Agencies 070824'!$H:$L,3,FALSE),"")</f>
        <v/>
      </c>
      <c r="D104" s="25"/>
      <c r="E104" s="105" t="str">
        <f>IF($D104&gt;0,VLOOKUP($D104,'ALN 070824'!$A:$C,2,FALSE),"")</f>
        <v/>
      </c>
      <c r="F104" s="24"/>
      <c r="G104" s="25"/>
      <c r="H104" s="26"/>
      <c r="J104" s="117" t="str">
        <f t="shared" si="5"/>
        <v/>
      </c>
      <c r="K104" s="153"/>
      <c r="L104" s="105" t="str">
        <f t="shared" si="6"/>
        <v/>
      </c>
      <c r="M104" s="105" t="str">
        <f>IF(ISBLANK($D104),"",MATCH($L104,SEFA!$K:$K,0))</f>
        <v/>
      </c>
      <c r="N104" s="100" t="str">
        <f t="shared" si="7"/>
        <v/>
      </c>
    </row>
    <row r="105" spans="1:14">
      <c r="A105" s="116" t="str">
        <f t="shared" si="4"/>
        <v/>
      </c>
      <c r="B105" s="25"/>
      <c r="C105" s="105" t="str">
        <f>IF($B105&gt;0,VLOOKUP($B105,'State Agencies 070824'!$H:$L,3,FALSE),"")</f>
        <v/>
      </c>
      <c r="D105" s="25"/>
      <c r="E105" s="105" t="str">
        <f>IF($D105&gt;0,VLOOKUP($D105,'ALN 070824'!$A:$C,2,FALSE),"")</f>
        <v/>
      </c>
      <c r="F105" s="24"/>
      <c r="G105" s="25"/>
      <c r="H105" s="26"/>
      <c r="J105" s="117" t="str">
        <f t="shared" si="5"/>
        <v/>
      </c>
      <c r="K105" s="153"/>
      <c r="L105" s="105" t="str">
        <f t="shared" si="6"/>
        <v/>
      </c>
      <c r="M105" s="105" t="str">
        <f>IF(ISBLANK($D105),"",MATCH($L105,SEFA!$K:$K,0))</f>
        <v/>
      </c>
      <c r="N105" s="100" t="str">
        <f t="shared" si="7"/>
        <v/>
      </c>
    </row>
    <row r="106" spans="1:14">
      <c r="A106" s="116" t="str">
        <f t="shared" si="4"/>
        <v/>
      </c>
      <c r="B106" s="25"/>
      <c r="C106" s="105" t="str">
        <f>IF($B106&gt;0,VLOOKUP($B106,'State Agencies 070824'!$H:$L,3,FALSE),"")</f>
        <v/>
      </c>
      <c r="D106" s="25"/>
      <c r="E106" s="105" t="str">
        <f>IF($D106&gt;0,VLOOKUP($D106,'ALN 070824'!$A:$C,2,FALSE),"")</f>
        <v/>
      </c>
      <c r="F106" s="24"/>
      <c r="G106" s="25"/>
      <c r="H106" s="26"/>
      <c r="J106" s="117" t="str">
        <f t="shared" si="5"/>
        <v/>
      </c>
      <c r="K106" s="153"/>
      <c r="L106" s="105" t="str">
        <f t="shared" si="6"/>
        <v/>
      </c>
      <c r="M106" s="105" t="str">
        <f>IF(ISBLANK($D106),"",MATCH($L106,SEFA!$K:$K,0))</f>
        <v/>
      </c>
      <c r="N106" s="100" t="str">
        <f t="shared" si="7"/>
        <v/>
      </c>
    </row>
    <row r="107" spans="1:14">
      <c r="A107" s="116" t="str">
        <f t="shared" si="4"/>
        <v/>
      </c>
      <c r="B107" s="25"/>
      <c r="C107" s="105" t="str">
        <f>IF($B107&gt;0,VLOOKUP($B107,'State Agencies 070824'!$H:$L,3,FALSE),"")</f>
        <v/>
      </c>
      <c r="D107" s="25"/>
      <c r="E107" s="105" t="str">
        <f>IF($D107&gt;0,VLOOKUP($D107,'ALN 070824'!$A:$C,2,FALSE),"")</f>
        <v/>
      </c>
      <c r="F107" s="24"/>
      <c r="G107" s="25"/>
      <c r="H107" s="26"/>
      <c r="J107" s="117" t="str">
        <f t="shared" si="5"/>
        <v/>
      </c>
      <c r="K107" s="153"/>
      <c r="L107" s="105" t="str">
        <f t="shared" si="6"/>
        <v/>
      </c>
      <c r="M107" s="105" t="str">
        <f>IF(ISBLANK($D107),"",MATCH($L107,SEFA!$K:$K,0))</f>
        <v/>
      </c>
      <c r="N107" s="100" t="str">
        <f t="shared" si="7"/>
        <v/>
      </c>
    </row>
    <row r="108" spans="1:14">
      <c r="A108" s="116" t="str">
        <f t="shared" si="4"/>
        <v/>
      </c>
      <c r="B108" s="25"/>
      <c r="C108" s="105" t="str">
        <f>IF($B108&gt;0,VLOOKUP($B108,'State Agencies 070824'!$H:$L,3,FALSE),"")</f>
        <v/>
      </c>
      <c r="D108" s="25"/>
      <c r="E108" s="105" t="str">
        <f>IF($D108&gt;0,VLOOKUP($D108,'ALN 070824'!$A:$C,2,FALSE),"")</f>
        <v/>
      </c>
      <c r="F108" s="24"/>
      <c r="G108" s="25"/>
      <c r="H108" s="26"/>
      <c r="J108" s="117" t="str">
        <f t="shared" si="5"/>
        <v/>
      </c>
      <c r="K108" s="153"/>
      <c r="L108" s="105" t="str">
        <f t="shared" si="6"/>
        <v/>
      </c>
      <c r="M108" s="105" t="str">
        <f>IF(ISBLANK($D108),"",MATCH($L108,SEFA!$K:$K,0))</f>
        <v/>
      </c>
      <c r="N108" s="100" t="str">
        <f t="shared" si="7"/>
        <v/>
      </c>
    </row>
    <row r="109" spans="1:14">
      <c r="A109" s="116" t="str">
        <f t="shared" si="4"/>
        <v/>
      </c>
      <c r="B109" s="25"/>
      <c r="C109" s="105" t="str">
        <f>IF($B109&gt;0,VLOOKUP($B109,'State Agencies 070824'!$H:$L,3,FALSE),"")</f>
        <v/>
      </c>
      <c r="D109" s="25"/>
      <c r="E109" s="105" t="str">
        <f>IF($D109&gt;0,VLOOKUP($D109,'ALN 070824'!$A:$C,2,FALSE),"")</f>
        <v/>
      </c>
      <c r="F109" s="24"/>
      <c r="G109" s="25"/>
      <c r="H109" s="26"/>
      <c r="J109" s="117" t="str">
        <f t="shared" si="5"/>
        <v/>
      </c>
      <c r="K109" s="153"/>
      <c r="L109" s="105" t="str">
        <f t="shared" si="6"/>
        <v/>
      </c>
      <c r="M109" s="105" t="str">
        <f>IF(ISBLANK($D109),"",MATCH($L109,SEFA!$K:$K,0))</f>
        <v/>
      </c>
      <c r="N109" s="100" t="str">
        <f t="shared" si="7"/>
        <v/>
      </c>
    </row>
    <row r="110" spans="1:14">
      <c r="A110" s="116" t="str">
        <f t="shared" si="4"/>
        <v/>
      </c>
      <c r="B110" s="25"/>
      <c r="C110" s="105" t="str">
        <f>IF($B110&gt;0,VLOOKUP($B110,'State Agencies 070824'!$H:$L,3,FALSE),"")</f>
        <v/>
      </c>
      <c r="D110" s="25"/>
      <c r="E110" s="105" t="str">
        <f>IF($D110&gt;0,VLOOKUP($D110,'ALN 070824'!$A:$C,2,FALSE),"")</f>
        <v/>
      </c>
      <c r="F110" s="24"/>
      <c r="G110" s="25"/>
      <c r="H110" s="26"/>
      <c r="J110" s="117" t="str">
        <f t="shared" si="5"/>
        <v/>
      </c>
      <c r="K110" s="153"/>
      <c r="L110" s="105" t="str">
        <f t="shared" si="6"/>
        <v/>
      </c>
      <c r="M110" s="105" t="str">
        <f>IF(ISBLANK($D110),"",MATCH($L110,SEFA!$K:$K,0))</f>
        <v/>
      </c>
      <c r="N110" s="100" t="str">
        <f t="shared" si="7"/>
        <v/>
      </c>
    </row>
    <row r="111" spans="1:14">
      <c r="A111" s="116" t="str">
        <f t="shared" si="4"/>
        <v/>
      </c>
      <c r="B111" s="25"/>
      <c r="C111" s="105" t="str">
        <f>IF($B111&gt;0,VLOOKUP($B111,'State Agencies 070824'!$H:$L,3,FALSE),"")</f>
        <v/>
      </c>
      <c r="D111" s="25"/>
      <c r="E111" s="105" t="str">
        <f>IF($D111&gt;0,VLOOKUP($D111,'ALN 070824'!$A:$C,2,FALSE),"")</f>
        <v/>
      </c>
      <c r="F111" s="24"/>
      <c r="G111" s="25"/>
      <c r="H111" s="26"/>
      <c r="J111" s="117" t="str">
        <f t="shared" si="5"/>
        <v/>
      </c>
      <c r="K111" s="153"/>
      <c r="L111" s="105" t="str">
        <f t="shared" si="6"/>
        <v/>
      </c>
      <c r="M111" s="105" t="str">
        <f>IF(ISBLANK($D111),"",MATCH($L111,SEFA!$K:$K,0))</f>
        <v/>
      </c>
      <c r="N111" s="100" t="str">
        <f t="shared" si="7"/>
        <v/>
      </c>
    </row>
    <row r="112" spans="1:14">
      <c r="A112" s="116" t="str">
        <f t="shared" si="4"/>
        <v/>
      </c>
      <c r="B112" s="25"/>
      <c r="C112" s="105" t="str">
        <f>IF($B112&gt;0,VLOOKUP($B112,'State Agencies 070824'!$H:$L,3,FALSE),"")</f>
        <v/>
      </c>
      <c r="D112" s="25"/>
      <c r="E112" s="105" t="str">
        <f>IF($D112&gt;0,VLOOKUP($D112,'ALN 070824'!$A:$C,2,FALSE),"")</f>
        <v/>
      </c>
      <c r="F112" s="24"/>
      <c r="G112" s="25"/>
      <c r="H112" s="26"/>
      <c r="J112" s="117" t="str">
        <f t="shared" si="5"/>
        <v/>
      </c>
      <c r="K112" s="153"/>
      <c r="L112" s="105" t="str">
        <f t="shared" si="6"/>
        <v/>
      </c>
      <c r="M112" s="105" t="str">
        <f>IF(ISBLANK($D112),"",MATCH($L112,SEFA!$K:$K,0))</f>
        <v/>
      </c>
      <c r="N112" s="100" t="str">
        <f t="shared" si="7"/>
        <v/>
      </c>
    </row>
    <row r="113" spans="1:14">
      <c r="A113" s="116" t="str">
        <f t="shared" si="4"/>
        <v/>
      </c>
      <c r="B113" s="25"/>
      <c r="C113" s="105" t="str">
        <f>IF($B113&gt;0,VLOOKUP($B113,'State Agencies 070824'!$H:$L,3,FALSE),"")</f>
        <v/>
      </c>
      <c r="D113" s="25"/>
      <c r="E113" s="105" t="str">
        <f>IF($D113&gt;0,VLOOKUP($D113,'ALN 070824'!$A:$C,2,FALSE),"")</f>
        <v/>
      </c>
      <c r="F113" s="24"/>
      <c r="G113" s="25"/>
      <c r="H113" s="26"/>
      <c r="J113" s="117" t="str">
        <f t="shared" si="5"/>
        <v/>
      </c>
      <c r="K113" s="153"/>
      <c r="L113" s="105" t="str">
        <f t="shared" si="6"/>
        <v/>
      </c>
      <c r="M113" s="105" t="str">
        <f>IF(ISBLANK($D113),"",MATCH($L113,SEFA!$K:$K,0))</f>
        <v/>
      </c>
      <c r="N113" s="100" t="str">
        <f t="shared" si="7"/>
        <v/>
      </c>
    </row>
    <row r="114" spans="1:14">
      <c r="A114" s="116" t="str">
        <f t="shared" si="4"/>
        <v/>
      </c>
      <c r="B114" s="25"/>
      <c r="C114" s="105" t="str">
        <f>IF($B114&gt;0,VLOOKUP($B114,'State Agencies 070824'!$H:$L,3,FALSE),"")</f>
        <v/>
      </c>
      <c r="D114" s="25"/>
      <c r="E114" s="105" t="str">
        <f>IF($D114&gt;0,VLOOKUP($D114,'ALN 070824'!$A:$C,2,FALSE),"")</f>
        <v/>
      </c>
      <c r="F114" s="24"/>
      <c r="G114" s="25"/>
      <c r="H114" s="26"/>
      <c r="J114" s="117" t="str">
        <f t="shared" si="5"/>
        <v/>
      </c>
      <c r="K114" s="153"/>
      <c r="L114" s="105" t="str">
        <f t="shared" si="6"/>
        <v/>
      </c>
      <c r="M114" s="105" t="str">
        <f>IF(ISBLANK($D114),"",MATCH($L114,SEFA!$K:$K,0))</f>
        <v/>
      </c>
      <c r="N114" s="100" t="str">
        <f t="shared" si="7"/>
        <v/>
      </c>
    </row>
    <row r="115" spans="1:14">
      <c r="A115" s="116" t="str">
        <f t="shared" si="4"/>
        <v/>
      </c>
      <c r="B115" s="25"/>
      <c r="C115" s="105" t="str">
        <f>IF($B115&gt;0,VLOOKUP($B115,'State Agencies 070824'!$H:$L,3,FALSE),"")</f>
        <v/>
      </c>
      <c r="D115" s="25"/>
      <c r="E115" s="105" t="str">
        <f>IF($D115&gt;0,VLOOKUP($D115,'ALN 070824'!$A:$C,2,FALSE),"")</f>
        <v/>
      </c>
      <c r="F115" s="24"/>
      <c r="G115" s="25"/>
      <c r="H115" s="26"/>
      <c r="J115" s="117" t="str">
        <f t="shared" si="5"/>
        <v/>
      </c>
      <c r="K115" s="153"/>
      <c r="L115" s="105" t="str">
        <f t="shared" si="6"/>
        <v/>
      </c>
      <c r="M115" s="105" t="str">
        <f>IF(ISBLANK($D115),"",MATCH($L115,SEFA!$K:$K,0))</f>
        <v/>
      </c>
      <c r="N115" s="100" t="str">
        <f t="shared" si="7"/>
        <v/>
      </c>
    </row>
    <row r="116" spans="1:14">
      <c r="A116" s="116" t="str">
        <f t="shared" si="4"/>
        <v/>
      </c>
      <c r="B116" s="25"/>
      <c r="C116" s="105" t="str">
        <f>IF($B116&gt;0,VLOOKUP($B116,'State Agencies 070824'!$H:$L,3,FALSE),"")</f>
        <v/>
      </c>
      <c r="D116" s="25"/>
      <c r="E116" s="105" t="str">
        <f>IF($D116&gt;0,VLOOKUP($D116,'ALN 070824'!$A:$C,2,FALSE),"")</f>
        <v/>
      </c>
      <c r="F116" s="24"/>
      <c r="G116" s="25"/>
      <c r="H116" s="26"/>
      <c r="J116" s="117" t="str">
        <f t="shared" si="5"/>
        <v/>
      </c>
      <c r="K116" s="153"/>
      <c r="L116" s="105" t="str">
        <f t="shared" si="6"/>
        <v/>
      </c>
      <c r="M116" s="105" t="str">
        <f>IF(ISBLANK($D116),"",MATCH($L116,SEFA!$K:$K,0))</f>
        <v/>
      </c>
      <c r="N116" s="100" t="str">
        <f t="shared" si="7"/>
        <v/>
      </c>
    </row>
    <row r="117" spans="1:14">
      <c r="A117" s="116" t="str">
        <f t="shared" si="4"/>
        <v/>
      </c>
      <c r="B117" s="25"/>
      <c r="C117" s="105" t="str">
        <f>IF($B117&gt;0,VLOOKUP($B117,'State Agencies 070824'!$H:$L,3,FALSE),"")</f>
        <v/>
      </c>
      <c r="D117" s="25"/>
      <c r="E117" s="105" t="str">
        <f>IF($D117&gt;0,VLOOKUP($D117,'ALN 070824'!$A:$C,2,FALSE),"")</f>
        <v/>
      </c>
      <c r="F117" s="24"/>
      <c r="G117" s="25"/>
      <c r="H117" s="26"/>
      <c r="J117" s="117" t="str">
        <f t="shared" si="5"/>
        <v/>
      </c>
      <c r="K117" s="153"/>
      <c r="L117" s="105" t="str">
        <f t="shared" si="6"/>
        <v/>
      </c>
      <c r="M117" s="105" t="str">
        <f>IF(ISBLANK($D117),"",MATCH($L117,SEFA!$K:$K,0))</f>
        <v/>
      </c>
      <c r="N117" s="100" t="str">
        <f t="shared" si="7"/>
        <v/>
      </c>
    </row>
    <row r="118" spans="1:14">
      <c r="A118" s="116" t="str">
        <f t="shared" si="4"/>
        <v/>
      </c>
      <c r="B118" s="25"/>
      <c r="C118" s="105" t="str">
        <f>IF($B118&gt;0,VLOOKUP($B118,'State Agencies 070824'!$H:$L,3,FALSE),"")</f>
        <v/>
      </c>
      <c r="D118" s="25"/>
      <c r="E118" s="105" t="str">
        <f>IF($D118&gt;0,VLOOKUP($D118,'ALN 070824'!$A:$C,2,FALSE),"")</f>
        <v/>
      </c>
      <c r="F118" s="24"/>
      <c r="G118" s="25"/>
      <c r="H118" s="26"/>
      <c r="J118" s="117" t="str">
        <f t="shared" si="5"/>
        <v/>
      </c>
      <c r="K118" s="153"/>
      <c r="L118" s="105" t="str">
        <f t="shared" si="6"/>
        <v/>
      </c>
      <c r="M118" s="105" t="str">
        <f>IF(ISBLANK($D118),"",MATCH($L118,SEFA!$K:$K,0))</f>
        <v/>
      </c>
      <c r="N118" s="100" t="str">
        <f t="shared" si="7"/>
        <v/>
      </c>
    </row>
    <row r="119" spans="1:14">
      <c r="A119" s="116" t="str">
        <f t="shared" si="4"/>
        <v/>
      </c>
      <c r="B119" s="25"/>
      <c r="C119" s="105" t="str">
        <f>IF($B119&gt;0,VLOOKUP($B119,'State Agencies 070824'!$H:$L,3,FALSE),"")</f>
        <v/>
      </c>
      <c r="D119" s="25"/>
      <c r="E119" s="105" t="str">
        <f>IF($D119&gt;0,VLOOKUP($D119,'ALN 070824'!$A:$C,2,FALSE),"")</f>
        <v/>
      </c>
      <c r="F119" s="24"/>
      <c r="G119" s="25"/>
      <c r="H119" s="26"/>
      <c r="J119" s="117" t="str">
        <f t="shared" si="5"/>
        <v/>
      </c>
      <c r="K119" s="153"/>
      <c r="L119" s="105" t="str">
        <f t="shared" si="6"/>
        <v/>
      </c>
      <c r="M119" s="105" t="str">
        <f>IF(ISBLANK($D119),"",MATCH($L119,SEFA!$K:$K,0))</f>
        <v/>
      </c>
      <c r="N119" s="100" t="str">
        <f t="shared" si="7"/>
        <v/>
      </c>
    </row>
    <row r="120" spans="1:14">
      <c r="A120" s="116" t="str">
        <f t="shared" si="4"/>
        <v/>
      </c>
      <c r="B120" s="25"/>
      <c r="C120" s="105" t="str">
        <f>IF($B120&gt;0,VLOOKUP($B120,'State Agencies 070824'!$H:$L,3,FALSE),"")</f>
        <v/>
      </c>
      <c r="D120" s="25"/>
      <c r="E120" s="105" t="str">
        <f>IF($D120&gt;0,VLOOKUP($D120,'ALN 070824'!$A:$C,2,FALSE),"")</f>
        <v/>
      </c>
      <c r="F120" s="24"/>
      <c r="G120" s="25"/>
      <c r="H120" s="26"/>
      <c r="J120" s="117" t="str">
        <f t="shared" si="5"/>
        <v/>
      </c>
      <c r="K120" s="153"/>
      <c r="L120" s="105" t="str">
        <f t="shared" si="6"/>
        <v/>
      </c>
      <c r="M120" s="105" t="str">
        <f>IF(ISBLANK($D120),"",MATCH($L120,SEFA!$K:$K,0))</f>
        <v/>
      </c>
      <c r="N120" s="100" t="str">
        <f t="shared" si="7"/>
        <v/>
      </c>
    </row>
    <row r="121" spans="1:14">
      <c r="A121" s="116" t="str">
        <f t="shared" si="4"/>
        <v/>
      </c>
      <c r="B121" s="25"/>
      <c r="C121" s="105" t="str">
        <f>IF($B121&gt;0,VLOOKUP($B121,'State Agencies 070824'!$H:$L,3,FALSE),"")</f>
        <v/>
      </c>
      <c r="D121" s="25"/>
      <c r="E121" s="105" t="str">
        <f>IF($D121&gt;0,VLOOKUP($D121,'ALN 070824'!$A:$C,2,FALSE),"")</f>
        <v/>
      </c>
      <c r="F121" s="24"/>
      <c r="G121" s="25"/>
      <c r="H121" s="26"/>
      <c r="J121" s="117" t="str">
        <f t="shared" si="5"/>
        <v/>
      </c>
      <c r="K121" s="153"/>
      <c r="L121" s="105" t="str">
        <f t="shared" si="6"/>
        <v/>
      </c>
      <c r="M121" s="105" t="str">
        <f>IF(ISBLANK($D121),"",MATCH($L121,SEFA!$K:$K,0))</f>
        <v/>
      </c>
      <c r="N121" s="100" t="str">
        <f t="shared" si="7"/>
        <v/>
      </c>
    </row>
    <row r="122" spans="1:14">
      <c r="A122" s="116" t="str">
        <f t="shared" si="4"/>
        <v/>
      </c>
      <c r="B122" s="25"/>
      <c r="C122" s="105" t="str">
        <f>IF($B122&gt;0,VLOOKUP($B122,'State Agencies 070824'!$H:$L,3,FALSE),"")</f>
        <v/>
      </c>
      <c r="D122" s="25"/>
      <c r="E122" s="105" t="str">
        <f>IF($D122&gt;0,VLOOKUP($D122,'ALN 070824'!$A:$C,2,FALSE),"")</f>
        <v/>
      </c>
      <c r="F122" s="24"/>
      <c r="G122" s="25"/>
      <c r="H122" s="26"/>
      <c r="J122" s="117" t="str">
        <f t="shared" si="5"/>
        <v/>
      </c>
      <c r="K122" s="153"/>
      <c r="L122" s="105" t="str">
        <f t="shared" si="6"/>
        <v/>
      </c>
      <c r="M122" s="105" t="str">
        <f>IF(ISBLANK($D122),"",MATCH($L122,SEFA!$K:$K,0))</f>
        <v/>
      </c>
      <c r="N122" s="100" t="str">
        <f t="shared" si="7"/>
        <v/>
      </c>
    </row>
    <row r="123" spans="1:14">
      <c r="A123" s="116" t="str">
        <f t="shared" si="4"/>
        <v/>
      </c>
      <c r="B123" s="25"/>
      <c r="C123" s="105" t="str">
        <f>IF($B123&gt;0,VLOOKUP($B123,'State Agencies 070824'!$H:$L,3,FALSE),"")</f>
        <v/>
      </c>
      <c r="D123" s="25"/>
      <c r="E123" s="105" t="str">
        <f>IF($D123&gt;0,VLOOKUP($D123,'ALN 070824'!$A:$C,2,FALSE),"")</f>
        <v/>
      </c>
      <c r="F123" s="24"/>
      <c r="G123" s="25"/>
      <c r="H123" s="26"/>
      <c r="J123" s="117" t="str">
        <f t="shared" si="5"/>
        <v/>
      </c>
      <c r="K123" s="153"/>
      <c r="L123" s="105" t="str">
        <f t="shared" si="6"/>
        <v/>
      </c>
      <c r="M123" s="105" t="str">
        <f>IF(ISBLANK($D123),"",MATCH($L123,SEFA!$K:$K,0))</f>
        <v/>
      </c>
      <c r="N123" s="100" t="str">
        <f t="shared" si="7"/>
        <v/>
      </c>
    </row>
    <row r="124" spans="1:14">
      <c r="A124" s="116" t="str">
        <f t="shared" si="4"/>
        <v/>
      </c>
      <c r="B124" s="25"/>
      <c r="C124" s="105" t="str">
        <f>IF($B124&gt;0,VLOOKUP($B124,'State Agencies 070824'!$H:$L,3,FALSE),"")</f>
        <v/>
      </c>
      <c r="D124" s="25"/>
      <c r="E124" s="105" t="str">
        <f>IF($D124&gt;0,VLOOKUP($D124,'ALN 070824'!$A:$C,2,FALSE),"")</f>
        <v/>
      </c>
      <c r="F124" s="24"/>
      <c r="G124" s="25"/>
      <c r="H124" s="26"/>
      <c r="J124" s="117" t="str">
        <f t="shared" si="5"/>
        <v/>
      </c>
      <c r="K124" s="153"/>
      <c r="L124" s="105" t="str">
        <f t="shared" si="6"/>
        <v/>
      </c>
      <c r="M124" s="105" t="str">
        <f>IF(ISBLANK($D124),"",MATCH($L124,SEFA!$K:$K,0))</f>
        <v/>
      </c>
      <c r="N124" s="100" t="str">
        <f t="shared" si="7"/>
        <v/>
      </c>
    </row>
    <row r="125" spans="1:14">
      <c r="A125" s="116" t="str">
        <f t="shared" si="4"/>
        <v/>
      </c>
      <c r="B125" s="25"/>
      <c r="C125" s="105" t="str">
        <f>IF($B125&gt;0,VLOOKUP($B125,'State Agencies 070824'!$H:$L,3,FALSE),"")</f>
        <v/>
      </c>
      <c r="D125" s="25"/>
      <c r="E125" s="105" t="str">
        <f>IF($D125&gt;0,VLOOKUP($D125,'ALN 070824'!$A:$C,2,FALSE),"")</f>
        <v/>
      </c>
      <c r="F125" s="24"/>
      <c r="G125" s="25"/>
      <c r="H125" s="26"/>
      <c r="J125" s="117" t="str">
        <f t="shared" si="5"/>
        <v/>
      </c>
      <c r="K125" s="153"/>
      <c r="L125" s="105" t="str">
        <f t="shared" si="6"/>
        <v/>
      </c>
      <c r="M125" s="105" t="str">
        <f>IF(ISBLANK($D125),"",MATCH($L125,SEFA!$K:$K,0))</f>
        <v/>
      </c>
      <c r="N125" s="100" t="str">
        <f t="shared" si="7"/>
        <v/>
      </c>
    </row>
    <row r="126" spans="1:14">
      <c r="A126" s="116" t="str">
        <f t="shared" si="4"/>
        <v/>
      </c>
      <c r="B126" s="25"/>
      <c r="C126" s="105" t="str">
        <f>IF($B126&gt;0,VLOOKUP($B126,'State Agencies 070824'!$H:$L,3,FALSE),"")</f>
        <v/>
      </c>
      <c r="D126" s="25"/>
      <c r="E126" s="105" t="str">
        <f>IF($D126&gt;0,VLOOKUP($D126,'ALN 070824'!$A:$C,2,FALSE),"")</f>
        <v/>
      </c>
      <c r="F126" s="24"/>
      <c r="G126" s="25"/>
      <c r="H126" s="26"/>
      <c r="J126" s="117" t="str">
        <f t="shared" si="5"/>
        <v/>
      </c>
      <c r="K126" s="153"/>
      <c r="L126" s="105" t="str">
        <f t="shared" si="6"/>
        <v/>
      </c>
      <c r="M126" s="105" t="str">
        <f>IF(ISBLANK($D126),"",MATCH($L126,SEFA!$K:$K,0))</f>
        <v/>
      </c>
      <c r="N126" s="100" t="str">
        <f t="shared" si="7"/>
        <v/>
      </c>
    </row>
    <row r="127" spans="1:14">
      <c r="A127" s="116" t="str">
        <f t="shared" si="4"/>
        <v/>
      </c>
      <c r="B127" s="25"/>
      <c r="C127" s="105" t="str">
        <f>IF($B127&gt;0,VLOOKUP($B127,'State Agencies 070824'!$H:$L,3,FALSE),"")</f>
        <v/>
      </c>
      <c r="D127" s="25"/>
      <c r="E127" s="105" t="str">
        <f>IF($D127&gt;0,VLOOKUP($D127,'ALN 070824'!$A:$C,2,FALSE),"")</f>
        <v/>
      </c>
      <c r="F127" s="24"/>
      <c r="G127" s="25"/>
      <c r="H127" s="26"/>
      <c r="J127" s="117" t="str">
        <f t="shared" si="5"/>
        <v/>
      </c>
      <c r="K127" s="153"/>
      <c r="L127" s="105" t="str">
        <f t="shared" si="6"/>
        <v/>
      </c>
      <c r="M127" s="105" t="str">
        <f>IF(ISBLANK($D127),"",MATCH($L127,SEFA!$K:$K,0))</f>
        <v/>
      </c>
      <c r="N127" s="100" t="str">
        <f t="shared" si="7"/>
        <v/>
      </c>
    </row>
    <row r="128" spans="1:14">
      <c r="A128" s="116" t="str">
        <f t="shared" si="4"/>
        <v/>
      </c>
      <c r="B128" s="25"/>
      <c r="C128" s="105" t="str">
        <f>IF($B128&gt;0,VLOOKUP($B128,'State Agencies 070824'!$H:$L,3,FALSE),"")</f>
        <v/>
      </c>
      <c r="D128" s="25"/>
      <c r="E128" s="105" t="str">
        <f>IF($D128&gt;0,VLOOKUP($D128,'ALN 070824'!$A:$C,2,FALSE),"")</f>
        <v/>
      </c>
      <c r="F128" s="24"/>
      <c r="G128" s="25"/>
      <c r="H128" s="26"/>
      <c r="J128" s="117" t="str">
        <f t="shared" si="5"/>
        <v/>
      </c>
      <c r="K128" s="153"/>
      <c r="L128" s="105" t="str">
        <f t="shared" si="6"/>
        <v/>
      </c>
      <c r="M128" s="105" t="str">
        <f>IF(ISBLANK($D128),"",MATCH($L128,SEFA!$K:$K,0))</f>
        <v/>
      </c>
      <c r="N128" s="100" t="str">
        <f t="shared" si="7"/>
        <v/>
      </c>
    </row>
    <row r="129" spans="1:14">
      <c r="A129" s="116" t="str">
        <f t="shared" si="4"/>
        <v/>
      </c>
      <c r="B129" s="25"/>
      <c r="C129" s="105" t="str">
        <f>IF($B129&gt;0,VLOOKUP($B129,'State Agencies 070824'!$H:$L,3,FALSE),"")</f>
        <v/>
      </c>
      <c r="D129" s="25"/>
      <c r="E129" s="105" t="str">
        <f>IF($D129&gt;0,VLOOKUP($D129,'ALN 070824'!$A:$C,2,FALSE),"")</f>
        <v/>
      </c>
      <c r="F129" s="24"/>
      <c r="G129" s="25"/>
      <c r="H129" s="26"/>
      <c r="J129" s="117" t="str">
        <f t="shared" si="5"/>
        <v/>
      </c>
      <c r="K129" s="153"/>
      <c r="L129" s="105" t="str">
        <f t="shared" si="6"/>
        <v/>
      </c>
      <c r="M129" s="105" t="str">
        <f>IF(ISBLANK($D129),"",MATCH($L129,SEFA!$K:$K,0))</f>
        <v/>
      </c>
      <c r="N129" s="100" t="str">
        <f t="shared" si="7"/>
        <v/>
      </c>
    </row>
    <row r="130" spans="1:14">
      <c r="A130" s="116" t="str">
        <f t="shared" si="4"/>
        <v/>
      </c>
      <c r="B130" s="25"/>
      <c r="C130" s="105" t="str">
        <f>IF($B130&gt;0,VLOOKUP($B130,'State Agencies 070824'!$H:$L,3,FALSE),"")</f>
        <v/>
      </c>
      <c r="D130" s="25"/>
      <c r="E130" s="105" t="str">
        <f>IF($D130&gt;0,VLOOKUP($D130,'ALN 070824'!$A:$C,2,FALSE),"")</f>
        <v/>
      </c>
      <c r="F130" s="24"/>
      <c r="G130" s="25"/>
      <c r="H130" s="26"/>
      <c r="J130" s="117" t="str">
        <f t="shared" si="5"/>
        <v/>
      </c>
      <c r="K130" s="153"/>
      <c r="L130" s="105" t="str">
        <f t="shared" si="6"/>
        <v/>
      </c>
      <c r="M130" s="105" t="str">
        <f>IF(ISBLANK($D130),"",MATCH($L130,SEFA!$K:$K,0))</f>
        <v/>
      </c>
      <c r="N130" s="100" t="str">
        <f t="shared" si="7"/>
        <v/>
      </c>
    </row>
    <row r="131" spans="1:14">
      <c r="A131" s="116" t="str">
        <f t="shared" si="4"/>
        <v/>
      </c>
      <c r="B131" s="25"/>
      <c r="C131" s="105" t="str">
        <f>IF($B131&gt;0,VLOOKUP($B131,'State Agencies 070824'!$H:$L,3,FALSE),"")</f>
        <v/>
      </c>
      <c r="D131" s="25"/>
      <c r="E131" s="105" t="str">
        <f>IF($D131&gt;0,VLOOKUP($D131,'ALN 070824'!$A:$C,2,FALSE),"")</f>
        <v/>
      </c>
      <c r="F131" s="24"/>
      <c r="G131" s="25"/>
      <c r="H131" s="26"/>
      <c r="J131" s="117" t="str">
        <f t="shared" si="5"/>
        <v/>
      </c>
      <c r="K131" s="153"/>
      <c r="L131" s="105" t="str">
        <f t="shared" si="6"/>
        <v/>
      </c>
      <c r="M131" s="105" t="str">
        <f>IF(ISBLANK($D131),"",MATCH($L131,SEFA!$K:$K,0))</f>
        <v/>
      </c>
      <c r="N131" s="100" t="str">
        <f t="shared" si="7"/>
        <v/>
      </c>
    </row>
    <row r="132" spans="1:14">
      <c r="A132" s="116" t="str">
        <f t="shared" si="4"/>
        <v/>
      </c>
      <c r="B132" s="25"/>
      <c r="C132" s="105" t="str">
        <f>IF($B132&gt;0,VLOOKUP($B132,'State Agencies 070824'!$H:$L,3,FALSE),"")</f>
        <v/>
      </c>
      <c r="D132" s="25"/>
      <c r="E132" s="105" t="str">
        <f>IF($D132&gt;0,VLOOKUP($D132,'ALN 070824'!$A:$C,2,FALSE),"")</f>
        <v/>
      </c>
      <c r="F132" s="24"/>
      <c r="G132" s="25"/>
      <c r="H132" s="26"/>
      <c r="J132" s="117" t="str">
        <f t="shared" si="5"/>
        <v/>
      </c>
      <c r="K132" s="153"/>
      <c r="L132" s="105" t="str">
        <f t="shared" si="6"/>
        <v/>
      </c>
      <c r="M132" s="105" t="str">
        <f>IF(ISBLANK($D132),"",MATCH($L132,SEFA!$K:$K,0))</f>
        <v/>
      </c>
      <c r="N132" s="100" t="str">
        <f t="shared" si="7"/>
        <v/>
      </c>
    </row>
    <row r="133" spans="1:14">
      <c r="A133" s="116" t="str">
        <f t="shared" si="4"/>
        <v/>
      </c>
      <c r="B133" s="25"/>
      <c r="C133" s="105" t="str">
        <f>IF($B133&gt;0,VLOOKUP($B133,'State Agencies 070824'!$H:$L,3,FALSE),"")</f>
        <v/>
      </c>
      <c r="D133" s="25"/>
      <c r="E133" s="105" t="str">
        <f>IF($D133&gt;0,VLOOKUP($D133,'ALN 070824'!$A:$C,2,FALSE),"")</f>
        <v/>
      </c>
      <c r="F133" s="24"/>
      <c r="G133" s="25"/>
      <c r="H133" s="26"/>
      <c r="J133" s="117" t="str">
        <f t="shared" si="5"/>
        <v/>
      </c>
      <c r="K133" s="153"/>
      <c r="L133" s="105" t="str">
        <f t="shared" si="6"/>
        <v/>
      </c>
      <c r="M133" s="105" t="str">
        <f>IF(ISBLANK($D133),"",MATCH($L133,SEFA!$K:$K,0))</f>
        <v/>
      </c>
      <c r="N133" s="100" t="str">
        <f t="shared" si="7"/>
        <v/>
      </c>
    </row>
    <row r="134" spans="1:14">
      <c r="A134" s="116" t="str">
        <f t="shared" si="4"/>
        <v/>
      </c>
      <c r="B134" s="25"/>
      <c r="C134" s="105" t="str">
        <f>IF($B134&gt;0,VLOOKUP($B134,'State Agencies 070824'!$H:$L,3,FALSE),"")</f>
        <v/>
      </c>
      <c r="D134" s="25"/>
      <c r="E134" s="105" t="str">
        <f>IF($D134&gt;0,VLOOKUP($D134,'ALN 070824'!$A:$C,2,FALSE),"")</f>
        <v/>
      </c>
      <c r="F134" s="24"/>
      <c r="G134" s="25"/>
      <c r="H134" s="26"/>
      <c r="J134" s="117" t="str">
        <f t="shared" si="5"/>
        <v/>
      </c>
      <c r="K134" s="153"/>
      <c r="L134" s="105" t="str">
        <f t="shared" si="6"/>
        <v/>
      </c>
      <c r="M134" s="105" t="str">
        <f>IF(ISBLANK($D134),"",MATCH($L134,SEFA!$K:$K,0))</f>
        <v/>
      </c>
      <c r="N134" s="100" t="str">
        <f t="shared" si="7"/>
        <v/>
      </c>
    </row>
    <row r="135" spans="1:14">
      <c r="A135" s="116" t="str">
        <f t="shared" si="4"/>
        <v/>
      </c>
      <c r="B135" s="25"/>
      <c r="C135" s="105" t="str">
        <f>IF($B135&gt;0,VLOOKUP($B135,'State Agencies 070824'!$H:$L,3,FALSE),"")</f>
        <v/>
      </c>
      <c r="D135" s="25"/>
      <c r="E135" s="105" t="str">
        <f>IF($D135&gt;0,VLOOKUP($D135,'ALN 070824'!$A:$C,2,FALSE),"")</f>
        <v/>
      </c>
      <c r="F135" s="24"/>
      <c r="G135" s="25"/>
      <c r="H135" s="26"/>
      <c r="J135" s="117" t="str">
        <f t="shared" si="5"/>
        <v/>
      </c>
      <c r="K135" s="153"/>
      <c r="L135" s="105" t="str">
        <f t="shared" si="6"/>
        <v/>
      </c>
      <c r="M135" s="105" t="str">
        <f>IF(ISBLANK($D135),"",MATCH($L135,SEFA!$K:$K,0))</f>
        <v/>
      </c>
      <c r="N135" s="100" t="str">
        <f t="shared" si="7"/>
        <v/>
      </c>
    </row>
    <row r="136" spans="1:14">
      <c r="A136" s="116" t="str">
        <f t="shared" si="4"/>
        <v/>
      </c>
      <c r="B136" s="25"/>
      <c r="C136" s="105" t="str">
        <f>IF($B136&gt;0,VLOOKUP($B136,'State Agencies 070824'!$H:$L,3,FALSE),"")</f>
        <v/>
      </c>
      <c r="D136" s="25"/>
      <c r="E136" s="105" t="str">
        <f>IF($D136&gt;0,VLOOKUP($D136,'ALN 070824'!$A:$C,2,FALSE),"")</f>
        <v/>
      </c>
      <c r="F136" s="24"/>
      <c r="G136" s="25"/>
      <c r="H136" s="26"/>
      <c r="J136" s="117" t="str">
        <f t="shared" si="5"/>
        <v/>
      </c>
      <c r="K136" s="153"/>
      <c r="L136" s="105" t="str">
        <f t="shared" si="6"/>
        <v/>
      </c>
      <c r="M136" s="105" t="str">
        <f>IF(ISBLANK($D136),"",MATCH($L136,SEFA!$K:$K,0))</f>
        <v/>
      </c>
      <c r="N136" s="100" t="str">
        <f t="shared" si="7"/>
        <v/>
      </c>
    </row>
    <row r="137" spans="1:14">
      <c r="A137" s="116" t="str">
        <f t="shared" ref="A137:A200" si="8">IF($B137=0,"",$B$2)</f>
        <v/>
      </c>
      <c r="B137" s="25"/>
      <c r="C137" s="105" t="str">
        <f>IF($B137&gt;0,VLOOKUP($B137,'State Agencies 070824'!$H:$L,3,FALSE),"")</f>
        <v/>
      </c>
      <c r="D137" s="25"/>
      <c r="E137" s="105" t="str">
        <f>IF($D137&gt;0,VLOOKUP($D137,'ALN 070824'!$A:$C,2,FALSE),"")</f>
        <v/>
      </c>
      <c r="F137" s="24"/>
      <c r="G137" s="25"/>
      <c r="H137" s="26"/>
      <c r="J137" s="117" t="str">
        <f t="shared" ref="J137:J200" si="9">IF(ISERROR($M137),CONCATENATE($D137," ",$G137),"")</f>
        <v/>
      </c>
      <c r="K137" s="153"/>
      <c r="L137" s="105" t="str">
        <f t="shared" ref="L137:L200" si="10">CONCATENATE($D137,$G137)</f>
        <v/>
      </c>
      <c r="M137" s="105" t="str">
        <f>IF(ISBLANK($D137),"",MATCH($L137,SEFA!$K:$K,0))</f>
        <v/>
      </c>
      <c r="N137" s="100" t="str">
        <f t="shared" ref="N137:N200" si="11">CONCATENATE($B137,$D137,$G137,$H137)</f>
        <v/>
      </c>
    </row>
    <row r="138" spans="1:14">
      <c r="A138" s="116" t="str">
        <f t="shared" si="8"/>
        <v/>
      </c>
      <c r="B138" s="25"/>
      <c r="C138" s="105" t="str">
        <f>IF($B138&gt;0,VLOOKUP($B138,'State Agencies 070824'!$H:$L,3,FALSE),"")</f>
        <v/>
      </c>
      <c r="D138" s="25"/>
      <c r="E138" s="105" t="str">
        <f>IF($D138&gt;0,VLOOKUP($D138,'ALN 070824'!$A:$C,2,FALSE),"")</f>
        <v/>
      </c>
      <c r="F138" s="24"/>
      <c r="G138" s="25"/>
      <c r="H138" s="26"/>
      <c r="J138" s="117" t="str">
        <f t="shared" si="9"/>
        <v/>
      </c>
      <c r="K138" s="153"/>
      <c r="L138" s="105" t="str">
        <f t="shared" si="10"/>
        <v/>
      </c>
      <c r="M138" s="105" t="str">
        <f>IF(ISBLANK($D138),"",MATCH($L138,SEFA!$K:$K,0))</f>
        <v/>
      </c>
      <c r="N138" s="100" t="str">
        <f t="shared" si="11"/>
        <v/>
      </c>
    </row>
    <row r="139" spans="1:14">
      <c r="A139" s="116" t="str">
        <f t="shared" si="8"/>
        <v/>
      </c>
      <c r="B139" s="25"/>
      <c r="C139" s="105" t="str">
        <f>IF($B139&gt;0,VLOOKUP($B139,'State Agencies 070824'!$H:$L,3,FALSE),"")</f>
        <v/>
      </c>
      <c r="D139" s="25"/>
      <c r="E139" s="105" t="str">
        <f>IF($D139&gt;0,VLOOKUP($D139,'ALN 070824'!$A:$C,2,FALSE),"")</f>
        <v/>
      </c>
      <c r="F139" s="24"/>
      <c r="G139" s="25"/>
      <c r="H139" s="26"/>
      <c r="J139" s="117" t="str">
        <f t="shared" si="9"/>
        <v/>
      </c>
      <c r="K139" s="153"/>
      <c r="L139" s="105" t="str">
        <f t="shared" si="10"/>
        <v/>
      </c>
      <c r="M139" s="105" t="str">
        <f>IF(ISBLANK($D139),"",MATCH($L139,SEFA!$K:$K,0))</f>
        <v/>
      </c>
      <c r="N139" s="100" t="str">
        <f t="shared" si="11"/>
        <v/>
      </c>
    </row>
    <row r="140" spans="1:14">
      <c r="A140" s="116" t="str">
        <f t="shared" si="8"/>
        <v/>
      </c>
      <c r="B140" s="25"/>
      <c r="C140" s="105" t="str">
        <f>IF($B140&gt;0,VLOOKUP($B140,'State Agencies 070824'!$H:$L,3,FALSE),"")</f>
        <v/>
      </c>
      <c r="D140" s="25"/>
      <c r="E140" s="105" t="str">
        <f>IF($D140&gt;0,VLOOKUP($D140,'ALN 070824'!$A:$C,2,FALSE),"")</f>
        <v/>
      </c>
      <c r="F140" s="24"/>
      <c r="G140" s="25"/>
      <c r="H140" s="26"/>
      <c r="J140" s="117" t="str">
        <f t="shared" si="9"/>
        <v/>
      </c>
      <c r="K140" s="153"/>
      <c r="L140" s="105" t="str">
        <f t="shared" si="10"/>
        <v/>
      </c>
      <c r="M140" s="105" t="str">
        <f>IF(ISBLANK($D140),"",MATCH($L140,SEFA!$K:$K,0))</f>
        <v/>
      </c>
      <c r="N140" s="100" t="str">
        <f t="shared" si="11"/>
        <v/>
      </c>
    </row>
    <row r="141" spans="1:14">
      <c r="A141" s="116" t="str">
        <f t="shared" si="8"/>
        <v/>
      </c>
      <c r="B141" s="25"/>
      <c r="C141" s="105" t="str">
        <f>IF($B141&gt;0,VLOOKUP($B141,'State Agencies 070824'!$H:$L,3,FALSE),"")</f>
        <v/>
      </c>
      <c r="D141" s="25"/>
      <c r="E141" s="105" t="str">
        <f>IF($D141&gt;0,VLOOKUP($D141,'ALN 070824'!$A:$C,2,FALSE),"")</f>
        <v/>
      </c>
      <c r="F141" s="24"/>
      <c r="G141" s="25"/>
      <c r="H141" s="26"/>
      <c r="J141" s="117" t="str">
        <f t="shared" si="9"/>
        <v/>
      </c>
      <c r="K141" s="153"/>
      <c r="L141" s="105" t="str">
        <f t="shared" si="10"/>
        <v/>
      </c>
      <c r="M141" s="105" t="str">
        <f>IF(ISBLANK($D141),"",MATCH($L141,SEFA!$K:$K,0))</f>
        <v/>
      </c>
      <c r="N141" s="100" t="str">
        <f t="shared" si="11"/>
        <v/>
      </c>
    </row>
    <row r="142" spans="1:14">
      <c r="A142" s="116" t="str">
        <f t="shared" si="8"/>
        <v/>
      </c>
      <c r="B142" s="25"/>
      <c r="C142" s="105" t="str">
        <f>IF($B142&gt;0,VLOOKUP($B142,'State Agencies 070824'!$H:$L,3,FALSE),"")</f>
        <v/>
      </c>
      <c r="D142" s="25"/>
      <c r="E142" s="105" t="str">
        <f>IF($D142&gt;0,VLOOKUP($D142,'ALN 070824'!$A:$C,2,FALSE),"")</f>
        <v/>
      </c>
      <c r="F142" s="24"/>
      <c r="G142" s="25"/>
      <c r="H142" s="26"/>
      <c r="J142" s="117" t="str">
        <f t="shared" si="9"/>
        <v/>
      </c>
      <c r="K142" s="153"/>
      <c r="L142" s="105" t="str">
        <f t="shared" si="10"/>
        <v/>
      </c>
      <c r="M142" s="105" t="str">
        <f>IF(ISBLANK($D142),"",MATCH($L142,SEFA!$K:$K,0))</f>
        <v/>
      </c>
      <c r="N142" s="100" t="str">
        <f t="shared" si="11"/>
        <v/>
      </c>
    </row>
    <row r="143" spans="1:14">
      <c r="A143" s="116" t="str">
        <f t="shared" si="8"/>
        <v/>
      </c>
      <c r="B143" s="25"/>
      <c r="C143" s="105" t="str">
        <f>IF($B143&gt;0,VLOOKUP($B143,'State Agencies 070824'!$H:$L,3,FALSE),"")</f>
        <v/>
      </c>
      <c r="D143" s="25"/>
      <c r="E143" s="105" t="str">
        <f>IF($D143&gt;0,VLOOKUP($D143,'ALN 070824'!$A:$C,2,FALSE),"")</f>
        <v/>
      </c>
      <c r="F143" s="24"/>
      <c r="G143" s="25"/>
      <c r="H143" s="26"/>
      <c r="J143" s="117" t="str">
        <f t="shared" si="9"/>
        <v/>
      </c>
      <c r="K143" s="153"/>
      <c r="L143" s="105" t="str">
        <f t="shared" si="10"/>
        <v/>
      </c>
      <c r="M143" s="105" t="str">
        <f>IF(ISBLANK($D143),"",MATCH($L143,SEFA!$K:$K,0))</f>
        <v/>
      </c>
      <c r="N143" s="100" t="str">
        <f t="shared" si="11"/>
        <v/>
      </c>
    </row>
    <row r="144" spans="1:14">
      <c r="A144" s="116" t="str">
        <f t="shared" si="8"/>
        <v/>
      </c>
      <c r="B144" s="25"/>
      <c r="C144" s="105" t="str">
        <f>IF($B144&gt;0,VLOOKUP($B144,'State Agencies 070824'!$H:$L,3,FALSE),"")</f>
        <v/>
      </c>
      <c r="D144" s="25"/>
      <c r="E144" s="105" t="str">
        <f>IF($D144&gt;0,VLOOKUP($D144,'ALN 070824'!$A:$C,2,FALSE),"")</f>
        <v/>
      </c>
      <c r="F144" s="24"/>
      <c r="G144" s="25"/>
      <c r="H144" s="26"/>
      <c r="J144" s="117" t="str">
        <f t="shared" si="9"/>
        <v/>
      </c>
      <c r="K144" s="153"/>
      <c r="L144" s="105" t="str">
        <f t="shared" si="10"/>
        <v/>
      </c>
      <c r="M144" s="105" t="str">
        <f>IF(ISBLANK($D144),"",MATCH($L144,SEFA!$K:$K,0))</f>
        <v/>
      </c>
      <c r="N144" s="100" t="str">
        <f t="shared" si="11"/>
        <v/>
      </c>
    </row>
    <row r="145" spans="1:14">
      <c r="A145" s="116" t="str">
        <f t="shared" si="8"/>
        <v/>
      </c>
      <c r="B145" s="25"/>
      <c r="C145" s="105" t="str">
        <f>IF($B145&gt;0,VLOOKUP($B145,'State Agencies 070824'!$H:$L,3,FALSE),"")</f>
        <v/>
      </c>
      <c r="D145" s="25"/>
      <c r="E145" s="105" t="str">
        <f>IF($D145&gt;0,VLOOKUP($D145,'ALN 070824'!$A:$C,2,FALSE),"")</f>
        <v/>
      </c>
      <c r="F145" s="24"/>
      <c r="G145" s="25"/>
      <c r="H145" s="26"/>
      <c r="J145" s="117" t="str">
        <f t="shared" si="9"/>
        <v/>
      </c>
      <c r="K145" s="153"/>
      <c r="L145" s="105" t="str">
        <f t="shared" si="10"/>
        <v/>
      </c>
      <c r="M145" s="105" t="str">
        <f>IF(ISBLANK($D145),"",MATCH($L145,SEFA!$K:$K,0))</f>
        <v/>
      </c>
      <c r="N145" s="100" t="str">
        <f t="shared" si="11"/>
        <v/>
      </c>
    </row>
    <row r="146" spans="1:14">
      <c r="A146" s="116" t="str">
        <f t="shared" si="8"/>
        <v/>
      </c>
      <c r="B146" s="25"/>
      <c r="C146" s="105" t="str">
        <f>IF($B146&gt;0,VLOOKUP($B146,'State Agencies 070824'!$H:$L,3,FALSE),"")</f>
        <v/>
      </c>
      <c r="D146" s="25"/>
      <c r="E146" s="105" t="str">
        <f>IF($D146&gt;0,VLOOKUP($D146,'ALN 070824'!$A:$C,2,FALSE),"")</f>
        <v/>
      </c>
      <c r="F146" s="24"/>
      <c r="G146" s="25"/>
      <c r="H146" s="26"/>
      <c r="J146" s="117" t="str">
        <f t="shared" si="9"/>
        <v/>
      </c>
      <c r="K146" s="153"/>
      <c r="L146" s="105" t="str">
        <f t="shared" si="10"/>
        <v/>
      </c>
      <c r="M146" s="105" t="str">
        <f>IF(ISBLANK($D146),"",MATCH($L146,SEFA!$K:$K,0))</f>
        <v/>
      </c>
      <c r="N146" s="100" t="str">
        <f t="shared" si="11"/>
        <v/>
      </c>
    </row>
    <row r="147" spans="1:14">
      <c r="A147" s="116" t="str">
        <f t="shared" si="8"/>
        <v/>
      </c>
      <c r="B147" s="25"/>
      <c r="C147" s="105" t="str">
        <f>IF($B147&gt;0,VLOOKUP($B147,'State Agencies 070824'!$H:$L,3,FALSE),"")</f>
        <v/>
      </c>
      <c r="D147" s="25"/>
      <c r="E147" s="105" t="str">
        <f>IF($D147&gt;0,VLOOKUP($D147,'ALN 070824'!$A:$C,2,FALSE),"")</f>
        <v/>
      </c>
      <c r="F147" s="24"/>
      <c r="G147" s="25"/>
      <c r="H147" s="26"/>
      <c r="J147" s="117" t="str">
        <f t="shared" si="9"/>
        <v/>
      </c>
      <c r="K147" s="153"/>
      <c r="L147" s="105" t="str">
        <f t="shared" si="10"/>
        <v/>
      </c>
      <c r="M147" s="105" t="str">
        <f>IF(ISBLANK($D147),"",MATCH($L147,SEFA!$K:$K,0))</f>
        <v/>
      </c>
      <c r="N147" s="100" t="str">
        <f t="shared" si="11"/>
        <v/>
      </c>
    </row>
    <row r="148" spans="1:14">
      <c r="A148" s="116" t="str">
        <f t="shared" si="8"/>
        <v/>
      </c>
      <c r="B148" s="25"/>
      <c r="C148" s="105" t="str">
        <f>IF($B148&gt;0,VLOOKUP($B148,'State Agencies 070824'!$H:$L,3,FALSE),"")</f>
        <v/>
      </c>
      <c r="D148" s="25"/>
      <c r="E148" s="105" t="str">
        <f>IF($D148&gt;0,VLOOKUP($D148,'ALN 070824'!$A:$C,2,FALSE),"")</f>
        <v/>
      </c>
      <c r="F148" s="24"/>
      <c r="G148" s="25"/>
      <c r="H148" s="26"/>
      <c r="J148" s="117" t="str">
        <f t="shared" si="9"/>
        <v/>
      </c>
      <c r="K148" s="153"/>
      <c r="L148" s="105" t="str">
        <f t="shared" si="10"/>
        <v/>
      </c>
      <c r="M148" s="105" t="str">
        <f>IF(ISBLANK($D148),"",MATCH($L148,SEFA!$K:$K,0))</f>
        <v/>
      </c>
      <c r="N148" s="100" t="str">
        <f t="shared" si="11"/>
        <v/>
      </c>
    </row>
    <row r="149" spans="1:14">
      <c r="A149" s="116" t="str">
        <f t="shared" si="8"/>
        <v/>
      </c>
      <c r="B149" s="25"/>
      <c r="C149" s="105" t="str">
        <f>IF($B149&gt;0,VLOOKUP($B149,'State Agencies 070824'!$H:$L,3,FALSE),"")</f>
        <v/>
      </c>
      <c r="D149" s="25"/>
      <c r="E149" s="105" t="str">
        <f>IF($D149&gt;0,VLOOKUP($D149,'ALN 070824'!$A:$C,2,FALSE),"")</f>
        <v/>
      </c>
      <c r="F149" s="24"/>
      <c r="G149" s="25"/>
      <c r="H149" s="26"/>
      <c r="J149" s="117" t="str">
        <f t="shared" si="9"/>
        <v/>
      </c>
      <c r="K149" s="153"/>
      <c r="L149" s="105" t="str">
        <f t="shared" si="10"/>
        <v/>
      </c>
      <c r="M149" s="105" t="str">
        <f>IF(ISBLANK($D149),"",MATCH($L149,SEFA!$K:$K,0))</f>
        <v/>
      </c>
      <c r="N149" s="100" t="str">
        <f t="shared" si="11"/>
        <v/>
      </c>
    </row>
    <row r="150" spans="1:14">
      <c r="A150" s="116" t="str">
        <f t="shared" si="8"/>
        <v/>
      </c>
      <c r="B150" s="25"/>
      <c r="C150" s="105" t="str">
        <f>IF($B150&gt;0,VLOOKUP($B150,'State Agencies 070824'!$H:$L,3,FALSE),"")</f>
        <v/>
      </c>
      <c r="D150" s="25"/>
      <c r="E150" s="105" t="str">
        <f>IF($D150&gt;0,VLOOKUP($D150,'ALN 070824'!$A:$C,2,FALSE),"")</f>
        <v/>
      </c>
      <c r="F150" s="24"/>
      <c r="G150" s="25"/>
      <c r="H150" s="26"/>
      <c r="J150" s="117" t="str">
        <f t="shared" si="9"/>
        <v/>
      </c>
      <c r="K150" s="153"/>
      <c r="L150" s="105" t="str">
        <f t="shared" si="10"/>
        <v/>
      </c>
      <c r="M150" s="105" t="str">
        <f>IF(ISBLANK($D150),"",MATCH($L150,SEFA!$K:$K,0))</f>
        <v/>
      </c>
      <c r="N150" s="100" t="str">
        <f t="shared" si="11"/>
        <v/>
      </c>
    </row>
    <row r="151" spans="1:14">
      <c r="A151" s="116" t="str">
        <f t="shared" si="8"/>
        <v/>
      </c>
      <c r="B151" s="25"/>
      <c r="C151" s="105" t="str">
        <f>IF($B151&gt;0,VLOOKUP($B151,'State Agencies 070824'!$H:$L,3,FALSE),"")</f>
        <v/>
      </c>
      <c r="D151" s="25"/>
      <c r="E151" s="105" t="str">
        <f>IF($D151&gt;0,VLOOKUP($D151,'ALN 070824'!$A:$C,2,FALSE),"")</f>
        <v/>
      </c>
      <c r="F151" s="24"/>
      <c r="G151" s="25"/>
      <c r="H151" s="26"/>
      <c r="J151" s="117" t="str">
        <f t="shared" si="9"/>
        <v/>
      </c>
      <c r="K151" s="153"/>
      <c r="L151" s="105" t="str">
        <f t="shared" si="10"/>
        <v/>
      </c>
      <c r="M151" s="105" t="str">
        <f>IF(ISBLANK($D151),"",MATCH($L151,SEFA!$K:$K,0))</f>
        <v/>
      </c>
      <c r="N151" s="100" t="str">
        <f t="shared" si="11"/>
        <v/>
      </c>
    </row>
    <row r="152" spans="1:14">
      <c r="A152" s="116" t="str">
        <f t="shared" si="8"/>
        <v/>
      </c>
      <c r="B152" s="25"/>
      <c r="C152" s="105" t="str">
        <f>IF($B152&gt;0,VLOOKUP($B152,'State Agencies 070824'!$H:$L,3,FALSE),"")</f>
        <v/>
      </c>
      <c r="D152" s="25"/>
      <c r="E152" s="105" t="str">
        <f>IF($D152&gt;0,VLOOKUP($D152,'ALN 070824'!$A:$C,2,FALSE),"")</f>
        <v/>
      </c>
      <c r="F152" s="24"/>
      <c r="G152" s="25"/>
      <c r="H152" s="26"/>
      <c r="J152" s="117" t="str">
        <f t="shared" si="9"/>
        <v/>
      </c>
      <c r="K152" s="153"/>
      <c r="L152" s="105" t="str">
        <f t="shared" si="10"/>
        <v/>
      </c>
      <c r="M152" s="105" t="str">
        <f>IF(ISBLANK($D152),"",MATCH($L152,SEFA!$K:$K,0))</f>
        <v/>
      </c>
      <c r="N152" s="100" t="str">
        <f t="shared" si="11"/>
        <v/>
      </c>
    </row>
    <row r="153" spans="1:14">
      <c r="A153" s="116" t="str">
        <f t="shared" si="8"/>
        <v/>
      </c>
      <c r="B153" s="25"/>
      <c r="C153" s="105" t="str">
        <f>IF($B153&gt;0,VLOOKUP($B153,'State Agencies 070824'!$H:$L,3,FALSE),"")</f>
        <v/>
      </c>
      <c r="D153" s="25"/>
      <c r="E153" s="105" t="str">
        <f>IF($D153&gt;0,VLOOKUP($D153,'ALN 070824'!$A:$C,2,FALSE),"")</f>
        <v/>
      </c>
      <c r="F153" s="24"/>
      <c r="G153" s="25"/>
      <c r="H153" s="26"/>
      <c r="J153" s="117" t="str">
        <f t="shared" si="9"/>
        <v/>
      </c>
      <c r="K153" s="153"/>
      <c r="L153" s="105" t="str">
        <f t="shared" si="10"/>
        <v/>
      </c>
      <c r="M153" s="105" t="str">
        <f>IF(ISBLANK($D153),"",MATCH($L153,SEFA!$K:$K,0))</f>
        <v/>
      </c>
      <c r="N153" s="100" t="str">
        <f t="shared" si="11"/>
        <v/>
      </c>
    </row>
    <row r="154" spans="1:14">
      <c r="A154" s="116" t="str">
        <f t="shared" si="8"/>
        <v/>
      </c>
      <c r="B154" s="25"/>
      <c r="C154" s="105" t="str">
        <f>IF($B154&gt;0,VLOOKUP($B154,'State Agencies 070824'!$H:$L,3,FALSE),"")</f>
        <v/>
      </c>
      <c r="D154" s="25"/>
      <c r="E154" s="105" t="str">
        <f>IF($D154&gt;0,VLOOKUP($D154,'ALN 070824'!$A:$C,2,FALSE),"")</f>
        <v/>
      </c>
      <c r="F154" s="24"/>
      <c r="G154" s="25"/>
      <c r="H154" s="26"/>
      <c r="J154" s="117" t="str">
        <f t="shared" si="9"/>
        <v/>
      </c>
      <c r="K154" s="153"/>
      <c r="L154" s="105" t="str">
        <f t="shared" si="10"/>
        <v/>
      </c>
      <c r="M154" s="105" t="str">
        <f>IF(ISBLANK($D154),"",MATCH($L154,SEFA!$K:$K,0))</f>
        <v/>
      </c>
      <c r="N154" s="100" t="str">
        <f t="shared" si="11"/>
        <v/>
      </c>
    </row>
    <row r="155" spans="1:14">
      <c r="A155" s="116" t="str">
        <f t="shared" si="8"/>
        <v/>
      </c>
      <c r="B155" s="25"/>
      <c r="C155" s="105" t="str">
        <f>IF($B155&gt;0,VLOOKUP($B155,'State Agencies 070824'!$H:$L,3,FALSE),"")</f>
        <v/>
      </c>
      <c r="D155" s="25"/>
      <c r="E155" s="105" t="str">
        <f>IF($D155&gt;0,VLOOKUP($D155,'ALN 070824'!$A:$C,2,FALSE),"")</f>
        <v/>
      </c>
      <c r="F155" s="24"/>
      <c r="G155" s="25"/>
      <c r="H155" s="26"/>
      <c r="J155" s="117" t="str">
        <f t="shared" si="9"/>
        <v/>
      </c>
      <c r="K155" s="153"/>
      <c r="L155" s="105" t="str">
        <f t="shared" si="10"/>
        <v/>
      </c>
      <c r="M155" s="105" t="str">
        <f>IF(ISBLANK($D155),"",MATCH($L155,SEFA!$K:$K,0))</f>
        <v/>
      </c>
      <c r="N155" s="100" t="str">
        <f t="shared" si="11"/>
        <v/>
      </c>
    </row>
    <row r="156" spans="1:14">
      <c r="A156" s="116" t="str">
        <f t="shared" si="8"/>
        <v/>
      </c>
      <c r="B156" s="25"/>
      <c r="C156" s="105" t="str">
        <f>IF($B156&gt;0,VLOOKUP($B156,'State Agencies 070824'!$H:$L,3,FALSE),"")</f>
        <v/>
      </c>
      <c r="D156" s="25"/>
      <c r="E156" s="105" t="str">
        <f>IF($D156&gt;0,VLOOKUP($D156,'ALN 070824'!$A:$C,2,FALSE),"")</f>
        <v/>
      </c>
      <c r="F156" s="24"/>
      <c r="G156" s="25"/>
      <c r="H156" s="26"/>
      <c r="J156" s="117" t="str">
        <f t="shared" si="9"/>
        <v/>
      </c>
      <c r="K156" s="153"/>
      <c r="L156" s="105" t="str">
        <f t="shared" si="10"/>
        <v/>
      </c>
      <c r="M156" s="105" t="str">
        <f>IF(ISBLANK($D156),"",MATCH($L156,SEFA!$K:$K,0))</f>
        <v/>
      </c>
      <c r="N156" s="100" t="str">
        <f t="shared" si="11"/>
        <v/>
      </c>
    </row>
    <row r="157" spans="1:14">
      <c r="A157" s="116" t="str">
        <f t="shared" si="8"/>
        <v/>
      </c>
      <c r="B157" s="25"/>
      <c r="C157" s="105" t="str">
        <f>IF($B157&gt;0,VLOOKUP($B157,'State Agencies 070824'!$H:$L,3,FALSE),"")</f>
        <v/>
      </c>
      <c r="D157" s="25"/>
      <c r="E157" s="105" t="str">
        <f>IF($D157&gt;0,VLOOKUP($D157,'ALN 070824'!$A:$C,2,FALSE),"")</f>
        <v/>
      </c>
      <c r="F157" s="24"/>
      <c r="G157" s="25"/>
      <c r="H157" s="26"/>
      <c r="J157" s="117" t="str">
        <f t="shared" si="9"/>
        <v/>
      </c>
      <c r="K157" s="153"/>
      <c r="L157" s="105" t="str">
        <f t="shared" si="10"/>
        <v/>
      </c>
      <c r="M157" s="105" t="str">
        <f>IF(ISBLANK($D157),"",MATCH($L157,SEFA!$K:$K,0))</f>
        <v/>
      </c>
      <c r="N157" s="100" t="str">
        <f t="shared" si="11"/>
        <v/>
      </c>
    </row>
    <row r="158" spans="1:14">
      <c r="A158" s="116" t="str">
        <f t="shared" si="8"/>
        <v/>
      </c>
      <c r="B158" s="25"/>
      <c r="C158" s="105" t="str">
        <f>IF($B158&gt;0,VLOOKUP($B158,'State Agencies 070824'!$H:$L,3,FALSE),"")</f>
        <v/>
      </c>
      <c r="D158" s="25"/>
      <c r="E158" s="105" t="str">
        <f>IF($D158&gt;0,VLOOKUP($D158,'ALN 070824'!$A:$C,2,FALSE),"")</f>
        <v/>
      </c>
      <c r="F158" s="24"/>
      <c r="G158" s="25"/>
      <c r="H158" s="26"/>
      <c r="J158" s="117" t="str">
        <f t="shared" si="9"/>
        <v/>
      </c>
      <c r="K158" s="153"/>
      <c r="L158" s="105" t="str">
        <f t="shared" si="10"/>
        <v/>
      </c>
      <c r="M158" s="105" t="str">
        <f>IF(ISBLANK($D158),"",MATCH($L158,SEFA!$K:$K,0))</f>
        <v/>
      </c>
      <c r="N158" s="100" t="str">
        <f t="shared" si="11"/>
        <v/>
      </c>
    </row>
    <row r="159" spans="1:14">
      <c r="A159" s="116" t="str">
        <f t="shared" si="8"/>
        <v/>
      </c>
      <c r="B159" s="25"/>
      <c r="C159" s="105" t="str">
        <f>IF($B159&gt;0,VLOOKUP($B159,'State Agencies 070824'!$H:$L,3,FALSE),"")</f>
        <v/>
      </c>
      <c r="D159" s="25"/>
      <c r="E159" s="105" t="str">
        <f>IF($D159&gt;0,VLOOKUP($D159,'ALN 070824'!$A:$C,2,FALSE),"")</f>
        <v/>
      </c>
      <c r="F159" s="24"/>
      <c r="G159" s="25"/>
      <c r="H159" s="26"/>
      <c r="J159" s="117" t="str">
        <f t="shared" si="9"/>
        <v/>
      </c>
      <c r="K159" s="153"/>
      <c r="L159" s="105" t="str">
        <f t="shared" si="10"/>
        <v/>
      </c>
      <c r="M159" s="105" t="str">
        <f>IF(ISBLANK($D159),"",MATCH($L159,SEFA!$K:$K,0))</f>
        <v/>
      </c>
      <c r="N159" s="100" t="str">
        <f t="shared" si="11"/>
        <v/>
      </c>
    </row>
    <row r="160" spans="1:14">
      <c r="A160" s="116" t="str">
        <f t="shared" si="8"/>
        <v/>
      </c>
      <c r="B160" s="25"/>
      <c r="C160" s="105" t="str">
        <f>IF($B160&gt;0,VLOOKUP($B160,'State Agencies 070824'!$H:$L,3,FALSE),"")</f>
        <v/>
      </c>
      <c r="D160" s="25"/>
      <c r="E160" s="105" t="str">
        <f>IF($D160&gt;0,VLOOKUP($D160,'ALN 070824'!$A:$C,2,FALSE),"")</f>
        <v/>
      </c>
      <c r="F160" s="24"/>
      <c r="G160" s="25"/>
      <c r="H160" s="26"/>
      <c r="J160" s="117" t="str">
        <f t="shared" si="9"/>
        <v/>
      </c>
      <c r="K160" s="153"/>
      <c r="L160" s="105" t="str">
        <f t="shared" si="10"/>
        <v/>
      </c>
      <c r="M160" s="105" t="str">
        <f>IF(ISBLANK($D160),"",MATCH($L160,SEFA!$K:$K,0))</f>
        <v/>
      </c>
      <c r="N160" s="100" t="str">
        <f t="shared" si="11"/>
        <v/>
      </c>
    </row>
    <row r="161" spans="1:14">
      <c r="A161" s="116" t="str">
        <f t="shared" si="8"/>
        <v/>
      </c>
      <c r="B161" s="25"/>
      <c r="C161" s="105" t="str">
        <f>IF($B161&gt;0,VLOOKUP($B161,'State Agencies 070824'!$H:$L,3,FALSE),"")</f>
        <v/>
      </c>
      <c r="D161" s="25"/>
      <c r="E161" s="105" t="str">
        <f>IF($D161&gt;0,VLOOKUP($D161,'ALN 070824'!$A:$C,2,FALSE),"")</f>
        <v/>
      </c>
      <c r="F161" s="24"/>
      <c r="G161" s="25"/>
      <c r="H161" s="26"/>
      <c r="J161" s="117" t="str">
        <f t="shared" si="9"/>
        <v/>
      </c>
      <c r="K161" s="153"/>
      <c r="L161" s="105" t="str">
        <f t="shared" si="10"/>
        <v/>
      </c>
      <c r="M161" s="105" t="str">
        <f>IF(ISBLANK($D161),"",MATCH($L161,SEFA!$K:$K,0))</f>
        <v/>
      </c>
      <c r="N161" s="100" t="str">
        <f t="shared" si="11"/>
        <v/>
      </c>
    </row>
    <row r="162" spans="1:14">
      <c r="A162" s="116" t="str">
        <f t="shared" si="8"/>
        <v/>
      </c>
      <c r="B162" s="25"/>
      <c r="C162" s="105" t="str">
        <f>IF($B162&gt;0,VLOOKUP($B162,'State Agencies 070824'!$H:$L,3,FALSE),"")</f>
        <v/>
      </c>
      <c r="D162" s="25"/>
      <c r="E162" s="105" t="str">
        <f>IF($D162&gt;0,VLOOKUP($D162,'ALN 070824'!$A:$C,2,FALSE),"")</f>
        <v/>
      </c>
      <c r="F162" s="24"/>
      <c r="G162" s="25"/>
      <c r="H162" s="26"/>
      <c r="J162" s="117" t="str">
        <f t="shared" si="9"/>
        <v/>
      </c>
      <c r="K162" s="153"/>
      <c r="L162" s="105" t="str">
        <f t="shared" si="10"/>
        <v/>
      </c>
      <c r="M162" s="105" t="str">
        <f>IF(ISBLANK($D162),"",MATCH($L162,SEFA!$K:$K,0))</f>
        <v/>
      </c>
      <c r="N162" s="100" t="str">
        <f t="shared" si="11"/>
        <v/>
      </c>
    </row>
    <row r="163" spans="1:14">
      <c r="A163" s="116" t="str">
        <f t="shared" si="8"/>
        <v/>
      </c>
      <c r="B163" s="25"/>
      <c r="C163" s="105" t="str">
        <f>IF($B163&gt;0,VLOOKUP($B163,'State Agencies 070824'!$H:$L,3,FALSE),"")</f>
        <v/>
      </c>
      <c r="D163" s="25"/>
      <c r="E163" s="105" t="str">
        <f>IF($D163&gt;0,VLOOKUP($D163,'ALN 070824'!$A:$C,2,FALSE),"")</f>
        <v/>
      </c>
      <c r="F163" s="24"/>
      <c r="G163" s="25"/>
      <c r="H163" s="26"/>
      <c r="J163" s="117" t="str">
        <f t="shared" si="9"/>
        <v/>
      </c>
      <c r="K163" s="153"/>
      <c r="L163" s="105" t="str">
        <f t="shared" si="10"/>
        <v/>
      </c>
      <c r="M163" s="105" t="str">
        <f>IF(ISBLANK($D163),"",MATCH($L163,SEFA!$K:$K,0))</f>
        <v/>
      </c>
      <c r="N163" s="100" t="str">
        <f t="shared" si="11"/>
        <v/>
      </c>
    </row>
    <row r="164" spans="1:14">
      <c r="A164" s="116" t="str">
        <f t="shared" si="8"/>
        <v/>
      </c>
      <c r="B164" s="25"/>
      <c r="C164" s="105" t="str">
        <f>IF($B164&gt;0,VLOOKUP($B164,'State Agencies 070824'!$H:$L,3,FALSE),"")</f>
        <v/>
      </c>
      <c r="D164" s="25"/>
      <c r="E164" s="105" t="str">
        <f>IF($D164&gt;0,VLOOKUP($D164,'ALN 070824'!$A:$C,2,FALSE),"")</f>
        <v/>
      </c>
      <c r="F164" s="24"/>
      <c r="G164" s="25"/>
      <c r="H164" s="26"/>
      <c r="J164" s="117" t="str">
        <f t="shared" si="9"/>
        <v/>
      </c>
      <c r="K164" s="153"/>
      <c r="L164" s="105" t="str">
        <f t="shared" si="10"/>
        <v/>
      </c>
      <c r="M164" s="105" t="str">
        <f>IF(ISBLANK($D164),"",MATCH($L164,SEFA!$K:$K,0))</f>
        <v/>
      </c>
      <c r="N164" s="100" t="str">
        <f t="shared" si="11"/>
        <v/>
      </c>
    </row>
    <row r="165" spans="1:14">
      <c r="A165" s="116" t="str">
        <f t="shared" si="8"/>
        <v/>
      </c>
      <c r="B165" s="25"/>
      <c r="C165" s="105" t="str">
        <f>IF($B165&gt;0,VLOOKUP($B165,'State Agencies 070824'!$H:$L,3,FALSE),"")</f>
        <v/>
      </c>
      <c r="D165" s="25"/>
      <c r="E165" s="105" t="str">
        <f>IF($D165&gt;0,VLOOKUP($D165,'ALN 070824'!$A:$C,2,FALSE),"")</f>
        <v/>
      </c>
      <c r="F165" s="24"/>
      <c r="G165" s="25"/>
      <c r="H165" s="26"/>
      <c r="J165" s="117" t="str">
        <f t="shared" si="9"/>
        <v/>
      </c>
      <c r="K165" s="153"/>
      <c r="L165" s="105" t="str">
        <f t="shared" si="10"/>
        <v/>
      </c>
      <c r="M165" s="105" t="str">
        <f>IF(ISBLANK($D165),"",MATCH($L165,SEFA!$K:$K,0))</f>
        <v/>
      </c>
      <c r="N165" s="100" t="str">
        <f t="shared" si="11"/>
        <v/>
      </c>
    </row>
    <row r="166" spans="1:14">
      <c r="A166" s="116" t="str">
        <f t="shared" si="8"/>
        <v/>
      </c>
      <c r="B166" s="25"/>
      <c r="C166" s="105" t="str">
        <f>IF($B166&gt;0,VLOOKUP($B166,'State Agencies 070824'!$H:$L,3,FALSE),"")</f>
        <v/>
      </c>
      <c r="D166" s="25"/>
      <c r="E166" s="105" t="str">
        <f>IF($D166&gt;0,VLOOKUP($D166,'ALN 070824'!$A:$C,2,FALSE),"")</f>
        <v/>
      </c>
      <c r="F166" s="24"/>
      <c r="G166" s="25"/>
      <c r="H166" s="26"/>
      <c r="J166" s="117" t="str">
        <f t="shared" si="9"/>
        <v/>
      </c>
      <c r="K166" s="153"/>
      <c r="L166" s="105" t="str">
        <f t="shared" si="10"/>
        <v/>
      </c>
      <c r="M166" s="105" t="str">
        <f>IF(ISBLANK($D166),"",MATCH($L166,SEFA!$K:$K,0))</f>
        <v/>
      </c>
      <c r="N166" s="100" t="str">
        <f t="shared" si="11"/>
        <v/>
      </c>
    </row>
    <row r="167" spans="1:14">
      <c r="A167" s="116" t="str">
        <f t="shared" si="8"/>
        <v/>
      </c>
      <c r="B167" s="25"/>
      <c r="C167" s="105" t="str">
        <f>IF($B167&gt;0,VLOOKUP($B167,'State Agencies 070824'!$H:$L,3,FALSE),"")</f>
        <v/>
      </c>
      <c r="D167" s="25"/>
      <c r="E167" s="105" t="str">
        <f>IF($D167&gt;0,VLOOKUP($D167,'ALN 070824'!$A:$C,2,FALSE),"")</f>
        <v/>
      </c>
      <c r="F167" s="24"/>
      <c r="G167" s="25"/>
      <c r="H167" s="26"/>
      <c r="J167" s="117" t="str">
        <f t="shared" si="9"/>
        <v/>
      </c>
      <c r="K167" s="153"/>
      <c r="L167" s="105" t="str">
        <f t="shared" si="10"/>
        <v/>
      </c>
      <c r="M167" s="105" t="str">
        <f>IF(ISBLANK($D167),"",MATCH($L167,SEFA!$K:$K,0))</f>
        <v/>
      </c>
      <c r="N167" s="100" t="str">
        <f t="shared" si="11"/>
        <v/>
      </c>
    </row>
    <row r="168" spans="1:14">
      <c r="A168" s="116" t="str">
        <f t="shared" si="8"/>
        <v/>
      </c>
      <c r="B168" s="25"/>
      <c r="C168" s="105" t="str">
        <f>IF($B168&gt;0,VLOOKUP($B168,'State Agencies 070824'!$H:$L,3,FALSE),"")</f>
        <v/>
      </c>
      <c r="D168" s="25"/>
      <c r="E168" s="105" t="str">
        <f>IF($D168&gt;0,VLOOKUP($D168,'ALN 070824'!$A:$C,2,FALSE),"")</f>
        <v/>
      </c>
      <c r="F168" s="24"/>
      <c r="G168" s="25"/>
      <c r="H168" s="26"/>
      <c r="J168" s="117" t="str">
        <f t="shared" si="9"/>
        <v/>
      </c>
      <c r="K168" s="153"/>
      <c r="L168" s="105" t="str">
        <f t="shared" si="10"/>
        <v/>
      </c>
      <c r="M168" s="105" t="str">
        <f>IF(ISBLANK($D168),"",MATCH($L168,SEFA!$K:$K,0))</f>
        <v/>
      </c>
      <c r="N168" s="100" t="str">
        <f t="shared" si="11"/>
        <v/>
      </c>
    </row>
    <row r="169" spans="1:14">
      <c r="A169" s="116" t="str">
        <f t="shared" si="8"/>
        <v/>
      </c>
      <c r="B169" s="25"/>
      <c r="C169" s="105" t="str">
        <f>IF($B169&gt;0,VLOOKUP($B169,'State Agencies 070824'!$H:$L,3,FALSE),"")</f>
        <v/>
      </c>
      <c r="D169" s="25"/>
      <c r="E169" s="105" t="str">
        <f>IF($D169&gt;0,VLOOKUP($D169,'ALN 070824'!$A:$C,2,FALSE),"")</f>
        <v/>
      </c>
      <c r="F169" s="24"/>
      <c r="G169" s="25"/>
      <c r="H169" s="26"/>
      <c r="J169" s="117" t="str">
        <f t="shared" si="9"/>
        <v/>
      </c>
      <c r="K169" s="153"/>
      <c r="L169" s="105" t="str">
        <f t="shared" si="10"/>
        <v/>
      </c>
      <c r="M169" s="105" t="str">
        <f>IF(ISBLANK($D169),"",MATCH($L169,SEFA!$K:$K,0))</f>
        <v/>
      </c>
      <c r="N169" s="100" t="str">
        <f t="shared" si="11"/>
        <v/>
      </c>
    </row>
    <row r="170" spans="1:14">
      <c r="A170" s="116" t="str">
        <f t="shared" si="8"/>
        <v/>
      </c>
      <c r="B170" s="25"/>
      <c r="C170" s="105" t="str">
        <f>IF($B170&gt;0,VLOOKUP($B170,'State Agencies 070824'!$H:$L,3,FALSE),"")</f>
        <v/>
      </c>
      <c r="D170" s="25"/>
      <c r="E170" s="105" t="str">
        <f>IF($D170&gt;0,VLOOKUP($D170,'ALN 070824'!$A:$C,2,FALSE),"")</f>
        <v/>
      </c>
      <c r="F170" s="24"/>
      <c r="G170" s="25"/>
      <c r="H170" s="26"/>
      <c r="J170" s="117" t="str">
        <f t="shared" si="9"/>
        <v/>
      </c>
      <c r="K170" s="153"/>
      <c r="L170" s="105" t="str">
        <f t="shared" si="10"/>
        <v/>
      </c>
      <c r="M170" s="105" t="str">
        <f>IF(ISBLANK($D170),"",MATCH($L170,SEFA!$K:$K,0))</f>
        <v/>
      </c>
      <c r="N170" s="100" t="str">
        <f t="shared" si="11"/>
        <v/>
      </c>
    </row>
    <row r="171" spans="1:14">
      <c r="A171" s="116" t="str">
        <f t="shared" si="8"/>
        <v/>
      </c>
      <c r="B171" s="25"/>
      <c r="C171" s="105" t="str">
        <f>IF($B171&gt;0,VLOOKUP($B171,'State Agencies 070824'!$H:$L,3,FALSE),"")</f>
        <v/>
      </c>
      <c r="D171" s="25"/>
      <c r="E171" s="105" t="str">
        <f>IF($D171&gt;0,VLOOKUP($D171,'ALN 070824'!$A:$C,2,FALSE),"")</f>
        <v/>
      </c>
      <c r="F171" s="24"/>
      <c r="G171" s="25"/>
      <c r="H171" s="26"/>
      <c r="J171" s="117" t="str">
        <f t="shared" si="9"/>
        <v/>
      </c>
      <c r="K171" s="153"/>
      <c r="L171" s="105" t="str">
        <f t="shared" si="10"/>
        <v/>
      </c>
      <c r="M171" s="105" t="str">
        <f>IF(ISBLANK($D171),"",MATCH($L171,SEFA!$K:$K,0))</f>
        <v/>
      </c>
      <c r="N171" s="100" t="str">
        <f t="shared" si="11"/>
        <v/>
      </c>
    </row>
    <row r="172" spans="1:14">
      <c r="A172" s="116" t="str">
        <f t="shared" si="8"/>
        <v/>
      </c>
      <c r="B172" s="25"/>
      <c r="C172" s="105" t="str">
        <f>IF($B172&gt;0,VLOOKUP($B172,'State Agencies 070824'!$H:$L,3,FALSE),"")</f>
        <v/>
      </c>
      <c r="D172" s="25"/>
      <c r="E172" s="105" t="str">
        <f>IF($D172&gt;0,VLOOKUP($D172,'ALN 070824'!$A:$C,2,FALSE),"")</f>
        <v/>
      </c>
      <c r="F172" s="24"/>
      <c r="G172" s="25"/>
      <c r="H172" s="26"/>
      <c r="J172" s="117" t="str">
        <f t="shared" si="9"/>
        <v/>
      </c>
      <c r="K172" s="153"/>
      <c r="L172" s="105" t="str">
        <f t="shared" si="10"/>
        <v/>
      </c>
      <c r="M172" s="105" t="str">
        <f>IF(ISBLANK($D172),"",MATCH($L172,SEFA!$K:$K,0))</f>
        <v/>
      </c>
      <c r="N172" s="100" t="str">
        <f t="shared" si="11"/>
        <v/>
      </c>
    </row>
    <row r="173" spans="1:14">
      <c r="A173" s="116" t="str">
        <f t="shared" si="8"/>
        <v/>
      </c>
      <c r="B173" s="25"/>
      <c r="C173" s="105" t="str">
        <f>IF($B173&gt;0,VLOOKUP($B173,'State Agencies 070824'!$H:$L,3,FALSE),"")</f>
        <v/>
      </c>
      <c r="D173" s="25"/>
      <c r="E173" s="105" t="str">
        <f>IF($D173&gt;0,VLOOKUP($D173,'ALN 070824'!$A:$C,2,FALSE),"")</f>
        <v/>
      </c>
      <c r="F173" s="24"/>
      <c r="G173" s="25"/>
      <c r="H173" s="26"/>
      <c r="J173" s="117" t="str">
        <f t="shared" si="9"/>
        <v/>
      </c>
      <c r="K173" s="153"/>
      <c r="L173" s="105" t="str">
        <f t="shared" si="10"/>
        <v/>
      </c>
      <c r="M173" s="105" t="str">
        <f>IF(ISBLANK($D173),"",MATCH($L173,SEFA!$K:$K,0))</f>
        <v/>
      </c>
      <c r="N173" s="100" t="str">
        <f t="shared" si="11"/>
        <v/>
      </c>
    </row>
    <row r="174" spans="1:14">
      <c r="A174" s="116" t="str">
        <f t="shared" si="8"/>
        <v/>
      </c>
      <c r="B174" s="25"/>
      <c r="C174" s="105" t="str">
        <f>IF($B174&gt;0,VLOOKUP($B174,'State Agencies 070824'!$H:$L,3,FALSE),"")</f>
        <v/>
      </c>
      <c r="D174" s="25"/>
      <c r="E174" s="105" t="str">
        <f>IF($D174&gt;0,VLOOKUP($D174,'ALN 070824'!$A:$C,2,FALSE),"")</f>
        <v/>
      </c>
      <c r="F174" s="24"/>
      <c r="G174" s="25"/>
      <c r="H174" s="26"/>
      <c r="J174" s="117" t="str">
        <f t="shared" si="9"/>
        <v/>
      </c>
      <c r="K174" s="153"/>
      <c r="L174" s="105" t="str">
        <f t="shared" si="10"/>
        <v/>
      </c>
      <c r="M174" s="105" t="str">
        <f>IF(ISBLANK($D174),"",MATCH($L174,SEFA!$K:$K,0))</f>
        <v/>
      </c>
      <c r="N174" s="100" t="str">
        <f t="shared" si="11"/>
        <v/>
      </c>
    </row>
    <row r="175" spans="1:14">
      <c r="A175" s="116" t="str">
        <f t="shared" si="8"/>
        <v/>
      </c>
      <c r="B175" s="25"/>
      <c r="C175" s="105" t="str">
        <f>IF($B175&gt;0,VLOOKUP($B175,'State Agencies 070824'!$H:$L,3,FALSE),"")</f>
        <v/>
      </c>
      <c r="D175" s="25"/>
      <c r="E175" s="105" t="str">
        <f>IF($D175&gt;0,VLOOKUP($D175,'ALN 070824'!$A:$C,2,FALSE),"")</f>
        <v/>
      </c>
      <c r="F175" s="24"/>
      <c r="G175" s="25"/>
      <c r="H175" s="26"/>
      <c r="J175" s="117" t="str">
        <f t="shared" si="9"/>
        <v/>
      </c>
      <c r="K175" s="153"/>
      <c r="L175" s="105" t="str">
        <f t="shared" si="10"/>
        <v/>
      </c>
      <c r="M175" s="105" t="str">
        <f>IF(ISBLANK($D175),"",MATCH($L175,SEFA!$K:$K,0))</f>
        <v/>
      </c>
      <c r="N175" s="100" t="str">
        <f t="shared" si="11"/>
        <v/>
      </c>
    </row>
    <row r="176" spans="1:14">
      <c r="A176" s="116" t="str">
        <f t="shared" si="8"/>
        <v/>
      </c>
      <c r="B176" s="25"/>
      <c r="C176" s="105" t="str">
        <f>IF($B176&gt;0,VLOOKUP($B176,'State Agencies 070824'!$H:$L,3,FALSE),"")</f>
        <v/>
      </c>
      <c r="D176" s="25"/>
      <c r="E176" s="105" t="str">
        <f>IF($D176&gt;0,VLOOKUP($D176,'ALN 070824'!$A:$C,2,FALSE),"")</f>
        <v/>
      </c>
      <c r="F176" s="24"/>
      <c r="G176" s="25"/>
      <c r="H176" s="26"/>
      <c r="J176" s="117" t="str">
        <f t="shared" si="9"/>
        <v/>
      </c>
      <c r="K176" s="153"/>
      <c r="L176" s="105" t="str">
        <f t="shared" si="10"/>
        <v/>
      </c>
      <c r="M176" s="105" t="str">
        <f>IF(ISBLANK($D176),"",MATCH($L176,SEFA!$K:$K,0))</f>
        <v/>
      </c>
      <c r="N176" s="100" t="str">
        <f t="shared" si="11"/>
        <v/>
      </c>
    </row>
    <row r="177" spans="1:14">
      <c r="A177" s="116" t="str">
        <f t="shared" si="8"/>
        <v/>
      </c>
      <c r="B177" s="25"/>
      <c r="C177" s="105" t="str">
        <f>IF($B177&gt;0,VLOOKUP($B177,'State Agencies 070824'!$H:$L,3,FALSE),"")</f>
        <v/>
      </c>
      <c r="D177" s="25"/>
      <c r="E177" s="105" t="str">
        <f>IF($D177&gt;0,VLOOKUP($D177,'ALN 070824'!$A:$C,2,FALSE),"")</f>
        <v/>
      </c>
      <c r="F177" s="24"/>
      <c r="G177" s="25"/>
      <c r="H177" s="26"/>
      <c r="J177" s="117" t="str">
        <f t="shared" si="9"/>
        <v/>
      </c>
      <c r="K177" s="153"/>
      <c r="L177" s="105" t="str">
        <f t="shared" si="10"/>
        <v/>
      </c>
      <c r="M177" s="105" t="str">
        <f>IF(ISBLANK($D177),"",MATCH($L177,SEFA!$K:$K,0))</f>
        <v/>
      </c>
      <c r="N177" s="100" t="str">
        <f t="shared" si="11"/>
        <v/>
      </c>
    </row>
    <row r="178" spans="1:14">
      <c r="A178" s="116" t="str">
        <f t="shared" si="8"/>
        <v/>
      </c>
      <c r="B178" s="25"/>
      <c r="C178" s="105" t="str">
        <f>IF($B178&gt;0,VLOOKUP($B178,'State Agencies 070824'!$H:$L,3,FALSE),"")</f>
        <v/>
      </c>
      <c r="D178" s="25"/>
      <c r="E178" s="105" t="str">
        <f>IF($D178&gt;0,VLOOKUP($D178,'ALN 070824'!$A:$C,2,FALSE),"")</f>
        <v/>
      </c>
      <c r="F178" s="24"/>
      <c r="G178" s="25"/>
      <c r="H178" s="26"/>
      <c r="J178" s="117" t="str">
        <f t="shared" si="9"/>
        <v/>
      </c>
      <c r="K178" s="153"/>
      <c r="L178" s="105" t="str">
        <f t="shared" si="10"/>
        <v/>
      </c>
      <c r="M178" s="105" t="str">
        <f>IF(ISBLANK($D178),"",MATCH($L178,SEFA!$K:$K,0))</f>
        <v/>
      </c>
      <c r="N178" s="100" t="str">
        <f t="shared" si="11"/>
        <v/>
      </c>
    </row>
    <row r="179" spans="1:14">
      <c r="A179" s="116" t="str">
        <f t="shared" si="8"/>
        <v/>
      </c>
      <c r="B179" s="25"/>
      <c r="C179" s="105" t="str">
        <f>IF($B179&gt;0,VLOOKUP($B179,'State Agencies 070824'!$H:$L,3,FALSE),"")</f>
        <v/>
      </c>
      <c r="D179" s="25"/>
      <c r="E179" s="105" t="str">
        <f>IF($D179&gt;0,VLOOKUP($D179,'ALN 070824'!$A:$C,2,FALSE),"")</f>
        <v/>
      </c>
      <c r="F179" s="24"/>
      <c r="G179" s="25"/>
      <c r="H179" s="26"/>
      <c r="J179" s="117" t="str">
        <f t="shared" si="9"/>
        <v/>
      </c>
      <c r="K179" s="153"/>
      <c r="L179" s="105" t="str">
        <f t="shared" si="10"/>
        <v/>
      </c>
      <c r="M179" s="105" t="str">
        <f>IF(ISBLANK($D179),"",MATCH($L179,SEFA!$K:$K,0))</f>
        <v/>
      </c>
      <c r="N179" s="100" t="str">
        <f t="shared" si="11"/>
        <v/>
      </c>
    </row>
    <row r="180" spans="1:14">
      <c r="A180" s="116" t="str">
        <f t="shared" si="8"/>
        <v/>
      </c>
      <c r="B180" s="25"/>
      <c r="C180" s="105" t="str">
        <f>IF($B180&gt;0,VLOOKUP($B180,'State Agencies 070824'!$H:$L,3,FALSE),"")</f>
        <v/>
      </c>
      <c r="D180" s="25"/>
      <c r="E180" s="105" t="str">
        <f>IF($D180&gt;0,VLOOKUP($D180,'ALN 070824'!$A:$C,2,FALSE),"")</f>
        <v/>
      </c>
      <c r="F180" s="24"/>
      <c r="G180" s="25"/>
      <c r="H180" s="26"/>
      <c r="J180" s="117" t="str">
        <f t="shared" si="9"/>
        <v/>
      </c>
      <c r="K180" s="153"/>
      <c r="L180" s="105" t="str">
        <f t="shared" si="10"/>
        <v/>
      </c>
      <c r="M180" s="105" t="str">
        <f>IF(ISBLANK($D180),"",MATCH($L180,SEFA!$K:$K,0))</f>
        <v/>
      </c>
      <c r="N180" s="100" t="str">
        <f t="shared" si="11"/>
        <v/>
      </c>
    </row>
    <row r="181" spans="1:14">
      <c r="A181" s="116" t="str">
        <f t="shared" si="8"/>
        <v/>
      </c>
      <c r="B181" s="25"/>
      <c r="C181" s="105" t="str">
        <f>IF($B181&gt;0,VLOOKUP($B181,'State Agencies 070824'!$H:$L,3,FALSE),"")</f>
        <v/>
      </c>
      <c r="D181" s="25"/>
      <c r="E181" s="105" t="str">
        <f>IF($D181&gt;0,VLOOKUP($D181,'ALN 070824'!$A:$C,2,FALSE),"")</f>
        <v/>
      </c>
      <c r="F181" s="24"/>
      <c r="G181" s="25"/>
      <c r="H181" s="26"/>
      <c r="J181" s="117" t="str">
        <f t="shared" si="9"/>
        <v/>
      </c>
      <c r="K181" s="153"/>
      <c r="L181" s="105" t="str">
        <f t="shared" si="10"/>
        <v/>
      </c>
      <c r="M181" s="105" t="str">
        <f>IF(ISBLANK($D181),"",MATCH($L181,SEFA!$K:$K,0))</f>
        <v/>
      </c>
      <c r="N181" s="100" t="str">
        <f t="shared" si="11"/>
        <v/>
      </c>
    </row>
    <row r="182" spans="1:14">
      <c r="A182" s="116" t="str">
        <f t="shared" si="8"/>
        <v/>
      </c>
      <c r="B182" s="25"/>
      <c r="C182" s="105" t="str">
        <f>IF($B182&gt;0,VLOOKUP($B182,'State Agencies 070824'!$H:$L,3,FALSE),"")</f>
        <v/>
      </c>
      <c r="D182" s="25"/>
      <c r="E182" s="105" t="str">
        <f>IF($D182&gt;0,VLOOKUP($D182,'ALN 070824'!$A:$C,2,FALSE),"")</f>
        <v/>
      </c>
      <c r="F182" s="24"/>
      <c r="G182" s="25"/>
      <c r="H182" s="26"/>
      <c r="J182" s="117" t="str">
        <f t="shared" si="9"/>
        <v/>
      </c>
      <c r="K182" s="153"/>
      <c r="L182" s="105" t="str">
        <f t="shared" si="10"/>
        <v/>
      </c>
      <c r="M182" s="105" t="str">
        <f>IF(ISBLANK($D182),"",MATCH($L182,SEFA!$K:$K,0))</f>
        <v/>
      </c>
      <c r="N182" s="100" t="str">
        <f t="shared" si="11"/>
        <v/>
      </c>
    </row>
    <row r="183" spans="1:14">
      <c r="A183" s="116" t="str">
        <f t="shared" si="8"/>
        <v/>
      </c>
      <c r="B183" s="25"/>
      <c r="C183" s="105" t="str">
        <f>IF($B183&gt;0,VLOOKUP($B183,'State Agencies 070824'!$H:$L,3,FALSE),"")</f>
        <v/>
      </c>
      <c r="D183" s="25"/>
      <c r="E183" s="105" t="str">
        <f>IF($D183&gt;0,VLOOKUP($D183,'ALN 070824'!$A:$C,2,FALSE),"")</f>
        <v/>
      </c>
      <c r="F183" s="24"/>
      <c r="G183" s="25"/>
      <c r="H183" s="26"/>
      <c r="J183" s="117" t="str">
        <f t="shared" si="9"/>
        <v/>
      </c>
      <c r="K183" s="153"/>
      <c r="L183" s="105" t="str">
        <f t="shared" si="10"/>
        <v/>
      </c>
      <c r="M183" s="105" t="str">
        <f>IF(ISBLANK($D183),"",MATCH($L183,SEFA!$K:$K,0))</f>
        <v/>
      </c>
      <c r="N183" s="100" t="str">
        <f t="shared" si="11"/>
        <v/>
      </c>
    </row>
    <row r="184" spans="1:14">
      <c r="A184" s="116" t="str">
        <f t="shared" si="8"/>
        <v/>
      </c>
      <c r="B184" s="25"/>
      <c r="C184" s="105" t="str">
        <f>IF($B184&gt;0,VLOOKUP($B184,'State Agencies 070824'!$H:$L,3,FALSE),"")</f>
        <v/>
      </c>
      <c r="D184" s="25"/>
      <c r="E184" s="105" t="str">
        <f>IF($D184&gt;0,VLOOKUP($D184,'ALN 070824'!$A:$C,2,FALSE),"")</f>
        <v/>
      </c>
      <c r="F184" s="24"/>
      <c r="G184" s="25"/>
      <c r="H184" s="26"/>
      <c r="J184" s="117" t="str">
        <f t="shared" si="9"/>
        <v/>
      </c>
      <c r="K184" s="153"/>
      <c r="L184" s="105" t="str">
        <f t="shared" si="10"/>
        <v/>
      </c>
      <c r="M184" s="105" t="str">
        <f>IF(ISBLANK($D184),"",MATCH($L184,SEFA!$K:$K,0))</f>
        <v/>
      </c>
      <c r="N184" s="100" t="str">
        <f t="shared" si="11"/>
        <v/>
      </c>
    </row>
    <row r="185" spans="1:14">
      <c r="A185" s="116" t="str">
        <f t="shared" si="8"/>
        <v/>
      </c>
      <c r="B185" s="25"/>
      <c r="C185" s="105" t="str">
        <f>IF($B185&gt;0,VLOOKUP($B185,'State Agencies 070824'!$H:$L,3,FALSE),"")</f>
        <v/>
      </c>
      <c r="D185" s="25"/>
      <c r="E185" s="105" t="str">
        <f>IF($D185&gt;0,VLOOKUP($D185,'ALN 070824'!$A:$C,2,FALSE),"")</f>
        <v/>
      </c>
      <c r="F185" s="24"/>
      <c r="G185" s="25"/>
      <c r="H185" s="26"/>
      <c r="J185" s="117" t="str">
        <f t="shared" si="9"/>
        <v/>
      </c>
      <c r="K185" s="153"/>
      <c r="L185" s="105" t="str">
        <f t="shared" si="10"/>
        <v/>
      </c>
      <c r="M185" s="105" t="str">
        <f>IF(ISBLANK($D185),"",MATCH($L185,SEFA!$K:$K,0))</f>
        <v/>
      </c>
      <c r="N185" s="100" t="str">
        <f t="shared" si="11"/>
        <v/>
      </c>
    </row>
    <row r="186" spans="1:14">
      <c r="A186" s="116" t="str">
        <f t="shared" si="8"/>
        <v/>
      </c>
      <c r="B186" s="25"/>
      <c r="C186" s="105" t="str">
        <f>IF($B186&gt;0,VLOOKUP($B186,'State Agencies 070824'!$H:$L,3,FALSE),"")</f>
        <v/>
      </c>
      <c r="D186" s="25"/>
      <c r="E186" s="105" t="str">
        <f>IF($D186&gt;0,VLOOKUP($D186,'ALN 070824'!$A:$C,2,FALSE),"")</f>
        <v/>
      </c>
      <c r="F186" s="24"/>
      <c r="G186" s="25"/>
      <c r="H186" s="26"/>
      <c r="J186" s="117" t="str">
        <f t="shared" si="9"/>
        <v/>
      </c>
      <c r="K186" s="153"/>
      <c r="L186" s="105" t="str">
        <f t="shared" si="10"/>
        <v/>
      </c>
      <c r="M186" s="105" t="str">
        <f>IF(ISBLANK($D186),"",MATCH($L186,SEFA!$K:$K,0))</f>
        <v/>
      </c>
      <c r="N186" s="100" t="str">
        <f t="shared" si="11"/>
        <v/>
      </c>
    </row>
    <row r="187" spans="1:14">
      <c r="A187" s="116" t="str">
        <f t="shared" si="8"/>
        <v/>
      </c>
      <c r="B187" s="25"/>
      <c r="C187" s="105" t="str">
        <f>IF($B187&gt;0,VLOOKUP($B187,'State Agencies 070824'!$H:$L,3,FALSE),"")</f>
        <v/>
      </c>
      <c r="D187" s="25"/>
      <c r="E187" s="105" t="str">
        <f>IF($D187&gt;0,VLOOKUP($D187,'ALN 070824'!$A:$C,2,FALSE),"")</f>
        <v/>
      </c>
      <c r="F187" s="24"/>
      <c r="G187" s="25"/>
      <c r="H187" s="26"/>
      <c r="J187" s="117" t="str">
        <f t="shared" si="9"/>
        <v/>
      </c>
      <c r="K187" s="153"/>
      <c r="L187" s="105" t="str">
        <f t="shared" si="10"/>
        <v/>
      </c>
      <c r="M187" s="105" t="str">
        <f>IF(ISBLANK($D187),"",MATCH($L187,SEFA!$K:$K,0))</f>
        <v/>
      </c>
      <c r="N187" s="100" t="str">
        <f t="shared" si="11"/>
        <v/>
      </c>
    </row>
    <row r="188" spans="1:14">
      <c r="A188" s="116" t="str">
        <f t="shared" si="8"/>
        <v/>
      </c>
      <c r="B188" s="25"/>
      <c r="C188" s="105" t="str">
        <f>IF($B188&gt;0,VLOOKUP($B188,'State Agencies 070824'!$H:$L,3,FALSE),"")</f>
        <v/>
      </c>
      <c r="D188" s="25"/>
      <c r="E188" s="105" t="str">
        <f>IF($D188&gt;0,VLOOKUP($D188,'ALN 070824'!$A:$C,2,FALSE),"")</f>
        <v/>
      </c>
      <c r="F188" s="24"/>
      <c r="G188" s="25"/>
      <c r="H188" s="26"/>
      <c r="J188" s="117" t="str">
        <f t="shared" si="9"/>
        <v/>
      </c>
      <c r="K188" s="153"/>
      <c r="L188" s="105" t="str">
        <f t="shared" si="10"/>
        <v/>
      </c>
      <c r="M188" s="105" t="str">
        <f>IF(ISBLANK($D188),"",MATCH($L188,SEFA!$K:$K,0))</f>
        <v/>
      </c>
      <c r="N188" s="100" t="str">
        <f t="shared" si="11"/>
        <v/>
      </c>
    </row>
    <row r="189" spans="1:14">
      <c r="A189" s="116" t="str">
        <f t="shared" si="8"/>
        <v/>
      </c>
      <c r="B189" s="25"/>
      <c r="C189" s="105" t="str">
        <f>IF($B189&gt;0,VLOOKUP($B189,'State Agencies 070824'!$H:$L,3,FALSE),"")</f>
        <v/>
      </c>
      <c r="D189" s="25"/>
      <c r="E189" s="105" t="str">
        <f>IF($D189&gt;0,VLOOKUP($D189,'ALN 070824'!$A:$C,2,FALSE),"")</f>
        <v/>
      </c>
      <c r="F189" s="24"/>
      <c r="G189" s="25"/>
      <c r="H189" s="26"/>
      <c r="J189" s="117" t="str">
        <f t="shared" si="9"/>
        <v/>
      </c>
      <c r="K189" s="153"/>
      <c r="L189" s="105" t="str">
        <f t="shared" si="10"/>
        <v/>
      </c>
      <c r="M189" s="105" t="str">
        <f>IF(ISBLANK($D189),"",MATCH($L189,SEFA!$K:$K,0))</f>
        <v/>
      </c>
      <c r="N189" s="100" t="str">
        <f t="shared" si="11"/>
        <v/>
      </c>
    </row>
    <row r="190" spans="1:14">
      <c r="A190" s="116" t="str">
        <f t="shared" si="8"/>
        <v/>
      </c>
      <c r="B190" s="25"/>
      <c r="C190" s="105" t="str">
        <f>IF($B190&gt;0,VLOOKUP($B190,'State Agencies 070824'!$H:$L,3,FALSE),"")</f>
        <v/>
      </c>
      <c r="D190" s="25"/>
      <c r="E190" s="105" t="str">
        <f>IF($D190&gt;0,VLOOKUP($D190,'ALN 070824'!$A:$C,2,FALSE),"")</f>
        <v/>
      </c>
      <c r="F190" s="24"/>
      <c r="G190" s="25"/>
      <c r="H190" s="26"/>
      <c r="J190" s="117" t="str">
        <f t="shared" si="9"/>
        <v/>
      </c>
      <c r="K190" s="153"/>
      <c r="L190" s="105" t="str">
        <f t="shared" si="10"/>
        <v/>
      </c>
      <c r="M190" s="105" t="str">
        <f>IF(ISBLANK($D190),"",MATCH($L190,SEFA!$K:$K,0))</f>
        <v/>
      </c>
      <c r="N190" s="100" t="str">
        <f t="shared" si="11"/>
        <v/>
      </c>
    </row>
    <row r="191" spans="1:14">
      <c r="A191" s="116" t="str">
        <f t="shared" si="8"/>
        <v/>
      </c>
      <c r="B191" s="25"/>
      <c r="C191" s="105" t="str">
        <f>IF($B191&gt;0,VLOOKUP($B191,'State Agencies 070824'!$H:$L,3,FALSE),"")</f>
        <v/>
      </c>
      <c r="D191" s="25"/>
      <c r="E191" s="105" t="str">
        <f>IF($D191&gt;0,VLOOKUP($D191,'ALN 070824'!$A:$C,2,FALSE),"")</f>
        <v/>
      </c>
      <c r="F191" s="24"/>
      <c r="G191" s="25"/>
      <c r="H191" s="26"/>
      <c r="J191" s="117" t="str">
        <f t="shared" si="9"/>
        <v/>
      </c>
      <c r="K191" s="153"/>
      <c r="L191" s="105" t="str">
        <f t="shared" si="10"/>
        <v/>
      </c>
      <c r="M191" s="105" t="str">
        <f>IF(ISBLANK($D191),"",MATCH($L191,SEFA!$K:$K,0))</f>
        <v/>
      </c>
      <c r="N191" s="100" t="str">
        <f t="shared" si="11"/>
        <v/>
      </c>
    </row>
    <row r="192" spans="1:14">
      <c r="A192" s="116" t="str">
        <f t="shared" si="8"/>
        <v/>
      </c>
      <c r="B192" s="25"/>
      <c r="C192" s="105" t="str">
        <f>IF($B192&gt;0,VLOOKUP($B192,'State Agencies 070824'!$H:$L,3,FALSE),"")</f>
        <v/>
      </c>
      <c r="D192" s="25"/>
      <c r="E192" s="105" t="str">
        <f>IF($D192&gt;0,VLOOKUP($D192,'ALN 070824'!$A:$C,2,FALSE),"")</f>
        <v/>
      </c>
      <c r="F192" s="24"/>
      <c r="G192" s="25"/>
      <c r="H192" s="26"/>
      <c r="J192" s="117" t="str">
        <f t="shared" si="9"/>
        <v/>
      </c>
      <c r="K192" s="153"/>
      <c r="L192" s="105" t="str">
        <f t="shared" si="10"/>
        <v/>
      </c>
      <c r="M192" s="105" t="str">
        <f>IF(ISBLANK($D192),"",MATCH($L192,SEFA!$K:$K,0))</f>
        <v/>
      </c>
      <c r="N192" s="100" t="str">
        <f t="shared" si="11"/>
        <v/>
      </c>
    </row>
    <row r="193" spans="1:14">
      <c r="A193" s="116" t="str">
        <f t="shared" si="8"/>
        <v/>
      </c>
      <c r="B193" s="25"/>
      <c r="C193" s="105" t="str">
        <f>IF($B193&gt;0,VLOOKUP($B193,'State Agencies 070824'!$H:$L,3,FALSE),"")</f>
        <v/>
      </c>
      <c r="D193" s="25"/>
      <c r="E193" s="105" t="str">
        <f>IF($D193&gt;0,VLOOKUP($D193,'ALN 070824'!$A:$C,2,FALSE),"")</f>
        <v/>
      </c>
      <c r="F193" s="24"/>
      <c r="G193" s="25"/>
      <c r="H193" s="26"/>
      <c r="J193" s="117" t="str">
        <f t="shared" si="9"/>
        <v/>
      </c>
      <c r="K193" s="153"/>
      <c r="L193" s="105" t="str">
        <f t="shared" si="10"/>
        <v/>
      </c>
      <c r="M193" s="105" t="str">
        <f>IF(ISBLANK($D193),"",MATCH($L193,SEFA!$K:$K,0))</f>
        <v/>
      </c>
      <c r="N193" s="100" t="str">
        <f t="shared" si="11"/>
        <v/>
      </c>
    </row>
    <row r="194" spans="1:14">
      <c r="A194" s="116" t="str">
        <f t="shared" si="8"/>
        <v/>
      </c>
      <c r="B194" s="25"/>
      <c r="C194" s="105" t="str">
        <f>IF($B194&gt;0,VLOOKUP($B194,'State Agencies 070824'!$H:$L,3,FALSE),"")</f>
        <v/>
      </c>
      <c r="D194" s="25"/>
      <c r="E194" s="105" t="str">
        <f>IF($D194&gt;0,VLOOKUP($D194,'ALN 070824'!$A:$C,2,FALSE),"")</f>
        <v/>
      </c>
      <c r="F194" s="24"/>
      <c r="G194" s="25"/>
      <c r="H194" s="26"/>
      <c r="J194" s="117" t="str">
        <f t="shared" si="9"/>
        <v/>
      </c>
      <c r="K194" s="153"/>
      <c r="L194" s="105" t="str">
        <f t="shared" si="10"/>
        <v/>
      </c>
      <c r="M194" s="105" t="str">
        <f>IF(ISBLANK($D194),"",MATCH($L194,SEFA!$K:$K,0))</f>
        <v/>
      </c>
      <c r="N194" s="100" t="str">
        <f t="shared" si="11"/>
        <v/>
      </c>
    </row>
    <row r="195" spans="1:14">
      <c r="A195" s="116" t="str">
        <f t="shared" si="8"/>
        <v/>
      </c>
      <c r="B195" s="25"/>
      <c r="C195" s="105" t="str">
        <f>IF($B195&gt;0,VLOOKUP($B195,'State Agencies 070824'!$H:$L,3,FALSE),"")</f>
        <v/>
      </c>
      <c r="D195" s="25"/>
      <c r="E195" s="105" t="str">
        <f>IF($D195&gt;0,VLOOKUP($D195,'ALN 070824'!$A:$C,2,FALSE),"")</f>
        <v/>
      </c>
      <c r="F195" s="24"/>
      <c r="G195" s="25"/>
      <c r="H195" s="26"/>
      <c r="J195" s="117" t="str">
        <f t="shared" si="9"/>
        <v/>
      </c>
      <c r="K195" s="153"/>
      <c r="L195" s="105" t="str">
        <f t="shared" si="10"/>
        <v/>
      </c>
      <c r="M195" s="105" t="str">
        <f>IF(ISBLANK($D195),"",MATCH($L195,SEFA!$K:$K,0))</f>
        <v/>
      </c>
      <c r="N195" s="100" t="str">
        <f t="shared" si="11"/>
        <v/>
      </c>
    </row>
    <row r="196" spans="1:14">
      <c r="A196" s="116" t="str">
        <f t="shared" si="8"/>
        <v/>
      </c>
      <c r="B196" s="25"/>
      <c r="C196" s="105" t="str">
        <f>IF($B196&gt;0,VLOOKUP($B196,'State Agencies 070824'!$H:$L,3,FALSE),"")</f>
        <v/>
      </c>
      <c r="D196" s="25"/>
      <c r="E196" s="105" t="str">
        <f>IF($D196&gt;0,VLOOKUP($D196,'ALN 070824'!$A:$C,2,FALSE),"")</f>
        <v/>
      </c>
      <c r="F196" s="24"/>
      <c r="G196" s="25"/>
      <c r="H196" s="26"/>
      <c r="J196" s="117" t="str">
        <f t="shared" si="9"/>
        <v/>
      </c>
      <c r="K196" s="153"/>
      <c r="L196" s="105" t="str">
        <f t="shared" si="10"/>
        <v/>
      </c>
      <c r="M196" s="105" t="str">
        <f>IF(ISBLANK($D196),"",MATCH($L196,SEFA!$K:$K,0))</f>
        <v/>
      </c>
      <c r="N196" s="100" t="str">
        <f t="shared" si="11"/>
        <v/>
      </c>
    </row>
    <row r="197" spans="1:14">
      <c r="A197" s="116" t="str">
        <f t="shared" si="8"/>
        <v/>
      </c>
      <c r="B197" s="25"/>
      <c r="C197" s="105" t="str">
        <f>IF($B197&gt;0,VLOOKUP($B197,'State Agencies 070824'!$H:$L,3,FALSE),"")</f>
        <v/>
      </c>
      <c r="D197" s="25"/>
      <c r="E197" s="105" t="str">
        <f>IF($D197&gt;0,VLOOKUP($D197,'ALN 070824'!$A:$C,2,FALSE),"")</f>
        <v/>
      </c>
      <c r="F197" s="24"/>
      <c r="G197" s="25"/>
      <c r="H197" s="26"/>
      <c r="J197" s="117" t="str">
        <f t="shared" si="9"/>
        <v/>
      </c>
      <c r="K197" s="153"/>
      <c r="L197" s="105" t="str">
        <f t="shared" si="10"/>
        <v/>
      </c>
      <c r="M197" s="105" t="str">
        <f>IF(ISBLANK($D197),"",MATCH($L197,SEFA!$K:$K,0))</f>
        <v/>
      </c>
      <c r="N197" s="100" t="str">
        <f t="shared" si="11"/>
        <v/>
      </c>
    </row>
    <row r="198" spans="1:14">
      <c r="A198" s="116" t="str">
        <f t="shared" si="8"/>
        <v/>
      </c>
      <c r="B198" s="25"/>
      <c r="C198" s="105" t="str">
        <f>IF($B198&gt;0,VLOOKUP($B198,'State Agencies 070824'!$H:$L,3,FALSE),"")</f>
        <v/>
      </c>
      <c r="D198" s="25"/>
      <c r="E198" s="105" t="str">
        <f>IF($D198&gt;0,VLOOKUP($D198,'ALN 070824'!$A:$C,2,FALSE),"")</f>
        <v/>
      </c>
      <c r="F198" s="24"/>
      <c r="G198" s="25"/>
      <c r="H198" s="26"/>
      <c r="J198" s="117" t="str">
        <f t="shared" si="9"/>
        <v/>
      </c>
      <c r="K198" s="153"/>
      <c r="L198" s="105" t="str">
        <f t="shared" si="10"/>
        <v/>
      </c>
      <c r="M198" s="105" t="str">
        <f>IF(ISBLANK($D198),"",MATCH($L198,SEFA!$K:$K,0))</f>
        <v/>
      </c>
      <c r="N198" s="100" t="str">
        <f t="shared" si="11"/>
        <v/>
      </c>
    </row>
    <row r="199" spans="1:14">
      <c r="A199" s="116" t="str">
        <f t="shared" si="8"/>
        <v/>
      </c>
      <c r="B199" s="25"/>
      <c r="C199" s="105" t="str">
        <f>IF($B199&gt;0,VLOOKUP($B199,'State Agencies 070824'!$H:$L,3,FALSE),"")</f>
        <v/>
      </c>
      <c r="D199" s="25"/>
      <c r="E199" s="105" t="str">
        <f>IF($D199&gt;0,VLOOKUP($D199,'ALN 070824'!$A:$C,2,FALSE),"")</f>
        <v/>
      </c>
      <c r="F199" s="24"/>
      <c r="G199" s="25"/>
      <c r="H199" s="26"/>
      <c r="J199" s="117" t="str">
        <f t="shared" si="9"/>
        <v/>
      </c>
      <c r="K199" s="153"/>
      <c r="L199" s="105" t="str">
        <f t="shared" si="10"/>
        <v/>
      </c>
      <c r="M199" s="105" t="str">
        <f>IF(ISBLANK($D199),"",MATCH($L199,SEFA!$K:$K,0))</f>
        <v/>
      </c>
      <c r="N199" s="100" t="str">
        <f t="shared" si="11"/>
        <v/>
      </c>
    </row>
    <row r="200" spans="1:14">
      <c r="A200" s="116" t="str">
        <f t="shared" si="8"/>
        <v/>
      </c>
      <c r="B200" s="25"/>
      <c r="C200" s="105" t="str">
        <f>IF($B200&gt;0,VLOOKUP($B200,'State Agencies 070824'!$H:$L,3,FALSE),"")</f>
        <v/>
      </c>
      <c r="D200" s="25"/>
      <c r="E200" s="105" t="str">
        <f>IF($D200&gt;0,VLOOKUP($D200,'ALN 070824'!$A:$C,2,FALSE),"")</f>
        <v/>
      </c>
      <c r="F200" s="24"/>
      <c r="G200" s="25"/>
      <c r="H200" s="26"/>
      <c r="J200" s="117" t="str">
        <f t="shared" si="9"/>
        <v/>
      </c>
      <c r="K200" s="153"/>
      <c r="L200" s="105" t="str">
        <f t="shared" si="10"/>
        <v/>
      </c>
      <c r="M200" s="105" t="str">
        <f>IF(ISBLANK($D200),"",MATCH($L200,SEFA!$K:$K,0))</f>
        <v/>
      </c>
      <c r="N200" s="100" t="str">
        <f t="shared" si="11"/>
        <v/>
      </c>
    </row>
    <row r="201" spans="1:14">
      <c r="A201" s="116" t="str">
        <f t="shared" ref="A201:A264" si="12">IF($B201=0,"",$B$2)</f>
        <v/>
      </c>
      <c r="B201" s="25"/>
      <c r="C201" s="105" t="str">
        <f>IF($B201&gt;0,VLOOKUP($B201,'State Agencies 070824'!$H:$L,3,FALSE),"")</f>
        <v/>
      </c>
      <c r="D201" s="25"/>
      <c r="E201" s="105" t="str">
        <f>IF($D201&gt;0,VLOOKUP($D201,'ALN 070824'!$A:$C,2,FALSE),"")</f>
        <v/>
      </c>
      <c r="F201" s="24"/>
      <c r="G201" s="25"/>
      <c r="H201" s="26"/>
      <c r="J201" s="117" t="str">
        <f t="shared" ref="J201:J264" si="13">IF(ISERROR($M201),CONCATENATE($D201," ",$G201),"")</f>
        <v/>
      </c>
      <c r="K201" s="153"/>
      <c r="L201" s="105" t="str">
        <f t="shared" ref="L201:L264" si="14">CONCATENATE($D201,$G201)</f>
        <v/>
      </c>
      <c r="M201" s="105" t="str">
        <f>IF(ISBLANK($D201),"",MATCH($L201,SEFA!$K:$K,0))</f>
        <v/>
      </c>
      <c r="N201" s="100" t="str">
        <f t="shared" ref="N201:N264" si="15">CONCATENATE($B201,$D201,$G201,$H201)</f>
        <v/>
      </c>
    </row>
    <row r="202" spans="1:14">
      <c r="A202" s="116" t="str">
        <f t="shared" si="12"/>
        <v/>
      </c>
      <c r="B202" s="25"/>
      <c r="C202" s="105" t="str">
        <f>IF($B202&gt;0,VLOOKUP($B202,'State Agencies 070824'!$H:$L,3,FALSE),"")</f>
        <v/>
      </c>
      <c r="D202" s="25"/>
      <c r="E202" s="105" t="str">
        <f>IF($D202&gt;0,VLOOKUP($D202,'ALN 070824'!$A:$C,2,FALSE),"")</f>
        <v/>
      </c>
      <c r="F202" s="24"/>
      <c r="G202" s="25"/>
      <c r="H202" s="26"/>
      <c r="J202" s="117" t="str">
        <f t="shared" si="13"/>
        <v/>
      </c>
      <c r="K202" s="153"/>
      <c r="L202" s="105" t="str">
        <f t="shared" si="14"/>
        <v/>
      </c>
      <c r="M202" s="105" t="str">
        <f>IF(ISBLANK($D202),"",MATCH($L202,SEFA!$K:$K,0))</f>
        <v/>
      </c>
      <c r="N202" s="100" t="str">
        <f t="shared" si="15"/>
        <v/>
      </c>
    </row>
    <row r="203" spans="1:14">
      <c r="A203" s="116" t="str">
        <f t="shared" si="12"/>
        <v/>
      </c>
      <c r="B203" s="25"/>
      <c r="C203" s="105" t="str">
        <f>IF($B203&gt;0,VLOOKUP($B203,'State Agencies 070824'!$H:$L,3,FALSE),"")</f>
        <v/>
      </c>
      <c r="D203" s="25"/>
      <c r="E203" s="105" t="str">
        <f>IF($D203&gt;0,VLOOKUP($D203,'ALN 070824'!$A:$C,2,FALSE),"")</f>
        <v/>
      </c>
      <c r="F203" s="24"/>
      <c r="G203" s="25"/>
      <c r="H203" s="26"/>
      <c r="J203" s="117" t="str">
        <f t="shared" si="13"/>
        <v/>
      </c>
      <c r="K203" s="153"/>
      <c r="L203" s="105" t="str">
        <f t="shared" si="14"/>
        <v/>
      </c>
      <c r="M203" s="105" t="str">
        <f>IF(ISBLANK($D203),"",MATCH($L203,SEFA!$K:$K,0))</f>
        <v/>
      </c>
      <c r="N203" s="100" t="str">
        <f t="shared" si="15"/>
        <v/>
      </c>
    </row>
    <row r="204" spans="1:14">
      <c r="A204" s="116" t="str">
        <f t="shared" si="12"/>
        <v/>
      </c>
      <c r="B204" s="25"/>
      <c r="C204" s="105" t="str">
        <f>IF($B204&gt;0,VLOOKUP($B204,'State Agencies 070824'!$H:$L,3,FALSE),"")</f>
        <v/>
      </c>
      <c r="D204" s="25"/>
      <c r="E204" s="105" t="str">
        <f>IF($D204&gt;0,VLOOKUP($D204,'ALN 070824'!$A:$C,2,FALSE),"")</f>
        <v/>
      </c>
      <c r="F204" s="24"/>
      <c r="G204" s="25"/>
      <c r="H204" s="26"/>
      <c r="J204" s="117" t="str">
        <f t="shared" si="13"/>
        <v/>
      </c>
      <c r="K204" s="153"/>
      <c r="L204" s="105" t="str">
        <f t="shared" si="14"/>
        <v/>
      </c>
      <c r="M204" s="105" t="str">
        <f>IF(ISBLANK($D204),"",MATCH($L204,SEFA!$K:$K,0))</f>
        <v/>
      </c>
      <c r="N204" s="100" t="str">
        <f t="shared" si="15"/>
        <v/>
      </c>
    </row>
    <row r="205" spans="1:14">
      <c r="A205" s="116" t="str">
        <f t="shared" si="12"/>
        <v/>
      </c>
      <c r="B205" s="25"/>
      <c r="C205" s="105" t="str">
        <f>IF($B205&gt;0,VLOOKUP($B205,'State Agencies 070824'!$H:$L,3,FALSE),"")</f>
        <v/>
      </c>
      <c r="D205" s="25"/>
      <c r="E205" s="105" t="str">
        <f>IF($D205&gt;0,VLOOKUP($D205,'ALN 070824'!$A:$C,2,FALSE),"")</f>
        <v/>
      </c>
      <c r="F205" s="24"/>
      <c r="G205" s="25"/>
      <c r="H205" s="26"/>
      <c r="J205" s="117" t="str">
        <f t="shared" si="13"/>
        <v/>
      </c>
      <c r="K205" s="153"/>
      <c r="L205" s="105" t="str">
        <f t="shared" si="14"/>
        <v/>
      </c>
      <c r="M205" s="105" t="str">
        <f>IF(ISBLANK($D205),"",MATCH($L205,SEFA!$K:$K,0))</f>
        <v/>
      </c>
      <c r="N205" s="100" t="str">
        <f t="shared" si="15"/>
        <v/>
      </c>
    </row>
    <row r="206" spans="1:14">
      <c r="A206" s="116" t="str">
        <f t="shared" si="12"/>
        <v/>
      </c>
      <c r="B206" s="25"/>
      <c r="C206" s="105" t="str">
        <f>IF($B206&gt;0,VLOOKUP($B206,'State Agencies 070824'!$H:$L,3,FALSE),"")</f>
        <v/>
      </c>
      <c r="D206" s="25"/>
      <c r="E206" s="105" t="str">
        <f>IF($D206&gt;0,VLOOKUP($D206,'ALN 070824'!$A:$C,2,FALSE),"")</f>
        <v/>
      </c>
      <c r="F206" s="24"/>
      <c r="G206" s="25"/>
      <c r="H206" s="26"/>
      <c r="J206" s="117" t="str">
        <f t="shared" si="13"/>
        <v/>
      </c>
      <c r="K206" s="153"/>
      <c r="L206" s="105" t="str">
        <f t="shared" si="14"/>
        <v/>
      </c>
      <c r="M206" s="105" t="str">
        <f>IF(ISBLANK($D206),"",MATCH($L206,SEFA!$K:$K,0))</f>
        <v/>
      </c>
      <c r="N206" s="100" t="str">
        <f t="shared" si="15"/>
        <v/>
      </c>
    </row>
    <row r="207" spans="1:14">
      <c r="A207" s="116" t="str">
        <f t="shared" si="12"/>
        <v/>
      </c>
      <c r="B207" s="25"/>
      <c r="C207" s="105" t="str">
        <f>IF($B207&gt;0,VLOOKUP($B207,'State Agencies 070824'!$H:$L,3,FALSE),"")</f>
        <v/>
      </c>
      <c r="D207" s="25"/>
      <c r="E207" s="105" t="str">
        <f>IF($D207&gt;0,VLOOKUP($D207,'ALN 070824'!$A:$C,2,FALSE),"")</f>
        <v/>
      </c>
      <c r="F207" s="24"/>
      <c r="G207" s="25"/>
      <c r="H207" s="26"/>
      <c r="J207" s="117" t="str">
        <f t="shared" si="13"/>
        <v/>
      </c>
      <c r="K207" s="153"/>
      <c r="L207" s="105" t="str">
        <f t="shared" si="14"/>
        <v/>
      </c>
      <c r="M207" s="105" t="str">
        <f>IF(ISBLANK($D207),"",MATCH($L207,SEFA!$K:$K,0))</f>
        <v/>
      </c>
      <c r="N207" s="100" t="str">
        <f t="shared" si="15"/>
        <v/>
      </c>
    </row>
    <row r="208" spans="1:14">
      <c r="A208" s="116" t="str">
        <f t="shared" si="12"/>
        <v/>
      </c>
      <c r="B208" s="25"/>
      <c r="C208" s="105" t="str">
        <f>IF($B208&gt;0,VLOOKUP($B208,'State Agencies 070824'!$H:$L,3,FALSE),"")</f>
        <v/>
      </c>
      <c r="D208" s="25"/>
      <c r="E208" s="105" t="str">
        <f>IF($D208&gt;0,VLOOKUP($D208,'ALN 070824'!$A:$C,2,FALSE),"")</f>
        <v/>
      </c>
      <c r="F208" s="24"/>
      <c r="G208" s="25"/>
      <c r="H208" s="26"/>
      <c r="J208" s="117" t="str">
        <f t="shared" si="13"/>
        <v/>
      </c>
      <c r="K208" s="153"/>
      <c r="L208" s="105" t="str">
        <f t="shared" si="14"/>
        <v/>
      </c>
      <c r="M208" s="105" t="str">
        <f>IF(ISBLANK($D208),"",MATCH($L208,SEFA!$K:$K,0))</f>
        <v/>
      </c>
      <c r="N208" s="100" t="str">
        <f t="shared" si="15"/>
        <v/>
      </c>
    </row>
    <row r="209" spans="1:14">
      <c r="A209" s="116" t="str">
        <f t="shared" si="12"/>
        <v/>
      </c>
      <c r="B209" s="25"/>
      <c r="C209" s="105" t="str">
        <f>IF($B209&gt;0,VLOOKUP($B209,'State Agencies 070824'!$H:$L,3,FALSE),"")</f>
        <v/>
      </c>
      <c r="D209" s="25"/>
      <c r="E209" s="105" t="str">
        <f>IF($D209&gt;0,VLOOKUP($D209,'ALN 070824'!$A:$C,2,FALSE),"")</f>
        <v/>
      </c>
      <c r="F209" s="24"/>
      <c r="G209" s="25"/>
      <c r="H209" s="26"/>
      <c r="J209" s="117" t="str">
        <f t="shared" si="13"/>
        <v/>
      </c>
      <c r="K209" s="153"/>
      <c r="L209" s="105" t="str">
        <f t="shared" si="14"/>
        <v/>
      </c>
      <c r="M209" s="105" t="str">
        <f>IF(ISBLANK($D209),"",MATCH($L209,SEFA!$K:$K,0))</f>
        <v/>
      </c>
      <c r="N209" s="100" t="str">
        <f t="shared" si="15"/>
        <v/>
      </c>
    </row>
    <row r="210" spans="1:14">
      <c r="A210" s="116" t="str">
        <f t="shared" si="12"/>
        <v/>
      </c>
      <c r="B210" s="25"/>
      <c r="C210" s="105" t="str">
        <f>IF($B210&gt;0,VLOOKUP($B210,'State Agencies 070824'!$H:$L,3,FALSE),"")</f>
        <v/>
      </c>
      <c r="D210" s="25"/>
      <c r="E210" s="105" t="str">
        <f>IF($D210&gt;0,VLOOKUP($D210,'ALN 070824'!$A:$C,2,FALSE),"")</f>
        <v/>
      </c>
      <c r="F210" s="24"/>
      <c r="G210" s="25"/>
      <c r="H210" s="26"/>
      <c r="J210" s="117" t="str">
        <f t="shared" si="13"/>
        <v/>
      </c>
      <c r="K210" s="153"/>
      <c r="L210" s="105" t="str">
        <f t="shared" si="14"/>
        <v/>
      </c>
      <c r="M210" s="105" t="str">
        <f>IF(ISBLANK($D210),"",MATCH($L210,SEFA!$K:$K,0))</f>
        <v/>
      </c>
      <c r="N210" s="100" t="str">
        <f t="shared" si="15"/>
        <v/>
      </c>
    </row>
    <row r="211" spans="1:14">
      <c r="A211" s="116" t="str">
        <f t="shared" si="12"/>
        <v/>
      </c>
      <c r="B211" s="25"/>
      <c r="C211" s="105" t="str">
        <f>IF($B211&gt;0,VLOOKUP($B211,'State Agencies 070824'!$H:$L,3,FALSE),"")</f>
        <v/>
      </c>
      <c r="D211" s="25"/>
      <c r="E211" s="105" t="str">
        <f>IF($D211&gt;0,VLOOKUP($D211,'ALN 070824'!$A:$C,2,FALSE),"")</f>
        <v/>
      </c>
      <c r="F211" s="24"/>
      <c r="G211" s="25"/>
      <c r="H211" s="26"/>
      <c r="J211" s="117" t="str">
        <f t="shared" si="13"/>
        <v/>
      </c>
      <c r="K211" s="153"/>
      <c r="L211" s="105" t="str">
        <f t="shared" si="14"/>
        <v/>
      </c>
      <c r="M211" s="105" t="str">
        <f>IF(ISBLANK($D211),"",MATCH($L211,SEFA!$K:$K,0))</f>
        <v/>
      </c>
      <c r="N211" s="100" t="str">
        <f t="shared" si="15"/>
        <v/>
      </c>
    </row>
    <row r="212" spans="1:14">
      <c r="A212" s="116" t="str">
        <f t="shared" si="12"/>
        <v/>
      </c>
      <c r="B212" s="25"/>
      <c r="C212" s="105" t="str">
        <f>IF($B212&gt;0,VLOOKUP($B212,'State Agencies 070824'!$H:$L,3,FALSE),"")</f>
        <v/>
      </c>
      <c r="D212" s="25"/>
      <c r="E212" s="105" t="str">
        <f>IF($D212&gt;0,VLOOKUP($D212,'ALN 070824'!$A:$C,2,FALSE),"")</f>
        <v/>
      </c>
      <c r="F212" s="24"/>
      <c r="G212" s="25"/>
      <c r="H212" s="26"/>
      <c r="J212" s="117" t="str">
        <f t="shared" si="13"/>
        <v/>
      </c>
      <c r="K212" s="153"/>
      <c r="L212" s="105" t="str">
        <f t="shared" si="14"/>
        <v/>
      </c>
      <c r="M212" s="105" t="str">
        <f>IF(ISBLANK($D212),"",MATCH($L212,SEFA!$K:$K,0))</f>
        <v/>
      </c>
      <c r="N212" s="100" t="str">
        <f t="shared" si="15"/>
        <v/>
      </c>
    </row>
    <row r="213" spans="1:14">
      <c r="A213" s="116" t="str">
        <f t="shared" si="12"/>
        <v/>
      </c>
      <c r="B213" s="25"/>
      <c r="C213" s="105" t="str">
        <f>IF($B213&gt;0,VLOOKUP($B213,'State Agencies 070824'!$H:$L,3,FALSE),"")</f>
        <v/>
      </c>
      <c r="D213" s="25"/>
      <c r="E213" s="105" t="str">
        <f>IF($D213&gt;0,VLOOKUP($D213,'ALN 070824'!$A:$C,2,FALSE),"")</f>
        <v/>
      </c>
      <c r="F213" s="24"/>
      <c r="G213" s="25"/>
      <c r="H213" s="26"/>
      <c r="J213" s="117" t="str">
        <f t="shared" si="13"/>
        <v/>
      </c>
      <c r="K213" s="153"/>
      <c r="L213" s="105" t="str">
        <f t="shared" si="14"/>
        <v/>
      </c>
      <c r="M213" s="105" t="str">
        <f>IF(ISBLANK($D213),"",MATCH($L213,SEFA!$K:$K,0))</f>
        <v/>
      </c>
      <c r="N213" s="100" t="str">
        <f t="shared" si="15"/>
        <v/>
      </c>
    </row>
    <row r="214" spans="1:14">
      <c r="A214" s="116" t="str">
        <f t="shared" si="12"/>
        <v/>
      </c>
      <c r="B214" s="25"/>
      <c r="C214" s="105" t="str">
        <f>IF($B214&gt;0,VLOOKUP($B214,'State Agencies 070824'!$H:$L,3,FALSE),"")</f>
        <v/>
      </c>
      <c r="D214" s="25"/>
      <c r="E214" s="105" t="str">
        <f>IF($D214&gt;0,VLOOKUP($D214,'ALN 070824'!$A:$C,2,FALSE),"")</f>
        <v/>
      </c>
      <c r="F214" s="24"/>
      <c r="G214" s="25"/>
      <c r="H214" s="26"/>
      <c r="J214" s="117" t="str">
        <f t="shared" si="13"/>
        <v/>
      </c>
      <c r="K214" s="153"/>
      <c r="L214" s="105" t="str">
        <f t="shared" si="14"/>
        <v/>
      </c>
      <c r="M214" s="105" t="str">
        <f>IF(ISBLANK($D214),"",MATCH($L214,SEFA!$K:$K,0))</f>
        <v/>
      </c>
      <c r="N214" s="100" t="str">
        <f t="shared" si="15"/>
        <v/>
      </c>
    </row>
    <row r="215" spans="1:14">
      <c r="A215" s="116" t="str">
        <f t="shared" si="12"/>
        <v/>
      </c>
      <c r="B215" s="25"/>
      <c r="C215" s="105" t="str">
        <f>IF($B215&gt;0,VLOOKUP($B215,'State Agencies 070824'!$H:$L,3,FALSE),"")</f>
        <v/>
      </c>
      <c r="D215" s="25"/>
      <c r="E215" s="105" t="str">
        <f>IF($D215&gt;0,VLOOKUP($D215,'ALN 070824'!$A:$C,2,FALSE),"")</f>
        <v/>
      </c>
      <c r="F215" s="24"/>
      <c r="G215" s="25"/>
      <c r="H215" s="26"/>
      <c r="J215" s="117" t="str">
        <f t="shared" si="13"/>
        <v/>
      </c>
      <c r="K215" s="153"/>
      <c r="L215" s="105" t="str">
        <f t="shared" si="14"/>
        <v/>
      </c>
      <c r="M215" s="105" t="str">
        <f>IF(ISBLANK($D215),"",MATCH($L215,SEFA!$K:$K,0))</f>
        <v/>
      </c>
      <c r="N215" s="100" t="str">
        <f t="shared" si="15"/>
        <v/>
      </c>
    </row>
    <row r="216" spans="1:14">
      <c r="A216" s="116" t="str">
        <f t="shared" si="12"/>
        <v/>
      </c>
      <c r="B216" s="25"/>
      <c r="C216" s="105" t="str">
        <f>IF($B216&gt;0,VLOOKUP($B216,'State Agencies 070824'!$H:$L,3,FALSE),"")</f>
        <v/>
      </c>
      <c r="D216" s="25"/>
      <c r="E216" s="105" t="str">
        <f>IF($D216&gt;0,VLOOKUP($D216,'ALN 070824'!$A:$C,2,FALSE),"")</f>
        <v/>
      </c>
      <c r="F216" s="24"/>
      <c r="G216" s="25"/>
      <c r="H216" s="26"/>
      <c r="J216" s="117" t="str">
        <f t="shared" si="13"/>
        <v/>
      </c>
      <c r="K216" s="153"/>
      <c r="L216" s="105" t="str">
        <f t="shared" si="14"/>
        <v/>
      </c>
      <c r="M216" s="105" t="str">
        <f>IF(ISBLANK($D216),"",MATCH($L216,SEFA!$K:$K,0))</f>
        <v/>
      </c>
      <c r="N216" s="100" t="str">
        <f t="shared" si="15"/>
        <v/>
      </c>
    </row>
    <row r="217" spans="1:14">
      <c r="A217" s="116" t="str">
        <f t="shared" si="12"/>
        <v/>
      </c>
      <c r="B217" s="25"/>
      <c r="C217" s="105" t="str">
        <f>IF($B217&gt;0,VLOOKUP($B217,'State Agencies 070824'!$H:$L,3,FALSE),"")</f>
        <v/>
      </c>
      <c r="D217" s="25"/>
      <c r="E217" s="105" t="str">
        <f>IF($D217&gt;0,VLOOKUP($D217,'ALN 070824'!$A:$C,2,FALSE),"")</f>
        <v/>
      </c>
      <c r="F217" s="24"/>
      <c r="G217" s="25"/>
      <c r="H217" s="26"/>
      <c r="J217" s="117" t="str">
        <f t="shared" si="13"/>
        <v/>
      </c>
      <c r="K217" s="153"/>
      <c r="L217" s="105" t="str">
        <f t="shared" si="14"/>
        <v/>
      </c>
      <c r="M217" s="105" t="str">
        <f>IF(ISBLANK($D217),"",MATCH($L217,SEFA!$K:$K,0))</f>
        <v/>
      </c>
      <c r="N217" s="100" t="str">
        <f t="shared" si="15"/>
        <v/>
      </c>
    </row>
    <row r="218" spans="1:14">
      <c r="A218" s="116" t="str">
        <f t="shared" si="12"/>
        <v/>
      </c>
      <c r="B218" s="25"/>
      <c r="C218" s="105" t="str">
        <f>IF($B218&gt;0,VLOOKUP($B218,'State Agencies 070824'!$H:$L,3,FALSE),"")</f>
        <v/>
      </c>
      <c r="D218" s="25"/>
      <c r="E218" s="105" t="str">
        <f>IF($D218&gt;0,VLOOKUP($D218,'ALN 070824'!$A:$C,2,FALSE),"")</f>
        <v/>
      </c>
      <c r="F218" s="24"/>
      <c r="G218" s="25"/>
      <c r="H218" s="26"/>
      <c r="J218" s="117" t="str">
        <f t="shared" si="13"/>
        <v/>
      </c>
      <c r="K218" s="153"/>
      <c r="L218" s="105" t="str">
        <f t="shared" si="14"/>
        <v/>
      </c>
      <c r="M218" s="105" t="str">
        <f>IF(ISBLANK($D218),"",MATCH($L218,SEFA!$K:$K,0))</f>
        <v/>
      </c>
      <c r="N218" s="100" t="str">
        <f t="shared" si="15"/>
        <v/>
      </c>
    </row>
    <row r="219" spans="1:14">
      <c r="A219" s="116" t="str">
        <f t="shared" si="12"/>
        <v/>
      </c>
      <c r="B219" s="25"/>
      <c r="C219" s="105" t="str">
        <f>IF($B219&gt;0,VLOOKUP($B219,'State Agencies 070824'!$H:$L,3,FALSE),"")</f>
        <v/>
      </c>
      <c r="D219" s="25"/>
      <c r="E219" s="105" t="str">
        <f>IF($D219&gt;0,VLOOKUP($D219,'ALN 070824'!$A:$C,2,FALSE),"")</f>
        <v/>
      </c>
      <c r="F219" s="24"/>
      <c r="G219" s="25"/>
      <c r="H219" s="26"/>
      <c r="J219" s="117" t="str">
        <f t="shared" si="13"/>
        <v/>
      </c>
      <c r="K219" s="153"/>
      <c r="L219" s="105" t="str">
        <f t="shared" si="14"/>
        <v/>
      </c>
      <c r="M219" s="105" t="str">
        <f>IF(ISBLANK($D219),"",MATCH($L219,SEFA!$K:$K,0))</f>
        <v/>
      </c>
      <c r="N219" s="100" t="str">
        <f t="shared" si="15"/>
        <v/>
      </c>
    </row>
    <row r="220" spans="1:14">
      <c r="A220" s="116" t="str">
        <f t="shared" si="12"/>
        <v/>
      </c>
      <c r="B220" s="25"/>
      <c r="C220" s="105" t="str">
        <f>IF($B220&gt;0,VLOOKUP($B220,'State Agencies 070824'!$H:$L,3,FALSE),"")</f>
        <v/>
      </c>
      <c r="D220" s="25"/>
      <c r="E220" s="105" t="str">
        <f>IF($D220&gt;0,VLOOKUP($D220,'ALN 070824'!$A:$C,2,FALSE),"")</f>
        <v/>
      </c>
      <c r="F220" s="24"/>
      <c r="G220" s="25"/>
      <c r="H220" s="26"/>
      <c r="J220" s="117" t="str">
        <f t="shared" si="13"/>
        <v/>
      </c>
      <c r="K220" s="153"/>
      <c r="L220" s="105" t="str">
        <f t="shared" si="14"/>
        <v/>
      </c>
      <c r="M220" s="105" t="str">
        <f>IF(ISBLANK($D220),"",MATCH($L220,SEFA!$K:$K,0))</f>
        <v/>
      </c>
      <c r="N220" s="100" t="str">
        <f t="shared" si="15"/>
        <v/>
      </c>
    </row>
    <row r="221" spans="1:14">
      <c r="A221" s="116" t="str">
        <f t="shared" si="12"/>
        <v/>
      </c>
      <c r="B221" s="25"/>
      <c r="C221" s="105" t="str">
        <f>IF($B221&gt;0,VLOOKUP($B221,'State Agencies 070824'!$H:$L,3,FALSE),"")</f>
        <v/>
      </c>
      <c r="D221" s="25"/>
      <c r="E221" s="105" t="str">
        <f>IF($D221&gt;0,VLOOKUP($D221,'ALN 070824'!$A:$C,2,FALSE),"")</f>
        <v/>
      </c>
      <c r="F221" s="24"/>
      <c r="G221" s="25"/>
      <c r="H221" s="26"/>
      <c r="J221" s="117" t="str">
        <f t="shared" si="13"/>
        <v/>
      </c>
      <c r="K221" s="153"/>
      <c r="L221" s="105" t="str">
        <f t="shared" si="14"/>
        <v/>
      </c>
      <c r="M221" s="105" t="str">
        <f>IF(ISBLANK($D221),"",MATCH($L221,SEFA!$K:$K,0))</f>
        <v/>
      </c>
      <c r="N221" s="100" t="str">
        <f t="shared" si="15"/>
        <v/>
      </c>
    </row>
    <row r="222" spans="1:14">
      <c r="A222" s="116" t="str">
        <f t="shared" si="12"/>
        <v/>
      </c>
      <c r="B222" s="25"/>
      <c r="C222" s="105" t="str">
        <f>IF($B222&gt;0,VLOOKUP($B222,'State Agencies 070824'!$H:$L,3,FALSE),"")</f>
        <v/>
      </c>
      <c r="D222" s="25"/>
      <c r="E222" s="105" t="str">
        <f>IF($D222&gt;0,VLOOKUP($D222,'ALN 070824'!$A:$C,2,FALSE),"")</f>
        <v/>
      </c>
      <c r="F222" s="24"/>
      <c r="G222" s="25"/>
      <c r="H222" s="26"/>
      <c r="J222" s="117" t="str">
        <f t="shared" si="13"/>
        <v/>
      </c>
      <c r="K222" s="153"/>
      <c r="L222" s="105" t="str">
        <f t="shared" si="14"/>
        <v/>
      </c>
      <c r="M222" s="105" t="str">
        <f>IF(ISBLANK($D222),"",MATCH($L222,SEFA!$K:$K,0))</f>
        <v/>
      </c>
      <c r="N222" s="100" t="str">
        <f t="shared" si="15"/>
        <v/>
      </c>
    </row>
    <row r="223" spans="1:14">
      <c r="A223" s="116" t="str">
        <f t="shared" si="12"/>
        <v/>
      </c>
      <c r="B223" s="25"/>
      <c r="C223" s="105" t="str">
        <f>IF($B223&gt;0,VLOOKUP($B223,'State Agencies 070824'!$H:$L,3,FALSE),"")</f>
        <v/>
      </c>
      <c r="D223" s="25"/>
      <c r="E223" s="105" t="str">
        <f>IF($D223&gt;0,VLOOKUP($D223,'ALN 070824'!$A:$C,2,FALSE),"")</f>
        <v/>
      </c>
      <c r="F223" s="24"/>
      <c r="G223" s="25"/>
      <c r="H223" s="26"/>
      <c r="J223" s="117" t="str">
        <f t="shared" si="13"/>
        <v/>
      </c>
      <c r="K223" s="153"/>
      <c r="L223" s="105" t="str">
        <f t="shared" si="14"/>
        <v/>
      </c>
      <c r="M223" s="105" t="str">
        <f>IF(ISBLANK($D223),"",MATCH($L223,SEFA!$K:$K,0))</f>
        <v/>
      </c>
      <c r="N223" s="100" t="str">
        <f t="shared" si="15"/>
        <v/>
      </c>
    </row>
    <row r="224" spans="1:14">
      <c r="A224" s="116" t="str">
        <f t="shared" si="12"/>
        <v/>
      </c>
      <c r="B224" s="25"/>
      <c r="C224" s="105" t="str">
        <f>IF($B224&gt;0,VLOOKUP($B224,'State Agencies 070824'!$H:$L,3,FALSE),"")</f>
        <v/>
      </c>
      <c r="D224" s="25"/>
      <c r="E224" s="105" t="str">
        <f>IF($D224&gt;0,VLOOKUP($D224,'ALN 070824'!$A:$C,2,FALSE),"")</f>
        <v/>
      </c>
      <c r="F224" s="24"/>
      <c r="G224" s="25"/>
      <c r="H224" s="26"/>
      <c r="J224" s="117" t="str">
        <f t="shared" si="13"/>
        <v/>
      </c>
      <c r="K224" s="153"/>
      <c r="L224" s="105" t="str">
        <f t="shared" si="14"/>
        <v/>
      </c>
      <c r="M224" s="105" t="str">
        <f>IF(ISBLANK($D224),"",MATCH($L224,SEFA!$K:$K,0))</f>
        <v/>
      </c>
      <c r="N224" s="100" t="str">
        <f t="shared" si="15"/>
        <v/>
      </c>
    </row>
    <row r="225" spans="1:14">
      <c r="A225" s="116" t="str">
        <f t="shared" si="12"/>
        <v/>
      </c>
      <c r="B225" s="25"/>
      <c r="C225" s="105" t="str">
        <f>IF($B225&gt;0,VLOOKUP($B225,'State Agencies 070824'!$H:$L,3,FALSE),"")</f>
        <v/>
      </c>
      <c r="D225" s="25"/>
      <c r="E225" s="105" t="str">
        <f>IF($D225&gt;0,VLOOKUP($D225,'ALN 070824'!$A:$C,2,FALSE),"")</f>
        <v/>
      </c>
      <c r="F225" s="24"/>
      <c r="G225" s="25"/>
      <c r="H225" s="26"/>
      <c r="J225" s="117" t="str">
        <f t="shared" si="13"/>
        <v/>
      </c>
      <c r="K225" s="153"/>
      <c r="L225" s="105" t="str">
        <f t="shared" si="14"/>
        <v/>
      </c>
      <c r="M225" s="105" t="str">
        <f>IF(ISBLANK($D225),"",MATCH($L225,SEFA!$K:$K,0))</f>
        <v/>
      </c>
      <c r="N225" s="100" t="str">
        <f t="shared" si="15"/>
        <v/>
      </c>
    </row>
    <row r="226" spans="1:14">
      <c r="A226" s="116" t="str">
        <f t="shared" si="12"/>
        <v/>
      </c>
      <c r="B226" s="25"/>
      <c r="C226" s="105" t="str">
        <f>IF($B226&gt;0,VLOOKUP($B226,'State Agencies 070824'!$H:$L,3,FALSE),"")</f>
        <v/>
      </c>
      <c r="D226" s="25"/>
      <c r="E226" s="105" t="str">
        <f>IF($D226&gt;0,VLOOKUP($D226,'ALN 070824'!$A:$C,2,FALSE),"")</f>
        <v/>
      </c>
      <c r="F226" s="24"/>
      <c r="G226" s="25"/>
      <c r="H226" s="26"/>
      <c r="J226" s="117" t="str">
        <f t="shared" si="13"/>
        <v/>
      </c>
      <c r="K226" s="153"/>
      <c r="L226" s="105" t="str">
        <f t="shared" si="14"/>
        <v/>
      </c>
      <c r="M226" s="105" t="str">
        <f>IF(ISBLANK($D226),"",MATCH($L226,SEFA!$K:$K,0))</f>
        <v/>
      </c>
      <c r="N226" s="100" t="str">
        <f t="shared" si="15"/>
        <v/>
      </c>
    </row>
    <row r="227" spans="1:14">
      <c r="A227" s="116" t="str">
        <f t="shared" si="12"/>
        <v/>
      </c>
      <c r="B227" s="25"/>
      <c r="C227" s="105" t="str">
        <f>IF($B227&gt;0,VLOOKUP($B227,'State Agencies 070824'!$H:$L,3,FALSE),"")</f>
        <v/>
      </c>
      <c r="D227" s="25"/>
      <c r="E227" s="105" t="str">
        <f>IF($D227&gt;0,VLOOKUP($D227,'ALN 070824'!$A:$C,2,FALSE),"")</f>
        <v/>
      </c>
      <c r="F227" s="24"/>
      <c r="G227" s="25"/>
      <c r="H227" s="26"/>
      <c r="J227" s="117" t="str">
        <f t="shared" si="13"/>
        <v/>
      </c>
      <c r="K227" s="153"/>
      <c r="L227" s="105" t="str">
        <f t="shared" si="14"/>
        <v/>
      </c>
      <c r="M227" s="105" t="str">
        <f>IF(ISBLANK($D227),"",MATCH($L227,SEFA!$K:$K,0))</f>
        <v/>
      </c>
      <c r="N227" s="100" t="str">
        <f t="shared" si="15"/>
        <v/>
      </c>
    </row>
    <row r="228" spans="1:14">
      <c r="A228" s="116" t="str">
        <f t="shared" si="12"/>
        <v/>
      </c>
      <c r="B228" s="25"/>
      <c r="C228" s="105" t="str">
        <f>IF($B228&gt;0,VLOOKUP($B228,'State Agencies 070824'!$H:$L,3,FALSE),"")</f>
        <v/>
      </c>
      <c r="D228" s="25"/>
      <c r="E228" s="105" t="str">
        <f>IF($D228&gt;0,VLOOKUP($D228,'ALN 070824'!$A:$C,2,FALSE),"")</f>
        <v/>
      </c>
      <c r="F228" s="24"/>
      <c r="G228" s="25"/>
      <c r="H228" s="26"/>
      <c r="J228" s="117" t="str">
        <f t="shared" si="13"/>
        <v/>
      </c>
      <c r="K228" s="153"/>
      <c r="L228" s="105" t="str">
        <f t="shared" si="14"/>
        <v/>
      </c>
      <c r="M228" s="105" t="str">
        <f>IF(ISBLANK($D228),"",MATCH($L228,SEFA!$K:$K,0))</f>
        <v/>
      </c>
      <c r="N228" s="100" t="str">
        <f t="shared" si="15"/>
        <v/>
      </c>
    </row>
    <row r="229" spans="1:14">
      <c r="A229" s="116" t="str">
        <f t="shared" si="12"/>
        <v/>
      </c>
      <c r="B229" s="25"/>
      <c r="C229" s="105" t="str">
        <f>IF($B229&gt;0,VLOOKUP($B229,'State Agencies 070824'!$H:$L,3,FALSE),"")</f>
        <v/>
      </c>
      <c r="D229" s="25"/>
      <c r="E229" s="105" t="str">
        <f>IF($D229&gt;0,VLOOKUP($D229,'ALN 070824'!$A:$C,2,FALSE),"")</f>
        <v/>
      </c>
      <c r="F229" s="24"/>
      <c r="G229" s="25"/>
      <c r="H229" s="26"/>
      <c r="J229" s="117" t="str">
        <f t="shared" si="13"/>
        <v/>
      </c>
      <c r="K229" s="153"/>
      <c r="L229" s="105" t="str">
        <f t="shared" si="14"/>
        <v/>
      </c>
      <c r="M229" s="105" t="str">
        <f>IF(ISBLANK($D229),"",MATCH($L229,SEFA!$K:$K,0))</f>
        <v/>
      </c>
      <c r="N229" s="100" t="str">
        <f t="shared" si="15"/>
        <v/>
      </c>
    </row>
    <row r="230" spans="1:14">
      <c r="A230" s="116" t="str">
        <f t="shared" si="12"/>
        <v/>
      </c>
      <c r="B230" s="25"/>
      <c r="C230" s="105" t="str">
        <f>IF($B230&gt;0,VLOOKUP($B230,'State Agencies 070824'!$H:$L,3,FALSE),"")</f>
        <v/>
      </c>
      <c r="D230" s="25"/>
      <c r="E230" s="105" t="str">
        <f>IF($D230&gt;0,VLOOKUP($D230,'ALN 070824'!$A:$C,2,FALSE),"")</f>
        <v/>
      </c>
      <c r="F230" s="24"/>
      <c r="G230" s="25"/>
      <c r="H230" s="26"/>
      <c r="J230" s="117" t="str">
        <f t="shared" si="13"/>
        <v/>
      </c>
      <c r="K230" s="153"/>
      <c r="L230" s="105" t="str">
        <f t="shared" si="14"/>
        <v/>
      </c>
      <c r="M230" s="105" t="str">
        <f>IF(ISBLANK($D230),"",MATCH($L230,SEFA!$K:$K,0))</f>
        <v/>
      </c>
      <c r="N230" s="100" t="str">
        <f t="shared" si="15"/>
        <v/>
      </c>
    </row>
    <row r="231" spans="1:14">
      <c r="A231" s="116" t="str">
        <f t="shared" si="12"/>
        <v/>
      </c>
      <c r="B231" s="25"/>
      <c r="C231" s="105" t="str">
        <f>IF($B231&gt;0,VLOOKUP($B231,'State Agencies 070824'!$H:$L,3,FALSE),"")</f>
        <v/>
      </c>
      <c r="D231" s="25"/>
      <c r="E231" s="105" t="str">
        <f>IF($D231&gt;0,VLOOKUP($D231,'ALN 070824'!$A:$C,2,FALSE),"")</f>
        <v/>
      </c>
      <c r="F231" s="24"/>
      <c r="G231" s="25"/>
      <c r="H231" s="26"/>
      <c r="J231" s="117" t="str">
        <f t="shared" si="13"/>
        <v/>
      </c>
      <c r="K231" s="153"/>
      <c r="L231" s="105" t="str">
        <f t="shared" si="14"/>
        <v/>
      </c>
      <c r="M231" s="105" t="str">
        <f>IF(ISBLANK($D231),"",MATCH($L231,SEFA!$K:$K,0))</f>
        <v/>
      </c>
      <c r="N231" s="100" t="str">
        <f t="shared" si="15"/>
        <v/>
      </c>
    </row>
    <row r="232" spans="1:14">
      <c r="A232" s="116" t="str">
        <f t="shared" si="12"/>
        <v/>
      </c>
      <c r="B232" s="25"/>
      <c r="C232" s="105" t="str">
        <f>IF($B232&gt;0,VLOOKUP($B232,'State Agencies 070824'!$H:$L,3,FALSE),"")</f>
        <v/>
      </c>
      <c r="D232" s="25"/>
      <c r="E232" s="105" t="str">
        <f>IF($D232&gt;0,VLOOKUP($D232,'ALN 070824'!$A:$C,2,FALSE),"")</f>
        <v/>
      </c>
      <c r="F232" s="24"/>
      <c r="G232" s="25"/>
      <c r="H232" s="26"/>
      <c r="J232" s="117" t="str">
        <f t="shared" si="13"/>
        <v/>
      </c>
      <c r="K232" s="153"/>
      <c r="L232" s="105" t="str">
        <f t="shared" si="14"/>
        <v/>
      </c>
      <c r="M232" s="105" t="str">
        <f>IF(ISBLANK($D232),"",MATCH($L232,SEFA!$K:$K,0))</f>
        <v/>
      </c>
      <c r="N232" s="100" t="str">
        <f t="shared" si="15"/>
        <v/>
      </c>
    </row>
    <row r="233" spans="1:14">
      <c r="A233" s="116" t="str">
        <f t="shared" si="12"/>
        <v/>
      </c>
      <c r="B233" s="25"/>
      <c r="C233" s="105" t="str">
        <f>IF($B233&gt;0,VLOOKUP($B233,'State Agencies 070824'!$H:$L,3,FALSE),"")</f>
        <v/>
      </c>
      <c r="D233" s="25"/>
      <c r="E233" s="105" t="str">
        <f>IF($D233&gt;0,VLOOKUP($D233,'ALN 070824'!$A:$C,2,FALSE),"")</f>
        <v/>
      </c>
      <c r="F233" s="24"/>
      <c r="G233" s="25"/>
      <c r="H233" s="26"/>
      <c r="J233" s="117" t="str">
        <f t="shared" si="13"/>
        <v/>
      </c>
      <c r="K233" s="153"/>
      <c r="L233" s="105" t="str">
        <f t="shared" si="14"/>
        <v/>
      </c>
      <c r="M233" s="105" t="str">
        <f>IF(ISBLANK($D233),"",MATCH($L233,SEFA!$K:$K,0))</f>
        <v/>
      </c>
      <c r="N233" s="100" t="str">
        <f t="shared" si="15"/>
        <v/>
      </c>
    </row>
    <row r="234" spans="1:14">
      <c r="A234" s="116" t="str">
        <f t="shared" si="12"/>
        <v/>
      </c>
      <c r="B234" s="25"/>
      <c r="C234" s="105" t="str">
        <f>IF($B234&gt;0,VLOOKUP($B234,'State Agencies 070824'!$H:$L,3,FALSE),"")</f>
        <v/>
      </c>
      <c r="D234" s="25"/>
      <c r="E234" s="105" t="str">
        <f>IF($D234&gt;0,VLOOKUP($D234,'ALN 070824'!$A:$C,2,FALSE),"")</f>
        <v/>
      </c>
      <c r="F234" s="24"/>
      <c r="G234" s="25"/>
      <c r="H234" s="26"/>
      <c r="J234" s="117" t="str">
        <f t="shared" si="13"/>
        <v/>
      </c>
      <c r="K234" s="153"/>
      <c r="L234" s="105" t="str">
        <f t="shared" si="14"/>
        <v/>
      </c>
      <c r="M234" s="105" t="str">
        <f>IF(ISBLANK($D234),"",MATCH($L234,SEFA!$K:$K,0))</f>
        <v/>
      </c>
      <c r="N234" s="100" t="str">
        <f t="shared" si="15"/>
        <v/>
      </c>
    </row>
    <row r="235" spans="1:14">
      <c r="A235" s="116" t="str">
        <f t="shared" si="12"/>
        <v/>
      </c>
      <c r="B235" s="25"/>
      <c r="C235" s="105" t="str">
        <f>IF($B235&gt;0,VLOOKUP($B235,'State Agencies 070824'!$H:$L,3,FALSE),"")</f>
        <v/>
      </c>
      <c r="D235" s="25"/>
      <c r="E235" s="105" t="str">
        <f>IF($D235&gt;0,VLOOKUP($D235,'ALN 070824'!$A:$C,2,FALSE),"")</f>
        <v/>
      </c>
      <c r="F235" s="24"/>
      <c r="G235" s="25"/>
      <c r="H235" s="26"/>
      <c r="J235" s="117" t="str">
        <f t="shared" si="13"/>
        <v/>
      </c>
      <c r="K235" s="153"/>
      <c r="L235" s="105" t="str">
        <f t="shared" si="14"/>
        <v/>
      </c>
      <c r="M235" s="105" t="str">
        <f>IF(ISBLANK($D235),"",MATCH($L235,SEFA!$K:$K,0))</f>
        <v/>
      </c>
      <c r="N235" s="100" t="str">
        <f t="shared" si="15"/>
        <v/>
      </c>
    </row>
    <row r="236" spans="1:14">
      <c r="A236" s="116" t="str">
        <f t="shared" si="12"/>
        <v/>
      </c>
      <c r="B236" s="25"/>
      <c r="C236" s="105" t="str">
        <f>IF($B236&gt;0,VLOOKUP($B236,'State Agencies 070824'!$H:$L,3,FALSE),"")</f>
        <v/>
      </c>
      <c r="D236" s="25"/>
      <c r="E236" s="105" t="str">
        <f>IF($D236&gt;0,VLOOKUP($D236,'ALN 070824'!$A:$C,2,FALSE),"")</f>
        <v/>
      </c>
      <c r="F236" s="24"/>
      <c r="G236" s="25"/>
      <c r="H236" s="26"/>
      <c r="J236" s="117" t="str">
        <f t="shared" si="13"/>
        <v/>
      </c>
      <c r="K236" s="153"/>
      <c r="L236" s="105" t="str">
        <f t="shared" si="14"/>
        <v/>
      </c>
      <c r="M236" s="105" t="str">
        <f>IF(ISBLANK($D236),"",MATCH($L236,SEFA!$K:$K,0))</f>
        <v/>
      </c>
      <c r="N236" s="100" t="str">
        <f t="shared" si="15"/>
        <v/>
      </c>
    </row>
    <row r="237" spans="1:14">
      <c r="A237" s="116" t="str">
        <f t="shared" si="12"/>
        <v/>
      </c>
      <c r="B237" s="25"/>
      <c r="C237" s="105" t="str">
        <f>IF($B237&gt;0,VLOOKUP($B237,'State Agencies 070824'!$H:$L,3,FALSE),"")</f>
        <v/>
      </c>
      <c r="D237" s="25"/>
      <c r="E237" s="105" t="str">
        <f>IF($D237&gt;0,VLOOKUP($D237,'ALN 070824'!$A:$C,2,FALSE),"")</f>
        <v/>
      </c>
      <c r="F237" s="24"/>
      <c r="G237" s="25"/>
      <c r="H237" s="26"/>
      <c r="J237" s="117" t="str">
        <f t="shared" si="13"/>
        <v/>
      </c>
      <c r="K237" s="153"/>
      <c r="L237" s="105" t="str">
        <f t="shared" si="14"/>
        <v/>
      </c>
      <c r="M237" s="105" t="str">
        <f>IF(ISBLANK($D237),"",MATCH($L237,SEFA!$K:$K,0))</f>
        <v/>
      </c>
      <c r="N237" s="100" t="str">
        <f t="shared" si="15"/>
        <v/>
      </c>
    </row>
    <row r="238" spans="1:14">
      <c r="A238" s="116" t="str">
        <f t="shared" si="12"/>
        <v/>
      </c>
      <c r="B238" s="25"/>
      <c r="C238" s="105" t="str">
        <f>IF($B238&gt;0,VLOOKUP($B238,'State Agencies 070824'!$H:$L,3,FALSE),"")</f>
        <v/>
      </c>
      <c r="D238" s="25"/>
      <c r="E238" s="105" t="str">
        <f>IF($D238&gt;0,VLOOKUP($D238,'ALN 070824'!$A:$C,2,FALSE),"")</f>
        <v/>
      </c>
      <c r="F238" s="24"/>
      <c r="G238" s="25"/>
      <c r="H238" s="26"/>
      <c r="J238" s="117" t="str">
        <f t="shared" si="13"/>
        <v/>
      </c>
      <c r="K238" s="153"/>
      <c r="L238" s="105" t="str">
        <f t="shared" si="14"/>
        <v/>
      </c>
      <c r="M238" s="105" t="str">
        <f>IF(ISBLANK($D238),"",MATCH($L238,SEFA!$K:$K,0))</f>
        <v/>
      </c>
      <c r="N238" s="100" t="str">
        <f t="shared" si="15"/>
        <v/>
      </c>
    </row>
    <row r="239" spans="1:14">
      <c r="A239" s="116" t="str">
        <f t="shared" si="12"/>
        <v/>
      </c>
      <c r="B239" s="25"/>
      <c r="C239" s="105" t="str">
        <f>IF($B239&gt;0,VLOOKUP($B239,'State Agencies 070824'!$H:$L,3,FALSE),"")</f>
        <v/>
      </c>
      <c r="D239" s="25"/>
      <c r="E239" s="105" t="str">
        <f>IF($D239&gt;0,VLOOKUP($D239,'ALN 070824'!$A:$C,2,FALSE),"")</f>
        <v/>
      </c>
      <c r="F239" s="24"/>
      <c r="G239" s="25"/>
      <c r="H239" s="26"/>
      <c r="J239" s="117" t="str">
        <f t="shared" si="13"/>
        <v/>
      </c>
      <c r="K239" s="153"/>
      <c r="L239" s="105" t="str">
        <f t="shared" si="14"/>
        <v/>
      </c>
      <c r="M239" s="105" t="str">
        <f>IF(ISBLANK($D239),"",MATCH($L239,SEFA!$K:$K,0))</f>
        <v/>
      </c>
      <c r="N239" s="100" t="str">
        <f t="shared" si="15"/>
        <v/>
      </c>
    </row>
    <row r="240" spans="1:14">
      <c r="A240" s="116" t="str">
        <f t="shared" si="12"/>
        <v/>
      </c>
      <c r="B240" s="25"/>
      <c r="C240" s="105" t="str">
        <f>IF($B240&gt;0,VLOOKUP($B240,'State Agencies 070824'!$H:$L,3,FALSE),"")</f>
        <v/>
      </c>
      <c r="D240" s="25"/>
      <c r="E240" s="105" t="str">
        <f>IF($D240&gt;0,VLOOKUP($D240,'ALN 070824'!$A:$C,2,FALSE),"")</f>
        <v/>
      </c>
      <c r="F240" s="24"/>
      <c r="G240" s="25"/>
      <c r="H240" s="26"/>
      <c r="J240" s="117" t="str">
        <f t="shared" si="13"/>
        <v/>
      </c>
      <c r="K240" s="153"/>
      <c r="L240" s="105" t="str">
        <f t="shared" si="14"/>
        <v/>
      </c>
      <c r="M240" s="105" t="str">
        <f>IF(ISBLANK($D240),"",MATCH($L240,SEFA!$K:$K,0))</f>
        <v/>
      </c>
      <c r="N240" s="100" t="str">
        <f t="shared" si="15"/>
        <v/>
      </c>
    </row>
    <row r="241" spans="1:14">
      <c r="A241" s="116" t="str">
        <f t="shared" si="12"/>
        <v/>
      </c>
      <c r="B241" s="25"/>
      <c r="C241" s="105" t="str">
        <f>IF($B241&gt;0,VLOOKUP($B241,'State Agencies 070824'!$H:$L,3,FALSE),"")</f>
        <v/>
      </c>
      <c r="D241" s="25"/>
      <c r="E241" s="105" t="str">
        <f>IF($D241&gt;0,VLOOKUP($D241,'ALN 070824'!$A:$C,2,FALSE),"")</f>
        <v/>
      </c>
      <c r="F241" s="24"/>
      <c r="G241" s="25"/>
      <c r="H241" s="26"/>
      <c r="J241" s="117" t="str">
        <f t="shared" si="13"/>
        <v/>
      </c>
      <c r="K241" s="153"/>
      <c r="L241" s="105" t="str">
        <f t="shared" si="14"/>
        <v/>
      </c>
      <c r="M241" s="105" t="str">
        <f>IF(ISBLANK($D241),"",MATCH($L241,SEFA!$K:$K,0))</f>
        <v/>
      </c>
      <c r="N241" s="100" t="str">
        <f t="shared" si="15"/>
        <v/>
      </c>
    </row>
    <row r="242" spans="1:14">
      <c r="A242" s="116" t="str">
        <f t="shared" si="12"/>
        <v/>
      </c>
      <c r="B242" s="25"/>
      <c r="C242" s="105" t="str">
        <f>IF($B242&gt;0,VLOOKUP($B242,'State Agencies 070824'!$H:$L,3,FALSE),"")</f>
        <v/>
      </c>
      <c r="D242" s="25"/>
      <c r="E242" s="105" t="str">
        <f>IF($D242&gt;0,VLOOKUP($D242,'ALN 070824'!$A:$C,2,FALSE),"")</f>
        <v/>
      </c>
      <c r="F242" s="24"/>
      <c r="G242" s="25"/>
      <c r="H242" s="26"/>
      <c r="J242" s="117" t="str">
        <f t="shared" si="13"/>
        <v/>
      </c>
      <c r="K242" s="153"/>
      <c r="L242" s="105" t="str">
        <f t="shared" si="14"/>
        <v/>
      </c>
      <c r="M242" s="105" t="str">
        <f>IF(ISBLANK($D242),"",MATCH($L242,SEFA!$K:$K,0))</f>
        <v/>
      </c>
      <c r="N242" s="100" t="str">
        <f t="shared" si="15"/>
        <v/>
      </c>
    </row>
    <row r="243" spans="1:14">
      <c r="A243" s="116" t="str">
        <f t="shared" si="12"/>
        <v/>
      </c>
      <c r="B243" s="25"/>
      <c r="C243" s="105" t="str">
        <f>IF($B243&gt;0,VLOOKUP($B243,'State Agencies 070824'!$H:$L,3,FALSE),"")</f>
        <v/>
      </c>
      <c r="D243" s="25"/>
      <c r="E243" s="105" t="str">
        <f>IF($D243&gt;0,VLOOKUP($D243,'ALN 070824'!$A:$C,2,FALSE),"")</f>
        <v/>
      </c>
      <c r="F243" s="24"/>
      <c r="G243" s="25"/>
      <c r="H243" s="26"/>
      <c r="J243" s="117" t="str">
        <f t="shared" si="13"/>
        <v/>
      </c>
      <c r="K243" s="153"/>
      <c r="L243" s="105" t="str">
        <f t="shared" si="14"/>
        <v/>
      </c>
      <c r="M243" s="105" t="str">
        <f>IF(ISBLANK($D243),"",MATCH($L243,SEFA!$K:$K,0))</f>
        <v/>
      </c>
      <c r="N243" s="100" t="str">
        <f t="shared" si="15"/>
        <v/>
      </c>
    </row>
    <row r="244" spans="1:14">
      <c r="A244" s="116" t="str">
        <f t="shared" si="12"/>
        <v/>
      </c>
      <c r="B244" s="25"/>
      <c r="C244" s="105" t="str">
        <f>IF($B244&gt;0,VLOOKUP($B244,'State Agencies 070824'!$H:$L,3,FALSE),"")</f>
        <v/>
      </c>
      <c r="D244" s="25"/>
      <c r="E244" s="105" t="str">
        <f>IF($D244&gt;0,VLOOKUP($D244,'ALN 070824'!$A:$C,2,FALSE),"")</f>
        <v/>
      </c>
      <c r="F244" s="24"/>
      <c r="G244" s="25"/>
      <c r="H244" s="26"/>
      <c r="J244" s="117" t="str">
        <f t="shared" si="13"/>
        <v/>
      </c>
      <c r="K244" s="153"/>
      <c r="L244" s="105" t="str">
        <f t="shared" si="14"/>
        <v/>
      </c>
      <c r="M244" s="105" t="str">
        <f>IF(ISBLANK($D244),"",MATCH($L244,SEFA!$K:$K,0))</f>
        <v/>
      </c>
      <c r="N244" s="100" t="str">
        <f t="shared" si="15"/>
        <v/>
      </c>
    </row>
    <row r="245" spans="1:14">
      <c r="A245" s="116" t="str">
        <f t="shared" si="12"/>
        <v/>
      </c>
      <c r="B245" s="25"/>
      <c r="C245" s="105" t="str">
        <f>IF($B245&gt;0,VLOOKUP($B245,'State Agencies 070824'!$H:$L,3,FALSE),"")</f>
        <v/>
      </c>
      <c r="D245" s="25"/>
      <c r="E245" s="105" t="str">
        <f>IF($D245&gt;0,VLOOKUP($D245,'ALN 070824'!$A:$C,2,FALSE),"")</f>
        <v/>
      </c>
      <c r="F245" s="24"/>
      <c r="G245" s="25"/>
      <c r="H245" s="26"/>
      <c r="J245" s="117" t="str">
        <f t="shared" si="13"/>
        <v/>
      </c>
      <c r="K245" s="153"/>
      <c r="L245" s="105" t="str">
        <f t="shared" si="14"/>
        <v/>
      </c>
      <c r="M245" s="105" t="str">
        <f>IF(ISBLANK($D245),"",MATCH($L245,SEFA!$K:$K,0))</f>
        <v/>
      </c>
      <c r="N245" s="100" t="str">
        <f t="shared" si="15"/>
        <v/>
      </c>
    </row>
    <row r="246" spans="1:14">
      <c r="A246" s="116" t="str">
        <f t="shared" si="12"/>
        <v/>
      </c>
      <c r="B246" s="25"/>
      <c r="C246" s="105" t="str">
        <f>IF($B246&gt;0,VLOOKUP($B246,'State Agencies 070824'!$H:$L,3,FALSE),"")</f>
        <v/>
      </c>
      <c r="D246" s="25"/>
      <c r="E246" s="105" t="str">
        <f>IF($D246&gt;0,VLOOKUP($D246,'ALN 070824'!$A:$C,2,FALSE),"")</f>
        <v/>
      </c>
      <c r="F246" s="24"/>
      <c r="G246" s="25"/>
      <c r="H246" s="26"/>
      <c r="J246" s="117" t="str">
        <f t="shared" si="13"/>
        <v/>
      </c>
      <c r="K246" s="153"/>
      <c r="L246" s="105" t="str">
        <f t="shared" si="14"/>
        <v/>
      </c>
      <c r="M246" s="105" t="str">
        <f>IF(ISBLANK($D246),"",MATCH($L246,SEFA!$K:$K,0))</f>
        <v/>
      </c>
      <c r="N246" s="100" t="str">
        <f t="shared" si="15"/>
        <v/>
      </c>
    </row>
    <row r="247" spans="1:14">
      <c r="A247" s="116" t="str">
        <f t="shared" si="12"/>
        <v/>
      </c>
      <c r="B247" s="25"/>
      <c r="C247" s="105" t="str">
        <f>IF($B247&gt;0,VLOOKUP($B247,'State Agencies 070824'!$H:$L,3,FALSE),"")</f>
        <v/>
      </c>
      <c r="D247" s="25"/>
      <c r="E247" s="105" t="str">
        <f>IF($D247&gt;0,VLOOKUP($D247,'ALN 070824'!$A:$C,2,FALSE),"")</f>
        <v/>
      </c>
      <c r="F247" s="24"/>
      <c r="G247" s="25"/>
      <c r="H247" s="26"/>
      <c r="J247" s="117" t="str">
        <f t="shared" si="13"/>
        <v/>
      </c>
      <c r="K247" s="153"/>
      <c r="L247" s="105" t="str">
        <f t="shared" si="14"/>
        <v/>
      </c>
      <c r="M247" s="105" t="str">
        <f>IF(ISBLANK($D247),"",MATCH($L247,SEFA!$K:$K,0))</f>
        <v/>
      </c>
      <c r="N247" s="100" t="str">
        <f t="shared" si="15"/>
        <v/>
      </c>
    </row>
    <row r="248" spans="1:14">
      <c r="A248" s="116" t="str">
        <f t="shared" si="12"/>
        <v/>
      </c>
      <c r="B248" s="25"/>
      <c r="C248" s="105" t="str">
        <f>IF($B248&gt;0,VLOOKUP($B248,'State Agencies 070824'!$H:$L,3,FALSE),"")</f>
        <v/>
      </c>
      <c r="D248" s="25"/>
      <c r="E248" s="105" t="str">
        <f>IF($D248&gt;0,VLOOKUP($D248,'ALN 070824'!$A:$C,2,FALSE),"")</f>
        <v/>
      </c>
      <c r="F248" s="24"/>
      <c r="G248" s="25"/>
      <c r="H248" s="26"/>
      <c r="J248" s="117" t="str">
        <f t="shared" si="13"/>
        <v/>
      </c>
      <c r="K248" s="153"/>
      <c r="L248" s="105" t="str">
        <f t="shared" si="14"/>
        <v/>
      </c>
      <c r="M248" s="105" t="str">
        <f>IF(ISBLANK($D248),"",MATCH($L248,SEFA!$K:$K,0))</f>
        <v/>
      </c>
      <c r="N248" s="100" t="str">
        <f t="shared" si="15"/>
        <v/>
      </c>
    </row>
    <row r="249" spans="1:14">
      <c r="A249" s="116" t="str">
        <f t="shared" si="12"/>
        <v/>
      </c>
      <c r="B249" s="25"/>
      <c r="C249" s="105" t="str">
        <f>IF($B249&gt;0,VLOOKUP($B249,'State Agencies 070824'!$H:$L,3,FALSE),"")</f>
        <v/>
      </c>
      <c r="D249" s="25"/>
      <c r="E249" s="105" t="str">
        <f>IF($D249&gt;0,VLOOKUP($D249,'ALN 070824'!$A:$C,2,FALSE),"")</f>
        <v/>
      </c>
      <c r="F249" s="24"/>
      <c r="G249" s="25"/>
      <c r="H249" s="26"/>
      <c r="J249" s="117" t="str">
        <f t="shared" si="13"/>
        <v/>
      </c>
      <c r="K249" s="153"/>
      <c r="L249" s="105" t="str">
        <f t="shared" si="14"/>
        <v/>
      </c>
      <c r="M249" s="105" t="str">
        <f>IF(ISBLANK($D249),"",MATCH($L249,SEFA!$K:$K,0))</f>
        <v/>
      </c>
      <c r="N249" s="100" t="str">
        <f t="shared" si="15"/>
        <v/>
      </c>
    </row>
    <row r="250" spans="1:14">
      <c r="A250" s="116" t="str">
        <f t="shared" si="12"/>
        <v/>
      </c>
      <c r="B250" s="25"/>
      <c r="C250" s="105" t="str">
        <f>IF($B250&gt;0,VLOOKUP($B250,'State Agencies 070824'!$H:$L,3,FALSE),"")</f>
        <v/>
      </c>
      <c r="D250" s="25"/>
      <c r="E250" s="105" t="str">
        <f>IF($D250&gt;0,VLOOKUP($D250,'ALN 070824'!$A:$C,2,FALSE),"")</f>
        <v/>
      </c>
      <c r="F250" s="24"/>
      <c r="G250" s="25"/>
      <c r="H250" s="26"/>
      <c r="J250" s="117" t="str">
        <f t="shared" si="13"/>
        <v/>
      </c>
      <c r="K250" s="153"/>
      <c r="L250" s="105" t="str">
        <f t="shared" si="14"/>
        <v/>
      </c>
      <c r="M250" s="105" t="str">
        <f>IF(ISBLANK($D250),"",MATCH($L250,SEFA!$K:$K,0))</f>
        <v/>
      </c>
      <c r="N250" s="100" t="str">
        <f t="shared" si="15"/>
        <v/>
      </c>
    </row>
    <row r="251" spans="1:14">
      <c r="A251" s="116" t="str">
        <f t="shared" si="12"/>
        <v/>
      </c>
      <c r="B251" s="25"/>
      <c r="C251" s="105" t="str">
        <f>IF($B251&gt;0,VLOOKUP($B251,'State Agencies 070824'!$H:$L,3,FALSE),"")</f>
        <v/>
      </c>
      <c r="D251" s="25"/>
      <c r="E251" s="105" t="str">
        <f>IF($D251&gt;0,VLOOKUP($D251,'ALN 070824'!$A:$C,2,FALSE),"")</f>
        <v/>
      </c>
      <c r="F251" s="24"/>
      <c r="G251" s="25"/>
      <c r="H251" s="26"/>
      <c r="J251" s="117" t="str">
        <f t="shared" si="13"/>
        <v/>
      </c>
      <c r="K251" s="153"/>
      <c r="L251" s="105" t="str">
        <f t="shared" si="14"/>
        <v/>
      </c>
      <c r="M251" s="105" t="str">
        <f>IF(ISBLANK($D251),"",MATCH($L251,SEFA!$K:$K,0))</f>
        <v/>
      </c>
      <c r="N251" s="100" t="str">
        <f t="shared" si="15"/>
        <v/>
      </c>
    </row>
    <row r="252" spans="1:14">
      <c r="A252" s="116" t="str">
        <f t="shared" si="12"/>
        <v/>
      </c>
      <c r="B252" s="25"/>
      <c r="C252" s="105" t="str">
        <f>IF($B252&gt;0,VLOOKUP($B252,'State Agencies 070824'!$H:$L,3,FALSE),"")</f>
        <v/>
      </c>
      <c r="D252" s="25"/>
      <c r="E252" s="105" t="str">
        <f>IF($D252&gt;0,VLOOKUP($D252,'ALN 070824'!$A:$C,2,FALSE),"")</f>
        <v/>
      </c>
      <c r="F252" s="24"/>
      <c r="G252" s="25"/>
      <c r="H252" s="26"/>
      <c r="J252" s="117" t="str">
        <f t="shared" si="13"/>
        <v/>
      </c>
      <c r="K252" s="153"/>
      <c r="L252" s="105" t="str">
        <f t="shared" si="14"/>
        <v/>
      </c>
      <c r="M252" s="105" t="str">
        <f>IF(ISBLANK($D252),"",MATCH($L252,SEFA!$K:$K,0))</f>
        <v/>
      </c>
      <c r="N252" s="100" t="str">
        <f t="shared" si="15"/>
        <v/>
      </c>
    </row>
    <row r="253" spans="1:14">
      <c r="A253" s="116" t="str">
        <f t="shared" si="12"/>
        <v/>
      </c>
      <c r="B253" s="25"/>
      <c r="C253" s="105" t="str">
        <f>IF($B253&gt;0,VLOOKUP($B253,'State Agencies 070824'!$H:$L,3,FALSE),"")</f>
        <v/>
      </c>
      <c r="D253" s="25"/>
      <c r="E253" s="105" t="str">
        <f>IF($D253&gt;0,VLOOKUP($D253,'ALN 070824'!$A:$C,2,FALSE),"")</f>
        <v/>
      </c>
      <c r="F253" s="24"/>
      <c r="G253" s="25"/>
      <c r="H253" s="26"/>
      <c r="J253" s="117" t="str">
        <f t="shared" si="13"/>
        <v/>
      </c>
      <c r="K253" s="153"/>
      <c r="L253" s="105" t="str">
        <f t="shared" si="14"/>
        <v/>
      </c>
      <c r="M253" s="105" t="str">
        <f>IF(ISBLANK($D253),"",MATCH($L253,SEFA!$K:$K,0))</f>
        <v/>
      </c>
      <c r="N253" s="100" t="str">
        <f t="shared" si="15"/>
        <v/>
      </c>
    </row>
    <row r="254" spans="1:14">
      <c r="A254" s="116" t="str">
        <f t="shared" si="12"/>
        <v/>
      </c>
      <c r="B254" s="25"/>
      <c r="C254" s="105" t="str">
        <f>IF($B254&gt;0,VLOOKUP($B254,'State Agencies 070824'!$H:$L,3,FALSE),"")</f>
        <v/>
      </c>
      <c r="D254" s="25"/>
      <c r="E254" s="105" t="str">
        <f>IF($D254&gt;0,VLOOKUP($D254,'ALN 070824'!$A:$C,2,FALSE),"")</f>
        <v/>
      </c>
      <c r="F254" s="24"/>
      <c r="G254" s="25"/>
      <c r="H254" s="26"/>
      <c r="J254" s="117" t="str">
        <f t="shared" si="13"/>
        <v/>
      </c>
      <c r="K254" s="153"/>
      <c r="L254" s="105" t="str">
        <f t="shared" si="14"/>
        <v/>
      </c>
      <c r="M254" s="105" t="str">
        <f>IF(ISBLANK($D254),"",MATCH($L254,SEFA!$K:$K,0))</f>
        <v/>
      </c>
      <c r="N254" s="100" t="str">
        <f t="shared" si="15"/>
        <v/>
      </c>
    </row>
    <row r="255" spans="1:14">
      <c r="A255" s="116" t="str">
        <f t="shared" si="12"/>
        <v/>
      </c>
      <c r="B255" s="25"/>
      <c r="C255" s="105" t="str">
        <f>IF($B255&gt;0,VLOOKUP($B255,'State Agencies 070824'!$H:$L,3,FALSE),"")</f>
        <v/>
      </c>
      <c r="D255" s="25"/>
      <c r="E255" s="105" t="str">
        <f>IF($D255&gt;0,VLOOKUP($D255,'ALN 070824'!$A:$C,2,FALSE),"")</f>
        <v/>
      </c>
      <c r="F255" s="24"/>
      <c r="G255" s="25"/>
      <c r="H255" s="26"/>
      <c r="J255" s="117" t="str">
        <f t="shared" si="13"/>
        <v/>
      </c>
      <c r="K255" s="153"/>
      <c r="L255" s="105" t="str">
        <f t="shared" si="14"/>
        <v/>
      </c>
      <c r="M255" s="105" t="str">
        <f>IF(ISBLANK($D255),"",MATCH($L255,SEFA!$K:$K,0))</f>
        <v/>
      </c>
      <c r="N255" s="100" t="str">
        <f t="shared" si="15"/>
        <v/>
      </c>
    </row>
    <row r="256" spans="1:14">
      <c r="A256" s="116" t="str">
        <f t="shared" si="12"/>
        <v/>
      </c>
      <c r="B256" s="25"/>
      <c r="C256" s="105" t="str">
        <f>IF($B256&gt;0,VLOOKUP($B256,'State Agencies 070824'!$H:$L,3,FALSE),"")</f>
        <v/>
      </c>
      <c r="D256" s="25"/>
      <c r="E256" s="105" t="str">
        <f>IF($D256&gt;0,VLOOKUP($D256,'ALN 070824'!$A:$C,2,FALSE),"")</f>
        <v/>
      </c>
      <c r="F256" s="24"/>
      <c r="G256" s="25"/>
      <c r="H256" s="26"/>
      <c r="J256" s="117" t="str">
        <f t="shared" si="13"/>
        <v/>
      </c>
      <c r="K256" s="153"/>
      <c r="L256" s="105" t="str">
        <f t="shared" si="14"/>
        <v/>
      </c>
      <c r="M256" s="105" t="str">
        <f>IF(ISBLANK($D256),"",MATCH($L256,SEFA!$K:$K,0))</f>
        <v/>
      </c>
      <c r="N256" s="100" t="str">
        <f t="shared" si="15"/>
        <v/>
      </c>
    </row>
    <row r="257" spans="1:14">
      <c r="A257" s="116" t="str">
        <f t="shared" si="12"/>
        <v/>
      </c>
      <c r="B257" s="25"/>
      <c r="C257" s="105" t="str">
        <f>IF($B257&gt;0,VLOOKUP($B257,'State Agencies 070824'!$H:$L,3,FALSE),"")</f>
        <v/>
      </c>
      <c r="D257" s="25"/>
      <c r="E257" s="105" t="str">
        <f>IF($D257&gt;0,VLOOKUP($D257,'ALN 070824'!$A:$C,2,FALSE),"")</f>
        <v/>
      </c>
      <c r="F257" s="24"/>
      <c r="G257" s="25"/>
      <c r="H257" s="26"/>
      <c r="J257" s="117" t="str">
        <f t="shared" si="13"/>
        <v/>
      </c>
      <c r="K257" s="153"/>
      <c r="L257" s="105" t="str">
        <f t="shared" si="14"/>
        <v/>
      </c>
      <c r="M257" s="105" t="str">
        <f>IF(ISBLANK($D257),"",MATCH($L257,SEFA!$K:$K,0))</f>
        <v/>
      </c>
      <c r="N257" s="100" t="str">
        <f t="shared" si="15"/>
        <v/>
      </c>
    </row>
    <row r="258" spans="1:14">
      <c r="A258" s="116" t="str">
        <f t="shared" si="12"/>
        <v/>
      </c>
      <c r="B258" s="25"/>
      <c r="C258" s="105" t="str">
        <f>IF($B258&gt;0,VLOOKUP($B258,'State Agencies 070824'!$H:$L,3,FALSE),"")</f>
        <v/>
      </c>
      <c r="D258" s="25"/>
      <c r="E258" s="105" t="str">
        <f>IF($D258&gt;0,VLOOKUP($D258,'ALN 070824'!$A:$C,2,FALSE),"")</f>
        <v/>
      </c>
      <c r="F258" s="24"/>
      <c r="G258" s="25"/>
      <c r="H258" s="26"/>
      <c r="J258" s="117" t="str">
        <f t="shared" si="13"/>
        <v/>
      </c>
      <c r="K258" s="153"/>
      <c r="L258" s="105" t="str">
        <f t="shared" si="14"/>
        <v/>
      </c>
      <c r="M258" s="105" t="str">
        <f>IF(ISBLANK($D258),"",MATCH($L258,SEFA!$K:$K,0))</f>
        <v/>
      </c>
      <c r="N258" s="100" t="str">
        <f t="shared" si="15"/>
        <v/>
      </c>
    </row>
    <row r="259" spans="1:14">
      <c r="A259" s="116" t="str">
        <f t="shared" si="12"/>
        <v/>
      </c>
      <c r="B259" s="25"/>
      <c r="C259" s="105" t="str">
        <f>IF($B259&gt;0,VLOOKUP($B259,'State Agencies 070824'!$H:$L,3,FALSE),"")</f>
        <v/>
      </c>
      <c r="D259" s="25"/>
      <c r="E259" s="105" t="str">
        <f>IF($D259&gt;0,VLOOKUP($D259,'ALN 070824'!$A:$C,2,FALSE),"")</f>
        <v/>
      </c>
      <c r="F259" s="24"/>
      <c r="G259" s="25"/>
      <c r="H259" s="26"/>
      <c r="J259" s="117" t="str">
        <f t="shared" si="13"/>
        <v/>
      </c>
      <c r="K259" s="153"/>
      <c r="L259" s="105" t="str">
        <f t="shared" si="14"/>
        <v/>
      </c>
      <c r="M259" s="105" t="str">
        <f>IF(ISBLANK($D259),"",MATCH($L259,SEFA!$K:$K,0))</f>
        <v/>
      </c>
      <c r="N259" s="100" t="str">
        <f t="shared" si="15"/>
        <v/>
      </c>
    </row>
    <row r="260" spans="1:14">
      <c r="A260" s="116" t="str">
        <f t="shared" si="12"/>
        <v/>
      </c>
      <c r="B260" s="25"/>
      <c r="C260" s="105" t="str">
        <f>IF($B260&gt;0,VLOOKUP($B260,'State Agencies 070824'!$H:$L,3,FALSE),"")</f>
        <v/>
      </c>
      <c r="D260" s="25"/>
      <c r="E260" s="105" t="str">
        <f>IF($D260&gt;0,VLOOKUP($D260,'ALN 070824'!$A:$C,2,FALSE),"")</f>
        <v/>
      </c>
      <c r="F260" s="24"/>
      <c r="G260" s="25"/>
      <c r="H260" s="26"/>
      <c r="J260" s="117" t="str">
        <f t="shared" si="13"/>
        <v/>
      </c>
      <c r="K260" s="153"/>
      <c r="L260" s="105" t="str">
        <f t="shared" si="14"/>
        <v/>
      </c>
      <c r="M260" s="105" t="str">
        <f>IF(ISBLANK($D260),"",MATCH($L260,SEFA!$K:$K,0))</f>
        <v/>
      </c>
      <c r="N260" s="100" t="str">
        <f t="shared" si="15"/>
        <v/>
      </c>
    </row>
    <row r="261" spans="1:14">
      <c r="A261" s="116" t="str">
        <f t="shared" si="12"/>
        <v/>
      </c>
      <c r="B261" s="25"/>
      <c r="C261" s="105" t="str">
        <f>IF($B261&gt;0,VLOOKUP($B261,'State Agencies 070824'!$H:$L,3,FALSE),"")</f>
        <v/>
      </c>
      <c r="D261" s="25"/>
      <c r="E261" s="105" t="str">
        <f>IF($D261&gt;0,VLOOKUP($D261,'ALN 070824'!$A:$C,2,FALSE),"")</f>
        <v/>
      </c>
      <c r="F261" s="24"/>
      <c r="G261" s="25"/>
      <c r="H261" s="26"/>
      <c r="J261" s="117" t="str">
        <f t="shared" si="13"/>
        <v/>
      </c>
      <c r="K261" s="153"/>
      <c r="L261" s="105" t="str">
        <f t="shared" si="14"/>
        <v/>
      </c>
      <c r="M261" s="105" t="str">
        <f>IF(ISBLANK($D261),"",MATCH($L261,SEFA!$K:$K,0))</f>
        <v/>
      </c>
      <c r="N261" s="100" t="str">
        <f t="shared" si="15"/>
        <v/>
      </c>
    </row>
    <row r="262" spans="1:14">
      <c r="A262" s="116" t="str">
        <f t="shared" si="12"/>
        <v/>
      </c>
      <c r="B262" s="25"/>
      <c r="C262" s="105" t="str">
        <f>IF($B262&gt;0,VLOOKUP($B262,'State Agencies 070824'!$H:$L,3,FALSE),"")</f>
        <v/>
      </c>
      <c r="D262" s="25"/>
      <c r="E262" s="105" t="str">
        <f>IF($D262&gt;0,VLOOKUP($D262,'ALN 070824'!$A:$C,2,FALSE),"")</f>
        <v/>
      </c>
      <c r="F262" s="24"/>
      <c r="G262" s="25"/>
      <c r="H262" s="26"/>
      <c r="J262" s="117" t="str">
        <f t="shared" si="13"/>
        <v/>
      </c>
      <c r="K262" s="153"/>
      <c r="L262" s="105" t="str">
        <f t="shared" si="14"/>
        <v/>
      </c>
      <c r="M262" s="105" t="str">
        <f>IF(ISBLANK($D262),"",MATCH($L262,SEFA!$K:$K,0))</f>
        <v/>
      </c>
      <c r="N262" s="100" t="str">
        <f t="shared" si="15"/>
        <v/>
      </c>
    </row>
    <row r="263" spans="1:14">
      <c r="A263" s="116" t="str">
        <f t="shared" si="12"/>
        <v/>
      </c>
      <c r="B263" s="25"/>
      <c r="C263" s="105" t="str">
        <f>IF($B263&gt;0,VLOOKUP($B263,'State Agencies 070824'!$H:$L,3,FALSE),"")</f>
        <v/>
      </c>
      <c r="D263" s="25"/>
      <c r="E263" s="105" t="str">
        <f>IF($D263&gt;0,VLOOKUP($D263,'ALN 070824'!$A:$C,2,FALSE),"")</f>
        <v/>
      </c>
      <c r="F263" s="24"/>
      <c r="G263" s="25"/>
      <c r="H263" s="26"/>
      <c r="J263" s="117" t="str">
        <f t="shared" si="13"/>
        <v/>
      </c>
      <c r="K263" s="153"/>
      <c r="L263" s="105" t="str">
        <f t="shared" si="14"/>
        <v/>
      </c>
      <c r="M263" s="105" t="str">
        <f>IF(ISBLANK($D263),"",MATCH($L263,SEFA!$K:$K,0))</f>
        <v/>
      </c>
      <c r="N263" s="100" t="str">
        <f t="shared" si="15"/>
        <v/>
      </c>
    </row>
    <row r="264" spans="1:14">
      <c r="A264" s="116" t="str">
        <f t="shared" si="12"/>
        <v/>
      </c>
      <c r="B264" s="25"/>
      <c r="C264" s="105" t="str">
        <f>IF($B264&gt;0,VLOOKUP($B264,'State Agencies 070824'!$H:$L,3,FALSE),"")</f>
        <v/>
      </c>
      <c r="D264" s="25"/>
      <c r="E264" s="105" t="str">
        <f>IF($D264&gt;0,VLOOKUP($D264,'ALN 070824'!$A:$C,2,FALSE),"")</f>
        <v/>
      </c>
      <c r="F264" s="24"/>
      <c r="G264" s="25"/>
      <c r="H264" s="26"/>
      <c r="J264" s="117" t="str">
        <f t="shared" si="13"/>
        <v/>
      </c>
      <c r="K264" s="153"/>
      <c r="L264" s="105" t="str">
        <f t="shared" si="14"/>
        <v/>
      </c>
      <c r="M264" s="105" t="str">
        <f>IF(ISBLANK($D264),"",MATCH($L264,SEFA!$K:$K,0))</f>
        <v/>
      </c>
      <c r="N264" s="100" t="str">
        <f t="shared" si="15"/>
        <v/>
      </c>
    </row>
    <row r="265" spans="1:14">
      <c r="A265" s="116" t="str">
        <f t="shared" ref="A265:A328" si="16">IF($B265=0,"",$B$2)</f>
        <v/>
      </c>
      <c r="B265" s="25"/>
      <c r="C265" s="105" t="str">
        <f>IF($B265&gt;0,VLOOKUP($B265,'State Agencies 070824'!$H:$L,3,FALSE),"")</f>
        <v/>
      </c>
      <c r="D265" s="25"/>
      <c r="E265" s="105" t="str">
        <f>IF($D265&gt;0,VLOOKUP($D265,'ALN 070824'!$A:$C,2,FALSE),"")</f>
        <v/>
      </c>
      <c r="F265" s="24"/>
      <c r="G265" s="25"/>
      <c r="H265" s="26"/>
      <c r="J265" s="117" t="str">
        <f t="shared" ref="J265:J328" si="17">IF(ISERROR($M265),CONCATENATE($D265," ",$G265),"")</f>
        <v/>
      </c>
      <c r="K265" s="153"/>
      <c r="L265" s="105" t="str">
        <f t="shared" ref="L265:L328" si="18">CONCATENATE($D265,$G265)</f>
        <v/>
      </c>
      <c r="M265" s="105" t="str">
        <f>IF(ISBLANK($D265),"",MATCH($L265,SEFA!$K:$K,0))</f>
        <v/>
      </c>
      <c r="N265" s="100" t="str">
        <f t="shared" ref="N265:N328" si="19">CONCATENATE($B265,$D265,$G265,$H265)</f>
        <v/>
      </c>
    </row>
    <row r="266" spans="1:14">
      <c r="A266" s="116" t="str">
        <f t="shared" si="16"/>
        <v/>
      </c>
      <c r="B266" s="25"/>
      <c r="C266" s="105" t="str">
        <f>IF($B266&gt;0,VLOOKUP($B266,'State Agencies 070824'!$H:$L,3,FALSE),"")</f>
        <v/>
      </c>
      <c r="D266" s="25"/>
      <c r="E266" s="105" t="str">
        <f>IF($D266&gt;0,VLOOKUP($D266,'ALN 070824'!$A:$C,2,FALSE),"")</f>
        <v/>
      </c>
      <c r="F266" s="24"/>
      <c r="G266" s="25"/>
      <c r="H266" s="26"/>
      <c r="J266" s="117" t="str">
        <f t="shared" si="17"/>
        <v/>
      </c>
      <c r="K266" s="153"/>
      <c r="L266" s="105" t="str">
        <f t="shared" si="18"/>
        <v/>
      </c>
      <c r="M266" s="105" t="str">
        <f>IF(ISBLANK($D266),"",MATCH($L266,SEFA!$K:$K,0))</f>
        <v/>
      </c>
      <c r="N266" s="100" t="str">
        <f t="shared" si="19"/>
        <v/>
      </c>
    </row>
    <row r="267" spans="1:14">
      <c r="A267" s="116" t="str">
        <f t="shared" si="16"/>
        <v/>
      </c>
      <c r="B267" s="25"/>
      <c r="C267" s="105" t="str">
        <f>IF($B267&gt;0,VLOOKUP($B267,'State Agencies 070824'!$H:$L,3,FALSE),"")</f>
        <v/>
      </c>
      <c r="D267" s="25"/>
      <c r="E267" s="105" t="str">
        <f>IF($D267&gt;0,VLOOKUP($D267,'ALN 070824'!$A:$C,2,FALSE),"")</f>
        <v/>
      </c>
      <c r="F267" s="24"/>
      <c r="G267" s="25"/>
      <c r="H267" s="26"/>
      <c r="J267" s="117" t="str">
        <f t="shared" si="17"/>
        <v/>
      </c>
      <c r="K267" s="153"/>
      <c r="L267" s="105" t="str">
        <f t="shared" si="18"/>
        <v/>
      </c>
      <c r="M267" s="105" t="str">
        <f>IF(ISBLANK($D267),"",MATCH($L267,SEFA!$K:$K,0))</f>
        <v/>
      </c>
      <c r="N267" s="100" t="str">
        <f t="shared" si="19"/>
        <v/>
      </c>
    </row>
    <row r="268" spans="1:14">
      <c r="A268" s="116" t="str">
        <f t="shared" si="16"/>
        <v/>
      </c>
      <c r="B268" s="25"/>
      <c r="C268" s="105" t="str">
        <f>IF($B268&gt;0,VLOOKUP($B268,'State Agencies 070824'!$H:$L,3,FALSE),"")</f>
        <v/>
      </c>
      <c r="D268" s="25"/>
      <c r="E268" s="105" t="str">
        <f>IF($D268&gt;0,VLOOKUP($D268,'ALN 070824'!$A:$C,2,FALSE),"")</f>
        <v/>
      </c>
      <c r="F268" s="24"/>
      <c r="G268" s="25"/>
      <c r="H268" s="26"/>
      <c r="J268" s="117" t="str">
        <f t="shared" si="17"/>
        <v/>
      </c>
      <c r="K268" s="153"/>
      <c r="L268" s="105" t="str">
        <f t="shared" si="18"/>
        <v/>
      </c>
      <c r="M268" s="105" t="str">
        <f>IF(ISBLANK($D268),"",MATCH($L268,SEFA!$K:$K,0))</f>
        <v/>
      </c>
      <c r="N268" s="100" t="str">
        <f t="shared" si="19"/>
        <v/>
      </c>
    </row>
    <row r="269" spans="1:14">
      <c r="A269" s="116" t="str">
        <f t="shared" si="16"/>
        <v/>
      </c>
      <c r="B269" s="25"/>
      <c r="C269" s="105" t="str">
        <f>IF($B269&gt;0,VLOOKUP($B269,'State Agencies 070824'!$H:$L,3,FALSE),"")</f>
        <v/>
      </c>
      <c r="D269" s="25"/>
      <c r="E269" s="105" t="str">
        <f>IF($D269&gt;0,VLOOKUP($D269,'ALN 070824'!$A:$C,2,FALSE),"")</f>
        <v/>
      </c>
      <c r="F269" s="24"/>
      <c r="G269" s="25"/>
      <c r="H269" s="26"/>
      <c r="J269" s="117" t="str">
        <f t="shared" si="17"/>
        <v/>
      </c>
      <c r="K269" s="153"/>
      <c r="L269" s="105" t="str">
        <f t="shared" si="18"/>
        <v/>
      </c>
      <c r="M269" s="105" t="str">
        <f>IF(ISBLANK($D269),"",MATCH($L269,SEFA!$K:$K,0))</f>
        <v/>
      </c>
      <c r="N269" s="100" t="str">
        <f t="shared" si="19"/>
        <v/>
      </c>
    </row>
    <row r="270" spans="1:14">
      <c r="A270" s="116" t="str">
        <f t="shared" si="16"/>
        <v/>
      </c>
      <c r="B270" s="25"/>
      <c r="C270" s="105" t="str">
        <f>IF($B270&gt;0,VLOOKUP($B270,'State Agencies 070824'!$H:$L,3,FALSE),"")</f>
        <v/>
      </c>
      <c r="D270" s="25"/>
      <c r="E270" s="105" t="str">
        <f>IF($D270&gt;0,VLOOKUP($D270,'ALN 070824'!$A:$C,2,FALSE),"")</f>
        <v/>
      </c>
      <c r="F270" s="24"/>
      <c r="G270" s="25"/>
      <c r="H270" s="26"/>
      <c r="J270" s="117" t="str">
        <f t="shared" si="17"/>
        <v/>
      </c>
      <c r="K270" s="153"/>
      <c r="L270" s="105" t="str">
        <f t="shared" si="18"/>
        <v/>
      </c>
      <c r="M270" s="105" t="str">
        <f>IF(ISBLANK($D270),"",MATCH($L270,SEFA!$K:$K,0))</f>
        <v/>
      </c>
      <c r="N270" s="100" t="str">
        <f t="shared" si="19"/>
        <v/>
      </c>
    </row>
    <row r="271" spans="1:14">
      <c r="A271" s="116" t="str">
        <f t="shared" si="16"/>
        <v/>
      </c>
      <c r="B271" s="25"/>
      <c r="C271" s="105" t="str">
        <f>IF($B271&gt;0,VLOOKUP($B271,'State Agencies 070824'!$H:$L,3,FALSE),"")</f>
        <v/>
      </c>
      <c r="D271" s="25"/>
      <c r="E271" s="105" t="str">
        <f>IF($D271&gt;0,VLOOKUP($D271,'ALN 070824'!$A:$C,2,FALSE),"")</f>
        <v/>
      </c>
      <c r="F271" s="24"/>
      <c r="G271" s="25"/>
      <c r="H271" s="26"/>
      <c r="J271" s="117" t="str">
        <f t="shared" si="17"/>
        <v/>
      </c>
      <c r="K271" s="153"/>
      <c r="L271" s="105" t="str">
        <f t="shared" si="18"/>
        <v/>
      </c>
      <c r="M271" s="105" t="str">
        <f>IF(ISBLANK($D271),"",MATCH($L271,SEFA!$K:$K,0))</f>
        <v/>
      </c>
      <c r="N271" s="100" t="str">
        <f t="shared" si="19"/>
        <v/>
      </c>
    </row>
    <row r="272" spans="1:14">
      <c r="A272" s="116" t="str">
        <f t="shared" si="16"/>
        <v/>
      </c>
      <c r="B272" s="25"/>
      <c r="C272" s="105" t="str">
        <f>IF($B272&gt;0,VLOOKUP($B272,'State Agencies 070824'!$H:$L,3,FALSE),"")</f>
        <v/>
      </c>
      <c r="D272" s="25"/>
      <c r="E272" s="105" t="str">
        <f>IF($D272&gt;0,VLOOKUP($D272,'ALN 070824'!$A:$C,2,FALSE),"")</f>
        <v/>
      </c>
      <c r="F272" s="24"/>
      <c r="G272" s="25"/>
      <c r="H272" s="26"/>
      <c r="J272" s="117" t="str">
        <f t="shared" si="17"/>
        <v/>
      </c>
      <c r="K272" s="153"/>
      <c r="L272" s="105" t="str">
        <f t="shared" si="18"/>
        <v/>
      </c>
      <c r="M272" s="105" t="str">
        <f>IF(ISBLANK($D272),"",MATCH($L272,SEFA!$K:$K,0))</f>
        <v/>
      </c>
      <c r="N272" s="100" t="str">
        <f t="shared" si="19"/>
        <v/>
      </c>
    </row>
    <row r="273" spans="1:14">
      <c r="A273" s="116" t="str">
        <f t="shared" si="16"/>
        <v/>
      </c>
      <c r="B273" s="25"/>
      <c r="C273" s="105" t="str">
        <f>IF($B273&gt;0,VLOOKUP($B273,'State Agencies 070824'!$H:$L,3,FALSE),"")</f>
        <v/>
      </c>
      <c r="D273" s="25"/>
      <c r="E273" s="105" t="str">
        <f>IF($D273&gt;0,VLOOKUP($D273,'ALN 070824'!$A:$C,2,FALSE),"")</f>
        <v/>
      </c>
      <c r="F273" s="24"/>
      <c r="G273" s="25"/>
      <c r="H273" s="26"/>
      <c r="J273" s="117" t="str">
        <f t="shared" si="17"/>
        <v/>
      </c>
      <c r="K273" s="153"/>
      <c r="L273" s="105" t="str">
        <f t="shared" si="18"/>
        <v/>
      </c>
      <c r="M273" s="105" t="str">
        <f>IF(ISBLANK($D273),"",MATCH($L273,SEFA!$K:$K,0))</f>
        <v/>
      </c>
      <c r="N273" s="100" t="str">
        <f t="shared" si="19"/>
        <v/>
      </c>
    </row>
    <row r="274" spans="1:14">
      <c r="A274" s="116" t="str">
        <f t="shared" si="16"/>
        <v/>
      </c>
      <c r="B274" s="25"/>
      <c r="C274" s="105" t="str">
        <f>IF($B274&gt;0,VLOOKUP($B274,'State Agencies 070824'!$H:$L,3,FALSE),"")</f>
        <v/>
      </c>
      <c r="D274" s="25"/>
      <c r="E274" s="105" t="str">
        <f>IF($D274&gt;0,VLOOKUP($D274,'ALN 070824'!$A:$C,2,FALSE),"")</f>
        <v/>
      </c>
      <c r="F274" s="24"/>
      <c r="G274" s="25"/>
      <c r="H274" s="26"/>
      <c r="J274" s="117" t="str">
        <f t="shared" si="17"/>
        <v/>
      </c>
      <c r="K274" s="153"/>
      <c r="L274" s="105" t="str">
        <f t="shared" si="18"/>
        <v/>
      </c>
      <c r="M274" s="105" t="str">
        <f>IF(ISBLANK($D274),"",MATCH($L274,SEFA!$K:$K,0))</f>
        <v/>
      </c>
      <c r="N274" s="100" t="str">
        <f t="shared" si="19"/>
        <v/>
      </c>
    </row>
    <row r="275" spans="1:14">
      <c r="A275" s="116" t="str">
        <f t="shared" si="16"/>
        <v/>
      </c>
      <c r="B275" s="25"/>
      <c r="C275" s="105" t="str">
        <f>IF($B275&gt;0,VLOOKUP($B275,'State Agencies 070824'!$H:$L,3,FALSE),"")</f>
        <v/>
      </c>
      <c r="D275" s="25"/>
      <c r="E275" s="105" t="str">
        <f>IF($D275&gt;0,VLOOKUP($D275,'ALN 070824'!$A:$C,2,FALSE),"")</f>
        <v/>
      </c>
      <c r="F275" s="24"/>
      <c r="G275" s="25"/>
      <c r="H275" s="26"/>
      <c r="J275" s="117" t="str">
        <f t="shared" si="17"/>
        <v/>
      </c>
      <c r="K275" s="153"/>
      <c r="L275" s="105" t="str">
        <f t="shared" si="18"/>
        <v/>
      </c>
      <c r="M275" s="105" t="str">
        <f>IF(ISBLANK($D275),"",MATCH($L275,SEFA!$K:$K,0))</f>
        <v/>
      </c>
      <c r="N275" s="100" t="str">
        <f t="shared" si="19"/>
        <v/>
      </c>
    </row>
    <row r="276" spans="1:14">
      <c r="A276" s="116" t="str">
        <f t="shared" si="16"/>
        <v/>
      </c>
      <c r="B276" s="25"/>
      <c r="C276" s="105" t="str">
        <f>IF($B276&gt;0,VLOOKUP($B276,'State Agencies 070824'!$H:$L,3,FALSE),"")</f>
        <v/>
      </c>
      <c r="D276" s="25"/>
      <c r="E276" s="105" t="str">
        <f>IF($D276&gt;0,VLOOKUP($D276,'ALN 070824'!$A:$C,2,FALSE),"")</f>
        <v/>
      </c>
      <c r="F276" s="24"/>
      <c r="G276" s="25"/>
      <c r="H276" s="26"/>
      <c r="J276" s="117" t="str">
        <f t="shared" si="17"/>
        <v/>
      </c>
      <c r="K276" s="153"/>
      <c r="L276" s="105" t="str">
        <f t="shared" si="18"/>
        <v/>
      </c>
      <c r="M276" s="105" t="str">
        <f>IF(ISBLANK($D276),"",MATCH($L276,SEFA!$K:$K,0))</f>
        <v/>
      </c>
      <c r="N276" s="100" t="str">
        <f t="shared" si="19"/>
        <v/>
      </c>
    </row>
    <row r="277" spans="1:14">
      <c r="A277" s="116" t="str">
        <f t="shared" si="16"/>
        <v/>
      </c>
      <c r="B277" s="25"/>
      <c r="C277" s="105" t="str">
        <f>IF($B277&gt;0,VLOOKUP($B277,'State Agencies 070824'!$H:$L,3,FALSE),"")</f>
        <v/>
      </c>
      <c r="D277" s="25"/>
      <c r="E277" s="105" t="str">
        <f>IF($D277&gt;0,VLOOKUP($D277,'ALN 070824'!$A:$C,2,FALSE),"")</f>
        <v/>
      </c>
      <c r="F277" s="24"/>
      <c r="G277" s="25"/>
      <c r="H277" s="26"/>
      <c r="J277" s="117" t="str">
        <f t="shared" si="17"/>
        <v/>
      </c>
      <c r="K277" s="153"/>
      <c r="L277" s="105" t="str">
        <f t="shared" si="18"/>
        <v/>
      </c>
      <c r="M277" s="105" t="str">
        <f>IF(ISBLANK($D277),"",MATCH($L277,SEFA!$K:$K,0))</f>
        <v/>
      </c>
      <c r="N277" s="100" t="str">
        <f t="shared" si="19"/>
        <v/>
      </c>
    </row>
    <row r="278" spans="1:14">
      <c r="A278" s="116" t="str">
        <f t="shared" si="16"/>
        <v/>
      </c>
      <c r="B278" s="25"/>
      <c r="C278" s="105" t="str">
        <f>IF($B278&gt;0,VLOOKUP($B278,'State Agencies 070824'!$H:$L,3,FALSE),"")</f>
        <v/>
      </c>
      <c r="D278" s="25"/>
      <c r="E278" s="105" t="str">
        <f>IF($D278&gt;0,VLOOKUP($D278,'ALN 070824'!$A:$C,2,FALSE),"")</f>
        <v/>
      </c>
      <c r="F278" s="24"/>
      <c r="G278" s="25"/>
      <c r="H278" s="26"/>
      <c r="J278" s="117" t="str">
        <f t="shared" si="17"/>
        <v/>
      </c>
      <c r="K278" s="153"/>
      <c r="L278" s="105" t="str">
        <f t="shared" si="18"/>
        <v/>
      </c>
      <c r="M278" s="105" t="str">
        <f>IF(ISBLANK($D278),"",MATCH($L278,SEFA!$K:$K,0))</f>
        <v/>
      </c>
      <c r="N278" s="100" t="str">
        <f t="shared" si="19"/>
        <v/>
      </c>
    </row>
    <row r="279" spans="1:14">
      <c r="A279" s="116" t="str">
        <f t="shared" si="16"/>
        <v/>
      </c>
      <c r="B279" s="25"/>
      <c r="C279" s="105" t="str">
        <f>IF($B279&gt;0,VLOOKUP($B279,'State Agencies 070824'!$H:$L,3,FALSE),"")</f>
        <v/>
      </c>
      <c r="D279" s="25"/>
      <c r="E279" s="105" t="str">
        <f>IF($D279&gt;0,VLOOKUP($D279,'ALN 070824'!$A:$C,2,FALSE),"")</f>
        <v/>
      </c>
      <c r="F279" s="24"/>
      <c r="G279" s="25"/>
      <c r="H279" s="26"/>
      <c r="J279" s="117" t="str">
        <f t="shared" si="17"/>
        <v/>
      </c>
      <c r="K279" s="153"/>
      <c r="L279" s="105" t="str">
        <f t="shared" si="18"/>
        <v/>
      </c>
      <c r="M279" s="105" t="str">
        <f>IF(ISBLANK($D279),"",MATCH($L279,SEFA!$K:$K,0))</f>
        <v/>
      </c>
      <c r="N279" s="100" t="str">
        <f t="shared" si="19"/>
        <v/>
      </c>
    </row>
    <row r="280" spans="1:14">
      <c r="A280" s="116" t="str">
        <f t="shared" si="16"/>
        <v/>
      </c>
      <c r="B280" s="25"/>
      <c r="C280" s="105" t="str">
        <f>IF($B280&gt;0,VLOOKUP($B280,'State Agencies 070824'!$H:$L,3,FALSE),"")</f>
        <v/>
      </c>
      <c r="D280" s="25"/>
      <c r="E280" s="105" t="str">
        <f>IF($D280&gt;0,VLOOKUP($D280,'ALN 070824'!$A:$C,2,FALSE),"")</f>
        <v/>
      </c>
      <c r="F280" s="24"/>
      <c r="G280" s="25"/>
      <c r="H280" s="26"/>
      <c r="J280" s="117" t="str">
        <f t="shared" si="17"/>
        <v/>
      </c>
      <c r="K280" s="153"/>
      <c r="L280" s="105" t="str">
        <f t="shared" si="18"/>
        <v/>
      </c>
      <c r="M280" s="105" t="str">
        <f>IF(ISBLANK($D280),"",MATCH($L280,SEFA!$K:$K,0))</f>
        <v/>
      </c>
      <c r="N280" s="100" t="str">
        <f t="shared" si="19"/>
        <v/>
      </c>
    </row>
    <row r="281" spans="1:14">
      <c r="A281" s="116" t="str">
        <f t="shared" si="16"/>
        <v/>
      </c>
      <c r="B281" s="25"/>
      <c r="C281" s="105" t="str">
        <f>IF($B281&gt;0,VLOOKUP($B281,'State Agencies 070824'!$H:$L,3,FALSE),"")</f>
        <v/>
      </c>
      <c r="D281" s="25"/>
      <c r="E281" s="105" t="str">
        <f>IF($D281&gt;0,VLOOKUP($D281,'ALN 070824'!$A:$C,2,FALSE),"")</f>
        <v/>
      </c>
      <c r="F281" s="24"/>
      <c r="G281" s="25"/>
      <c r="H281" s="26"/>
      <c r="J281" s="117" t="str">
        <f t="shared" si="17"/>
        <v/>
      </c>
      <c r="K281" s="153"/>
      <c r="L281" s="105" t="str">
        <f t="shared" si="18"/>
        <v/>
      </c>
      <c r="M281" s="105" t="str">
        <f>IF(ISBLANK($D281),"",MATCH($L281,SEFA!$K:$K,0))</f>
        <v/>
      </c>
      <c r="N281" s="100" t="str">
        <f t="shared" si="19"/>
        <v/>
      </c>
    </row>
    <row r="282" spans="1:14">
      <c r="A282" s="116" t="str">
        <f t="shared" si="16"/>
        <v/>
      </c>
      <c r="B282" s="25"/>
      <c r="C282" s="105" t="str">
        <f>IF($B282&gt;0,VLOOKUP($B282,'State Agencies 070824'!$H:$L,3,FALSE),"")</f>
        <v/>
      </c>
      <c r="D282" s="25"/>
      <c r="E282" s="105" t="str">
        <f>IF($D282&gt;0,VLOOKUP($D282,'ALN 070824'!$A:$C,2,FALSE),"")</f>
        <v/>
      </c>
      <c r="F282" s="24"/>
      <c r="G282" s="25"/>
      <c r="H282" s="26"/>
      <c r="J282" s="117" t="str">
        <f t="shared" si="17"/>
        <v/>
      </c>
      <c r="K282" s="153"/>
      <c r="L282" s="105" t="str">
        <f t="shared" si="18"/>
        <v/>
      </c>
      <c r="M282" s="105" t="str">
        <f>IF(ISBLANK($D282),"",MATCH($L282,SEFA!$K:$K,0))</f>
        <v/>
      </c>
      <c r="N282" s="100" t="str">
        <f t="shared" si="19"/>
        <v/>
      </c>
    </row>
    <row r="283" spans="1:14">
      <c r="A283" s="116" t="str">
        <f t="shared" si="16"/>
        <v/>
      </c>
      <c r="B283" s="25"/>
      <c r="C283" s="105" t="str">
        <f>IF($B283&gt;0,VLOOKUP($B283,'State Agencies 070824'!$H:$L,3,FALSE),"")</f>
        <v/>
      </c>
      <c r="D283" s="25"/>
      <c r="E283" s="105" t="str">
        <f>IF($D283&gt;0,VLOOKUP($D283,'ALN 070824'!$A:$C,2,FALSE),"")</f>
        <v/>
      </c>
      <c r="F283" s="24"/>
      <c r="G283" s="25"/>
      <c r="H283" s="26"/>
      <c r="J283" s="117" t="str">
        <f t="shared" si="17"/>
        <v/>
      </c>
      <c r="K283" s="153"/>
      <c r="L283" s="105" t="str">
        <f t="shared" si="18"/>
        <v/>
      </c>
      <c r="M283" s="105" t="str">
        <f>IF(ISBLANK($D283),"",MATCH($L283,SEFA!$K:$K,0))</f>
        <v/>
      </c>
      <c r="N283" s="100" t="str">
        <f t="shared" si="19"/>
        <v/>
      </c>
    </row>
    <row r="284" spans="1:14">
      <c r="A284" s="116" t="str">
        <f t="shared" si="16"/>
        <v/>
      </c>
      <c r="B284" s="25"/>
      <c r="C284" s="105" t="str">
        <f>IF($B284&gt;0,VLOOKUP($B284,'State Agencies 070824'!$H:$L,3,FALSE),"")</f>
        <v/>
      </c>
      <c r="D284" s="25"/>
      <c r="E284" s="105" t="str">
        <f>IF($D284&gt;0,VLOOKUP($D284,'ALN 070824'!$A:$C,2,FALSE),"")</f>
        <v/>
      </c>
      <c r="F284" s="24"/>
      <c r="G284" s="25"/>
      <c r="H284" s="26"/>
      <c r="J284" s="117" t="str">
        <f t="shared" si="17"/>
        <v/>
      </c>
      <c r="K284" s="153"/>
      <c r="L284" s="105" t="str">
        <f t="shared" si="18"/>
        <v/>
      </c>
      <c r="M284" s="105" t="str">
        <f>IF(ISBLANK($D284),"",MATCH($L284,SEFA!$K:$K,0))</f>
        <v/>
      </c>
      <c r="N284" s="100" t="str">
        <f t="shared" si="19"/>
        <v/>
      </c>
    </row>
    <row r="285" spans="1:14">
      <c r="A285" s="116" t="str">
        <f t="shared" si="16"/>
        <v/>
      </c>
      <c r="B285" s="25"/>
      <c r="C285" s="105" t="str">
        <f>IF($B285&gt;0,VLOOKUP($B285,'State Agencies 070824'!$H:$L,3,FALSE),"")</f>
        <v/>
      </c>
      <c r="D285" s="25"/>
      <c r="E285" s="105" t="str">
        <f>IF($D285&gt;0,VLOOKUP($D285,'ALN 070824'!$A:$C,2,FALSE),"")</f>
        <v/>
      </c>
      <c r="F285" s="24"/>
      <c r="G285" s="25"/>
      <c r="H285" s="26"/>
      <c r="J285" s="117" t="str">
        <f t="shared" si="17"/>
        <v/>
      </c>
      <c r="K285" s="153"/>
      <c r="L285" s="105" t="str">
        <f t="shared" si="18"/>
        <v/>
      </c>
      <c r="M285" s="105" t="str">
        <f>IF(ISBLANK($D285),"",MATCH($L285,SEFA!$K:$K,0))</f>
        <v/>
      </c>
      <c r="N285" s="100" t="str">
        <f t="shared" si="19"/>
        <v/>
      </c>
    </row>
    <row r="286" spans="1:14">
      <c r="A286" s="116" t="str">
        <f t="shared" si="16"/>
        <v/>
      </c>
      <c r="B286" s="25"/>
      <c r="C286" s="105" t="str">
        <f>IF($B286&gt;0,VLOOKUP($B286,'State Agencies 070824'!$H:$L,3,FALSE),"")</f>
        <v/>
      </c>
      <c r="D286" s="25"/>
      <c r="E286" s="105" t="str">
        <f>IF($D286&gt;0,VLOOKUP($D286,'ALN 070824'!$A:$C,2,FALSE),"")</f>
        <v/>
      </c>
      <c r="F286" s="24"/>
      <c r="G286" s="25"/>
      <c r="H286" s="26"/>
      <c r="J286" s="117" t="str">
        <f t="shared" si="17"/>
        <v/>
      </c>
      <c r="K286" s="153"/>
      <c r="L286" s="105" t="str">
        <f t="shared" si="18"/>
        <v/>
      </c>
      <c r="M286" s="105" t="str">
        <f>IF(ISBLANK($D286),"",MATCH($L286,SEFA!$K:$K,0))</f>
        <v/>
      </c>
      <c r="N286" s="100" t="str">
        <f t="shared" si="19"/>
        <v/>
      </c>
    </row>
    <row r="287" spans="1:14">
      <c r="A287" s="116" t="str">
        <f t="shared" si="16"/>
        <v/>
      </c>
      <c r="B287" s="25"/>
      <c r="C287" s="105" t="str">
        <f>IF($B287&gt;0,VLOOKUP($B287,'State Agencies 070824'!$H:$L,3,FALSE),"")</f>
        <v/>
      </c>
      <c r="D287" s="25"/>
      <c r="E287" s="105" t="str">
        <f>IF($D287&gt;0,VLOOKUP($D287,'ALN 070824'!$A:$C,2,FALSE),"")</f>
        <v/>
      </c>
      <c r="F287" s="24"/>
      <c r="G287" s="25"/>
      <c r="H287" s="26"/>
      <c r="J287" s="117" t="str">
        <f t="shared" si="17"/>
        <v/>
      </c>
      <c r="K287" s="153"/>
      <c r="L287" s="105" t="str">
        <f t="shared" si="18"/>
        <v/>
      </c>
      <c r="M287" s="105" t="str">
        <f>IF(ISBLANK($D287),"",MATCH($L287,SEFA!$K:$K,0))</f>
        <v/>
      </c>
      <c r="N287" s="100" t="str">
        <f t="shared" si="19"/>
        <v/>
      </c>
    </row>
    <row r="288" spans="1:14">
      <c r="A288" s="116" t="str">
        <f t="shared" si="16"/>
        <v/>
      </c>
      <c r="B288" s="25"/>
      <c r="C288" s="105" t="str">
        <f>IF($B288&gt;0,VLOOKUP($B288,'State Agencies 070824'!$H:$L,3,FALSE),"")</f>
        <v/>
      </c>
      <c r="D288" s="25"/>
      <c r="E288" s="105" t="str">
        <f>IF($D288&gt;0,VLOOKUP($D288,'ALN 070824'!$A:$C,2,FALSE),"")</f>
        <v/>
      </c>
      <c r="F288" s="24"/>
      <c r="G288" s="25"/>
      <c r="H288" s="26"/>
      <c r="J288" s="117" t="str">
        <f t="shared" si="17"/>
        <v/>
      </c>
      <c r="K288" s="153"/>
      <c r="L288" s="105" t="str">
        <f t="shared" si="18"/>
        <v/>
      </c>
      <c r="M288" s="105" t="str">
        <f>IF(ISBLANK($D288),"",MATCH($L288,SEFA!$K:$K,0))</f>
        <v/>
      </c>
      <c r="N288" s="100" t="str">
        <f t="shared" si="19"/>
        <v/>
      </c>
    </row>
    <row r="289" spans="1:14">
      <c r="A289" s="116" t="str">
        <f t="shared" si="16"/>
        <v/>
      </c>
      <c r="B289" s="25"/>
      <c r="C289" s="105" t="str">
        <f>IF($B289&gt;0,VLOOKUP($B289,'State Agencies 070824'!$H:$L,3,FALSE),"")</f>
        <v/>
      </c>
      <c r="D289" s="25"/>
      <c r="E289" s="105" t="str">
        <f>IF($D289&gt;0,VLOOKUP($D289,'ALN 070824'!$A:$C,2,FALSE),"")</f>
        <v/>
      </c>
      <c r="F289" s="24"/>
      <c r="G289" s="25"/>
      <c r="H289" s="26"/>
      <c r="J289" s="117" t="str">
        <f t="shared" si="17"/>
        <v/>
      </c>
      <c r="K289" s="153"/>
      <c r="L289" s="105" t="str">
        <f t="shared" si="18"/>
        <v/>
      </c>
      <c r="M289" s="105" t="str">
        <f>IF(ISBLANK($D289),"",MATCH($L289,SEFA!$K:$K,0))</f>
        <v/>
      </c>
      <c r="N289" s="100" t="str">
        <f t="shared" si="19"/>
        <v/>
      </c>
    </row>
    <row r="290" spans="1:14">
      <c r="A290" s="116" t="str">
        <f t="shared" si="16"/>
        <v/>
      </c>
      <c r="B290" s="25"/>
      <c r="C290" s="105" t="str">
        <f>IF($B290&gt;0,VLOOKUP($B290,'State Agencies 070824'!$H:$L,3,FALSE),"")</f>
        <v/>
      </c>
      <c r="D290" s="25"/>
      <c r="E290" s="105" t="str">
        <f>IF($D290&gt;0,VLOOKUP($D290,'ALN 070824'!$A:$C,2,FALSE),"")</f>
        <v/>
      </c>
      <c r="F290" s="24"/>
      <c r="G290" s="25"/>
      <c r="H290" s="26"/>
      <c r="J290" s="117" t="str">
        <f t="shared" si="17"/>
        <v/>
      </c>
      <c r="K290" s="153"/>
      <c r="L290" s="105" t="str">
        <f t="shared" si="18"/>
        <v/>
      </c>
      <c r="M290" s="105" t="str">
        <f>IF(ISBLANK($D290),"",MATCH($L290,SEFA!$K:$K,0))</f>
        <v/>
      </c>
      <c r="N290" s="100" t="str">
        <f t="shared" si="19"/>
        <v/>
      </c>
    </row>
    <row r="291" spans="1:14">
      <c r="A291" s="116" t="str">
        <f t="shared" si="16"/>
        <v/>
      </c>
      <c r="B291" s="25"/>
      <c r="C291" s="105" t="str">
        <f>IF($B291&gt;0,VLOOKUP($B291,'State Agencies 070824'!$H:$L,3,FALSE),"")</f>
        <v/>
      </c>
      <c r="D291" s="25"/>
      <c r="E291" s="105" t="str">
        <f>IF($D291&gt;0,VLOOKUP($D291,'ALN 070824'!$A:$C,2,FALSE),"")</f>
        <v/>
      </c>
      <c r="F291" s="24"/>
      <c r="G291" s="25"/>
      <c r="H291" s="26"/>
      <c r="J291" s="117" t="str">
        <f t="shared" si="17"/>
        <v/>
      </c>
      <c r="K291" s="153"/>
      <c r="L291" s="105" t="str">
        <f t="shared" si="18"/>
        <v/>
      </c>
      <c r="M291" s="105" t="str">
        <f>IF(ISBLANK($D291),"",MATCH($L291,SEFA!$K:$K,0))</f>
        <v/>
      </c>
      <c r="N291" s="100" t="str">
        <f t="shared" si="19"/>
        <v/>
      </c>
    </row>
    <row r="292" spans="1:14">
      <c r="A292" s="116" t="str">
        <f t="shared" si="16"/>
        <v/>
      </c>
      <c r="B292" s="25"/>
      <c r="C292" s="105" t="str">
        <f>IF($B292&gt;0,VLOOKUP($B292,'State Agencies 070824'!$H:$L,3,FALSE),"")</f>
        <v/>
      </c>
      <c r="D292" s="25"/>
      <c r="E292" s="105" t="str">
        <f>IF($D292&gt;0,VLOOKUP($D292,'ALN 070824'!$A:$C,2,FALSE),"")</f>
        <v/>
      </c>
      <c r="F292" s="24"/>
      <c r="G292" s="25"/>
      <c r="H292" s="26"/>
      <c r="J292" s="117" t="str">
        <f t="shared" si="17"/>
        <v/>
      </c>
      <c r="K292" s="153"/>
      <c r="L292" s="105" t="str">
        <f t="shared" si="18"/>
        <v/>
      </c>
      <c r="M292" s="105" t="str">
        <f>IF(ISBLANK($D292),"",MATCH($L292,SEFA!$K:$K,0))</f>
        <v/>
      </c>
      <c r="N292" s="100" t="str">
        <f t="shared" si="19"/>
        <v/>
      </c>
    </row>
    <row r="293" spans="1:14">
      <c r="A293" s="116" t="str">
        <f t="shared" si="16"/>
        <v/>
      </c>
      <c r="B293" s="25"/>
      <c r="C293" s="105" t="str">
        <f>IF($B293&gt;0,VLOOKUP($B293,'State Agencies 070824'!$H:$L,3,FALSE),"")</f>
        <v/>
      </c>
      <c r="D293" s="25"/>
      <c r="E293" s="105" t="str">
        <f>IF($D293&gt;0,VLOOKUP($D293,'ALN 070824'!$A:$C,2,FALSE),"")</f>
        <v/>
      </c>
      <c r="F293" s="24"/>
      <c r="G293" s="25"/>
      <c r="H293" s="26"/>
      <c r="J293" s="117" t="str">
        <f t="shared" si="17"/>
        <v/>
      </c>
      <c r="K293" s="153"/>
      <c r="L293" s="105" t="str">
        <f t="shared" si="18"/>
        <v/>
      </c>
      <c r="M293" s="105" t="str">
        <f>IF(ISBLANK($D293),"",MATCH($L293,SEFA!$K:$K,0))</f>
        <v/>
      </c>
      <c r="N293" s="100" t="str">
        <f t="shared" si="19"/>
        <v/>
      </c>
    </row>
    <row r="294" spans="1:14">
      <c r="A294" s="116" t="str">
        <f t="shared" si="16"/>
        <v/>
      </c>
      <c r="B294" s="25"/>
      <c r="C294" s="105" t="str">
        <f>IF($B294&gt;0,VLOOKUP($B294,'State Agencies 070824'!$H:$L,3,FALSE),"")</f>
        <v/>
      </c>
      <c r="D294" s="25"/>
      <c r="E294" s="105" t="str">
        <f>IF($D294&gt;0,VLOOKUP($D294,'ALN 070824'!$A:$C,2,FALSE),"")</f>
        <v/>
      </c>
      <c r="F294" s="24"/>
      <c r="G294" s="25"/>
      <c r="H294" s="26"/>
      <c r="J294" s="117" t="str">
        <f t="shared" si="17"/>
        <v/>
      </c>
      <c r="K294" s="153"/>
      <c r="L294" s="105" t="str">
        <f t="shared" si="18"/>
        <v/>
      </c>
      <c r="M294" s="105" t="str">
        <f>IF(ISBLANK($D294),"",MATCH($L294,SEFA!$K:$K,0))</f>
        <v/>
      </c>
      <c r="N294" s="100" t="str">
        <f t="shared" si="19"/>
        <v/>
      </c>
    </row>
    <row r="295" spans="1:14">
      <c r="A295" s="116" t="str">
        <f t="shared" si="16"/>
        <v/>
      </c>
      <c r="B295" s="25"/>
      <c r="C295" s="105" t="str">
        <f>IF($B295&gt;0,VLOOKUP($B295,'State Agencies 070824'!$H:$L,3,FALSE),"")</f>
        <v/>
      </c>
      <c r="D295" s="25"/>
      <c r="E295" s="105" t="str">
        <f>IF($D295&gt;0,VLOOKUP($D295,'ALN 070824'!$A:$C,2,FALSE),"")</f>
        <v/>
      </c>
      <c r="F295" s="24"/>
      <c r="G295" s="25"/>
      <c r="H295" s="26"/>
      <c r="J295" s="117" t="str">
        <f t="shared" si="17"/>
        <v/>
      </c>
      <c r="K295" s="153"/>
      <c r="L295" s="105" t="str">
        <f t="shared" si="18"/>
        <v/>
      </c>
      <c r="M295" s="105" t="str">
        <f>IF(ISBLANK($D295),"",MATCH($L295,SEFA!$K:$K,0))</f>
        <v/>
      </c>
      <c r="N295" s="100" t="str">
        <f t="shared" si="19"/>
        <v/>
      </c>
    </row>
    <row r="296" spans="1:14">
      <c r="A296" s="116" t="str">
        <f t="shared" si="16"/>
        <v/>
      </c>
      <c r="B296" s="25"/>
      <c r="C296" s="105" t="str">
        <f>IF($B296&gt;0,VLOOKUP($B296,'State Agencies 070824'!$H:$L,3,FALSE),"")</f>
        <v/>
      </c>
      <c r="D296" s="25"/>
      <c r="E296" s="105" t="str">
        <f>IF($D296&gt;0,VLOOKUP($D296,'ALN 070824'!$A:$C,2,FALSE),"")</f>
        <v/>
      </c>
      <c r="F296" s="24"/>
      <c r="G296" s="25"/>
      <c r="H296" s="26"/>
      <c r="J296" s="117" t="str">
        <f t="shared" si="17"/>
        <v/>
      </c>
      <c r="K296" s="153"/>
      <c r="L296" s="105" t="str">
        <f t="shared" si="18"/>
        <v/>
      </c>
      <c r="M296" s="105" t="str">
        <f>IF(ISBLANK($D296),"",MATCH($L296,SEFA!$K:$K,0))</f>
        <v/>
      </c>
      <c r="N296" s="100" t="str">
        <f t="shared" si="19"/>
        <v/>
      </c>
    </row>
    <row r="297" spans="1:14">
      <c r="A297" s="116" t="str">
        <f t="shared" si="16"/>
        <v/>
      </c>
      <c r="B297" s="25"/>
      <c r="C297" s="105" t="str">
        <f>IF($B297&gt;0,VLOOKUP($B297,'State Agencies 070824'!$H:$L,3,FALSE),"")</f>
        <v/>
      </c>
      <c r="D297" s="25"/>
      <c r="E297" s="105" t="str">
        <f>IF($D297&gt;0,VLOOKUP($D297,'ALN 070824'!$A:$C,2,FALSE),"")</f>
        <v/>
      </c>
      <c r="F297" s="24"/>
      <c r="G297" s="25"/>
      <c r="H297" s="26"/>
      <c r="J297" s="117" t="str">
        <f t="shared" si="17"/>
        <v/>
      </c>
      <c r="K297" s="153"/>
      <c r="L297" s="105" t="str">
        <f t="shared" si="18"/>
        <v/>
      </c>
      <c r="M297" s="105" t="str">
        <f>IF(ISBLANK($D297),"",MATCH($L297,SEFA!$K:$K,0))</f>
        <v/>
      </c>
      <c r="N297" s="100" t="str">
        <f t="shared" si="19"/>
        <v/>
      </c>
    </row>
    <row r="298" spans="1:14">
      <c r="A298" s="116" t="str">
        <f t="shared" si="16"/>
        <v/>
      </c>
      <c r="B298" s="25"/>
      <c r="C298" s="105" t="str">
        <f>IF($B298&gt;0,VLOOKUP($B298,'State Agencies 070824'!$H:$L,3,FALSE),"")</f>
        <v/>
      </c>
      <c r="D298" s="25"/>
      <c r="E298" s="105" t="str">
        <f>IF($D298&gt;0,VLOOKUP($D298,'ALN 070824'!$A:$C,2,FALSE),"")</f>
        <v/>
      </c>
      <c r="F298" s="24"/>
      <c r="G298" s="25"/>
      <c r="H298" s="26"/>
      <c r="J298" s="117" t="str">
        <f t="shared" si="17"/>
        <v/>
      </c>
      <c r="K298" s="153"/>
      <c r="L298" s="105" t="str">
        <f t="shared" si="18"/>
        <v/>
      </c>
      <c r="M298" s="105" t="str">
        <f>IF(ISBLANK($D298),"",MATCH($L298,SEFA!$K:$K,0))</f>
        <v/>
      </c>
      <c r="N298" s="100" t="str">
        <f t="shared" si="19"/>
        <v/>
      </c>
    </row>
    <row r="299" spans="1:14">
      <c r="A299" s="116" t="str">
        <f t="shared" si="16"/>
        <v/>
      </c>
      <c r="B299" s="25"/>
      <c r="C299" s="105" t="str">
        <f>IF($B299&gt;0,VLOOKUP($B299,'State Agencies 070824'!$H:$L,3,FALSE),"")</f>
        <v/>
      </c>
      <c r="D299" s="25"/>
      <c r="E299" s="105" t="str">
        <f>IF($D299&gt;0,VLOOKUP($D299,'ALN 070824'!$A:$C,2,FALSE),"")</f>
        <v/>
      </c>
      <c r="F299" s="24"/>
      <c r="G299" s="25"/>
      <c r="H299" s="26"/>
      <c r="J299" s="117" t="str">
        <f t="shared" si="17"/>
        <v/>
      </c>
      <c r="K299" s="153"/>
      <c r="L299" s="105" t="str">
        <f t="shared" si="18"/>
        <v/>
      </c>
      <c r="M299" s="105" t="str">
        <f>IF(ISBLANK($D299),"",MATCH($L299,SEFA!$K:$K,0))</f>
        <v/>
      </c>
      <c r="N299" s="100" t="str">
        <f t="shared" si="19"/>
        <v/>
      </c>
    </row>
    <row r="300" spans="1:14">
      <c r="A300" s="116" t="str">
        <f t="shared" si="16"/>
        <v/>
      </c>
      <c r="B300" s="25"/>
      <c r="C300" s="105" t="str">
        <f>IF($B300&gt;0,VLOOKUP($B300,'State Agencies 070824'!$H:$L,3,FALSE),"")</f>
        <v/>
      </c>
      <c r="D300" s="25"/>
      <c r="E300" s="105" t="str">
        <f>IF($D300&gt;0,VLOOKUP($D300,'ALN 070824'!$A:$C,2,FALSE),"")</f>
        <v/>
      </c>
      <c r="F300" s="24"/>
      <c r="G300" s="25"/>
      <c r="H300" s="26"/>
      <c r="J300" s="117" t="str">
        <f t="shared" si="17"/>
        <v/>
      </c>
      <c r="K300" s="153"/>
      <c r="L300" s="105" t="str">
        <f t="shared" si="18"/>
        <v/>
      </c>
      <c r="M300" s="105" t="str">
        <f>IF(ISBLANK($D300),"",MATCH($L300,SEFA!$K:$K,0))</f>
        <v/>
      </c>
      <c r="N300" s="100" t="str">
        <f t="shared" si="19"/>
        <v/>
      </c>
    </row>
    <row r="301" spans="1:14">
      <c r="A301" s="116" t="str">
        <f t="shared" si="16"/>
        <v/>
      </c>
      <c r="B301" s="25"/>
      <c r="C301" s="105" t="str">
        <f>IF($B301&gt;0,VLOOKUP($B301,'State Agencies 070824'!$H:$L,3,FALSE),"")</f>
        <v/>
      </c>
      <c r="D301" s="25"/>
      <c r="E301" s="105" t="str">
        <f>IF($D301&gt;0,VLOOKUP($D301,'ALN 070824'!$A:$C,2,FALSE),"")</f>
        <v/>
      </c>
      <c r="F301" s="24"/>
      <c r="G301" s="25"/>
      <c r="H301" s="26"/>
      <c r="J301" s="117" t="str">
        <f t="shared" si="17"/>
        <v/>
      </c>
      <c r="K301" s="153"/>
      <c r="L301" s="105" t="str">
        <f t="shared" si="18"/>
        <v/>
      </c>
      <c r="M301" s="105" t="str">
        <f>IF(ISBLANK($D301),"",MATCH($L301,SEFA!$K:$K,0))</f>
        <v/>
      </c>
      <c r="N301" s="100" t="str">
        <f t="shared" si="19"/>
        <v/>
      </c>
    </row>
    <row r="302" spans="1:14">
      <c r="A302" s="116" t="str">
        <f t="shared" si="16"/>
        <v/>
      </c>
      <c r="B302" s="25"/>
      <c r="C302" s="105" t="str">
        <f>IF($B302&gt;0,VLOOKUP($B302,'State Agencies 070824'!$H:$L,3,FALSE),"")</f>
        <v/>
      </c>
      <c r="D302" s="25"/>
      <c r="E302" s="105" t="str">
        <f>IF($D302&gt;0,VLOOKUP($D302,'ALN 070824'!$A:$C,2,FALSE),"")</f>
        <v/>
      </c>
      <c r="F302" s="24"/>
      <c r="G302" s="25"/>
      <c r="H302" s="26"/>
      <c r="J302" s="117" t="str">
        <f t="shared" si="17"/>
        <v/>
      </c>
      <c r="K302" s="153"/>
      <c r="L302" s="105" t="str">
        <f t="shared" si="18"/>
        <v/>
      </c>
      <c r="M302" s="105" t="str">
        <f>IF(ISBLANK($D302),"",MATCH($L302,SEFA!$K:$K,0))</f>
        <v/>
      </c>
      <c r="N302" s="100" t="str">
        <f t="shared" si="19"/>
        <v/>
      </c>
    </row>
    <row r="303" spans="1:14">
      <c r="A303" s="116" t="str">
        <f t="shared" si="16"/>
        <v/>
      </c>
      <c r="B303" s="25"/>
      <c r="C303" s="105" t="str">
        <f>IF($B303&gt;0,VLOOKUP($B303,'State Agencies 070824'!$H:$L,3,FALSE),"")</f>
        <v/>
      </c>
      <c r="D303" s="25"/>
      <c r="E303" s="105" t="str">
        <f>IF($D303&gt;0,VLOOKUP($D303,'ALN 070824'!$A:$C,2,FALSE),"")</f>
        <v/>
      </c>
      <c r="F303" s="24"/>
      <c r="G303" s="25"/>
      <c r="H303" s="26"/>
      <c r="J303" s="117" t="str">
        <f t="shared" si="17"/>
        <v/>
      </c>
      <c r="K303" s="153"/>
      <c r="L303" s="105" t="str">
        <f t="shared" si="18"/>
        <v/>
      </c>
      <c r="M303" s="105" t="str">
        <f>IF(ISBLANK($D303),"",MATCH($L303,SEFA!$K:$K,0))</f>
        <v/>
      </c>
      <c r="N303" s="100" t="str">
        <f t="shared" si="19"/>
        <v/>
      </c>
    </row>
    <row r="304" spans="1:14">
      <c r="A304" s="116" t="str">
        <f t="shared" si="16"/>
        <v/>
      </c>
      <c r="B304" s="25"/>
      <c r="C304" s="105" t="str">
        <f>IF($B304&gt;0,VLOOKUP($B304,'State Agencies 070824'!$H:$L,3,FALSE),"")</f>
        <v/>
      </c>
      <c r="D304" s="25"/>
      <c r="E304" s="105" t="str">
        <f>IF($D304&gt;0,VLOOKUP($D304,'ALN 070824'!$A:$C,2,FALSE),"")</f>
        <v/>
      </c>
      <c r="F304" s="24"/>
      <c r="G304" s="25"/>
      <c r="H304" s="26"/>
      <c r="J304" s="117" t="str">
        <f t="shared" si="17"/>
        <v/>
      </c>
      <c r="K304" s="153"/>
      <c r="L304" s="105" t="str">
        <f t="shared" si="18"/>
        <v/>
      </c>
      <c r="M304" s="105" t="str">
        <f>IF(ISBLANK($D304),"",MATCH($L304,SEFA!$K:$K,0))</f>
        <v/>
      </c>
      <c r="N304" s="100" t="str">
        <f t="shared" si="19"/>
        <v/>
      </c>
    </row>
    <row r="305" spans="1:14">
      <c r="A305" s="116" t="str">
        <f t="shared" si="16"/>
        <v/>
      </c>
      <c r="B305" s="25"/>
      <c r="C305" s="105" t="str">
        <f>IF($B305&gt;0,VLOOKUP($B305,'State Agencies 070824'!$H:$L,3,FALSE),"")</f>
        <v/>
      </c>
      <c r="D305" s="25"/>
      <c r="E305" s="105" t="str">
        <f>IF($D305&gt;0,VLOOKUP($D305,'ALN 070824'!$A:$C,2,FALSE),"")</f>
        <v/>
      </c>
      <c r="F305" s="24"/>
      <c r="G305" s="25"/>
      <c r="H305" s="26"/>
      <c r="J305" s="117" t="str">
        <f t="shared" si="17"/>
        <v/>
      </c>
      <c r="K305" s="153"/>
      <c r="L305" s="105" t="str">
        <f t="shared" si="18"/>
        <v/>
      </c>
      <c r="M305" s="105" t="str">
        <f>IF(ISBLANK($D305),"",MATCH($L305,SEFA!$K:$K,0))</f>
        <v/>
      </c>
      <c r="N305" s="100" t="str">
        <f t="shared" si="19"/>
        <v/>
      </c>
    </row>
    <row r="306" spans="1:14">
      <c r="A306" s="116" t="str">
        <f t="shared" si="16"/>
        <v/>
      </c>
      <c r="B306" s="25"/>
      <c r="C306" s="105" t="str">
        <f>IF($B306&gt;0,VLOOKUP($B306,'State Agencies 070824'!$H:$L,3,FALSE),"")</f>
        <v/>
      </c>
      <c r="D306" s="25"/>
      <c r="E306" s="105" t="str">
        <f>IF($D306&gt;0,VLOOKUP($D306,'ALN 070824'!$A:$C,2,FALSE),"")</f>
        <v/>
      </c>
      <c r="F306" s="24"/>
      <c r="G306" s="25"/>
      <c r="H306" s="26"/>
      <c r="J306" s="117" t="str">
        <f t="shared" si="17"/>
        <v/>
      </c>
      <c r="K306" s="153"/>
      <c r="L306" s="105" t="str">
        <f t="shared" si="18"/>
        <v/>
      </c>
      <c r="M306" s="105" t="str">
        <f>IF(ISBLANK($D306),"",MATCH($L306,SEFA!$K:$K,0))</f>
        <v/>
      </c>
      <c r="N306" s="100" t="str">
        <f t="shared" si="19"/>
        <v/>
      </c>
    </row>
    <row r="307" spans="1:14">
      <c r="A307" s="116" t="str">
        <f t="shared" si="16"/>
        <v/>
      </c>
      <c r="B307" s="25"/>
      <c r="C307" s="105" t="str">
        <f>IF($B307&gt;0,VLOOKUP($B307,'State Agencies 070824'!$H:$L,3,FALSE),"")</f>
        <v/>
      </c>
      <c r="D307" s="25"/>
      <c r="E307" s="105" t="str">
        <f>IF($D307&gt;0,VLOOKUP($D307,'ALN 070824'!$A:$C,2,FALSE),"")</f>
        <v/>
      </c>
      <c r="F307" s="24"/>
      <c r="G307" s="25"/>
      <c r="H307" s="26"/>
      <c r="J307" s="117" t="str">
        <f t="shared" si="17"/>
        <v/>
      </c>
      <c r="K307" s="153"/>
      <c r="L307" s="105" t="str">
        <f t="shared" si="18"/>
        <v/>
      </c>
      <c r="M307" s="105" t="str">
        <f>IF(ISBLANK($D307),"",MATCH($L307,SEFA!$K:$K,0))</f>
        <v/>
      </c>
      <c r="N307" s="100" t="str">
        <f t="shared" si="19"/>
        <v/>
      </c>
    </row>
    <row r="308" spans="1:14">
      <c r="A308" s="116" t="str">
        <f t="shared" si="16"/>
        <v/>
      </c>
      <c r="B308" s="25"/>
      <c r="C308" s="105" t="str">
        <f>IF($B308&gt;0,VLOOKUP($B308,'State Agencies 070824'!$H:$L,3,FALSE),"")</f>
        <v/>
      </c>
      <c r="D308" s="25"/>
      <c r="E308" s="105" t="str">
        <f>IF($D308&gt;0,VLOOKUP($D308,'ALN 070824'!$A:$C,2,FALSE),"")</f>
        <v/>
      </c>
      <c r="F308" s="24"/>
      <c r="G308" s="25"/>
      <c r="H308" s="26"/>
      <c r="J308" s="117" t="str">
        <f t="shared" si="17"/>
        <v/>
      </c>
      <c r="K308" s="153"/>
      <c r="L308" s="105" t="str">
        <f t="shared" si="18"/>
        <v/>
      </c>
      <c r="M308" s="105" t="str">
        <f>IF(ISBLANK($D308),"",MATCH($L308,SEFA!$K:$K,0))</f>
        <v/>
      </c>
      <c r="N308" s="100" t="str">
        <f t="shared" si="19"/>
        <v/>
      </c>
    </row>
    <row r="309" spans="1:14">
      <c r="A309" s="116" t="str">
        <f t="shared" si="16"/>
        <v/>
      </c>
      <c r="B309" s="25"/>
      <c r="C309" s="105" t="str">
        <f>IF($B309&gt;0,VLOOKUP($B309,'State Agencies 070824'!$H:$L,3,FALSE),"")</f>
        <v/>
      </c>
      <c r="D309" s="25"/>
      <c r="E309" s="105" t="str">
        <f>IF($D309&gt;0,VLOOKUP($D309,'ALN 070824'!$A:$C,2,FALSE),"")</f>
        <v/>
      </c>
      <c r="F309" s="24"/>
      <c r="G309" s="25"/>
      <c r="H309" s="26"/>
      <c r="J309" s="117" t="str">
        <f t="shared" si="17"/>
        <v/>
      </c>
      <c r="K309" s="153"/>
      <c r="L309" s="105" t="str">
        <f t="shared" si="18"/>
        <v/>
      </c>
      <c r="M309" s="105" t="str">
        <f>IF(ISBLANK($D309),"",MATCH($L309,SEFA!$K:$K,0))</f>
        <v/>
      </c>
      <c r="N309" s="100" t="str">
        <f t="shared" si="19"/>
        <v/>
      </c>
    </row>
    <row r="310" spans="1:14">
      <c r="A310" s="116" t="str">
        <f t="shared" si="16"/>
        <v/>
      </c>
      <c r="B310" s="25"/>
      <c r="C310" s="105" t="str">
        <f>IF($B310&gt;0,VLOOKUP($B310,'State Agencies 070824'!$H:$L,3,FALSE),"")</f>
        <v/>
      </c>
      <c r="D310" s="25"/>
      <c r="E310" s="105" t="str">
        <f>IF($D310&gt;0,VLOOKUP($D310,'ALN 070824'!$A:$C,2,FALSE),"")</f>
        <v/>
      </c>
      <c r="F310" s="24"/>
      <c r="G310" s="25"/>
      <c r="H310" s="26"/>
      <c r="J310" s="117" t="str">
        <f t="shared" si="17"/>
        <v/>
      </c>
      <c r="K310" s="153"/>
      <c r="L310" s="105" t="str">
        <f t="shared" si="18"/>
        <v/>
      </c>
      <c r="M310" s="105" t="str">
        <f>IF(ISBLANK($D310),"",MATCH($L310,SEFA!$K:$K,0))</f>
        <v/>
      </c>
      <c r="N310" s="100" t="str">
        <f t="shared" si="19"/>
        <v/>
      </c>
    </row>
    <row r="311" spans="1:14">
      <c r="A311" s="116" t="str">
        <f t="shared" si="16"/>
        <v/>
      </c>
      <c r="B311" s="25"/>
      <c r="C311" s="105" t="str">
        <f>IF($B311&gt;0,VLOOKUP($B311,'State Agencies 070824'!$H:$L,3,FALSE),"")</f>
        <v/>
      </c>
      <c r="D311" s="25"/>
      <c r="E311" s="105" t="str">
        <f>IF($D311&gt;0,VLOOKUP($D311,'ALN 070824'!$A:$C,2,FALSE),"")</f>
        <v/>
      </c>
      <c r="F311" s="24"/>
      <c r="G311" s="25"/>
      <c r="H311" s="26"/>
      <c r="J311" s="117" t="str">
        <f t="shared" si="17"/>
        <v/>
      </c>
      <c r="K311" s="153"/>
      <c r="L311" s="105" t="str">
        <f t="shared" si="18"/>
        <v/>
      </c>
      <c r="M311" s="105" t="str">
        <f>IF(ISBLANK($D311),"",MATCH($L311,SEFA!$K:$K,0))</f>
        <v/>
      </c>
      <c r="N311" s="100" t="str">
        <f t="shared" si="19"/>
        <v/>
      </c>
    </row>
    <row r="312" spans="1:14">
      <c r="A312" s="116" t="str">
        <f t="shared" si="16"/>
        <v/>
      </c>
      <c r="B312" s="25"/>
      <c r="C312" s="105" t="str">
        <f>IF($B312&gt;0,VLOOKUP($B312,'State Agencies 070824'!$H:$L,3,FALSE),"")</f>
        <v/>
      </c>
      <c r="D312" s="25"/>
      <c r="E312" s="105" t="str">
        <f>IF($D312&gt;0,VLOOKUP($D312,'ALN 070824'!$A:$C,2,FALSE),"")</f>
        <v/>
      </c>
      <c r="F312" s="24"/>
      <c r="G312" s="25"/>
      <c r="H312" s="26"/>
      <c r="J312" s="117" t="str">
        <f t="shared" si="17"/>
        <v/>
      </c>
      <c r="K312" s="153"/>
      <c r="L312" s="105" t="str">
        <f t="shared" si="18"/>
        <v/>
      </c>
      <c r="M312" s="105" t="str">
        <f>IF(ISBLANK($D312),"",MATCH($L312,SEFA!$K:$K,0))</f>
        <v/>
      </c>
      <c r="N312" s="100" t="str">
        <f t="shared" si="19"/>
        <v/>
      </c>
    </row>
    <row r="313" spans="1:14">
      <c r="A313" s="116" t="str">
        <f t="shared" si="16"/>
        <v/>
      </c>
      <c r="B313" s="25"/>
      <c r="C313" s="105" t="str">
        <f>IF($B313&gt;0,VLOOKUP($B313,'State Agencies 070824'!$H:$L,3,FALSE),"")</f>
        <v/>
      </c>
      <c r="D313" s="25"/>
      <c r="E313" s="105" t="str">
        <f>IF($D313&gt;0,VLOOKUP($D313,'ALN 070824'!$A:$C,2,FALSE),"")</f>
        <v/>
      </c>
      <c r="F313" s="24"/>
      <c r="G313" s="25"/>
      <c r="H313" s="26"/>
      <c r="J313" s="117" t="str">
        <f t="shared" si="17"/>
        <v/>
      </c>
      <c r="K313" s="153"/>
      <c r="L313" s="105" t="str">
        <f t="shared" si="18"/>
        <v/>
      </c>
      <c r="M313" s="105" t="str">
        <f>IF(ISBLANK($D313),"",MATCH($L313,SEFA!$K:$K,0))</f>
        <v/>
      </c>
      <c r="N313" s="100" t="str">
        <f t="shared" si="19"/>
        <v/>
      </c>
    </row>
    <row r="314" spans="1:14">
      <c r="A314" s="116" t="str">
        <f t="shared" si="16"/>
        <v/>
      </c>
      <c r="B314" s="25"/>
      <c r="C314" s="105" t="str">
        <f>IF($B314&gt;0,VLOOKUP($B314,'State Agencies 070824'!$H:$L,3,FALSE),"")</f>
        <v/>
      </c>
      <c r="D314" s="25"/>
      <c r="E314" s="105" t="str">
        <f>IF($D314&gt;0,VLOOKUP($D314,'ALN 070824'!$A:$C,2,FALSE),"")</f>
        <v/>
      </c>
      <c r="F314" s="24"/>
      <c r="G314" s="25"/>
      <c r="H314" s="26"/>
      <c r="J314" s="117" t="str">
        <f t="shared" si="17"/>
        <v/>
      </c>
      <c r="K314" s="153"/>
      <c r="L314" s="105" t="str">
        <f t="shared" si="18"/>
        <v/>
      </c>
      <c r="M314" s="105" t="str">
        <f>IF(ISBLANK($D314),"",MATCH($L314,SEFA!$K:$K,0))</f>
        <v/>
      </c>
      <c r="N314" s="100" t="str">
        <f t="shared" si="19"/>
        <v/>
      </c>
    </row>
    <row r="315" spans="1:14">
      <c r="A315" s="116" t="str">
        <f t="shared" si="16"/>
        <v/>
      </c>
      <c r="B315" s="25"/>
      <c r="C315" s="105" t="str">
        <f>IF($B315&gt;0,VLOOKUP($B315,'State Agencies 070824'!$H:$L,3,FALSE),"")</f>
        <v/>
      </c>
      <c r="D315" s="25"/>
      <c r="E315" s="105" t="str">
        <f>IF($D315&gt;0,VLOOKUP($D315,'ALN 070824'!$A:$C,2,FALSE),"")</f>
        <v/>
      </c>
      <c r="F315" s="24"/>
      <c r="G315" s="25"/>
      <c r="H315" s="26"/>
      <c r="J315" s="117" t="str">
        <f t="shared" si="17"/>
        <v/>
      </c>
      <c r="K315" s="153"/>
      <c r="L315" s="105" t="str">
        <f t="shared" si="18"/>
        <v/>
      </c>
      <c r="M315" s="105" t="str">
        <f>IF(ISBLANK($D315),"",MATCH($L315,SEFA!$K:$K,0))</f>
        <v/>
      </c>
      <c r="N315" s="100" t="str">
        <f t="shared" si="19"/>
        <v/>
      </c>
    </row>
    <row r="316" spans="1:14">
      <c r="A316" s="116" t="str">
        <f t="shared" si="16"/>
        <v/>
      </c>
      <c r="B316" s="25"/>
      <c r="C316" s="105" t="str">
        <f>IF($B316&gt;0,VLOOKUP($B316,'State Agencies 070824'!$H:$L,3,FALSE),"")</f>
        <v/>
      </c>
      <c r="D316" s="25"/>
      <c r="E316" s="105" t="str">
        <f>IF($D316&gt;0,VLOOKUP($D316,'ALN 070824'!$A:$C,2,FALSE),"")</f>
        <v/>
      </c>
      <c r="F316" s="24"/>
      <c r="G316" s="25"/>
      <c r="H316" s="26"/>
      <c r="J316" s="117" t="str">
        <f t="shared" si="17"/>
        <v/>
      </c>
      <c r="K316" s="153"/>
      <c r="L316" s="105" t="str">
        <f t="shared" si="18"/>
        <v/>
      </c>
      <c r="M316" s="105" t="str">
        <f>IF(ISBLANK($D316),"",MATCH($L316,SEFA!$K:$K,0))</f>
        <v/>
      </c>
      <c r="N316" s="100" t="str">
        <f t="shared" si="19"/>
        <v/>
      </c>
    </row>
    <row r="317" spans="1:14">
      <c r="A317" s="116" t="str">
        <f t="shared" si="16"/>
        <v/>
      </c>
      <c r="B317" s="25"/>
      <c r="C317" s="105" t="str">
        <f>IF($B317&gt;0,VLOOKUP($B317,'State Agencies 070824'!$H:$L,3,FALSE),"")</f>
        <v/>
      </c>
      <c r="D317" s="25"/>
      <c r="E317" s="105" t="str">
        <f>IF($D317&gt;0,VLOOKUP($D317,'ALN 070824'!$A:$C,2,FALSE),"")</f>
        <v/>
      </c>
      <c r="F317" s="24"/>
      <c r="G317" s="25"/>
      <c r="H317" s="26"/>
      <c r="J317" s="117" t="str">
        <f t="shared" si="17"/>
        <v/>
      </c>
      <c r="K317" s="153"/>
      <c r="L317" s="105" t="str">
        <f t="shared" si="18"/>
        <v/>
      </c>
      <c r="M317" s="105" t="str">
        <f>IF(ISBLANK($D317),"",MATCH($L317,SEFA!$K:$K,0))</f>
        <v/>
      </c>
      <c r="N317" s="100" t="str">
        <f t="shared" si="19"/>
        <v/>
      </c>
    </row>
    <row r="318" spans="1:14">
      <c r="A318" s="116" t="str">
        <f t="shared" si="16"/>
        <v/>
      </c>
      <c r="B318" s="25"/>
      <c r="C318" s="105" t="str">
        <f>IF($B318&gt;0,VLOOKUP($B318,'State Agencies 070824'!$H:$L,3,FALSE),"")</f>
        <v/>
      </c>
      <c r="D318" s="25"/>
      <c r="E318" s="105" t="str">
        <f>IF($D318&gt;0,VLOOKUP($D318,'ALN 070824'!$A:$C,2,FALSE),"")</f>
        <v/>
      </c>
      <c r="F318" s="24"/>
      <c r="G318" s="25"/>
      <c r="H318" s="26"/>
      <c r="J318" s="117" t="str">
        <f t="shared" si="17"/>
        <v/>
      </c>
      <c r="K318" s="153"/>
      <c r="L318" s="105" t="str">
        <f t="shared" si="18"/>
        <v/>
      </c>
      <c r="M318" s="105" t="str">
        <f>IF(ISBLANK($D318),"",MATCH($L318,SEFA!$K:$K,0))</f>
        <v/>
      </c>
      <c r="N318" s="100" t="str">
        <f t="shared" si="19"/>
        <v/>
      </c>
    </row>
    <row r="319" spans="1:14">
      <c r="A319" s="116" t="str">
        <f t="shared" si="16"/>
        <v/>
      </c>
      <c r="B319" s="25"/>
      <c r="C319" s="105" t="str">
        <f>IF($B319&gt;0,VLOOKUP($B319,'State Agencies 070824'!$H:$L,3,FALSE),"")</f>
        <v/>
      </c>
      <c r="D319" s="25"/>
      <c r="E319" s="105" t="str">
        <f>IF($D319&gt;0,VLOOKUP($D319,'ALN 070824'!$A:$C,2,FALSE),"")</f>
        <v/>
      </c>
      <c r="F319" s="24"/>
      <c r="G319" s="25"/>
      <c r="H319" s="26"/>
      <c r="J319" s="117" t="str">
        <f t="shared" si="17"/>
        <v/>
      </c>
      <c r="K319" s="153"/>
      <c r="L319" s="105" t="str">
        <f t="shared" si="18"/>
        <v/>
      </c>
      <c r="M319" s="105" t="str">
        <f>IF(ISBLANK($D319),"",MATCH($L319,SEFA!$K:$K,0))</f>
        <v/>
      </c>
      <c r="N319" s="100" t="str">
        <f t="shared" si="19"/>
        <v/>
      </c>
    </row>
    <row r="320" spans="1:14">
      <c r="A320" s="116" t="str">
        <f t="shared" si="16"/>
        <v/>
      </c>
      <c r="B320" s="25"/>
      <c r="C320" s="105" t="str">
        <f>IF($B320&gt;0,VLOOKUP($B320,'State Agencies 070824'!$H:$L,3,FALSE),"")</f>
        <v/>
      </c>
      <c r="D320" s="25"/>
      <c r="E320" s="105" t="str">
        <f>IF($D320&gt;0,VLOOKUP($D320,'ALN 070824'!$A:$C,2,FALSE),"")</f>
        <v/>
      </c>
      <c r="F320" s="24"/>
      <c r="G320" s="25"/>
      <c r="H320" s="26"/>
      <c r="J320" s="117" t="str">
        <f t="shared" si="17"/>
        <v/>
      </c>
      <c r="K320" s="153"/>
      <c r="L320" s="105" t="str">
        <f t="shared" si="18"/>
        <v/>
      </c>
      <c r="M320" s="105" t="str">
        <f>IF(ISBLANK($D320),"",MATCH($L320,SEFA!$K:$K,0))</f>
        <v/>
      </c>
      <c r="N320" s="100" t="str">
        <f t="shared" si="19"/>
        <v/>
      </c>
    </row>
    <row r="321" spans="1:14">
      <c r="A321" s="116" t="str">
        <f t="shared" si="16"/>
        <v/>
      </c>
      <c r="B321" s="25"/>
      <c r="C321" s="105" t="str">
        <f>IF($B321&gt;0,VLOOKUP($B321,'State Agencies 070824'!$H:$L,3,FALSE),"")</f>
        <v/>
      </c>
      <c r="D321" s="25"/>
      <c r="E321" s="105" t="str">
        <f>IF($D321&gt;0,VLOOKUP($D321,'ALN 070824'!$A:$C,2,FALSE),"")</f>
        <v/>
      </c>
      <c r="F321" s="24"/>
      <c r="G321" s="25"/>
      <c r="H321" s="26"/>
      <c r="J321" s="117" t="str">
        <f t="shared" si="17"/>
        <v/>
      </c>
      <c r="K321" s="153"/>
      <c r="L321" s="105" t="str">
        <f t="shared" si="18"/>
        <v/>
      </c>
      <c r="M321" s="105" t="str">
        <f>IF(ISBLANK($D321),"",MATCH($L321,SEFA!$K:$K,0))</f>
        <v/>
      </c>
      <c r="N321" s="100" t="str">
        <f t="shared" si="19"/>
        <v/>
      </c>
    </row>
    <row r="322" spans="1:14">
      <c r="A322" s="116" t="str">
        <f t="shared" si="16"/>
        <v/>
      </c>
      <c r="B322" s="25"/>
      <c r="C322" s="105" t="str">
        <f>IF($B322&gt;0,VLOOKUP($B322,'State Agencies 070824'!$H:$L,3,FALSE),"")</f>
        <v/>
      </c>
      <c r="D322" s="25"/>
      <c r="E322" s="105" t="str">
        <f>IF($D322&gt;0,VLOOKUP($D322,'ALN 070824'!$A:$C,2,FALSE),"")</f>
        <v/>
      </c>
      <c r="F322" s="24"/>
      <c r="G322" s="25"/>
      <c r="H322" s="26"/>
      <c r="J322" s="117" t="str">
        <f t="shared" si="17"/>
        <v/>
      </c>
      <c r="K322" s="153"/>
      <c r="L322" s="105" t="str">
        <f t="shared" si="18"/>
        <v/>
      </c>
      <c r="M322" s="105" t="str">
        <f>IF(ISBLANK($D322),"",MATCH($L322,SEFA!$K:$K,0))</f>
        <v/>
      </c>
      <c r="N322" s="100" t="str">
        <f t="shared" si="19"/>
        <v/>
      </c>
    </row>
    <row r="323" spans="1:14">
      <c r="A323" s="116" t="str">
        <f t="shared" si="16"/>
        <v/>
      </c>
      <c r="B323" s="25"/>
      <c r="C323" s="105" t="str">
        <f>IF($B323&gt;0,VLOOKUP($B323,'State Agencies 070824'!$H:$L,3,FALSE),"")</f>
        <v/>
      </c>
      <c r="D323" s="25"/>
      <c r="E323" s="105" t="str">
        <f>IF($D323&gt;0,VLOOKUP($D323,'ALN 070824'!$A:$C,2,FALSE),"")</f>
        <v/>
      </c>
      <c r="F323" s="24"/>
      <c r="G323" s="25"/>
      <c r="H323" s="26"/>
      <c r="J323" s="117" t="str">
        <f t="shared" si="17"/>
        <v/>
      </c>
      <c r="K323" s="153"/>
      <c r="L323" s="105" t="str">
        <f t="shared" si="18"/>
        <v/>
      </c>
      <c r="M323" s="105" t="str">
        <f>IF(ISBLANK($D323),"",MATCH($L323,SEFA!$K:$K,0))</f>
        <v/>
      </c>
      <c r="N323" s="100" t="str">
        <f t="shared" si="19"/>
        <v/>
      </c>
    </row>
    <row r="324" spans="1:14">
      <c r="A324" s="116" t="str">
        <f t="shared" si="16"/>
        <v/>
      </c>
      <c r="B324" s="25"/>
      <c r="C324" s="105" t="str">
        <f>IF($B324&gt;0,VLOOKUP($B324,'State Agencies 070824'!$H:$L,3,FALSE),"")</f>
        <v/>
      </c>
      <c r="D324" s="25"/>
      <c r="E324" s="105" t="str">
        <f>IF($D324&gt;0,VLOOKUP($D324,'ALN 070824'!$A:$C,2,FALSE),"")</f>
        <v/>
      </c>
      <c r="F324" s="24"/>
      <c r="G324" s="25"/>
      <c r="H324" s="26"/>
      <c r="J324" s="117" t="str">
        <f t="shared" si="17"/>
        <v/>
      </c>
      <c r="K324" s="153"/>
      <c r="L324" s="105" t="str">
        <f t="shared" si="18"/>
        <v/>
      </c>
      <c r="M324" s="105" t="str">
        <f>IF(ISBLANK($D324),"",MATCH($L324,SEFA!$K:$K,0))</f>
        <v/>
      </c>
      <c r="N324" s="100" t="str">
        <f t="shared" si="19"/>
        <v/>
      </c>
    </row>
    <row r="325" spans="1:14">
      <c r="A325" s="116" t="str">
        <f t="shared" si="16"/>
        <v/>
      </c>
      <c r="B325" s="25"/>
      <c r="C325" s="105" t="str">
        <f>IF($B325&gt;0,VLOOKUP($B325,'State Agencies 070824'!$H:$L,3,FALSE),"")</f>
        <v/>
      </c>
      <c r="D325" s="25"/>
      <c r="E325" s="105" t="str">
        <f>IF($D325&gt;0,VLOOKUP($D325,'ALN 070824'!$A:$C,2,FALSE),"")</f>
        <v/>
      </c>
      <c r="F325" s="24"/>
      <c r="G325" s="25"/>
      <c r="H325" s="26"/>
      <c r="J325" s="117" t="str">
        <f t="shared" si="17"/>
        <v/>
      </c>
      <c r="K325" s="153"/>
      <c r="L325" s="105" t="str">
        <f t="shared" si="18"/>
        <v/>
      </c>
      <c r="M325" s="105" t="str">
        <f>IF(ISBLANK($D325),"",MATCH($L325,SEFA!$K:$K,0))</f>
        <v/>
      </c>
      <c r="N325" s="100" t="str">
        <f t="shared" si="19"/>
        <v/>
      </c>
    </row>
    <row r="326" spans="1:14">
      <c r="A326" s="116" t="str">
        <f t="shared" si="16"/>
        <v/>
      </c>
      <c r="B326" s="25"/>
      <c r="C326" s="105" t="str">
        <f>IF($B326&gt;0,VLOOKUP($B326,'State Agencies 070824'!$H:$L,3,FALSE),"")</f>
        <v/>
      </c>
      <c r="D326" s="25"/>
      <c r="E326" s="105" t="str">
        <f>IF($D326&gt;0,VLOOKUP($D326,'ALN 070824'!$A:$C,2,FALSE),"")</f>
        <v/>
      </c>
      <c r="F326" s="24"/>
      <c r="G326" s="25"/>
      <c r="H326" s="26"/>
      <c r="J326" s="117" t="str">
        <f t="shared" si="17"/>
        <v/>
      </c>
      <c r="K326" s="153"/>
      <c r="L326" s="105" t="str">
        <f t="shared" si="18"/>
        <v/>
      </c>
      <c r="M326" s="105" t="str">
        <f>IF(ISBLANK($D326),"",MATCH($L326,SEFA!$K:$K,0))</f>
        <v/>
      </c>
      <c r="N326" s="100" t="str">
        <f t="shared" si="19"/>
        <v/>
      </c>
    </row>
    <row r="327" spans="1:14">
      <c r="A327" s="116" t="str">
        <f t="shared" si="16"/>
        <v/>
      </c>
      <c r="B327" s="25"/>
      <c r="C327" s="105" t="str">
        <f>IF($B327&gt;0,VLOOKUP($B327,'State Agencies 070824'!$H:$L,3,FALSE),"")</f>
        <v/>
      </c>
      <c r="D327" s="25"/>
      <c r="E327" s="105" t="str">
        <f>IF($D327&gt;0,VLOOKUP($D327,'ALN 070824'!$A:$C,2,FALSE),"")</f>
        <v/>
      </c>
      <c r="F327" s="24"/>
      <c r="G327" s="25"/>
      <c r="H327" s="26"/>
      <c r="J327" s="117" t="str">
        <f t="shared" si="17"/>
        <v/>
      </c>
      <c r="K327" s="153"/>
      <c r="L327" s="105" t="str">
        <f t="shared" si="18"/>
        <v/>
      </c>
      <c r="M327" s="105" t="str">
        <f>IF(ISBLANK($D327),"",MATCH($L327,SEFA!$K:$K,0))</f>
        <v/>
      </c>
      <c r="N327" s="100" t="str">
        <f t="shared" si="19"/>
        <v/>
      </c>
    </row>
    <row r="328" spans="1:14">
      <c r="A328" s="116" t="str">
        <f t="shared" si="16"/>
        <v/>
      </c>
      <c r="B328" s="25"/>
      <c r="C328" s="105" t="str">
        <f>IF($B328&gt;0,VLOOKUP($B328,'State Agencies 070824'!$H:$L,3,FALSE),"")</f>
        <v/>
      </c>
      <c r="D328" s="25"/>
      <c r="E328" s="105" t="str">
        <f>IF($D328&gt;0,VLOOKUP($D328,'ALN 070824'!$A:$C,2,FALSE),"")</f>
        <v/>
      </c>
      <c r="F328" s="24"/>
      <c r="G328" s="25"/>
      <c r="H328" s="26"/>
      <c r="J328" s="117" t="str">
        <f t="shared" si="17"/>
        <v/>
      </c>
      <c r="K328" s="153"/>
      <c r="L328" s="105" t="str">
        <f t="shared" si="18"/>
        <v/>
      </c>
      <c r="M328" s="105" t="str">
        <f>IF(ISBLANK($D328),"",MATCH($L328,SEFA!$K:$K,0))</f>
        <v/>
      </c>
      <c r="N328" s="100" t="str">
        <f t="shared" si="19"/>
        <v/>
      </c>
    </row>
    <row r="329" spans="1:14">
      <c r="A329" s="116" t="str">
        <f t="shared" ref="A329:A392" si="20">IF($B329=0,"",$B$2)</f>
        <v/>
      </c>
      <c r="B329" s="25"/>
      <c r="C329" s="105" t="str">
        <f>IF($B329&gt;0,VLOOKUP($B329,'State Agencies 070824'!$H:$L,3,FALSE),"")</f>
        <v/>
      </c>
      <c r="D329" s="25"/>
      <c r="E329" s="105" t="str">
        <f>IF($D329&gt;0,VLOOKUP($D329,'ALN 070824'!$A:$C,2,FALSE),"")</f>
        <v/>
      </c>
      <c r="F329" s="24"/>
      <c r="G329" s="25"/>
      <c r="H329" s="26"/>
      <c r="J329" s="117" t="str">
        <f t="shared" ref="J329:J392" si="21">IF(ISERROR($M329),CONCATENATE($D329," ",$G329),"")</f>
        <v/>
      </c>
      <c r="K329" s="153"/>
      <c r="L329" s="105" t="str">
        <f t="shared" ref="L329:L392" si="22">CONCATENATE($D329,$G329)</f>
        <v/>
      </c>
      <c r="M329" s="105" t="str">
        <f>IF(ISBLANK($D329),"",MATCH($L329,SEFA!$K:$K,0))</f>
        <v/>
      </c>
      <c r="N329" s="100" t="str">
        <f t="shared" ref="N329:N392" si="23">CONCATENATE($B329,$D329,$G329,$H329)</f>
        <v/>
      </c>
    </row>
    <row r="330" spans="1:14">
      <c r="A330" s="116" t="str">
        <f t="shared" si="20"/>
        <v/>
      </c>
      <c r="B330" s="25"/>
      <c r="C330" s="105" t="str">
        <f>IF($B330&gt;0,VLOOKUP($B330,'State Agencies 070824'!$H:$L,3,FALSE),"")</f>
        <v/>
      </c>
      <c r="D330" s="25"/>
      <c r="E330" s="105" t="str">
        <f>IF($D330&gt;0,VLOOKUP($D330,'ALN 070824'!$A:$C,2,FALSE),"")</f>
        <v/>
      </c>
      <c r="F330" s="24"/>
      <c r="G330" s="25"/>
      <c r="H330" s="26"/>
      <c r="J330" s="117" t="str">
        <f t="shared" si="21"/>
        <v/>
      </c>
      <c r="K330" s="153"/>
      <c r="L330" s="105" t="str">
        <f t="shared" si="22"/>
        <v/>
      </c>
      <c r="M330" s="105" t="str">
        <f>IF(ISBLANK($D330),"",MATCH($L330,SEFA!$K:$K,0))</f>
        <v/>
      </c>
      <c r="N330" s="100" t="str">
        <f t="shared" si="23"/>
        <v/>
      </c>
    </row>
    <row r="331" spans="1:14">
      <c r="A331" s="116" t="str">
        <f t="shared" si="20"/>
        <v/>
      </c>
      <c r="B331" s="25"/>
      <c r="C331" s="105" t="str">
        <f>IF($B331&gt;0,VLOOKUP($B331,'State Agencies 070824'!$H:$L,3,FALSE),"")</f>
        <v/>
      </c>
      <c r="D331" s="25"/>
      <c r="E331" s="105" t="str">
        <f>IF($D331&gt;0,VLOOKUP($D331,'ALN 070824'!$A:$C,2,FALSE),"")</f>
        <v/>
      </c>
      <c r="F331" s="24"/>
      <c r="G331" s="25"/>
      <c r="H331" s="26"/>
      <c r="J331" s="117" t="str">
        <f t="shared" si="21"/>
        <v/>
      </c>
      <c r="K331" s="153"/>
      <c r="L331" s="105" t="str">
        <f t="shared" si="22"/>
        <v/>
      </c>
      <c r="M331" s="105" t="str">
        <f>IF(ISBLANK($D331),"",MATCH($L331,SEFA!$K:$K,0))</f>
        <v/>
      </c>
      <c r="N331" s="100" t="str">
        <f t="shared" si="23"/>
        <v/>
      </c>
    </row>
    <row r="332" spans="1:14">
      <c r="A332" s="116" t="str">
        <f t="shared" si="20"/>
        <v/>
      </c>
      <c r="B332" s="25"/>
      <c r="C332" s="105" t="str">
        <f>IF($B332&gt;0,VLOOKUP($B332,'State Agencies 070824'!$H:$L,3,FALSE),"")</f>
        <v/>
      </c>
      <c r="D332" s="25"/>
      <c r="E332" s="105" t="str">
        <f>IF($D332&gt;0,VLOOKUP($D332,'ALN 070824'!$A:$C,2,FALSE),"")</f>
        <v/>
      </c>
      <c r="F332" s="24"/>
      <c r="G332" s="25"/>
      <c r="H332" s="26"/>
      <c r="J332" s="117" t="str">
        <f t="shared" si="21"/>
        <v/>
      </c>
      <c r="K332" s="153"/>
      <c r="L332" s="105" t="str">
        <f t="shared" si="22"/>
        <v/>
      </c>
      <c r="M332" s="105" t="str">
        <f>IF(ISBLANK($D332),"",MATCH($L332,SEFA!$K:$K,0))</f>
        <v/>
      </c>
      <c r="N332" s="100" t="str">
        <f t="shared" si="23"/>
        <v/>
      </c>
    </row>
    <row r="333" spans="1:14">
      <c r="A333" s="116" t="str">
        <f t="shared" si="20"/>
        <v/>
      </c>
      <c r="B333" s="25"/>
      <c r="C333" s="105" t="str">
        <f>IF($B333&gt;0,VLOOKUP($B333,'State Agencies 070824'!$H:$L,3,FALSE),"")</f>
        <v/>
      </c>
      <c r="D333" s="25"/>
      <c r="E333" s="105" t="str">
        <f>IF($D333&gt;0,VLOOKUP($D333,'ALN 070824'!$A:$C,2,FALSE),"")</f>
        <v/>
      </c>
      <c r="F333" s="24"/>
      <c r="G333" s="25"/>
      <c r="H333" s="26"/>
      <c r="J333" s="117" t="str">
        <f t="shared" si="21"/>
        <v/>
      </c>
      <c r="K333" s="153"/>
      <c r="L333" s="105" t="str">
        <f t="shared" si="22"/>
        <v/>
      </c>
      <c r="M333" s="105" t="str">
        <f>IF(ISBLANK($D333),"",MATCH($L333,SEFA!$K:$K,0))</f>
        <v/>
      </c>
      <c r="N333" s="100" t="str">
        <f t="shared" si="23"/>
        <v/>
      </c>
    </row>
    <row r="334" spans="1:14">
      <c r="A334" s="116" t="str">
        <f t="shared" si="20"/>
        <v/>
      </c>
      <c r="B334" s="25"/>
      <c r="C334" s="105" t="str">
        <f>IF($B334&gt;0,VLOOKUP($B334,'State Agencies 070824'!$H:$L,3,FALSE),"")</f>
        <v/>
      </c>
      <c r="D334" s="25"/>
      <c r="E334" s="105" t="str">
        <f>IF($D334&gt;0,VLOOKUP($D334,'ALN 070824'!$A:$C,2,FALSE),"")</f>
        <v/>
      </c>
      <c r="F334" s="24"/>
      <c r="G334" s="25"/>
      <c r="H334" s="26"/>
      <c r="J334" s="117" t="str">
        <f t="shared" si="21"/>
        <v/>
      </c>
      <c r="K334" s="153"/>
      <c r="L334" s="105" t="str">
        <f t="shared" si="22"/>
        <v/>
      </c>
      <c r="M334" s="105" t="str">
        <f>IF(ISBLANK($D334),"",MATCH($L334,SEFA!$K:$K,0))</f>
        <v/>
      </c>
      <c r="N334" s="100" t="str">
        <f t="shared" si="23"/>
        <v/>
      </c>
    </row>
    <row r="335" spans="1:14">
      <c r="A335" s="116" t="str">
        <f t="shared" si="20"/>
        <v/>
      </c>
      <c r="B335" s="25"/>
      <c r="C335" s="105" t="str">
        <f>IF($B335&gt;0,VLOOKUP($B335,'State Agencies 070824'!$H:$L,3,FALSE),"")</f>
        <v/>
      </c>
      <c r="D335" s="25"/>
      <c r="E335" s="105" t="str">
        <f>IF($D335&gt;0,VLOOKUP($D335,'ALN 070824'!$A:$C,2,FALSE),"")</f>
        <v/>
      </c>
      <c r="F335" s="24"/>
      <c r="G335" s="25"/>
      <c r="H335" s="26"/>
      <c r="J335" s="117" t="str">
        <f t="shared" si="21"/>
        <v/>
      </c>
      <c r="K335" s="153"/>
      <c r="L335" s="105" t="str">
        <f t="shared" si="22"/>
        <v/>
      </c>
      <c r="M335" s="105" t="str">
        <f>IF(ISBLANK($D335),"",MATCH($L335,SEFA!$K:$K,0))</f>
        <v/>
      </c>
      <c r="N335" s="100" t="str">
        <f t="shared" si="23"/>
        <v/>
      </c>
    </row>
    <row r="336" spans="1:14">
      <c r="A336" s="116" t="str">
        <f t="shared" si="20"/>
        <v/>
      </c>
      <c r="B336" s="25"/>
      <c r="C336" s="105" t="str">
        <f>IF($B336&gt;0,VLOOKUP($B336,'State Agencies 070824'!$H:$L,3,FALSE),"")</f>
        <v/>
      </c>
      <c r="D336" s="25"/>
      <c r="E336" s="105" t="str">
        <f>IF($D336&gt;0,VLOOKUP($D336,'ALN 070824'!$A:$C,2,FALSE),"")</f>
        <v/>
      </c>
      <c r="F336" s="24"/>
      <c r="G336" s="25"/>
      <c r="H336" s="26"/>
      <c r="J336" s="117" t="str">
        <f t="shared" si="21"/>
        <v/>
      </c>
      <c r="K336" s="153"/>
      <c r="L336" s="105" t="str">
        <f t="shared" si="22"/>
        <v/>
      </c>
      <c r="M336" s="105" t="str">
        <f>IF(ISBLANK($D336),"",MATCH($L336,SEFA!$K:$K,0))</f>
        <v/>
      </c>
      <c r="N336" s="100" t="str">
        <f t="shared" si="23"/>
        <v/>
      </c>
    </row>
    <row r="337" spans="1:14">
      <c r="A337" s="116" t="str">
        <f t="shared" si="20"/>
        <v/>
      </c>
      <c r="B337" s="25"/>
      <c r="C337" s="105" t="str">
        <f>IF($B337&gt;0,VLOOKUP($B337,'State Agencies 070824'!$H:$L,3,FALSE),"")</f>
        <v/>
      </c>
      <c r="D337" s="25"/>
      <c r="E337" s="105" t="str">
        <f>IF($D337&gt;0,VLOOKUP($D337,'ALN 070824'!$A:$C,2,FALSE),"")</f>
        <v/>
      </c>
      <c r="F337" s="24"/>
      <c r="G337" s="25"/>
      <c r="H337" s="26"/>
      <c r="J337" s="117" t="str">
        <f t="shared" si="21"/>
        <v/>
      </c>
      <c r="K337" s="153"/>
      <c r="L337" s="105" t="str">
        <f t="shared" si="22"/>
        <v/>
      </c>
      <c r="M337" s="105" t="str">
        <f>IF(ISBLANK($D337),"",MATCH($L337,SEFA!$K:$K,0))</f>
        <v/>
      </c>
      <c r="N337" s="100" t="str">
        <f t="shared" si="23"/>
        <v/>
      </c>
    </row>
    <row r="338" spans="1:14">
      <c r="A338" s="116" t="str">
        <f t="shared" si="20"/>
        <v/>
      </c>
      <c r="B338" s="25"/>
      <c r="C338" s="105" t="str">
        <f>IF($B338&gt;0,VLOOKUP($B338,'State Agencies 070824'!$H:$L,3,FALSE),"")</f>
        <v/>
      </c>
      <c r="D338" s="25"/>
      <c r="E338" s="105" t="str">
        <f>IF($D338&gt;0,VLOOKUP($D338,'ALN 070824'!$A:$C,2,FALSE),"")</f>
        <v/>
      </c>
      <c r="F338" s="24"/>
      <c r="G338" s="25"/>
      <c r="H338" s="26"/>
      <c r="J338" s="117" t="str">
        <f t="shared" si="21"/>
        <v/>
      </c>
      <c r="K338" s="153"/>
      <c r="L338" s="105" t="str">
        <f t="shared" si="22"/>
        <v/>
      </c>
      <c r="M338" s="105" t="str">
        <f>IF(ISBLANK($D338),"",MATCH($L338,SEFA!$K:$K,0))</f>
        <v/>
      </c>
      <c r="N338" s="100" t="str">
        <f t="shared" si="23"/>
        <v/>
      </c>
    </row>
    <row r="339" spans="1:14">
      <c r="A339" s="116" t="str">
        <f t="shared" si="20"/>
        <v/>
      </c>
      <c r="B339" s="25"/>
      <c r="C339" s="105" t="str">
        <f>IF($B339&gt;0,VLOOKUP($B339,'State Agencies 070824'!$H:$L,3,FALSE),"")</f>
        <v/>
      </c>
      <c r="D339" s="25"/>
      <c r="E339" s="105" t="str">
        <f>IF($D339&gt;0,VLOOKUP($D339,'ALN 070824'!$A:$C,2,FALSE),"")</f>
        <v/>
      </c>
      <c r="F339" s="24"/>
      <c r="G339" s="25"/>
      <c r="H339" s="26"/>
      <c r="J339" s="117" t="str">
        <f t="shared" si="21"/>
        <v/>
      </c>
      <c r="K339" s="153"/>
      <c r="L339" s="105" t="str">
        <f t="shared" si="22"/>
        <v/>
      </c>
      <c r="M339" s="105" t="str">
        <f>IF(ISBLANK($D339),"",MATCH($L339,SEFA!$K:$K,0))</f>
        <v/>
      </c>
      <c r="N339" s="100" t="str">
        <f t="shared" si="23"/>
        <v/>
      </c>
    </row>
    <row r="340" spans="1:14">
      <c r="A340" s="116" t="str">
        <f t="shared" si="20"/>
        <v/>
      </c>
      <c r="B340" s="25"/>
      <c r="C340" s="105" t="str">
        <f>IF($B340&gt;0,VLOOKUP($B340,'State Agencies 070824'!$H:$L,3,FALSE),"")</f>
        <v/>
      </c>
      <c r="D340" s="25"/>
      <c r="E340" s="105" t="str">
        <f>IF($D340&gt;0,VLOOKUP($D340,'ALN 070824'!$A:$C,2,FALSE),"")</f>
        <v/>
      </c>
      <c r="F340" s="24"/>
      <c r="G340" s="25"/>
      <c r="H340" s="26"/>
      <c r="J340" s="117" t="str">
        <f t="shared" si="21"/>
        <v/>
      </c>
      <c r="K340" s="153"/>
      <c r="L340" s="105" t="str">
        <f t="shared" si="22"/>
        <v/>
      </c>
      <c r="M340" s="105" t="str">
        <f>IF(ISBLANK($D340),"",MATCH($L340,SEFA!$K:$K,0))</f>
        <v/>
      </c>
      <c r="N340" s="100" t="str">
        <f t="shared" si="23"/>
        <v/>
      </c>
    </row>
    <row r="341" spans="1:14">
      <c r="A341" s="116" t="str">
        <f t="shared" si="20"/>
        <v/>
      </c>
      <c r="B341" s="25"/>
      <c r="C341" s="105" t="str">
        <f>IF($B341&gt;0,VLOOKUP($B341,'State Agencies 070824'!$H:$L,3,FALSE),"")</f>
        <v/>
      </c>
      <c r="D341" s="25"/>
      <c r="E341" s="105" t="str">
        <f>IF($D341&gt;0,VLOOKUP($D341,'ALN 070824'!$A:$C,2,FALSE),"")</f>
        <v/>
      </c>
      <c r="F341" s="24"/>
      <c r="G341" s="25"/>
      <c r="H341" s="26"/>
      <c r="J341" s="117" t="str">
        <f t="shared" si="21"/>
        <v/>
      </c>
      <c r="K341" s="153"/>
      <c r="L341" s="105" t="str">
        <f t="shared" si="22"/>
        <v/>
      </c>
      <c r="M341" s="105" t="str">
        <f>IF(ISBLANK($D341),"",MATCH($L341,SEFA!$K:$K,0))</f>
        <v/>
      </c>
      <c r="N341" s="100" t="str">
        <f t="shared" si="23"/>
        <v/>
      </c>
    </row>
    <row r="342" spans="1:14">
      <c r="A342" s="116" t="str">
        <f t="shared" si="20"/>
        <v/>
      </c>
      <c r="B342" s="25"/>
      <c r="C342" s="105" t="str">
        <f>IF($B342&gt;0,VLOOKUP($B342,'State Agencies 070824'!$H:$L,3,FALSE),"")</f>
        <v/>
      </c>
      <c r="D342" s="25"/>
      <c r="E342" s="105" t="str">
        <f>IF($D342&gt;0,VLOOKUP($D342,'ALN 070824'!$A:$C,2,FALSE),"")</f>
        <v/>
      </c>
      <c r="F342" s="24"/>
      <c r="G342" s="25"/>
      <c r="H342" s="26"/>
      <c r="J342" s="117" t="str">
        <f t="shared" si="21"/>
        <v/>
      </c>
      <c r="K342" s="153"/>
      <c r="L342" s="105" t="str">
        <f t="shared" si="22"/>
        <v/>
      </c>
      <c r="M342" s="105" t="str">
        <f>IF(ISBLANK($D342),"",MATCH($L342,SEFA!$K:$K,0))</f>
        <v/>
      </c>
      <c r="N342" s="100" t="str">
        <f t="shared" si="23"/>
        <v/>
      </c>
    </row>
    <row r="343" spans="1:14">
      <c r="A343" s="116" t="str">
        <f t="shared" si="20"/>
        <v/>
      </c>
      <c r="B343" s="25"/>
      <c r="C343" s="105" t="str">
        <f>IF($B343&gt;0,VLOOKUP($B343,'State Agencies 070824'!$H:$L,3,FALSE),"")</f>
        <v/>
      </c>
      <c r="D343" s="25"/>
      <c r="E343" s="105" t="str">
        <f>IF($D343&gt;0,VLOOKUP($D343,'ALN 070824'!$A:$C,2,FALSE),"")</f>
        <v/>
      </c>
      <c r="F343" s="24"/>
      <c r="G343" s="25"/>
      <c r="H343" s="26"/>
      <c r="J343" s="117" t="str">
        <f t="shared" si="21"/>
        <v/>
      </c>
      <c r="K343" s="153"/>
      <c r="L343" s="105" t="str">
        <f t="shared" si="22"/>
        <v/>
      </c>
      <c r="M343" s="105" t="str">
        <f>IF(ISBLANK($D343),"",MATCH($L343,SEFA!$K:$K,0))</f>
        <v/>
      </c>
      <c r="N343" s="100" t="str">
        <f t="shared" si="23"/>
        <v/>
      </c>
    </row>
    <row r="344" spans="1:14">
      <c r="A344" s="116" t="str">
        <f t="shared" si="20"/>
        <v/>
      </c>
      <c r="B344" s="25"/>
      <c r="C344" s="105" t="str">
        <f>IF($B344&gt;0,VLOOKUP($B344,'State Agencies 070824'!$H:$L,3,FALSE),"")</f>
        <v/>
      </c>
      <c r="D344" s="25"/>
      <c r="E344" s="105" t="str">
        <f>IF($D344&gt;0,VLOOKUP($D344,'ALN 070824'!$A:$C,2,FALSE),"")</f>
        <v/>
      </c>
      <c r="F344" s="24"/>
      <c r="G344" s="25"/>
      <c r="H344" s="26"/>
      <c r="J344" s="117" t="str">
        <f t="shared" si="21"/>
        <v/>
      </c>
      <c r="K344" s="153"/>
      <c r="L344" s="105" t="str">
        <f t="shared" si="22"/>
        <v/>
      </c>
      <c r="M344" s="105" t="str">
        <f>IF(ISBLANK($D344),"",MATCH($L344,SEFA!$K:$K,0))</f>
        <v/>
      </c>
      <c r="N344" s="100" t="str">
        <f t="shared" si="23"/>
        <v/>
      </c>
    </row>
    <row r="345" spans="1:14">
      <c r="A345" s="116" t="str">
        <f t="shared" si="20"/>
        <v/>
      </c>
      <c r="B345" s="25"/>
      <c r="C345" s="105" t="str">
        <f>IF($B345&gt;0,VLOOKUP($B345,'State Agencies 070824'!$H:$L,3,FALSE),"")</f>
        <v/>
      </c>
      <c r="D345" s="25"/>
      <c r="E345" s="105" t="str">
        <f>IF($D345&gt;0,VLOOKUP($D345,'ALN 070824'!$A:$C,2,FALSE),"")</f>
        <v/>
      </c>
      <c r="F345" s="24"/>
      <c r="G345" s="25"/>
      <c r="H345" s="26"/>
      <c r="J345" s="117" t="str">
        <f t="shared" si="21"/>
        <v/>
      </c>
      <c r="K345" s="153"/>
      <c r="L345" s="105" t="str">
        <f t="shared" si="22"/>
        <v/>
      </c>
      <c r="M345" s="105" t="str">
        <f>IF(ISBLANK($D345),"",MATCH($L345,SEFA!$K:$K,0))</f>
        <v/>
      </c>
      <c r="N345" s="100" t="str">
        <f t="shared" si="23"/>
        <v/>
      </c>
    </row>
    <row r="346" spans="1:14">
      <c r="A346" s="116" t="str">
        <f t="shared" si="20"/>
        <v/>
      </c>
      <c r="B346" s="25"/>
      <c r="C346" s="105" t="str">
        <f>IF($B346&gt;0,VLOOKUP($B346,'State Agencies 070824'!$H:$L,3,FALSE),"")</f>
        <v/>
      </c>
      <c r="D346" s="25"/>
      <c r="E346" s="105" t="str">
        <f>IF($D346&gt;0,VLOOKUP($D346,'ALN 070824'!$A:$C,2,FALSE),"")</f>
        <v/>
      </c>
      <c r="F346" s="24"/>
      <c r="G346" s="25"/>
      <c r="H346" s="26"/>
      <c r="J346" s="117" t="str">
        <f t="shared" si="21"/>
        <v/>
      </c>
      <c r="K346" s="153"/>
      <c r="L346" s="105" t="str">
        <f t="shared" si="22"/>
        <v/>
      </c>
      <c r="M346" s="105" t="str">
        <f>IF(ISBLANK($D346),"",MATCH($L346,SEFA!$K:$K,0))</f>
        <v/>
      </c>
      <c r="N346" s="100" t="str">
        <f t="shared" si="23"/>
        <v/>
      </c>
    </row>
    <row r="347" spans="1:14">
      <c r="A347" s="116" t="str">
        <f t="shared" si="20"/>
        <v/>
      </c>
      <c r="B347" s="25"/>
      <c r="C347" s="105" t="str">
        <f>IF($B347&gt;0,VLOOKUP($B347,'State Agencies 070824'!$H:$L,3,FALSE),"")</f>
        <v/>
      </c>
      <c r="D347" s="25"/>
      <c r="E347" s="105" t="str">
        <f>IF($D347&gt;0,VLOOKUP($D347,'ALN 070824'!$A:$C,2,FALSE),"")</f>
        <v/>
      </c>
      <c r="F347" s="24"/>
      <c r="G347" s="25"/>
      <c r="H347" s="26"/>
      <c r="J347" s="117" t="str">
        <f t="shared" si="21"/>
        <v/>
      </c>
      <c r="K347" s="153"/>
      <c r="L347" s="105" t="str">
        <f t="shared" si="22"/>
        <v/>
      </c>
      <c r="M347" s="105" t="str">
        <f>IF(ISBLANK($D347),"",MATCH($L347,SEFA!$K:$K,0))</f>
        <v/>
      </c>
      <c r="N347" s="100" t="str">
        <f t="shared" si="23"/>
        <v/>
      </c>
    </row>
    <row r="348" spans="1:14">
      <c r="A348" s="116" t="str">
        <f t="shared" si="20"/>
        <v/>
      </c>
      <c r="B348" s="25"/>
      <c r="C348" s="105" t="str">
        <f>IF($B348&gt;0,VLOOKUP($B348,'State Agencies 070824'!$H:$L,3,FALSE),"")</f>
        <v/>
      </c>
      <c r="D348" s="25"/>
      <c r="E348" s="105" t="str">
        <f>IF($D348&gt;0,VLOOKUP($D348,'ALN 070824'!$A:$C,2,FALSE),"")</f>
        <v/>
      </c>
      <c r="F348" s="24"/>
      <c r="G348" s="25"/>
      <c r="H348" s="26"/>
      <c r="J348" s="117" t="str">
        <f t="shared" si="21"/>
        <v/>
      </c>
      <c r="K348" s="153"/>
      <c r="L348" s="105" t="str">
        <f t="shared" si="22"/>
        <v/>
      </c>
      <c r="M348" s="105" t="str">
        <f>IF(ISBLANK($D348),"",MATCH($L348,SEFA!$K:$K,0))</f>
        <v/>
      </c>
      <c r="N348" s="100" t="str">
        <f t="shared" si="23"/>
        <v/>
      </c>
    </row>
    <row r="349" spans="1:14">
      <c r="A349" s="116" t="str">
        <f t="shared" si="20"/>
        <v/>
      </c>
      <c r="B349" s="25"/>
      <c r="C349" s="105" t="str">
        <f>IF($B349&gt;0,VLOOKUP($B349,'State Agencies 070824'!$H:$L,3,FALSE),"")</f>
        <v/>
      </c>
      <c r="D349" s="25"/>
      <c r="E349" s="105" t="str">
        <f>IF($D349&gt;0,VLOOKUP($D349,'ALN 070824'!$A:$C,2,FALSE),"")</f>
        <v/>
      </c>
      <c r="F349" s="24"/>
      <c r="G349" s="25"/>
      <c r="H349" s="26"/>
      <c r="J349" s="117" t="str">
        <f t="shared" si="21"/>
        <v/>
      </c>
      <c r="K349" s="153"/>
      <c r="L349" s="105" t="str">
        <f t="shared" si="22"/>
        <v/>
      </c>
      <c r="M349" s="105" t="str">
        <f>IF(ISBLANK($D349),"",MATCH($L349,SEFA!$K:$K,0))</f>
        <v/>
      </c>
      <c r="N349" s="100" t="str">
        <f t="shared" si="23"/>
        <v/>
      </c>
    </row>
    <row r="350" spans="1:14">
      <c r="A350" s="116" t="str">
        <f t="shared" si="20"/>
        <v/>
      </c>
      <c r="B350" s="25"/>
      <c r="C350" s="105" t="str">
        <f>IF($B350&gt;0,VLOOKUP($B350,'State Agencies 070824'!$H:$L,3,FALSE),"")</f>
        <v/>
      </c>
      <c r="D350" s="25"/>
      <c r="E350" s="105" t="str">
        <f>IF($D350&gt;0,VLOOKUP($D350,'ALN 070824'!$A:$C,2,FALSE),"")</f>
        <v/>
      </c>
      <c r="F350" s="24"/>
      <c r="G350" s="25"/>
      <c r="H350" s="26"/>
      <c r="J350" s="117" t="str">
        <f t="shared" si="21"/>
        <v/>
      </c>
      <c r="K350" s="153"/>
      <c r="L350" s="105" t="str">
        <f t="shared" si="22"/>
        <v/>
      </c>
      <c r="M350" s="105" t="str">
        <f>IF(ISBLANK($D350),"",MATCH($L350,SEFA!$K:$K,0))</f>
        <v/>
      </c>
      <c r="N350" s="100" t="str">
        <f t="shared" si="23"/>
        <v/>
      </c>
    </row>
    <row r="351" spans="1:14">
      <c r="A351" s="116" t="str">
        <f t="shared" si="20"/>
        <v/>
      </c>
      <c r="B351" s="25"/>
      <c r="C351" s="105" t="str">
        <f>IF($B351&gt;0,VLOOKUP($B351,'State Agencies 070824'!$H:$L,3,FALSE),"")</f>
        <v/>
      </c>
      <c r="D351" s="25"/>
      <c r="E351" s="105" t="str">
        <f>IF($D351&gt;0,VLOOKUP($D351,'ALN 070824'!$A:$C,2,FALSE),"")</f>
        <v/>
      </c>
      <c r="F351" s="24"/>
      <c r="G351" s="25"/>
      <c r="H351" s="26"/>
      <c r="J351" s="117" t="str">
        <f t="shared" si="21"/>
        <v/>
      </c>
      <c r="K351" s="153"/>
      <c r="L351" s="105" t="str">
        <f t="shared" si="22"/>
        <v/>
      </c>
      <c r="M351" s="105" t="str">
        <f>IF(ISBLANK($D351),"",MATCH($L351,SEFA!$K:$K,0))</f>
        <v/>
      </c>
      <c r="N351" s="100" t="str">
        <f t="shared" si="23"/>
        <v/>
      </c>
    </row>
    <row r="352" spans="1:14">
      <c r="A352" s="116" t="str">
        <f t="shared" si="20"/>
        <v/>
      </c>
      <c r="B352" s="25"/>
      <c r="C352" s="105" t="str">
        <f>IF($B352&gt;0,VLOOKUP($B352,'State Agencies 070824'!$H:$L,3,FALSE),"")</f>
        <v/>
      </c>
      <c r="D352" s="25"/>
      <c r="E352" s="105" t="str">
        <f>IF($D352&gt;0,VLOOKUP($D352,'ALN 070824'!$A:$C,2,FALSE),"")</f>
        <v/>
      </c>
      <c r="F352" s="24"/>
      <c r="G352" s="25"/>
      <c r="H352" s="26"/>
      <c r="J352" s="117" t="str">
        <f t="shared" si="21"/>
        <v/>
      </c>
      <c r="K352" s="153"/>
      <c r="L352" s="105" t="str">
        <f t="shared" si="22"/>
        <v/>
      </c>
      <c r="M352" s="105" t="str">
        <f>IF(ISBLANK($D352),"",MATCH($L352,SEFA!$K:$K,0))</f>
        <v/>
      </c>
      <c r="N352" s="100" t="str">
        <f t="shared" si="23"/>
        <v/>
      </c>
    </row>
    <row r="353" spans="1:14">
      <c r="A353" s="116" t="str">
        <f t="shared" si="20"/>
        <v/>
      </c>
      <c r="B353" s="25"/>
      <c r="C353" s="105" t="str">
        <f>IF($B353&gt;0,VLOOKUP($B353,'State Agencies 070824'!$H:$L,3,FALSE),"")</f>
        <v/>
      </c>
      <c r="D353" s="25"/>
      <c r="E353" s="105" t="str">
        <f>IF($D353&gt;0,VLOOKUP($D353,'ALN 070824'!$A:$C,2,FALSE),"")</f>
        <v/>
      </c>
      <c r="F353" s="24"/>
      <c r="G353" s="25"/>
      <c r="H353" s="26"/>
      <c r="J353" s="117" t="str">
        <f t="shared" si="21"/>
        <v/>
      </c>
      <c r="K353" s="153"/>
      <c r="L353" s="105" t="str">
        <f t="shared" si="22"/>
        <v/>
      </c>
      <c r="M353" s="105" t="str">
        <f>IF(ISBLANK($D353),"",MATCH($L353,SEFA!$K:$K,0))</f>
        <v/>
      </c>
      <c r="N353" s="100" t="str">
        <f t="shared" si="23"/>
        <v/>
      </c>
    </row>
    <row r="354" spans="1:14">
      <c r="A354" s="116" t="str">
        <f t="shared" si="20"/>
        <v/>
      </c>
      <c r="B354" s="25"/>
      <c r="C354" s="105" t="str">
        <f>IF($B354&gt;0,VLOOKUP($B354,'State Agencies 070824'!$H:$L,3,FALSE),"")</f>
        <v/>
      </c>
      <c r="D354" s="25"/>
      <c r="E354" s="105" t="str">
        <f>IF($D354&gt;0,VLOOKUP($D354,'ALN 070824'!$A:$C,2,FALSE),"")</f>
        <v/>
      </c>
      <c r="F354" s="24"/>
      <c r="G354" s="25"/>
      <c r="H354" s="26"/>
      <c r="J354" s="117" t="str">
        <f t="shared" si="21"/>
        <v/>
      </c>
      <c r="K354" s="153"/>
      <c r="L354" s="105" t="str">
        <f t="shared" si="22"/>
        <v/>
      </c>
      <c r="M354" s="105" t="str">
        <f>IF(ISBLANK($D354),"",MATCH($L354,SEFA!$K:$K,0))</f>
        <v/>
      </c>
      <c r="N354" s="100" t="str">
        <f t="shared" si="23"/>
        <v/>
      </c>
    </row>
    <row r="355" spans="1:14">
      <c r="A355" s="116" t="str">
        <f t="shared" si="20"/>
        <v/>
      </c>
      <c r="B355" s="25"/>
      <c r="C355" s="105" t="str">
        <f>IF($B355&gt;0,VLOOKUP($B355,'State Agencies 070824'!$H:$L,3,FALSE),"")</f>
        <v/>
      </c>
      <c r="D355" s="25"/>
      <c r="E355" s="105" t="str">
        <f>IF($D355&gt;0,VLOOKUP($D355,'ALN 070824'!$A:$C,2,FALSE),"")</f>
        <v/>
      </c>
      <c r="F355" s="24"/>
      <c r="G355" s="25"/>
      <c r="H355" s="26"/>
      <c r="J355" s="117" t="str">
        <f t="shared" si="21"/>
        <v/>
      </c>
      <c r="K355" s="153"/>
      <c r="L355" s="105" t="str">
        <f t="shared" si="22"/>
        <v/>
      </c>
      <c r="M355" s="105" t="str">
        <f>IF(ISBLANK($D355),"",MATCH($L355,SEFA!$K:$K,0))</f>
        <v/>
      </c>
      <c r="N355" s="100" t="str">
        <f t="shared" si="23"/>
        <v/>
      </c>
    </row>
    <row r="356" spans="1:14">
      <c r="A356" s="116" t="str">
        <f t="shared" si="20"/>
        <v/>
      </c>
      <c r="B356" s="25"/>
      <c r="C356" s="105" t="str">
        <f>IF($B356&gt;0,VLOOKUP($B356,'State Agencies 070824'!$H:$L,3,FALSE),"")</f>
        <v/>
      </c>
      <c r="D356" s="25"/>
      <c r="E356" s="105" t="str">
        <f>IF($D356&gt;0,VLOOKUP($D356,'ALN 070824'!$A:$C,2,FALSE),"")</f>
        <v/>
      </c>
      <c r="F356" s="24"/>
      <c r="G356" s="25"/>
      <c r="H356" s="26"/>
      <c r="J356" s="117" t="str">
        <f t="shared" si="21"/>
        <v/>
      </c>
      <c r="K356" s="153"/>
      <c r="L356" s="105" t="str">
        <f t="shared" si="22"/>
        <v/>
      </c>
      <c r="M356" s="105" t="str">
        <f>IF(ISBLANK($D356),"",MATCH($L356,SEFA!$K:$K,0))</f>
        <v/>
      </c>
      <c r="N356" s="100" t="str">
        <f t="shared" si="23"/>
        <v/>
      </c>
    </row>
    <row r="357" spans="1:14">
      <c r="A357" s="116" t="str">
        <f t="shared" si="20"/>
        <v/>
      </c>
      <c r="B357" s="25"/>
      <c r="C357" s="105" t="str">
        <f>IF($B357&gt;0,VLOOKUP($B357,'State Agencies 070824'!$H:$L,3,FALSE),"")</f>
        <v/>
      </c>
      <c r="D357" s="25"/>
      <c r="E357" s="105" t="str">
        <f>IF($D357&gt;0,VLOOKUP($D357,'ALN 070824'!$A:$C,2,FALSE),"")</f>
        <v/>
      </c>
      <c r="F357" s="24"/>
      <c r="G357" s="25"/>
      <c r="H357" s="26"/>
      <c r="J357" s="117" t="str">
        <f t="shared" si="21"/>
        <v/>
      </c>
      <c r="K357" s="153"/>
      <c r="L357" s="105" t="str">
        <f t="shared" si="22"/>
        <v/>
      </c>
      <c r="M357" s="105" t="str">
        <f>IF(ISBLANK($D357),"",MATCH($L357,SEFA!$K:$K,0))</f>
        <v/>
      </c>
      <c r="N357" s="100" t="str">
        <f t="shared" si="23"/>
        <v/>
      </c>
    </row>
    <row r="358" spans="1:14">
      <c r="A358" s="116" t="str">
        <f t="shared" si="20"/>
        <v/>
      </c>
      <c r="B358" s="25"/>
      <c r="C358" s="105" t="str">
        <f>IF($B358&gt;0,VLOOKUP($B358,'State Agencies 070824'!$H:$L,3,FALSE),"")</f>
        <v/>
      </c>
      <c r="D358" s="25"/>
      <c r="E358" s="105" t="str">
        <f>IF($D358&gt;0,VLOOKUP($D358,'ALN 070824'!$A:$C,2,FALSE),"")</f>
        <v/>
      </c>
      <c r="F358" s="24"/>
      <c r="G358" s="25"/>
      <c r="H358" s="26"/>
      <c r="J358" s="117" t="str">
        <f t="shared" si="21"/>
        <v/>
      </c>
      <c r="K358" s="153"/>
      <c r="L358" s="105" t="str">
        <f t="shared" si="22"/>
        <v/>
      </c>
      <c r="M358" s="105" t="str">
        <f>IF(ISBLANK($D358),"",MATCH($L358,SEFA!$K:$K,0))</f>
        <v/>
      </c>
      <c r="N358" s="100" t="str">
        <f t="shared" si="23"/>
        <v/>
      </c>
    </row>
    <row r="359" spans="1:14">
      <c r="A359" s="116" t="str">
        <f t="shared" si="20"/>
        <v/>
      </c>
      <c r="B359" s="25"/>
      <c r="C359" s="105" t="str">
        <f>IF($B359&gt;0,VLOOKUP($B359,'State Agencies 070824'!$H:$L,3,FALSE),"")</f>
        <v/>
      </c>
      <c r="D359" s="25"/>
      <c r="E359" s="105" t="str">
        <f>IF($D359&gt;0,VLOOKUP($D359,'ALN 070824'!$A:$C,2,FALSE),"")</f>
        <v/>
      </c>
      <c r="F359" s="24"/>
      <c r="G359" s="25"/>
      <c r="H359" s="26"/>
      <c r="J359" s="117" t="str">
        <f t="shared" si="21"/>
        <v/>
      </c>
      <c r="K359" s="153"/>
      <c r="L359" s="105" t="str">
        <f t="shared" si="22"/>
        <v/>
      </c>
      <c r="M359" s="105" t="str">
        <f>IF(ISBLANK($D359),"",MATCH($L359,SEFA!$K:$K,0))</f>
        <v/>
      </c>
      <c r="N359" s="100" t="str">
        <f t="shared" si="23"/>
        <v/>
      </c>
    </row>
    <row r="360" spans="1:14">
      <c r="A360" s="116" t="str">
        <f t="shared" si="20"/>
        <v/>
      </c>
      <c r="B360" s="25"/>
      <c r="C360" s="105" t="str">
        <f>IF($B360&gt;0,VLOOKUP($B360,'State Agencies 070824'!$H:$L,3,FALSE),"")</f>
        <v/>
      </c>
      <c r="D360" s="25"/>
      <c r="E360" s="105" t="str">
        <f>IF($D360&gt;0,VLOOKUP($D360,'ALN 070824'!$A:$C,2,FALSE),"")</f>
        <v/>
      </c>
      <c r="F360" s="24"/>
      <c r="G360" s="25"/>
      <c r="H360" s="26"/>
      <c r="J360" s="117" t="str">
        <f t="shared" si="21"/>
        <v/>
      </c>
      <c r="K360" s="153"/>
      <c r="L360" s="105" t="str">
        <f t="shared" si="22"/>
        <v/>
      </c>
      <c r="M360" s="105" t="str">
        <f>IF(ISBLANK($D360),"",MATCH($L360,SEFA!$K:$K,0))</f>
        <v/>
      </c>
      <c r="N360" s="100" t="str">
        <f t="shared" si="23"/>
        <v/>
      </c>
    </row>
    <row r="361" spans="1:14">
      <c r="A361" s="116" t="str">
        <f t="shared" si="20"/>
        <v/>
      </c>
      <c r="B361" s="25"/>
      <c r="C361" s="105" t="str">
        <f>IF($B361&gt;0,VLOOKUP($B361,'State Agencies 070824'!$H:$L,3,FALSE),"")</f>
        <v/>
      </c>
      <c r="D361" s="25"/>
      <c r="E361" s="105" t="str">
        <f>IF($D361&gt;0,VLOOKUP($D361,'ALN 070824'!$A:$C,2,FALSE),"")</f>
        <v/>
      </c>
      <c r="F361" s="24"/>
      <c r="G361" s="25"/>
      <c r="H361" s="26"/>
      <c r="J361" s="117" t="str">
        <f t="shared" si="21"/>
        <v/>
      </c>
      <c r="K361" s="153"/>
      <c r="L361" s="105" t="str">
        <f t="shared" si="22"/>
        <v/>
      </c>
      <c r="M361" s="105" t="str">
        <f>IF(ISBLANK($D361),"",MATCH($L361,SEFA!$K:$K,0))</f>
        <v/>
      </c>
      <c r="N361" s="100" t="str">
        <f t="shared" si="23"/>
        <v/>
      </c>
    </row>
    <row r="362" spans="1:14">
      <c r="A362" s="116" t="str">
        <f t="shared" si="20"/>
        <v/>
      </c>
      <c r="B362" s="25"/>
      <c r="C362" s="105" t="str">
        <f>IF($B362&gt;0,VLOOKUP($B362,'State Agencies 070824'!$H:$L,3,FALSE),"")</f>
        <v/>
      </c>
      <c r="D362" s="25"/>
      <c r="E362" s="105" t="str">
        <f>IF($D362&gt;0,VLOOKUP($D362,'ALN 070824'!$A:$C,2,FALSE),"")</f>
        <v/>
      </c>
      <c r="F362" s="24"/>
      <c r="G362" s="25"/>
      <c r="H362" s="26"/>
      <c r="J362" s="117" t="str">
        <f t="shared" si="21"/>
        <v/>
      </c>
      <c r="K362" s="153"/>
      <c r="L362" s="105" t="str">
        <f t="shared" si="22"/>
        <v/>
      </c>
      <c r="M362" s="105" t="str">
        <f>IF(ISBLANK($D362),"",MATCH($L362,SEFA!$K:$K,0))</f>
        <v/>
      </c>
      <c r="N362" s="100" t="str">
        <f t="shared" si="23"/>
        <v/>
      </c>
    </row>
    <row r="363" spans="1:14">
      <c r="A363" s="116" t="str">
        <f t="shared" si="20"/>
        <v/>
      </c>
      <c r="B363" s="25"/>
      <c r="C363" s="105" t="str">
        <f>IF($B363&gt;0,VLOOKUP($B363,'State Agencies 070824'!$H:$L,3,FALSE),"")</f>
        <v/>
      </c>
      <c r="D363" s="25"/>
      <c r="E363" s="105" t="str">
        <f>IF($D363&gt;0,VLOOKUP($D363,'ALN 070824'!$A:$C,2,FALSE),"")</f>
        <v/>
      </c>
      <c r="F363" s="24"/>
      <c r="G363" s="25"/>
      <c r="H363" s="26"/>
      <c r="J363" s="117" t="str">
        <f t="shared" si="21"/>
        <v/>
      </c>
      <c r="K363" s="153"/>
      <c r="L363" s="105" t="str">
        <f t="shared" si="22"/>
        <v/>
      </c>
      <c r="M363" s="105" t="str">
        <f>IF(ISBLANK($D363),"",MATCH($L363,SEFA!$K:$K,0))</f>
        <v/>
      </c>
      <c r="N363" s="100" t="str">
        <f t="shared" si="23"/>
        <v/>
      </c>
    </row>
    <row r="364" spans="1:14">
      <c r="A364" s="116" t="str">
        <f t="shared" si="20"/>
        <v/>
      </c>
      <c r="B364" s="25"/>
      <c r="C364" s="105" t="str">
        <f>IF($B364&gt;0,VLOOKUP($B364,'State Agencies 070824'!$H:$L,3,FALSE),"")</f>
        <v/>
      </c>
      <c r="D364" s="25"/>
      <c r="E364" s="105" t="str">
        <f>IF($D364&gt;0,VLOOKUP($D364,'ALN 070824'!$A:$C,2,FALSE),"")</f>
        <v/>
      </c>
      <c r="F364" s="24"/>
      <c r="G364" s="25"/>
      <c r="H364" s="26"/>
      <c r="J364" s="117" t="str">
        <f t="shared" si="21"/>
        <v/>
      </c>
      <c r="K364" s="153"/>
      <c r="L364" s="105" t="str">
        <f t="shared" si="22"/>
        <v/>
      </c>
      <c r="M364" s="105" t="str">
        <f>IF(ISBLANK($D364),"",MATCH($L364,SEFA!$K:$K,0))</f>
        <v/>
      </c>
      <c r="N364" s="100" t="str">
        <f t="shared" si="23"/>
        <v/>
      </c>
    </row>
    <row r="365" spans="1:14">
      <c r="A365" s="116" t="str">
        <f t="shared" si="20"/>
        <v/>
      </c>
      <c r="B365" s="25"/>
      <c r="C365" s="105" t="str">
        <f>IF($B365&gt;0,VLOOKUP($B365,'State Agencies 070824'!$H:$L,3,FALSE),"")</f>
        <v/>
      </c>
      <c r="D365" s="25"/>
      <c r="E365" s="105" t="str">
        <f>IF($D365&gt;0,VLOOKUP($D365,'ALN 070824'!$A:$C,2,FALSE),"")</f>
        <v/>
      </c>
      <c r="F365" s="24"/>
      <c r="G365" s="25"/>
      <c r="H365" s="26"/>
      <c r="J365" s="117" t="str">
        <f t="shared" si="21"/>
        <v/>
      </c>
      <c r="K365" s="153"/>
      <c r="L365" s="105" t="str">
        <f t="shared" si="22"/>
        <v/>
      </c>
      <c r="M365" s="105" t="str">
        <f>IF(ISBLANK($D365),"",MATCH($L365,SEFA!$K:$K,0))</f>
        <v/>
      </c>
      <c r="N365" s="100" t="str">
        <f t="shared" si="23"/>
        <v/>
      </c>
    </row>
    <row r="366" spans="1:14">
      <c r="A366" s="116" t="str">
        <f t="shared" si="20"/>
        <v/>
      </c>
      <c r="B366" s="25"/>
      <c r="C366" s="105" t="str">
        <f>IF($B366&gt;0,VLOOKUP($B366,'State Agencies 070824'!$H:$L,3,FALSE),"")</f>
        <v/>
      </c>
      <c r="D366" s="25"/>
      <c r="E366" s="105" t="str">
        <f>IF($D366&gt;0,VLOOKUP($D366,'ALN 070824'!$A:$C,2,FALSE),"")</f>
        <v/>
      </c>
      <c r="F366" s="24"/>
      <c r="G366" s="25"/>
      <c r="H366" s="26"/>
      <c r="J366" s="117" t="str">
        <f t="shared" si="21"/>
        <v/>
      </c>
      <c r="K366" s="153"/>
      <c r="L366" s="105" t="str">
        <f t="shared" si="22"/>
        <v/>
      </c>
      <c r="M366" s="105" t="str">
        <f>IF(ISBLANK($D366),"",MATCH($L366,SEFA!$K:$K,0))</f>
        <v/>
      </c>
      <c r="N366" s="100" t="str">
        <f t="shared" si="23"/>
        <v/>
      </c>
    </row>
    <row r="367" spans="1:14">
      <c r="A367" s="116" t="str">
        <f t="shared" si="20"/>
        <v/>
      </c>
      <c r="B367" s="25"/>
      <c r="C367" s="105" t="str">
        <f>IF($B367&gt;0,VLOOKUP($B367,'State Agencies 070824'!$H:$L,3,FALSE),"")</f>
        <v/>
      </c>
      <c r="D367" s="25"/>
      <c r="E367" s="105" t="str">
        <f>IF($D367&gt;0,VLOOKUP($D367,'ALN 070824'!$A:$C,2,FALSE),"")</f>
        <v/>
      </c>
      <c r="F367" s="24"/>
      <c r="G367" s="25"/>
      <c r="H367" s="26"/>
      <c r="J367" s="117" t="str">
        <f t="shared" si="21"/>
        <v/>
      </c>
      <c r="K367" s="153"/>
      <c r="L367" s="105" t="str">
        <f t="shared" si="22"/>
        <v/>
      </c>
      <c r="M367" s="105" t="str">
        <f>IF(ISBLANK($D367),"",MATCH($L367,SEFA!$K:$K,0))</f>
        <v/>
      </c>
      <c r="N367" s="100" t="str">
        <f t="shared" si="23"/>
        <v/>
      </c>
    </row>
    <row r="368" spans="1:14">
      <c r="A368" s="116" t="str">
        <f t="shared" si="20"/>
        <v/>
      </c>
      <c r="B368" s="25"/>
      <c r="C368" s="105" t="str">
        <f>IF($B368&gt;0,VLOOKUP($B368,'State Agencies 070824'!$H:$L,3,FALSE),"")</f>
        <v/>
      </c>
      <c r="D368" s="25"/>
      <c r="E368" s="105" t="str">
        <f>IF($D368&gt;0,VLOOKUP($D368,'ALN 070824'!$A:$C,2,FALSE),"")</f>
        <v/>
      </c>
      <c r="F368" s="24"/>
      <c r="G368" s="25"/>
      <c r="H368" s="26"/>
      <c r="J368" s="117" t="str">
        <f t="shared" si="21"/>
        <v/>
      </c>
      <c r="K368" s="153"/>
      <c r="L368" s="105" t="str">
        <f t="shared" si="22"/>
        <v/>
      </c>
      <c r="M368" s="105" t="str">
        <f>IF(ISBLANK($D368),"",MATCH($L368,SEFA!$K:$K,0))</f>
        <v/>
      </c>
      <c r="N368" s="100" t="str">
        <f t="shared" si="23"/>
        <v/>
      </c>
    </row>
    <row r="369" spans="1:14">
      <c r="A369" s="116" t="str">
        <f t="shared" si="20"/>
        <v/>
      </c>
      <c r="B369" s="25"/>
      <c r="C369" s="105" t="str">
        <f>IF($B369&gt;0,VLOOKUP($B369,'State Agencies 070824'!$H:$L,3,FALSE),"")</f>
        <v/>
      </c>
      <c r="D369" s="25"/>
      <c r="E369" s="105" t="str">
        <f>IF($D369&gt;0,VLOOKUP($D369,'ALN 070824'!$A:$C,2,FALSE),"")</f>
        <v/>
      </c>
      <c r="F369" s="24"/>
      <c r="G369" s="25"/>
      <c r="H369" s="26"/>
      <c r="J369" s="117" t="str">
        <f t="shared" si="21"/>
        <v/>
      </c>
      <c r="K369" s="153"/>
      <c r="L369" s="105" t="str">
        <f t="shared" si="22"/>
        <v/>
      </c>
      <c r="M369" s="105" t="str">
        <f>IF(ISBLANK($D369),"",MATCH($L369,SEFA!$K:$K,0))</f>
        <v/>
      </c>
      <c r="N369" s="100" t="str">
        <f t="shared" si="23"/>
        <v/>
      </c>
    </row>
    <row r="370" spans="1:14">
      <c r="A370" s="116" t="str">
        <f t="shared" si="20"/>
        <v/>
      </c>
      <c r="B370" s="25"/>
      <c r="C370" s="105" t="str">
        <f>IF($B370&gt;0,VLOOKUP($B370,'State Agencies 070824'!$H:$L,3,FALSE),"")</f>
        <v/>
      </c>
      <c r="D370" s="25"/>
      <c r="E370" s="105" t="str">
        <f>IF($D370&gt;0,VLOOKUP($D370,'ALN 070824'!$A:$C,2,FALSE),"")</f>
        <v/>
      </c>
      <c r="F370" s="24"/>
      <c r="G370" s="25"/>
      <c r="H370" s="26"/>
      <c r="J370" s="117" t="str">
        <f t="shared" si="21"/>
        <v/>
      </c>
      <c r="K370" s="153"/>
      <c r="L370" s="105" t="str">
        <f t="shared" si="22"/>
        <v/>
      </c>
      <c r="M370" s="105" t="str">
        <f>IF(ISBLANK($D370),"",MATCH($L370,SEFA!$K:$K,0))</f>
        <v/>
      </c>
      <c r="N370" s="100" t="str">
        <f t="shared" si="23"/>
        <v/>
      </c>
    </row>
    <row r="371" spans="1:14">
      <c r="A371" s="116" t="str">
        <f t="shared" si="20"/>
        <v/>
      </c>
      <c r="B371" s="25"/>
      <c r="C371" s="105" t="str">
        <f>IF($B371&gt;0,VLOOKUP($B371,'State Agencies 070824'!$H:$L,3,FALSE),"")</f>
        <v/>
      </c>
      <c r="D371" s="25"/>
      <c r="E371" s="105" t="str">
        <f>IF($D371&gt;0,VLOOKUP($D371,'ALN 070824'!$A:$C,2,FALSE),"")</f>
        <v/>
      </c>
      <c r="F371" s="24"/>
      <c r="G371" s="25"/>
      <c r="H371" s="26"/>
      <c r="J371" s="117" t="str">
        <f t="shared" si="21"/>
        <v/>
      </c>
      <c r="K371" s="153"/>
      <c r="L371" s="105" t="str">
        <f t="shared" si="22"/>
        <v/>
      </c>
      <c r="M371" s="105" t="str">
        <f>IF(ISBLANK($D371),"",MATCH($L371,SEFA!$K:$K,0))</f>
        <v/>
      </c>
      <c r="N371" s="100" t="str">
        <f t="shared" si="23"/>
        <v/>
      </c>
    </row>
    <row r="372" spans="1:14">
      <c r="A372" s="116" t="str">
        <f t="shared" si="20"/>
        <v/>
      </c>
      <c r="B372" s="25"/>
      <c r="C372" s="105" t="str">
        <f>IF($B372&gt;0,VLOOKUP($B372,'State Agencies 070824'!$H:$L,3,FALSE),"")</f>
        <v/>
      </c>
      <c r="D372" s="25"/>
      <c r="E372" s="105" t="str">
        <f>IF($D372&gt;0,VLOOKUP($D372,'ALN 070824'!$A:$C,2,FALSE),"")</f>
        <v/>
      </c>
      <c r="F372" s="24"/>
      <c r="G372" s="25"/>
      <c r="H372" s="26"/>
      <c r="J372" s="117" t="str">
        <f t="shared" si="21"/>
        <v/>
      </c>
      <c r="K372" s="153"/>
      <c r="L372" s="105" t="str">
        <f t="shared" si="22"/>
        <v/>
      </c>
      <c r="M372" s="105" t="str">
        <f>IF(ISBLANK($D372),"",MATCH($L372,SEFA!$K:$K,0))</f>
        <v/>
      </c>
      <c r="N372" s="100" t="str">
        <f t="shared" si="23"/>
        <v/>
      </c>
    </row>
    <row r="373" spans="1:14">
      <c r="A373" s="116" t="str">
        <f t="shared" si="20"/>
        <v/>
      </c>
      <c r="B373" s="25"/>
      <c r="C373" s="105" t="str">
        <f>IF($B373&gt;0,VLOOKUP($B373,'State Agencies 070824'!$H:$L,3,FALSE),"")</f>
        <v/>
      </c>
      <c r="D373" s="25"/>
      <c r="E373" s="105" t="str">
        <f>IF($D373&gt;0,VLOOKUP($D373,'ALN 070824'!$A:$C,2,FALSE),"")</f>
        <v/>
      </c>
      <c r="F373" s="24"/>
      <c r="G373" s="25"/>
      <c r="H373" s="26"/>
      <c r="J373" s="117" t="str">
        <f t="shared" si="21"/>
        <v/>
      </c>
      <c r="K373" s="153"/>
      <c r="L373" s="105" t="str">
        <f t="shared" si="22"/>
        <v/>
      </c>
      <c r="M373" s="105" t="str">
        <f>IF(ISBLANK($D373),"",MATCH($L373,SEFA!$K:$K,0))</f>
        <v/>
      </c>
      <c r="N373" s="100" t="str">
        <f t="shared" si="23"/>
        <v/>
      </c>
    </row>
    <row r="374" spans="1:14">
      <c r="A374" s="116" t="str">
        <f t="shared" si="20"/>
        <v/>
      </c>
      <c r="B374" s="25"/>
      <c r="C374" s="105" t="str">
        <f>IF($B374&gt;0,VLOOKUP($B374,'State Agencies 070824'!$H:$L,3,FALSE),"")</f>
        <v/>
      </c>
      <c r="D374" s="25"/>
      <c r="E374" s="105" t="str">
        <f>IF($D374&gt;0,VLOOKUP($D374,'ALN 070824'!$A:$C,2,FALSE),"")</f>
        <v/>
      </c>
      <c r="F374" s="24"/>
      <c r="G374" s="25"/>
      <c r="H374" s="26"/>
      <c r="J374" s="117" t="str">
        <f t="shared" si="21"/>
        <v/>
      </c>
      <c r="K374" s="153"/>
      <c r="L374" s="105" t="str">
        <f t="shared" si="22"/>
        <v/>
      </c>
      <c r="M374" s="105" t="str">
        <f>IF(ISBLANK($D374),"",MATCH($L374,SEFA!$K:$K,0))</f>
        <v/>
      </c>
      <c r="N374" s="100" t="str">
        <f t="shared" si="23"/>
        <v/>
      </c>
    </row>
    <row r="375" spans="1:14">
      <c r="A375" s="116" t="str">
        <f t="shared" si="20"/>
        <v/>
      </c>
      <c r="B375" s="25"/>
      <c r="C375" s="105" t="str">
        <f>IF($B375&gt;0,VLOOKUP($B375,'State Agencies 070824'!$H:$L,3,FALSE),"")</f>
        <v/>
      </c>
      <c r="D375" s="25"/>
      <c r="E375" s="105" t="str">
        <f>IF($D375&gt;0,VLOOKUP($D375,'ALN 070824'!$A:$C,2,FALSE),"")</f>
        <v/>
      </c>
      <c r="F375" s="24"/>
      <c r="G375" s="25"/>
      <c r="H375" s="26"/>
      <c r="J375" s="117" t="str">
        <f t="shared" si="21"/>
        <v/>
      </c>
      <c r="K375" s="153"/>
      <c r="L375" s="105" t="str">
        <f t="shared" si="22"/>
        <v/>
      </c>
      <c r="M375" s="105" t="str">
        <f>IF(ISBLANK($D375),"",MATCH($L375,SEFA!$K:$K,0))</f>
        <v/>
      </c>
      <c r="N375" s="100" t="str">
        <f t="shared" si="23"/>
        <v/>
      </c>
    </row>
    <row r="376" spans="1:14">
      <c r="A376" s="116" t="str">
        <f t="shared" si="20"/>
        <v/>
      </c>
      <c r="B376" s="25"/>
      <c r="C376" s="105" t="str">
        <f>IF($B376&gt;0,VLOOKUP($B376,'State Agencies 070824'!$H:$L,3,FALSE),"")</f>
        <v/>
      </c>
      <c r="D376" s="25"/>
      <c r="E376" s="105" t="str">
        <f>IF($D376&gt;0,VLOOKUP($D376,'ALN 070824'!$A:$C,2,FALSE),"")</f>
        <v/>
      </c>
      <c r="F376" s="24"/>
      <c r="G376" s="25"/>
      <c r="H376" s="26"/>
      <c r="J376" s="117" t="str">
        <f t="shared" si="21"/>
        <v/>
      </c>
      <c r="K376" s="153"/>
      <c r="L376" s="105" t="str">
        <f t="shared" si="22"/>
        <v/>
      </c>
      <c r="M376" s="105" t="str">
        <f>IF(ISBLANK($D376),"",MATCH($L376,SEFA!$K:$K,0))</f>
        <v/>
      </c>
      <c r="N376" s="100" t="str">
        <f t="shared" si="23"/>
        <v/>
      </c>
    </row>
    <row r="377" spans="1:14">
      <c r="A377" s="116" t="str">
        <f t="shared" si="20"/>
        <v/>
      </c>
      <c r="B377" s="25"/>
      <c r="C377" s="105" t="str">
        <f>IF($B377&gt;0,VLOOKUP($B377,'State Agencies 070824'!$H:$L,3,FALSE),"")</f>
        <v/>
      </c>
      <c r="D377" s="25"/>
      <c r="E377" s="105" t="str">
        <f>IF($D377&gt;0,VLOOKUP($D377,'ALN 070824'!$A:$C,2,FALSE),"")</f>
        <v/>
      </c>
      <c r="F377" s="24"/>
      <c r="G377" s="25"/>
      <c r="H377" s="26"/>
      <c r="J377" s="117" t="str">
        <f t="shared" si="21"/>
        <v/>
      </c>
      <c r="K377" s="153"/>
      <c r="L377" s="105" t="str">
        <f t="shared" si="22"/>
        <v/>
      </c>
      <c r="M377" s="105" t="str">
        <f>IF(ISBLANK($D377),"",MATCH($L377,SEFA!$K:$K,0))</f>
        <v/>
      </c>
      <c r="N377" s="100" t="str">
        <f t="shared" si="23"/>
        <v/>
      </c>
    </row>
    <row r="378" spans="1:14">
      <c r="A378" s="116" t="str">
        <f t="shared" si="20"/>
        <v/>
      </c>
      <c r="B378" s="25"/>
      <c r="C378" s="105" t="str">
        <f>IF($B378&gt;0,VLOOKUP($B378,'State Agencies 070824'!$H:$L,3,FALSE),"")</f>
        <v/>
      </c>
      <c r="D378" s="25"/>
      <c r="E378" s="105" t="str">
        <f>IF($D378&gt;0,VLOOKUP($D378,'ALN 070824'!$A:$C,2,FALSE),"")</f>
        <v/>
      </c>
      <c r="F378" s="24"/>
      <c r="G378" s="25"/>
      <c r="H378" s="26"/>
      <c r="J378" s="117" t="str">
        <f t="shared" si="21"/>
        <v/>
      </c>
      <c r="K378" s="153"/>
      <c r="L378" s="105" t="str">
        <f t="shared" si="22"/>
        <v/>
      </c>
      <c r="M378" s="105" t="str">
        <f>IF(ISBLANK($D378),"",MATCH($L378,SEFA!$K:$K,0))</f>
        <v/>
      </c>
      <c r="N378" s="100" t="str">
        <f t="shared" si="23"/>
        <v/>
      </c>
    </row>
    <row r="379" spans="1:14">
      <c r="A379" s="116" t="str">
        <f t="shared" si="20"/>
        <v/>
      </c>
      <c r="B379" s="25"/>
      <c r="C379" s="105" t="str">
        <f>IF($B379&gt;0,VLOOKUP($B379,'State Agencies 070824'!$H:$L,3,FALSE),"")</f>
        <v/>
      </c>
      <c r="D379" s="25"/>
      <c r="E379" s="105" t="str">
        <f>IF($D379&gt;0,VLOOKUP($D379,'ALN 070824'!$A:$C,2,FALSE),"")</f>
        <v/>
      </c>
      <c r="F379" s="24"/>
      <c r="G379" s="25"/>
      <c r="H379" s="26"/>
      <c r="J379" s="117" t="str">
        <f t="shared" si="21"/>
        <v/>
      </c>
      <c r="K379" s="153"/>
      <c r="L379" s="105" t="str">
        <f t="shared" si="22"/>
        <v/>
      </c>
      <c r="M379" s="105" t="str">
        <f>IF(ISBLANK($D379),"",MATCH($L379,SEFA!$K:$K,0))</f>
        <v/>
      </c>
      <c r="N379" s="100" t="str">
        <f t="shared" si="23"/>
        <v/>
      </c>
    </row>
    <row r="380" spans="1:14">
      <c r="A380" s="116" t="str">
        <f t="shared" si="20"/>
        <v/>
      </c>
      <c r="B380" s="25"/>
      <c r="C380" s="105" t="str">
        <f>IF($B380&gt;0,VLOOKUP($B380,'State Agencies 070824'!$H:$L,3,FALSE),"")</f>
        <v/>
      </c>
      <c r="D380" s="25"/>
      <c r="E380" s="105" t="str">
        <f>IF($D380&gt;0,VLOOKUP($D380,'ALN 070824'!$A:$C,2,FALSE),"")</f>
        <v/>
      </c>
      <c r="F380" s="24"/>
      <c r="G380" s="25"/>
      <c r="H380" s="26"/>
      <c r="J380" s="117" t="str">
        <f t="shared" si="21"/>
        <v/>
      </c>
      <c r="K380" s="153"/>
      <c r="L380" s="105" t="str">
        <f t="shared" si="22"/>
        <v/>
      </c>
      <c r="M380" s="105" t="str">
        <f>IF(ISBLANK($D380),"",MATCH($L380,SEFA!$K:$K,0))</f>
        <v/>
      </c>
      <c r="N380" s="100" t="str">
        <f t="shared" si="23"/>
        <v/>
      </c>
    </row>
    <row r="381" spans="1:14">
      <c r="A381" s="116" t="str">
        <f t="shared" si="20"/>
        <v/>
      </c>
      <c r="B381" s="25"/>
      <c r="C381" s="105" t="str">
        <f>IF($B381&gt;0,VLOOKUP($B381,'State Agencies 070824'!$H:$L,3,FALSE),"")</f>
        <v/>
      </c>
      <c r="D381" s="25"/>
      <c r="E381" s="105" t="str">
        <f>IF($D381&gt;0,VLOOKUP($D381,'ALN 070824'!$A:$C,2,FALSE),"")</f>
        <v/>
      </c>
      <c r="F381" s="24"/>
      <c r="G381" s="25"/>
      <c r="H381" s="26"/>
      <c r="J381" s="117" t="str">
        <f t="shared" si="21"/>
        <v/>
      </c>
      <c r="K381" s="153"/>
      <c r="L381" s="105" t="str">
        <f t="shared" si="22"/>
        <v/>
      </c>
      <c r="M381" s="105" t="str">
        <f>IF(ISBLANK($D381),"",MATCH($L381,SEFA!$K:$K,0))</f>
        <v/>
      </c>
      <c r="N381" s="100" t="str">
        <f t="shared" si="23"/>
        <v/>
      </c>
    </row>
    <row r="382" spans="1:14">
      <c r="A382" s="116" t="str">
        <f t="shared" si="20"/>
        <v/>
      </c>
      <c r="B382" s="25"/>
      <c r="C382" s="105" t="str">
        <f>IF($B382&gt;0,VLOOKUP($B382,'State Agencies 070824'!$H:$L,3,FALSE),"")</f>
        <v/>
      </c>
      <c r="D382" s="25"/>
      <c r="E382" s="105" t="str">
        <f>IF($D382&gt;0,VLOOKUP($D382,'ALN 070824'!$A:$C,2,FALSE),"")</f>
        <v/>
      </c>
      <c r="F382" s="24"/>
      <c r="G382" s="25"/>
      <c r="H382" s="26"/>
      <c r="J382" s="117" t="str">
        <f t="shared" si="21"/>
        <v/>
      </c>
      <c r="K382" s="153"/>
      <c r="L382" s="105" t="str">
        <f t="shared" si="22"/>
        <v/>
      </c>
      <c r="M382" s="105" t="str">
        <f>IF(ISBLANK($D382),"",MATCH($L382,SEFA!$K:$K,0))</f>
        <v/>
      </c>
      <c r="N382" s="100" t="str">
        <f t="shared" si="23"/>
        <v/>
      </c>
    </row>
    <row r="383" spans="1:14">
      <c r="A383" s="116" t="str">
        <f t="shared" si="20"/>
        <v/>
      </c>
      <c r="B383" s="25"/>
      <c r="C383" s="105" t="str">
        <f>IF($B383&gt;0,VLOOKUP($B383,'State Agencies 070824'!$H:$L,3,FALSE),"")</f>
        <v/>
      </c>
      <c r="D383" s="25"/>
      <c r="E383" s="105" t="str">
        <f>IF($D383&gt;0,VLOOKUP($D383,'ALN 070824'!$A:$C,2,FALSE),"")</f>
        <v/>
      </c>
      <c r="F383" s="24"/>
      <c r="G383" s="25"/>
      <c r="H383" s="26"/>
      <c r="J383" s="117" t="str">
        <f t="shared" si="21"/>
        <v/>
      </c>
      <c r="K383" s="153"/>
      <c r="L383" s="105" t="str">
        <f t="shared" si="22"/>
        <v/>
      </c>
      <c r="M383" s="105" t="str">
        <f>IF(ISBLANK($D383),"",MATCH($L383,SEFA!$K:$K,0))</f>
        <v/>
      </c>
      <c r="N383" s="100" t="str">
        <f t="shared" si="23"/>
        <v/>
      </c>
    </row>
    <row r="384" spans="1:14">
      <c r="A384" s="116" t="str">
        <f t="shared" si="20"/>
        <v/>
      </c>
      <c r="B384" s="25"/>
      <c r="C384" s="105" t="str">
        <f>IF($B384&gt;0,VLOOKUP($B384,'State Agencies 070824'!$H:$L,3,FALSE),"")</f>
        <v/>
      </c>
      <c r="D384" s="25"/>
      <c r="E384" s="105" t="str">
        <f>IF($D384&gt;0,VLOOKUP($D384,'ALN 070824'!$A:$C,2,FALSE),"")</f>
        <v/>
      </c>
      <c r="F384" s="24"/>
      <c r="G384" s="25"/>
      <c r="H384" s="26"/>
      <c r="J384" s="117" t="str">
        <f t="shared" si="21"/>
        <v/>
      </c>
      <c r="K384" s="153"/>
      <c r="L384" s="105" t="str">
        <f t="shared" si="22"/>
        <v/>
      </c>
      <c r="M384" s="105" t="str">
        <f>IF(ISBLANK($D384),"",MATCH($L384,SEFA!$K:$K,0))</f>
        <v/>
      </c>
      <c r="N384" s="100" t="str">
        <f t="shared" si="23"/>
        <v/>
      </c>
    </row>
    <row r="385" spans="1:14">
      <c r="A385" s="116" t="str">
        <f t="shared" si="20"/>
        <v/>
      </c>
      <c r="B385" s="25"/>
      <c r="C385" s="105" t="str">
        <f>IF($B385&gt;0,VLOOKUP($B385,'State Agencies 070824'!$H:$L,3,FALSE),"")</f>
        <v/>
      </c>
      <c r="D385" s="25"/>
      <c r="E385" s="105" t="str">
        <f>IF($D385&gt;0,VLOOKUP($D385,'ALN 070824'!$A:$C,2,FALSE),"")</f>
        <v/>
      </c>
      <c r="F385" s="24"/>
      <c r="G385" s="25"/>
      <c r="H385" s="26"/>
      <c r="J385" s="117" t="str">
        <f t="shared" si="21"/>
        <v/>
      </c>
      <c r="K385" s="153"/>
      <c r="L385" s="105" t="str">
        <f t="shared" si="22"/>
        <v/>
      </c>
      <c r="M385" s="105" t="str">
        <f>IF(ISBLANK($D385),"",MATCH($L385,SEFA!$K:$K,0))</f>
        <v/>
      </c>
      <c r="N385" s="100" t="str">
        <f t="shared" si="23"/>
        <v/>
      </c>
    </row>
    <row r="386" spans="1:14">
      <c r="A386" s="116" t="str">
        <f t="shared" si="20"/>
        <v/>
      </c>
      <c r="B386" s="25"/>
      <c r="C386" s="105" t="str">
        <f>IF($B386&gt;0,VLOOKUP($B386,'State Agencies 070824'!$H:$L,3,FALSE),"")</f>
        <v/>
      </c>
      <c r="D386" s="25"/>
      <c r="E386" s="105" t="str">
        <f>IF($D386&gt;0,VLOOKUP($D386,'ALN 070824'!$A:$C,2,FALSE),"")</f>
        <v/>
      </c>
      <c r="F386" s="24"/>
      <c r="G386" s="25"/>
      <c r="H386" s="26"/>
      <c r="J386" s="117" t="str">
        <f t="shared" si="21"/>
        <v/>
      </c>
      <c r="K386" s="153"/>
      <c r="L386" s="105" t="str">
        <f t="shared" si="22"/>
        <v/>
      </c>
      <c r="M386" s="105" t="str">
        <f>IF(ISBLANK($D386),"",MATCH($L386,SEFA!$K:$K,0))</f>
        <v/>
      </c>
      <c r="N386" s="100" t="str">
        <f t="shared" si="23"/>
        <v/>
      </c>
    </row>
    <row r="387" spans="1:14">
      <c r="A387" s="116" t="str">
        <f t="shared" si="20"/>
        <v/>
      </c>
      <c r="B387" s="25"/>
      <c r="C387" s="105" t="str">
        <f>IF($B387&gt;0,VLOOKUP($B387,'State Agencies 070824'!$H:$L,3,FALSE),"")</f>
        <v/>
      </c>
      <c r="D387" s="25"/>
      <c r="E387" s="105" t="str">
        <f>IF($D387&gt;0,VLOOKUP($D387,'ALN 070824'!$A:$C,2,FALSE),"")</f>
        <v/>
      </c>
      <c r="F387" s="24"/>
      <c r="G387" s="25"/>
      <c r="H387" s="26"/>
      <c r="J387" s="117" t="str">
        <f t="shared" si="21"/>
        <v/>
      </c>
      <c r="K387" s="153"/>
      <c r="L387" s="105" t="str">
        <f t="shared" si="22"/>
        <v/>
      </c>
      <c r="M387" s="105" t="str">
        <f>IF(ISBLANK($D387),"",MATCH($L387,SEFA!$K:$K,0))</f>
        <v/>
      </c>
      <c r="N387" s="100" t="str">
        <f t="shared" si="23"/>
        <v/>
      </c>
    </row>
    <row r="388" spans="1:14">
      <c r="A388" s="116" t="str">
        <f t="shared" si="20"/>
        <v/>
      </c>
      <c r="B388" s="25"/>
      <c r="C388" s="105" t="str">
        <f>IF($B388&gt;0,VLOOKUP($B388,'State Agencies 070824'!$H:$L,3,FALSE),"")</f>
        <v/>
      </c>
      <c r="D388" s="25"/>
      <c r="E388" s="105" t="str">
        <f>IF($D388&gt;0,VLOOKUP($D388,'ALN 070824'!$A:$C,2,FALSE),"")</f>
        <v/>
      </c>
      <c r="F388" s="24"/>
      <c r="G388" s="25"/>
      <c r="H388" s="26"/>
      <c r="J388" s="117" t="str">
        <f t="shared" si="21"/>
        <v/>
      </c>
      <c r="K388" s="153"/>
      <c r="L388" s="105" t="str">
        <f t="shared" si="22"/>
        <v/>
      </c>
      <c r="M388" s="105" t="str">
        <f>IF(ISBLANK($D388),"",MATCH($L388,SEFA!$K:$K,0))</f>
        <v/>
      </c>
      <c r="N388" s="100" t="str">
        <f t="shared" si="23"/>
        <v/>
      </c>
    </row>
    <row r="389" spans="1:14">
      <c r="A389" s="116" t="str">
        <f t="shared" si="20"/>
        <v/>
      </c>
      <c r="B389" s="25"/>
      <c r="C389" s="105" t="str">
        <f>IF($B389&gt;0,VLOOKUP($B389,'State Agencies 070824'!$H:$L,3,FALSE),"")</f>
        <v/>
      </c>
      <c r="D389" s="25"/>
      <c r="E389" s="105" t="str">
        <f>IF($D389&gt;0,VLOOKUP($D389,'ALN 070824'!$A:$C,2,FALSE),"")</f>
        <v/>
      </c>
      <c r="F389" s="24"/>
      <c r="G389" s="25"/>
      <c r="H389" s="26"/>
      <c r="J389" s="117" t="str">
        <f t="shared" si="21"/>
        <v/>
      </c>
      <c r="K389" s="153"/>
      <c r="L389" s="105" t="str">
        <f t="shared" si="22"/>
        <v/>
      </c>
      <c r="M389" s="105" t="str">
        <f>IF(ISBLANK($D389),"",MATCH($L389,SEFA!$K:$K,0))</f>
        <v/>
      </c>
      <c r="N389" s="100" t="str">
        <f t="shared" si="23"/>
        <v/>
      </c>
    </row>
    <row r="390" spans="1:14">
      <c r="A390" s="116" t="str">
        <f t="shared" si="20"/>
        <v/>
      </c>
      <c r="B390" s="25"/>
      <c r="C390" s="105" t="str">
        <f>IF($B390&gt;0,VLOOKUP($B390,'State Agencies 070824'!$H:$L,3,FALSE),"")</f>
        <v/>
      </c>
      <c r="D390" s="25"/>
      <c r="E390" s="105" t="str">
        <f>IF($D390&gt;0,VLOOKUP($D390,'ALN 070824'!$A:$C,2,FALSE),"")</f>
        <v/>
      </c>
      <c r="F390" s="24"/>
      <c r="G390" s="25"/>
      <c r="H390" s="26"/>
      <c r="J390" s="117" t="str">
        <f t="shared" si="21"/>
        <v/>
      </c>
      <c r="K390" s="153"/>
      <c r="L390" s="105" t="str">
        <f t="shared" si="22"/>
        <v/>
      </c>
      <c r="M390" s="105" t="str">
        <f>IF(ISBLANK($D390),"",MATCH($L390,SEFA!$K:$K,0))</f>
        <v/>
      </c>
      <c r="N390" s="100" t="str">
        <f t="shared" si="23"/>
        <v/>
      </c>
    </row>
    <row r="391" spans="1:14">
      <c r="A391" s="116" t="str">
        <f t="shared" si="20"/>
        <v/>
      </c>
      <c r="B391" s="25"/>
      <c r="C391" s="105" t="str">
        <f>IF($B391&gt;0,VLOOKUP($B391,'State Agencies 070824'!$H:$L,3,FALSE),"")</f>
        <v/>
      </c>
      <c r="D391" s="25"/>
      <c r="E391" s="105" t="str">
        <f>IF($D391&gt;0,VLOOKUP($D391,'ALN 070824'!$A:$C,2,FALSE),"")</f>
        <v/>
      </c>
      <c r="F391" s="24"/>
      <c r="G391" s="25"/>
      <c r="H391" s="26"/>
      <c r="J391" s="117" t="str">
        <f t="shared" si="21"/>
        <v/>
      </c>
      <c r="K391" s="153"/>
      <c r="L391" s="105" t="str">
        <f t="shared" si="22"/>
        <v/>
      </c>
      <c r="M391" s="105" t="str">
        <f>IF(ISBLANK($D391),"",MATCH($L391,SEFA!$K:$K,0))</f>
        <v/>
      </c>
      <c r="N391" s="100" t="str">
        <f t="shared" si="23"/>
        <v/>
      </c>
    </row>
    <row r="392" spans="1:14">
      <c r="A392" s="116" t="str">
        <f t="shared" si="20"/>
        <v/>
      </c>
      <c r="B392" s="25"/>
      <c r="C392" s="105" t="str">
        <f>IF($B392&gt;0,VLOOKUP($B392,'State Agencies 070824'!$H:$L,3,FALSE),"")</f>
        <v/>
      </c>
      <c r="D392" s="25"/>
      <c r="E392" s="105" t="str">
        <f>IF($D392&gt;0,VLOOKUP($D392,'ALN 070824'!$A:$C,2,FALSE),"")</f>
        <v/>
      </c>
      <c r="F392" s="24"/>
      <c r="G392" s="25"/>
      <c r="H392" s="26"/>
      <c r="J392" s="117" t="str">
        <f t="shared" si="21"/>
        <v/>
      </c>
      <c r="K392" s="153"/>
      <c r="L392" s="105" t="str">
        <f t="shared" si="22"/>
        <v/>
      </c>
      <c r="M392" s="105" t="str">
        <f>IF(ISBLANK($D392),"",MATCH($L392,SEFA!$K:$K,0))</f>
        <v/>
      </c>
      <c r="N392" s="100" t="str">
        <f t="shared" si="23"/>
        <v/>
      </c>
    </row>
    <row r="393" spans="1:14">
      <c r="A393" s="116" t="str">
        <f t="shared" ref="A393:A456" si="24">IF($B393=0,"",$B$2)</f>
        <v/>
      </c>
      <c r="B393" s="25"/>
      <c r="C393" s="105" t="str">
        <f>IF($B393&gt;0,VLOOKUP($B393,'State Agencies 070824'!$H:$L,3,FALSE),"")</f>
        <v/>
      </c>
      <c r="D393" s="25"/>
      <c r="E393" s="105" t="str">
        <f>IF($D393&gt;0,VLOOKUP($D393,'ALN 070824'!$A:$C,2,FALSE),"")</f>
        <v/>
      </c>
      <c r="F393" s="24"/>
      <c r="G393" s="25"/>
      <c r="H393" s="26"/>
      <c r="J393" s="117" t="str">
        <f t="shared" ref="J393:J456" si="25">IF(ISERROR($M393),CONCATENATE($D393," ",$G393),"")</f>
        <v/>
      </c>
      <c r="K393" s="153"/>
      <c r="L393" s="105" t="str">
        <f t="shared" ref="L393:L456" si="26">CONCATENATE($D393,$G393)</f>
        <v/>
      </c>
      <c r="M393" s="105" t="str">
        <f>IF(ISBLANK($D393),"",MATCH($L393,SEFA!$K:$K,0))</f>
        <v/>
      </c>
      <c r="N393" s="100" t="str">
        <f t="shared" ref="N393:N456" si="27">CONCATENATE($B393,$D393,$G393,$H393)</f>
        <v/>
      </c>
    </row>
    <row r="394" spans="1:14">
      <c r="A394" s="116" t="str">
        <f t="shared" si="24"/>
        <v/>
      </c>
      <c r="B394" s="25"/>
      <c r="C394" s="105" t="str">
        <f>IF($B394&gt;0,VLOOKUP($B394,'State Agencies 070824'!$H:$L,3,FALSE),"")</f>
        <v/>
      </c>
      <c r="D394" s="25"/>
      <c r="E394" s="105" t="str">
        <f>IF($D394&gt;0,VLOOKUP($D394,'ALN 070824'!$A:$C,2,FALSE),"")</f>
        <v/>
      </c>
      <c r="F394" s="24"/>
      <c r="G394" s="25"/>
      <c r="H394" s="26"/>
      <c r="J394" s="117" t="str">
        <f t="shared" si="25"/>
        <v/>
      </c>
      <c r="K394" s="153"/>
      <c r="L394" s="105" t="str">
        <f t="shared" si="26"/>
        <v/>
      </c>
      <c r="M394" s="105" t="str">
        <f>IF(ISBLANK($D394),"",MATCH($L394,SEFA!$K:$K,0))</f>
        <v/>
      </c>
      <c r="N394" s="100" t="str">
        <f t="shared" si="27"/>
        <v/>
      </c>
    </row>
    <row r="395" spans="1:14">
      <c r="A395" s="116" t="str">
        <f t="shared" si="24"/>
        <v/>
      </c>
      <c r="B395" s="25"/>
      <c r="C395" s="105" t="str">
        <f>IF($B395&gt;0,VLOOKUP($B395,'State Agencies 070824'!$H:$L,3,FALSE),"")</f>
        <v/>
      </c>
      <c r="D395" s="25"/>
      <c r="E395" s="105" t="str">
        <f>IF($D395&gt;0,VLOOKUP($D395,'ALN 070824'!$A:$C,2,FALSE),"")</f>
        <v/>
      </c>
      <c r="F395" s="24"/>
      <c r="G395" s="25"/>
      <c r="H395" s="26"/>
      <c r="J395" s="117" t="str">
        <f t="shared" si="25"/>
        <v/>
      </c>
      <c r="K395" s="153"/>
      <c r="L395" s="105" t="str">
        <f t="shared" si="26"/>
        <v/>
      </c>
      <c r="M395" s="105" t="str">
        <f>IF(ISBLANK($D395),"",MATCH($L395,SEFA!$K:$K,0))</f>
        <v/>
      </c>
      <c r="N395" s="100" t="str">
        <f t="shared" si="27"/>
        <v/>
      </c>
    </row>
    <row r="396" spans="1:14">
      <c r="A396" s="116" t="str">
        <f t="shared" si="24"/>
        <v/>
      </c>
      <c r="B396" s="25"/>
      <c r="C396" s="105" t="str">
        <f>IF($B396&gt;0,VLOOKUP($B396,'State Agencies 070824'!$H:$L,3,FALSE),"")</f>
        <v/>
      </c>
      <c r="D396" s="25"/>
      <c r="E396" s="105" t="str">
        <f>IF($D396&gt;0,VLOOKUP($D396,'ALN 070824'!$A:$C,2,FALSE),"")</f>
        <v/>
      </c>
      <c r="F396" s="24"/>
      <c r="G396" s="25"/>
      <c r="H396" s="26"/>
      <c r="J396" s="117" t="str">
        <f t="shared" si="25"/>
        <v/>
      </c>
      <c r="K396" s="153"/>
      <c r="L396" s="105" t="str">
        <f t="shared" si="26"/>
        <v/>
      </c>
      <c r="M396" s="105" t="str">
        <f>IF(ISBLANK($D396),"",MATCH($L396,SEFA!$K:$K,0))</f>
        <v/>
      </c>
      <c r="N396" s="100" t="str">
        <f t="shared" si="27"/>
        <v/>
      </c>
    </row>
    <row r="397" spans="1:14">
      <c r="A397" s="116" t="str">
        <f t="shared" si="24"/>
        <v/>
      </c>
      <c r="B397" s="25"/>
      <c r="C397" s="105" t="str">
        <f>IF($B397&gt;0,VLOOKUP($B397,'State Agencies 070824'!$H:$L,3,FALSE),"")</f>
        <v/>
      </c>
      <c r="D397" s="25"/>
      <c r="E397" s="105" t="str">
        <f>IF($D397&gt;0,VLOOKUP($D397,'ALN 070824'!$A:$C,2,FALSE),"")</f>
        <v/>
      </c>
      <c r="F397" s="24"/>
      <c r="G397" s="25"/>
      <c r="H397" s="26"/>
      <c r="J397" s="117" t="str">
        <f t="shared" si="25"/>
        <v/>
      </c>
      <c r="K397" s="153"/>
      <c r="L397" s="105" t="str">
        <f t="shared" si="26"/>
        <v/>
      </c>
      <c r="M397" s="105" t="str">
        <f>IF(ISBLANK($D397),"",MATCH($L397,SEFA!$K:$K,0))</f>
        <v/>
      </c>
      <c r="N397" s="100" t="str">
        <f t="shared" si="27"/>
        <v/>
      </c>
    </row>
    <row r="398" spans="1:14">
      <c r="A398" s="116" t="str">
        <f t="shared" si="24"/>
        <v/>
      </c>
      <c r="B398" s="25"/>
      <c r="C398" s="105" t="str">
        <f>IF($B398&gt;0,VLOOKUP($B398,'State Agencies 070824'!$H:$L,3,FALSE),"")</f>
        <v/>
      </c>
      <c r="D398" s="25"/>
      <c r="E398" s="105" t="str">
        <f>IF($D398&gt;0,VLOOKUP($D398,'ALN 070824'!$A:$C,2,FALSE),"")</f>
        <v/>
      </c>
      <c r="F398" s="24"/>
      <c r="G398" s="25"/>
      <c r="H398" s="26"/>
      <c r="J398" s="117" t="str">
        <f t="shared" si="25"/>
        <v/>
      </c>
      <c r="K398" s="153"/>
      <c r="L398" s="105" t="str">
        <f t="shared" si="26"/>
        <v/>
      </c>
      <c r="M398" s="105" t="str">
        <f>IF(ISBLANK($D398),"",MATCH($L398,SEFA!$K:$K,0))</f>
        <v/>
      </c>
      <c r="N398" s="100" t="str">
        <f t="shared" si="27"/>
        <v/>
      </c>
    </row>
    <row r="399" spans="1:14">
      <c r="A399" s="116" t="str">
        <f t="shared" si="24"/>
        <v/>
      </c>
      <c r="B399" s="25"/>
      <c r="C399" s="105" t="str">
        <f>IF($B399&gt;0,VLOOKUP($B399,'State Agencies 070824'!$H:$L,3,FALSE),"")</f>
        <v/>
      </c>
      <c r="D399" s="25"/>
      <c r="E399" s="105" t="str">
        <f>IF($D399&gt;0,VLOOKUP($D399,'ALN 070824'!$A:$C,2,FALSE),"")</f>
        <v/>
      </c>
      <c r="F399" s="24"/>
      <c r="G399" s="25"/>
      <c r="H399" s="26"/>
      <c r="J399" s="117" t="str">
        <f t="shared" si="25"/>
        <v/>
      </c>
      <c r="K399" s="153"/>
      <c r="L399" s="105" t="str">
        <f t="shared" si="26"/>
        <v/>
      </c>
      <c r="M399" s="105" t="str">
        <f>IF(ISBLANK($D399),"",MATCH($L399,SEFA!$K:$K,0))</f>
        <v/>
      </c>
      <c r="N399" s="100" t="str">
        <f t="shared" si="27"/>
        <v/>
      </c>
    </row>
    <row r="400" spans="1:14">
      <c r="A400" s="116" t="str">
        <f t="shared" si="24"/>
        <v/>
      </c>
      <c r="B400" s="25"/>
      <c r="C400" s="105" t="str">
        <f>IF($B400&gt;0,VLOOKUP($B400,'State Agencies 070824'!$H:$L,3,FALSE),"")</f>
        <v/>
      </c>
      <c r="D400" s="25"/>
      <c r="E400" s="105" t="str">
        <f>IF($D400&gt;0,VLOOKUP($D400,'ALN 070824'!$A:$C,2,FALSE),"")</f>
        <v/>
      </c>
      <c r="F400" s="24"/>
      <c r="G400" s="25"/>
      <c r="H400" s="26"/>
      <c r="J400" s="117" t="str">
        <f t="shared" si="25"/>
        <v/>
      </c>
      <c r="K400" s="153"/>
      <c r="L400" s="105" t="str">
        <f t="shared" si="26"/>
        <v/>
      </c>
      <c r="M400" s="105" t="str">
        <f>IF(ISBLANK($D400),"",MATCH($L400,SEFA!$K:$K,0))</f>
        <v/>
      </c>
      <c r="N400" s="100" t="str">
        <f t="shared" si="27"/>
        <v/>
      </c>
    </row>
    <row r="401" spans="1:14">
      <c r="A401" s="116" t="str">
        <f t="shared" si="24"/>
        <v/>
      </c>
      <c r="B401" s="25"/>
      <c r="C401" s="105" t="str">
        <f>IF($B401&gt;0,VLOOKUP($B401,'State Agencies 070824'!$H:$L,3,FALSE),"")</f>
        <v/>
      </c>
      <c r="D401" s="25"/>
      <c r="E401" s="105" t="str">
        <f>IF($D401&gt;0,VLOOKUP($D401,'ALN 070824'!$A:$C,2,FALSE),"")</f>
        <v/>
      </c>
      <c r="F401" s="24"/>
      <c r="G401" s="25"/>
      <c r="H401" s="26"/>
      <c r="J401" s="117" t="str">
        <f t="shared" si="25"/>
        <v/>
      </c>
      <c r="K401" s="153"/>
      <c r="L401" s="105" t="str">
        <f t="shared" si="26"/>
        <v/>
      </c>
      <c r="M401" s="105" t="str">
        <f>IF(ISBLANK($D401),"",MATCH($L401,SEFA!$K:$K,0))</f>
        <v/>
      </c>
      <c r="N401" s="100" t="str">
        <f t="shared" si="27"/>
        <v/>
      </c>
    </row>
    <row r="402" spans="1:14">
      <c r="A402" s="116" t="str">
        <f t="shared" si="24"/>
        <v/>
      </c>
      <c r="B402" s="25"/>
      <c r="C402" s="105" t="str">
        <f>IF($B402&gt;0,VLOOKUP($B402,'State Agencies 070824'!$H:$L,3,FALSE),"")</f>
        <v/>
      </c>
      <c r="D402" s="25"/>
      <c r="E402" s="105" t="str">
        <f>IF($D402&gt;0,VLOOKUP($D402,'ALN 070824'!$A:$C,2,FALSE),"")</f>
        <v/>
      </c>
      <c r="F402" s="24"/>
      <c r="G402" s="25"/>
      <c r="H402" s="26"/>
      <c r="J402" s="117" t="str">
        <f t="shared" si="25"/>
        <v/>
      </c>
      <c r="K402" s="153"/>
      <c r="L402" s="105" t="str">
        <f t="shared" si="26"/>
        <v/>
      </c>
      <c r="M402" s="105" t="str">
        <f>IF(ISBLANK($D402),"",MATCH($L402,SEFA!$K:$K,0))</f>
        <v/>
      </c>
      <c r="N402" s="100" t="str">
        <f t="shared" si="27"/>
        <v/>
      </c>
    </row>
    <row r="403" spans="1:14">
      <c r="A403" s="116" t="str">
        <f t="shared" si="24"/>
        <v/>
      </c>
      <c r="B403" s="25"/>
      <c r="C403" s="105" t="str">
        <f>IF($B403&gt;0,VLOOKUP($B403,'State Agencies 070824'!$H:$L,3,FALSE),"")</f>
        <v/>
      </c>
      <c r="D403" s="25"/>
      <c r="E403" s="105" t="str">
        <f>IF($D403&gt;0,VLOOKUP($D403,'ALN 070824'!$A:$C,2,FALSE),"")</f>
        <v/>
      </c>
      <c r="F403" s="24"/>
      <c r="G403" s="25"/>
      <c r="H403" s="26"/>
      <c r="J403" s="117" t="str">
        <f t="shared" si="25"/>
        <v/>
      </c>
      <c r="K403" s="153"/>
      <c r="L403" s="105" t="str">
        <f t="shared" si="26"/>
        <v/>
      </c>
      <c r="M403" s="105" t="str">
        <f>IF(ISBLANK($D403),"",MATCH($L403,SEFA!$K:$K,0))</f>
        <v/>
      </c>
      <c r="N403" s="100" t="str">
        <f t="shared" si="27"/>
        <v/>
      </c>
    </row>
    <row r="404" spans="1:14">
      <c r="A404" s="116" t="str">
        <f t="shared" si="24"/>
        <v/>
      </c>
      <c r="B404" s="25"/>
      <c r="C404" s="105" t="str">
        <f>IF($B404&gt;0,VLOOKUP($B404,'State Agencies 070824'!$H:$L,3,FALSE),"")</f>
        <v/>
      </c>
      <c r="D404" s="25"/>
      <c r="E404" s="105" t="str">
        <f>IF($D404&gt;0,VLOOKUP($D404,'ALN 070824'!$A:$C,2,FALSE),"")</f>
        <v/>
      </c>
      <c r="F404" s="24"/>
      <c r="G404" s="25"/>
      <c r="H404" s="26"/>
      <c r="J404" s="117" t="str">
        <f t="shared" si="25"/>
        <v/>
      </c>
      <c r="K404" s="153"/>
      <c r="L404" s="105" t="str">
        <f t="shared" si="26"/>
        <v/>
      </c>
      <c r="M404" s="105" t="str">
        <f>IF(ISBLANK($D404),"",MATCH($L404,SEFA!$K:$K,0))</f>
        <v/>
      </c>
      <c r="N404" s="100" t="str">
        <f t="shared" si="27"/>
        <v/>
      </c>
    </row>
    <row r="405" spans="1:14">
      <c r="A405" s="116" t="str">
        <f t="shared" si="24"/>
        <v/>
      </c>
      <c r="B405" s="25"/>
      <c r="C405" s="105" t="str">
        <f>IF($B405&gt;0,VLOOKUP($B405,'State Agencies 070824'!$H:$L,3,FALSE),"")</f>
        <v/>
      </c>
      <c r="D405" s="25"/>
      <c r="E405" s="105" t="str">
        <f>IF($D405&gt;0,VLOOKUP($D405,'ALN 070824'!$A:$C,2,FALSE),"")</f>
        <v/>
      </c>
      <c r="F405" s="24"/>
      <c r="G405" s="25"/>
      <c r="H405" s="26"/>
      <c r="J405" s="117" t="str">
        <f t="shared" si="25"/>
        <v/>
      </c>
      <c r="K405" s="153"/>
      <c r="L405" s="105" t="str">
        <f t="shared" si="26"/>
        <v/>
      </c>
      <c r="M405" s="105" t="str">
        <f>IF(ISBLANK($D405),"",MATCH($L405,SEFA!$K:$K,0))</f>
        <v/>
      </c>
      <c r="N405" s="100" t="str">
        <f t="shared" si="27"/>
        <v/>
      </c>
    </row>
    <row r="406" spans="1:14">
      <c r="A406" s="116" t="str">
        <f t="shared" si="24"/>
        <v/>
      </c>
      <c r="B406" s="25"/>
      <c r="C406" s="105" t="str">
        <f>IF($B406&gt;0,VLOOKUP($B406,'State Agencies 070824'!$H:$L,3,FALSE),"")</f>
        <v/>
      </c>
      <c r="D406" s="25"/>
      <c r="E406" s="105" t="str">
        <f>IF($D406&gt;0,VLOOKUP($D406,'ALN 070824'!$A:$C,2,FALSE),"")</f>
        <v/>
      </c>
      <c r="F406" s="24"/>
      <c r="G406" s="25"/>
      <c r="H406" s="26"/>
      <c r="J406" s="117" t="str">
        <f t="shared" si="25"/>
        <v/>
      </c>
      <c r="K406" s="153"/>
      <c r="L406" s="105" t="str">
        <f t="shared" si="26"/>
        <v/>
      </c>
      <c r="M406" s="105" t="str">
        <f>IF(ISBLANK($D406),"",MATCH($L406,SEFA!$K:$K,0))</f>
        <v/>
      </c>
      <c r="N406" s="100" t="str">
        <f t="shared" si="27"/>
        <v/>
      </c>
    </row>
    <row r="407" spans="1:14">
      <c r="A407" s="116" t="str">
        <f t="shared" si="24"/>
        <v/>
      </c>
      <c r="B407" s="25"/>
      <c r="C407" s="105" t="str">
        <f>IF($B407&gt;0,VLOOKUP($B407,'State Agencies 070824'!$H:$L,3,FALSE),"")</f>
        <v/>
      </c>
      <c r="D407" s="25"/>
      <c r="E407" s="105" t="str">
        <f>IF($D407&gt;0,VLOOKUP($D407,'ALN 070824'!$A:$C,2,FALSE),"")</f>
        <v/>
      </c>
      <c r="F407" s="24"/>
      <c r="G407" s="25"/>
      <c r="H407" s="26"/>
      <c r="J407" s="117" t="str">
        <f t="shared" si="25"/>
        <v/>
      </c>
      <c r="K407" s="153"/>
      <c r="L407" s="105" t="str">
        <f t="shared" si="26"/>
        <v/>
      </c>
      <c r="M407" s="105" t="str">
        <f>IF(ISBLANK($D407),"",MATCH($L407,SEFA!$K:$K,0))</f>
        <v/>
      </c>
      <c r="N407" s="100" t="str">
        <f t="shared" si="27"/>
        <v/>
      </c>
    </row>
    <row r="408" spans="1:14">
      <c r="A408" s="116" t="str">
        <f t="shared" si="24"/>
        <v/>
      </c>
      <c r="B408" s="25"/>
      <c r="C408" s="105" t="str">
        <f>IF($B408&gt;0,VLOOKUP($B408,'State Agencies 070824'!$H:$L,3,FALSE),"")</f>
        <v/>
      </c>
      <c r="D408" s="25"/>
      <c r="E408" s="105" t="str">
        <f>IF($D408&gt;0,VLOOKUP($D408,'ALN 070824'!$A:$C,2,FALSE),"")</f>
        <v/>
      </c>
      <c r="F408" s="24"/>
      <c r="G408" s="25"/>
      <c r="H408" s="26"/>
      <c r="J408" s="117" t="str">
        <f t="shared" si="25"/>
        <v/>
      </c>
      <c r="K408" s="153"/>
      <c r="L408" s="105" t="str">
        <f t="shared" si="26"/>
        <v/>
      </c>
      <c r="M408" s="105" t="str">
        <f>IF(ISBLANK($D408),"",MATCH($L408,SEFA!$K:$K,0))</f>
        <v/>
      </c>
      <c r="N408" s="100" t="str">
        <f t="shared" si="27"/>
        <v/>
      </c>
    </row>
    <row r="409" spans="1:14">
      <c r="A409" s="116" t="str">
        <f t="shared" si="24"/>
        <v/>
      </c>
      <c r="B409" s="25"/>
      <c r="C409" s="105" t="str">
        <f>IF($B409&gt;0,VLOOKUP($B409,'State Agencies 070824'!$H:$L,3,FALSE),"")</f>
        <v/>
      </c>
      <c r="D409" s="25"/>
      <c r="E409" s="105" t="str">
        <f>IF($D409&gt;0,VLOOKUP($D409,'ALN 070824'!$A:$C,2,FALSE),"")</f>
        <v/>
      </c>
      <c r="F409" s="24"/>
      <c r="G409" s="25"/>
      <c r="H409" s="26"/>
      <c r="J409" s="117" t="str">
        <f t="shared" si="25"/>
        <v/>
      </c>
      <c r="K409" s="153"/>
      <c r="L409" s="105" t="str">
        <f t="shared" si="26"/>
        <v/>
      </c>
      <c r="M409" s="105" t="str">
        <f>IF(ISBLANK($D409),"",MATCH($L409,SEFA!$K:$K,0))</f>
        <v/>
      </c>
      <c r="N409" s="100" t="str">
        <f t="shared" si="27"/>
        <v/>
      </c>
    </row>
    <row r="410" spans="1:14">
      <c r="A410" s="116" t="str">
        <f t="shared" si="24"/>
        <v/>
      </c>
      <c r="B410" s="25"/>
      <c r="C410" s="105" t="str">
        <f>IF($B410&gt;0,VLOOKUP($B410,'State Agencies 070824'!$H:$L,3,FALSE),"")</f>
        <v/>
      </c>
      <c r="D410" s="25"/>
      <c r="E410" s="105" t="str">
        <f>IF($D410&gt;0,VLOOKUP($D410,'ALN 070824'!$A:$C,2,FALSE),"")</f>
        <v/>
      </c>
      <c r="F410" s="24"/>
      <c r="G410" s="25"/>
      <c r="H410" s="26"/>
      <c r="J410" s="117" t="str">
        <f t="shared" si="25"/>
        <v/>
      </c>
      <c r="K410" s="153"/>
      <c r="L410" s="105" t="str">
        <f t="shared" si="26"/>
        <v/>
      </c>
      <c r="M410" s="105" t="str">
        <f>IF(ISBLANK($D410),"",MATCH($L410,SEFA!$K:$K,0))</f>
        <v/>
      </c>
      <c r="N410" s="100" t="str">
        <f t="shared" si="27"/>
        <v/>
      </c>
    </row>
    <row r="411" spans="1:14">
      <c r="A411" s="116" t="str">
        <f t="shared" si="24"/>
        <v/>
      </c>
      <c r="B411" s="25"/>
      <c r="C411" s="105" t="str">
        <f>IF($B411&gt;0,VLOOKUP($B411,'State Agencies 070824'!$H:$L,3,FALSE),"")</f>
        <v/>
      </c>
      <c r="D411" s="25"/>
      <c r="E411" s="105" t="str">
        <f>IF($D411&gt;0,VLOOKUP($D411,'ALN 070824'!$A:$C,2,FALSE),"")</f>
        <v/>
      </c>
      <c r="F411" s="24"/>
      <c r="G411" s="25"/>
      <c r="H411" s="26"/>
      <c r="J411" s="117" t="str">
        <f t="shared" si="25"/>
        <v/>
      </c>
      <c r="K411" s="153"/>
      <c r="L411" s="105" t="str">
        <f t="shared" si="26"/>
        <v/>
      </c>
      <c r="M411" s="105" t="str">
        <f>IF(ISBLANK($D411),"",MATCH($L411,SEFA!$K:$K,0))</f>
        <v/>
      </c>
      <c r="N411" s="100" t="str">
        <f t="shared" si="27"/>
        <v/>
      </c>
    </row>
    <row r="412" spans="1:14">
      <c r="A412" s="116" t="str">
        <f t="shared" si="24"/>
        <v/>
      </c>
      <c r="B412" s="25"/>
      <c r="C412" s="105" t="str">
        <f>IF($B412&gt;0,VLOOKUP($B412,'State Agencies 070824'!$H:$L,3,FALSE),"")</f>
        <v/>
      </c>
      <c r="D412" s="25"/>
      <c r="E412" s="105" t="str">
        <f>IF($D412&gt;0,VLOOKUP($D412,'ALN 070824'!$A:$C,2,FALSE),"")</f>
        <v/>
      </c>
      <c r="F412" s="24"/>
      <c r="G412" s="25"/>
      <c r="H412" s="26"/>
      <c r="J412" s="117" t="str">
        <f t="shared" si="25"/>
        <v/>
      </c>
      <c r="K412" s="153"/>
      <c r="L412" s="105" t="str">
        <f t="shared" si="26"/>
        <v/>
      </c>
      <c r="M412" s="105" t="str">
        <f>IF(ISBLANK($D412),"",MATCH($L412,SEFA!$K:$K,0))</f>
        <v/>
      </c>
      <c r="N412" s="100" t="str">
        <f t="shared" si="27"/>
        <v/>
      </c>
    </row>
    <row r="413" spans="1:14">
      <c r="A413" s="116" t="str">
        <f t="shared" si="24"/>
        <v/>
      </c>
      <c r="B413" s="25"/>
      <c r="C413" s="105" t="str">
        <f>IF($B413&gt;0,VLOOKUP($B413,'State Agencies 070824'!$H:$L,3,FALSE),"")</f>
        <v/>
      </c>
      <c r="D413" s="25"/>
      <c r="E413" s="105" t="str">
        <f>IF($D413&gt;0,VLOOKUP($D413,'ALN 070824'!$A:$C,2,FALSE),"")</f>
        <v/>
      </c>
      <c r="F413" s="24"/>
      <c r="G413" s="25"/>
      <c r="H413" s="26"/>
      <c r="J413" s="117" t="str">
        <f t="shared" si="25"/>
        <v/>
      </c>
      <c r="K413" s="153"/>
      <c r="L413" s="105" t="str">
        <f t="shared" si="26"/>
        <v/>
      </c>
      <c r="M413" s="105" t="str">
        <f>IF(ISBLANK($D413),"",MATCH($L413,SEFA!$K:$K,0))</f>
        <v/>
      </c>
      <c r="N413" s="100" t="str">
        <f t="shared" si="27"/>
        <v/>
      </c>
    </row>
    <row r="414" spans="1:14">
      <c r="A414" s="116" t="str">
        <f t="shared" si="24"/>
        <v/>
      </c>
      <c r="B414" s="25"/>
      <c r="C414" s="105" t="str">
        <f>IF($B414&gt;0,VLOOKUP($B414,'State Agencies 070824'!$H:$L,3,FALSE),"")</f>
        <v/>
      </c>
      <c r="D414" s="25"/>
      <c r="E414" s="105" t="str">
        <f>IF($D414&gt;0,VLOOKUP($D414,'ALN 070824'!$A:$C,2,FALSE),"")</f>
        <v/>
      </c>
      <c r="F414" s="24"/>
      <c r="G414" s="25"/>
      <c r="H414" s="26"/>
      <c r="J414" s="117" t="str">
        <f t="shared" si="25"/>
        <v/>
      </c>
      <c r="K414" s="153"/>
      <c r="L414" s="105" t="str">
        <f t="shared" si="26"/>
        <v/>
      </c>
      <c r="M414" s="105" t="str">
        <f>IF(ISBLANK($D414),"",MATCH($L414,SEFA!$K:$K,0))</f>
        <v/>
      </c>
      <c r="N414" s="100" t="str">
        <f t="shared" si="27"/>
        <v/>
      </c>
    </row>
    <row r="415" spans="1:14">
      <c r="A415" s="116" t="str">
        <f t="shared" si="24"/>
        <v/>
      </c>
      <c r="B415" s="25"/>
      <c r="C415" s="105" t="str">
        <f>IF($B415&gt;0,VLOOKUP($B415,'State Agencies 070824'!$H:$L,3,FALSE),"")</f>
        <v/>
      </c>
      <c r="D415" s="25"/>
      <c r="E415" s="105" t="str">
        <f>IF($D415&gt;0,VLOOKUP($D415,'ALN 070824'!$A:$C,2,FALSE),"")</f>
        <v/>
      </c>
      <c r="F415" s="24"/>
      <c r="G415" s="25"/>
      <c r="H415" s="26"/>
      <c r="J415" s="117" t="str">
        <f t="shared" si="25"/>
        <v/>
      </c>
      <c r="K415" s="153"/>
      <c r="L415" s="105" t="str">
        <f t="shared" si="26"/>
        <v/>
      </c>
      <c r="M415" s="105" t="str">
        <f>IF(ISBLANK($D415),"",MATCH($L415,SEFA!$K:$K,0))</f>
        <v/>
      </c>
      <c r="N415" s="100" t="str">
        <f t="shared" si="27"/>
        <v/>
      </c>
    </row>
    <row r="416" spans="1:14">
      <c r="A416" s="116" t="str">
        <f t="shared" si="24"/>
        <v/>
      </c>
      <c r="B416" s="25"/>
      <c r="C416" s="105" t="str">
        <f>IF($B416&gt;0,VLOOKUP($B416,'State Agencies 070824'!$H:$L,3,FALSE),"")</f>
        <v/>
      </c>
      <c r="D416" s="25"/>
      <c r="E416" s="105" t="str">
        <f>IF($D416&gt;0,VLOOKUP($D416,'ALN 070824'!$A:$C,2,FALSE),"")</f>
        <v/>
      </c>
      <c r="F416" s="24"/>
      <c r="G416" s="25"/>
      <c r="H416" s="26"/>
      <c r="J416" s="117" t="str">
        <f t="shared" si="25"/>
        <v/>
      </c>
      <c r="K416" s="153"/>
      <c r="L416" s="105" t="str">
        <f t="shared" si="26"/>
        <v/>
      </c>
      <c r="M416" s="105" t="str">
        <f>IF(ISBLANK($D416),"",MATCH($L416,SEFA!$K:$K,0))</f>
        <v/>
      </c>
      <c r="N416" s="100" t="str">
        <f t="shared" si="27"/>
        <v/>
      </c>
    </row>
    <row r="417" spans="1:14">
      <c r="A417" s="116" t="str">
        <f t="shared" si="24"/>
        <v/>
      </c>
      <c r="B417" s="25"/>
      <c r="C417" s="105" t="str">
        <f>IF($B417&gt;0,VLOOKUP($B417,'State Agencies 070824'!$H:$L,3,FALSE),"")</f>
        <v/>
      </c>
      <c r="D417" s="25"/>
      <c r="E417" s="105" t="str">
        <f>IF($D417&gt;0,VLOOKUP($D417,'ALN 070824'!$A:$C,2,FALSE),"")</f>
        <v/>
      </c>
      <c r="F417" s="24"/>
      <c r="G417" s="25"/>
      <c r="H417" s="26"/>
      <c r="J417" s="117" t="str">
        <f t="shared" si="25"/>
        <v/>
      </c>
      <c r="K417" s="153"/>
      <c r="L417" s="105" t="str">
        <f t="shared" si="26"/>
        <v/>
      </c>
      <c r="M417" s="105" t="str">
        <f>IF(ISBLANK($D417),"",MATCH($L417,SEFA!$K:$K,0))</f>
        <v/>
      </c>
      <c r="N417" s="100" t="str">
        <f t="shared" si="27"/>
        <v/>
      </c>
    </row>
    <row r="418" spans="1:14">
      <c r="A418" s="116" t="str">
        <f t="shared" si="24"/>
        <v/>
      </c>
      <c r="B418" s="25"/>
      <c r="C418" s="105" t="str">
        <f>IF($B418&gt;0,VLOOKUP($B418,'State Agencies 070824'!$H:$L,3,FALSE),"")</f>
        <v/>
      </c>
      <c r="D418" s="25"/>
      <c r="E418" s="105" t="str">
        <f>IF($D418&gt;0,VLOOKUP($D418,'ALN 070824'!$A:$C,2,FALSE),"")</f>
        <v/>
      </c>
      <c r="F418" s="24"/>
      <c r="G418" s="25"/>
      <c r="H418" s="26"/>
      <c r="J418" s="117" t="str">
        <f t="shared" si="25"/>
        <v/>
      </c>
      <c r="K418" s="153"/>
      <c r="L418" s="105" t="str">
        <f t="shared" si="26"/>
        <v/>
      </c>
      <c r="M418" s="105" t="str">
        <f>IF(ISBLANK($D418),"",MATCH($L418,SEFA!$K:$K,0))</f>
        <v/>
      </c>
      <c r="N418" s="100" t="str">
        <f t="shared" si="27"/>
        <v/>
      </c>
    </row>
    <row r="419" spans="1:14">
      <c r="A419" s="116" t="str">
        <f t="shared" si="24"/>
        <v/>
      </c>
      <c r="B419" s="25"/>
      <c r="C419" s="105" t="str">
        <f>IF($B419&gt;0,VLOOKUP($B419,'State Agencies 070824'!$H:$L,3,FALSE),"")</f>
        <v/>
      </c>
      <c r="D419" s="25"/>
      <c r="E419" s="105" t="str">
        <f>IF($D419&gt;0,VLOOKUP($D419,'ALN 070824'!$A:$C,2,FALSE),"")</f>
        <v/>
      </c>
      <c r="F419" s="24"/>
      <c r="G419" s="25"/>
      <c r="H419" s="26"/>
      <c r="J419" s="117" t="str">
        <f t="shared" si="25"/>
        <v/>
      </c>
      <c r="K419" s="153"/>
      <c r="L419" s="105" t="str">
        <f t="shared" si="26"/>
        <v/>
      </c>
      <c r="M419" s="105" t="str">
        <f>IF(ISBLANK($D419),"",MATCH($L419,SEFA!$K:$K,0))</f>
        <v/>
      </c>
      <c r="N419" s="100" t="str">
        <f t="shared" si="27"/>
        <v/>
      </c>
    </row>
    <row r="420" spans="1:14">
      <c r="A420" s="116" t="str">
        <f t="shared" si="24"/>
        <v/>
      </c>
      <c r="B420" s="25"/>
      <c r="C420" s="105" t="str">
        <f>IF($B420&gt;0,VLOOKUP($B420,'State Agencies 070824'!$H:$L,3,FALSE),"")</f>
        <v/>
      </c>
      <c r="D420" s="25"/>
      <c r="E420" s="105" t="str">
        <f>IF($D420&gt;0,VLOOKUP($D420,'ALN 070824'!$A:$C,2,FALSE),"")</f>
        <v/>
      </c>
      <c r="F420" s="24"/>
      <c r="G420" s="25"/>
      <c r="H420" s="26"/>
      <c r="J420" s="117" t="str">
        <f t="shared" si="25"/>
        <v/>
      </c>
      <c r="K420" s="153"/>
      <c r="L420" s="105" t="str">
        <f t="shared" si="26"/>
        <v/>
      </c>
      <c r="M420" s="105" t="str">
        <f>IF(ISBLANK($D420),"",MATCH($L420,SEFA!$K:$K,0))</f>
        <v/>
      </c>
      <c r="N420" s="100" t="str">
        <f t="shared" si="27"/>
        <v/>
      </c>
    </row>
    <row r="421" spans="1:14">
      <c r="A421" s="116" t="str">
        <f t="shared" si="24"/>
        <v/>
      </c>
      <c r="B421" s="25"/>
      <c r="C421" s="105" t="str">
        <f>IF($B421&gt;0,VLOOKUP($B421,'State Agencies 070824'!$H:$L,3,FALSE),"")</f>
        <v/>
      </c>
      <c r="D421" s="25"/>
      <c r="E421" s="105" t="str">
        <f>IF($D421&gt;0,VLOOKUP($D421,'ALN 070824'!$A:$C,2,FALSE),"")</f>
        <v/>
      </c>
      <c r="F421" s="24"/>
      <c r="G421" s="25"/>
      <c r="H421" s="26"/>
      <c r="J421" s="117" t="str">
        <f t="shared" si="25"/>
        <v/>
      </c>
      <c r="K421" s="153"/>
      <c r="L421" s="105" t="str">
        <f t="shared" si="26"/>
        <v/>
      </c>
      <c r="M421" s="105" t="str">
        <f>IF(ISBLANK($D421),"",MATCH($L421,SEFA!$K:$K,0))</f>
        <v/>
      </c>
      <c r="N421" s="100" t="str">
        <f t="shared" si="27"/>
        <v/>
      </c>
    </row>
    <row r="422" spans="1:14">
      <c r="A422" s="116" t="str">
        <f t="shared" si="24"/>
        <v/>
      </c>
      <c r="B422" s="25"/>
      <c r="C422" s="105" t="str">
        <f>IF($B422&gt;0,VLOOKUP($B422,'State Agencies 070824'!$H:$L,3,FALSE),"")</f>
        <v/>
      </c>
      <c r="D422" s="25"/>
      <c r="E422" s="105" t="str">
        <f>IF($D422&gt;0,VLOOKUP($D422,'ALN 070824'!$A:$C,2,FALSE),"")</f>
        <v/>
      </c>
      <c r="F422" s="24"/>
      <c r="G422" s="25"/>
      <c r="H422" s="26"/>
      <c r="J422" s="117" t="str">
        <f t="shared" si="25"/>
        <v/>
      </c>
      <c r="K422" s="153"/>
      <c r="L422" s="105" t="str">
        <f t="shared" si="26"/>
        <v/>
      </c>
      <c r="M422" s="105" t="str">
        <f>IF(ISBLANK($D422),"",MATCH($L422,SEFA!$K:$K,0))</f>
        <v/>
      </c>
      <c r="N422" s="100" t="str">
        <f t="shared" si="27"/>
        <v/>
      </c>
    </row>
    <row r="423" spans="1:14">
      <c r="A423" s="116" t="str">
        <f t="shared" si="24"/>
        <v/>
      </c>
      <c r="B423" s="25"/>
      <c r="C423" s="105" t="str">
        <f>IF($B423&gt;0,VLOOKUP($B423,'State Agencies 070824'!$H:$L,3,FALSE),"")</f>
        <v/>
      </c>
      <c r="D423" s="25"/>
      <c r="E423" s="105" t="str">
        <f>IF($D423&gt;0,VLOOKUP($D423,'ALN 070824'!$A:$C,2,FALSE),"")</f>
        <v/>
      </c>
      <c r="F423" s="24"/>
      <c r="G423" s="25"/>
      <c r="H423" s="26"/>
      <c r="J423" s="117" t="str">
        <f t="shared" si="25"/>
        <v/>
      </c>
      <c r="K423" s="153"/>
      <c r="L423" s="105" t="str">
        <f t="shared" si="26"/>
        <v/>
      </c>
      <c r="M423" s="105" t="str">
        <f>IF(ISBLANK($D423),"",MATCH($L423,SEFA!$K:$K,0))</f>
        <v/>
      </c>
      <c r="N423" s="100" t="str">
        <f t="shared" si="27"/>
        <v/>
      </c>
    </row>
    <row r="424" spans="1:14">
      <c r="A424" s="116" t="str">
        <f t="shared" si="24"/>
        <v/>
      </c>
      <c r="B424" s="25"/>
      <c r="C424" s="105" t="str">
        <f>IF($B424&gt;0,VLOOKUP($B424,'State Agencies 070824'!$H:$L,3,FALSE),"")</f>
        <v/>
      </c>
      <c r="D424" s="25"/>
      <c r="E424" s="105" t="str">
        <f>IF($D424&gt;0,VLOOKUP($D424,'ALN 070824'!$A:$C,2,FALSE),"")</f>
        <v/>
      </c>
      <c r="F424" s="24"/>
      <c r="G424" s="25"/>
      <c r="H424" s="26"/>
      <c r="J424" s="117" t="str">
        <f t="shared" si="25"/>
        <v/>
      </c>
      <c r="K424" s="153"/>
      <c r="L424" s="105" t="str">
        <f t="shared" si="26"/>
        <v/>
      </c>
      <c r="M424" s="105" t="str">
        <f>IF(ISBLANK($D424),"",MATCH($L424,SEFA!$K:$K,0))</f>
        <v/>
      </c>
      <c r="N424" s="100" t="str">
        <f t="shared" si="27"/>
        <v/>
      </c>
    </row>
    <row r="425" spans="1:14">
      <c r="A425" s="116" t="str">
        <f t="shared" si="24"/>
        <v/>
      </c>
      <c r="B425" s="25"/>
      <c r="C425" s="105" t="str">
        <f>IF($B425&gt;0,VLOOKUP($B425,'State Agencies 070824'!$H:$L,3,FALSE),"")</f>
        <v/>
      </c>
      <c r="D425" s="25"/>
      <c r="E425" s="105" t="str">
        <f>IF($D425&gt;0,VLOOKUP($D425,'ALN 070824'!$A:$C,2,FALSE),"")</f>
        <v/>
      </c>
      <c r="F425" s="24"/>
      <c r="G425" s="25"/>
      <c r="H425" s="26"/>
      <c r="J425" s="117" t="str">
        <f t="shared" si="25"/>
        <v/>
      </c>
      <c r="K425" s="153"/>
      <c r="L425" s="105" t="str">
        <f t="shared" si="26"/>
        <v/>
      </c>
      <c r="M425" s="105" t="str">
        <f>IF(ISBLANK($D425),"",MATCH($L425,SEFA!$K:$K,0))</f>
        <v/>
      </c>
      <c r="N425" s="100" t="str">
        <f t="shared" si="27"/>
        <v/>
      </c>
    </row>
    <row r="426" spans="1:14">
      <c r="A426" s="116" t="str">
        <f t="shared" si="24"/>
        <v/>
      </c>
      <c r="B426" s="25"/>
      <c r="C426" s="105" t="str">
        <f>IF($B426&gt;0,VLOOKUP($B426,'State Agencies 070824'!$H:$L,3,FALSE),"")</f>
        <v/>
      </c>
      <c r="D426" s="25"/>
      <c r="E426" s="105" t="str">
        <f>IF($D426&gt;0,VLOOKUP($D426,'ALN 070824'!$A:$C,2,FALSE),"")</f>
        <v/>
      </c>
      <c r="F426" s="24"/>
      <c r="G426" s="25"/>
      <c r="H426" s="26"/>
      <c r="J426" s="117" t="str">
        <f t="shared" si="25"/>
        <v/>
      </c>
      <c r="K426" s="153"/>
      <c r="L426" s="105" t="str">
        <f t="shared" si="26"/>
        <v/>
      </c>
      <c r="M426" s="105" t="str">
        <f>IF(ISBLANK($D426),"",MATCH($L426,SEFA!$K:$K,0))</f>
        <v/>
      </c>
      <c r="N426" s="100" t="str">
        <f t="shared" si="27"/>
        <v/>
      </c>
    </row>
    <row r="427" spans="1:14">
      <c r="A427" s="116" t="str">
        <f t="shared" si="24"/>
        <v/>
      </c>
      <c r="B427" s="25"/>
      <c r="C427" s="105" t="str">
        <f>IF($B427&gt;0,VLOOKUP($B427,'State Agencies 070824'!$H:$L,3,FALSE),"")</f>
        <v/>
      </c>
      <c r="D427" s="25"/>
      <c r="E427" s="105" t="str">
        <f>IF($D427&gt;0,VLOOKUP($D427,'ALN 070824'!$A:$C,2,FALSE),"")</f>
        <v/>
      </c>
      <c r="F427" s="24"/>
      <c r="G427" s="25"/>
      <c r="H427" s="26"/>
      <c r="J427" s="117" t="str">
        <f t="shared" si="25"/>
        <v/>
      </c>
      <c r="K427" s="153"/>
      <c r="L427" s="105" t="str">
        <f t="shared" si="26"/>
        <v/>
      </c>
      <c r="M427" s="105" t="str">
        <f>IF(ISBLANK($D427),"",MATCH($L427,SEFA!$K:$K,0))</f>
        <v/>
      </c>
      <c r="N427" s="100" t="str">
        <f t="shared" si="27"/>
        <v/>
      </c>
    </row>
    <row r="428" spans="1:14">
      <c r="A428" s="116" t="str">
        <f t="shared" si="24"/>
        <v/>
      </c>
      <c r="B428" s="25"/>
      <c r="C428" s="105" t="str">
        <f>IF($B428&gt;0,VLOOKUP($B428,'State Agencies 070824'!$H:$L,3,FALSE),"")</f>
        <v/>
      </c>
      <c r="D428" s="25"/>
      <c r="E428" s="105" t="str">
        <f>IF($D428&gt;0,VLOOKUP($D428,'ALN 070824'!$A:$C,2,FALSE),"")</f>
        <v/>
      </c>
      <c r="F428" s="24"/>
      <c r="G428" s="25"/>
      <c r="H428" s="26"/>
      <c r="J428" s="117" t="str">
        <f t="shared" si="25"/>
        <v/>
      </c>
      <c r="K428" s="153"/>
      <c r="L428" s="105" t="str">
        <f t="shared" si="26"/>
        <v/>
      </c>
      <c r="M428" s="105" t="str">
        <f>IF(ISBLANK($D428),"",MATCH($L428,SEFA!$K:$K,0))</f>
        <v/>
      </c>
      <c r="N428" s="100" t="str">
        <f t="shared" si="27"/>
        <v/>
      </c>
    </row>
    <row r="429" spans="1:14">
      <c r="A429" s="116" t="str">
        <f t="shared" si="24"/>
        <v/>
      </c>
      <c r="B429" s="25"/>
      <c r="C429" s="105" t="str">
        <f>IF($B429&gt;0,VLOOKUP($B429,'State Agencies 070824'!$H:$L,3,FALSE),"")</f>
        <v/>
      </c>
      <c r="D429" s="25"/>
      <c r="E429" s="105" t="str">
        <f>IF($D429&gt;0,VLOOKUP($D429,'ALN 070824'!$A:$C,2,FALSE),"")</f>
        <v/>
      </c>
      <c r="F429" s="24"/>
      <c r="G429" s="25"/>
      <c r="H429" s="26"/>
      <c r="J429" s="117" t="str">
        <f t="shared" si="25"/>
        <v/>
      </c>
      <c r="K429" s="153"/>
      <c r="L429" s="105" t="str">
        <f t="shared" si="26"/>
        <v/>
      </c>
      <c r="M429" s="105" t="str">
        <f>IF(ISBLANK($D429),"",MATCH($L429,SEFA!$K:$K,0))</f>
        <v/>
      </c>
      <c r="N429" s="100" t="str">
        <f t="shared" si="27"/>
        <v/>
      </c>
    </row>
    <row r="430" spans="1:14">
      <c r="A430" s="116" t="str">
        <f t="shared" si="24"/>
        <v/>
      </c>
      <c r="B430" s="25"/>
      <c r="C430" s="105" t="str">
        <f>IF($B430&gt;0,VLOOKUP($B430,'State Agencies 070824'!$H:$L,3,FALSE),"")</f>
        <v/>
      </c>
      <c r="D430" s="25"/>
      <c r="E430" s="105" t="str">
        <f>IF($D430&gt;0,VLOOKUP($D430,'ALN 070824'!$A:$C,2,FALSE),"")</f>
        <v/>
      </c>
      <c r="F430" s="24"/>
      <c r="G430" s="25"/>
      <c r="H430" s="26"/>
      <c r="J430" s="117" t="str">
        <f t="shared" si="25"/>
        <v/>
      </c>
      <c r="K430" s="153"/>
      <c r="L430" s="105" t="str">
        <f t="shared" si="26"/>
        <v/>
      </c>
      <c r="M430" s="105" t="str">
        <f>IF(ISBLANK($D430),"",MATCH($L430,SEFA!$K:$K,0))</f>
        <v/>
      </c>
      <c r="N430" s="100" t="str">
        <f t="shared" si="27"/>
        <v/>
      </c>
    </row>
    <row r="431" spans="1:14">
      <c r="A431" s="116" t="str">
        <f t="shared" si="24"/>
        <v/>
      </c>
      <c r="B431" s="25"/>
      <c r="C431" s="105" t="str">
        <f>IF($B431&gt;0,VLOOKUP($B431,'State Agencies 070824'!$H:$L,3,FALSE),"")</f>
        <v/>
      </c>
      <c r="D431" s="25"/>
      <c r="E431" s="105" t="str">
        <f>IF($D431&gt;0,VLOOKUP($D431,'ALN 070824'!$A:$C,2,FALSE),"")</f>
        <v/>
      </c>
      <c r="F431" s="24"/>
      <c r="G431" s="25"/>
      <c r="H431" s="26"/>
      <c r="J431" s="117" t="str">
        <f t="shared" si="25"/>
        <v/>
      </c>
      <c r="K431" s="153"/>
      <c r="L431" s="105" t="str">
        <f t="shared" si="26"/>
        <v/>
      </c>
      <c r="M431" s="105" t="str">
        <f>IF(ISBLANK($D431),"",MATCH($L431,SEFA!$K:$K,0))</f>
        <v/>
      </c>
      <c r="N431" s="100" t="str">
        <f t="shared" si="27"/>
        <v/>
      </c>
    </row>
    <row r="432" spans="1:14">
      <c r="A432" s="116" t="str">
        <f t="shared" si="24"/>
        <v/>
      </c>
      <c r="B432" s="25"/>
      <c r="C432" s="105" t="str">
        <f>IF($B432&gt;0,VLOOKUP($B432,'State Agencies 070824'!$H:$L,3,FALSE),"")</f>
        <v/>
      </c>
      <c r="D432" s="25"/>
      <c r="E432" s="105" t="str">
        <f>IF($D432&gt;0,VLOOKUP($D432,'ALN 070824'!$A:$C,2,FALSE),"")</f>
        <v/>
      </c>
      <c r="F432" s="24"/>
      <c r="G432" s="25"/>
      <c r="H432" s="26"/>
      <c r="J432" s="117" t="str">
        <f t="shared" si="25"/>
        <v/>
      </c>
      <c r="K432" s="153"/>
      <c r="L432" s="105" t="str">
        <f t="shared" si="26"/>
        <v/>
      </c>
      <c r="M432" s="105" t="str">
        <f>IF(ISBLANK($D432),"",MATCH($L432,SEFA!$K:$K,0))</f>
        <v/>
      </c>
      <c r="N432" s="100" t="str">
        <f t="shared" si="27"/>
        <v/>
      </c>
    </row>
    <row r="433" spans="1:14">
      <c r="A433" s="116" t="str">
        <f t="shared" si="24"/>
        <v/>
      </c>
      <c r="B433" s="25"/>
      <c r="C433" s="105" t="str">
        <f>IF($B433&gt;0,VLOOKUP($B433,'State Agencies 070824'!$H:$L,3,FALSE),"")</f>
        <v/>
      </c>
      <c r="D433" s="25"/>
      <c r="E433" s="105" t="str">
        <f>IF($D433&gt;0,VLOOKUP($D433,'ALN 070824'!$A:$C,2,FALSE),"")</f>
        <v/>
      </c>
      <c r="F433" s="24"/>
      <c r="G433" s="25"/>
      <c r="H433" s="26"/>
      <c r="J433" s="117" t="str">
        <f t="shared" si="25"/>
        <v/>
      </c>
      <c r="K433" s="153"/>
      <c r="L433" s="105" t="str">
        <f t="shared" si="26"/>
        <v/>
      </c>
      <c r="M433" s="105" t="str">
        <f>IF(ISBLANK($D433),"",MATCH($L433,SEFA!$K:$K,0))</f>
        <v/>
      </c>
      <c r="N433" s="100" t="str">
        <f t="shared" si="27"/>
        <v/>
      </c>
    </row>
    <row r="434" spans="1:14">
      <c r="A434" s="116" t="str">
        <f t="shared" si="24"/>
        <v/>
      </c>
      <c r="B434" s="25"/>
      <c r="C434" s="105" t="str">
        <f>IF($B434&gt;0,VLOOKUP($B434,'State Agencies 070824'!$H:$L,3,FALSE),"")</f>
        <v/>
      </c>
      <c r="D434" s="25"/>
      <c r="E434" s="105" t="str">
        <f>IF($D434&gt;0,VLOOKUP($D434,'ALN 070824'!$A:$C,2,FALSE),"")</f>
        <v/>
      </c>
      <c r="F434" s="24"/>
      <c r="G434" s="25"/>
      <c r="H434" s="26"/>
      <c r="J434" s="117" t="str">
        <f t="shared" si="25"/>
        <v/>
      </c>
      <c r="K434" s="153"/>
      <c r="L434" s="105" t="str">
        <f t="shared" si="26"/>
        <v/>
      </c>
      <c r="M434" s="105" t="str">
        <f>IF(ISBLANK($D434),"",MATCH($L434,SEFA!$K:$K,0))</f>
        <v/>
      </c>
      <c r="N434" s="100" t="str">
        <f t="shared" si="27"/>
        <v/>
      </c>
    </row>
    <row r="435" spans="1:14">
      <c r="A435" s="116" t="str">
        <f t="shared" si="24"/>
        <v/>
      </c>
      <c r="B435" s="25"/>
      <c r="C435" s="105" t="str">
        <f>IF($B435&gt;0,VLOOKUP($B435,'State Agencies 070824'!$H:$L,3,FALSE),"")</f>
        <v/>
      </c>
      <c r="D435" s="25"/>
      <c r="E435" s="105" t="str">
        <f>IF($D435&gt;0,VLOOKUP($D435,'ALN 070824'!$A:$C,2,FALSE),"")</f>
        <v/>
      </c>
      <c r="F435" s="24"/>
      <c r="G435" s="25"/>
      <c r="H435" s="26"/>
      <c r="J435" s="117" t="str">
        <f t="shared" si="25"/>
        <v/>
      </c>
      <c r="K435" s="153"/>
      <c r="L435" s="105" t="str">
        <f t="shared" si="26"/>
        <v/>
      </c>
      <c r="M435" s="105" t="str">
        <f>IF(ISBLANK($D435),"",MATCH($L435,SEFA!$K:$K,0))</f>
        <v/>
      </c>
      <c r="N435" s="100" t="str">
        <f t="shared" si="27"/>
        <v/>
      </c>
    </row>
    <row r="436" spans="1:14">
      <c r="A436" s="116" t="str">
        <f t="shared" si="24"/>
        <v/>
      </c>
      <c r="B436" s="25"/>
      <c r="C436" s="105" t="str">
        <f>IF($B436&gt;0,VLOOKUP($B436,'State Agencies 070824'!$H:$L,3,FALSE),"")</f>
        <v/>
      </c>
      <c r="D436" s="25"/>
      <c r="E436" s="105" t="str">
        <f>IF($D436&gt;0,VLOOKUP($D436,'ALN 070824'!$A:$C,2,FALSE),"")</f>
        <v/>
      </c>
      <c r="F436" s="24"/>
      <c r="G436" s="25"/>
      <c r="H436" s="26"/>
      <c r="J436" s="117" t="str">
        <f t="shared" si="25"/>
        <v/>
      </c>
      <c r="K436" s="153"/>
      <c r="L436" s="105" t="str">
        <f t="shared" si="26"/>
        <v/>
      </c>
      <c r="M436" s="105" t="str">
        <f>IF(ISBLANK($D436),"",MATCH($L436,SEFA!$K:$K,0))</f>
        <v/>
      </c>
      <c r="N436" s="100" t="str">
        <f t="shared" si="27"/>
        <v/>
      </c>
    </row>
    <row r="437" spans="1:14">
      <c r="A437" s="116" t="str">
        <f t="shared" si="24"/>
        <v/>
      </c>
      <c r="B437" s="25"/>
      <c r="C437" s="105" t="str">
        <f>IF($B437&gt;0,VLOOKUP($B437,'State Agencies 070824'!$H:$L,3,FALSE),"")</f>
        <v/>
      </c>
      <c r="D437" s="25"/>
      <c r="E437" s="105" t="str">
        <f>IF($D437&gt;0,VLOOKUP($D437,'ALN 070824'!$A:$C,2,FALSE),"")</f>
        <v/>
      </c>
      <c r="F437" s="24"/>
      <c r="G437" s="25"/>
      <c r="H437" s="26"/>
      <c r="J437" s="117" t="str">
        <f t="shared" si="25"/>
        <v/>
      </c>
      <c r="K437" s="153"/>
      <c r="L437" s="105" t="str">
        <f t="shared" si="26"/>
        <v/>
      </c>
      <c r="M437" s="105" t="str">
        <f>IF(ISBLANK($D437),"",MATCH($L437,SEFA!$K:$K,0))</f>
        <v/>
      </c>
      <c r="N437" s="100" t="str">
        <f t="shared" si="27"/>
        <v/>
      </c>
    </row>
    <row r="438" spans="1:14">
      <c r="A438" s="116" t="str">
        <f t="shared" si="24"/>
        <v/>
      </c>
      <c r="B438" s="25"/>
      <c r="C438" s="105" t="str">
        <f>IF($B438&gt;0,VLOOKUP($B438,'State Agencies 070824'!$H:$L,3,FALSE),"")</f>
        <v/>
      </c>
      <c r="D438" s="25"/>
      <c r="E438" s="105" t="str">
        <f>IF($D438&gt;0,VLOOKUP($D438,'ALN 070824'!$A:$C,2,FALSE),"")</f>
        <v/>
      </c>
      <c r="F438" s="24"/>
      <c r="G438" s="25"/>
      <c r="H438" s="26"/>
      <c r="J438" s="117" t="str">
        <f t="shared" si="25"/>
        <v/>
      </c>
      <c r="K438" s="153"/>
      <c r="L438" s="105" t="str">
        <f t="shared" si="26"/>
        <v/>
      </c>
      <c r="M438" s="105" t="str">
        <f>IF(ISBLANK($D438),"",MATCH($L438,SEFA!$K:$K,0))</f>
        <v/>
      </c>
      <c r="N438" s="100" t="str">
        <f t="shared" si="27"/>
        <v/>
      </c>
    </row>
    <row r="439" spans="1:14">
      <c r="A439" s="116" t="str">
        <f t="shared" si="24"/>
        <v/>
      </c>
      <c r="B439" s="25"/>
      <c r="C439" s="105" t="str">
        <f>IF($B439&gt;0,VLOOKUP($B439,'State Agencies 070824'!$H:$L,3,FALSE),"")</f>
        <v/>
      </c>
      <c r="D439" s="25"/>
      <c r="E439" s="105" t="str">
        <f>IF($D439&gt;0,VLOOKUP($D439,'ALN 070824'!$A:$C,2,FALSE),"")</f>
        <v/>
      </c>
      <c r="F439" s="24"/>
      <c r="G439" s="25"/>
      <c r="H439" s="26"/>
      <c r="J439" s="117" t="str">
        <f t="shared" si="25"/>
        <v/>
      </c>
      <c r="K439" s="153"/>
      <c r="L439" s="105" t="str">
        <f t="shared" si="26"/>
        <v/>
      </c>
      <c r="M439" s="105" t="str">
        <f>IF(ISBLANK($D439),"",MATCH($L439,SEFA!$K:$K,0))</f>
        <v/>
      </c>
      <c r="N439" s="100" t="str">
        <f t="shared" si="27"/>
        <v/>
      </c>
    </row>
    <row r="440" spans="1:14">
      <c r="A440" s="116" t="str">
        <f t="shared" si="24"/>
        <v/>
      </c>
      <c r="B440" s="25"/>
      <c r="C440" s="105" t="str">
        <f>IF($B440&gt;0,VLOOKUP($B440,'State Agencies 070824'!$H:$L,3,FALSE),"")</f>
        <v/>
      </c>
      <c r="D440" s="25"/>
      <c r="E440" s="105" t="str">
        <f>IF($D440&gt;0,VLOOKUP($D440,'ALN 070824'!$A:$C,2,FALSE),"")</f>
        <v/>
      </c>
      <c r="F440" s="24"/>
      <c r="G440" s="25"/>
      <c r="H440" s="26"/>
      <c r="J440" s="117" t="str">
        <f t="shared" si="25"/>
        <v/>
      </c>
      <c r="K440" s="153"/>
      <c r="L440" s="105" t="str">
        <f t="shared" si="26"/>
        <v/>
      </c>
      <c r="M440" s="105" t="str">
        <f>IF(ISBLANK($D440),"",MATCH($L440,SEFA!$K:$K,0))</f>
        <v/>
      </c>
      <c r="N440" s="100" t="str">
        <f t="shared" si="27"/>
        <v/>
      </c>
    </row>
    <row r="441" spans="1:14">
      <c r="A441" s="116" t="str">
        <f t="shared" si="24"/>
        <v/>
      </c>
      <c r="B441" s="25"/>
      <c r="C441" s="105" t="str">
        <f>IF($B441&gt;0,VLOOKUP($B441,'State Agencies 070824'!$H:$L,3,FALSE),"")</f>
        <v/>
      </c>
      <c r="D441" s="25"/>
      <c r="E441" s="105" t="str">
        <f>IF($D441&gt;0,VLOOKUP($D441,'ALN 070824'!$A:$C,2,FALSE),"")</f>
        <v/>
      </c>
      <c r="F441" s="24"/>
      <c r="G441" s="25"/>
      <c r="H441" s="26"/>
      <c r="J441" s="117" t="str">
        <f t="shared" si="25"/>
        <v/>
      </c>
      <c r="K441" s="153"/>
      <c r="L441" s="105" t="str">
        <f t="shared" si="26"/>
        <v/>
      </c>
      <c r="M441" s="105" t="str">
        <f>IF(ISBLANK($D441),"",MATCH($L441,SEFA!$K:$K,0))</f>
        <v/>
      </c>
      <c r="N441" s="100" t="str">
        <f t="shared" si="27"/>
        <v/>
      </c>
    </row>
    <row r="442" spans="1:14">
      <c r="A442" s="116" t="str">
        <f t="shared" si="24"/>
        <v/>
      </c>
      <c r="B442" s="25"/>
      <c r="C442" s="105" t="str">
        <f>IF($B442&gt;0,VLOOKUP($B442,'State Agencies 070824'!$H:$L,3,FALSE),"")</f>
        <v/>
      </c>
      <c r="D442" s="25"/>
      <c r="E442" s="105" t="str">
        <f>IF($D442&gt;0,VLOOKUP($D442,'ALN 070824'!$A:$C,2,FALSE),"")</f>
        <v/>
      </c>
      <c r="F442" s="24"/>
      <c r="G442" s="25"/>
      <c r="H442" s="26"/>
      <c r="J442" s="117" t="str">
        <f t="shared" si="25"/>
        <v/>
      </c>
      <c r="K442" s="153"/>
      <c r="L442" s="105" t="str">
        <f t="shared" si="26"/>
        <v/>
      </c>
      <c r="M442" s="105" t="str">
        <f>IF(ISBLANK($D442),"",MATCH($L442,SEFA!$K:$K,0))</f>
        <v/>
      </c>
      <c r="N442" s="100" t="str">
        <f t="shared" si="27"/>
        <v/>
      </c>
    </row>
    <row r="443" spans="1:14">
      <c r="A443" s="116" t="str">
        <f t="shared" si="24"/>
        <v/>
      </c>
      <c r="B443" s="25"/>
      <c r="C443" s="105" t="str">
        <f>IF($B443&gt;0,VLOOKUP($B443,'State Agencies 070824'!$H:$L,3,FALSE),"")</f>
        <v/>
      </c>
      <c r="D443" s="25"/>
      <c r="E443" s="105" t="str">
        <f>IF($D443&gt;0,VLOOKUP($D443,'ALN 070824'!$A:$C,2,FALSE),"")</f>
        <v/>
      </c>
      <c r="F443" s="24"/>
      <c r="G443" s="25"/>
      <c r="H443" s="26"/>
      <c r="J443" s="117" t="str">
        <f t="shared" si="25"/>
        <v/>
      </c>
      <c r="K443" s="153"/>
      <c r="L443" s="105" t="str">
        <f t="shared" si="26"/>
        <v/>
      </c>
      <c r="M443" s="105" t="str">
        <f>IF(ISBLANK($D443),"",MATCH($L443,SEFA!$K:$K,0))</f>
        <v/>
      </c>
      <c r="N443" s="100" t="str">
        <f t="shared" si="27"/>
        <v/>
      </c>
    </row>
    <row r="444" spans="1:14">
      <c r="A444" s="116" t="str">
        <f t="shared" si="24"/>
        <v/>
      </c>
      <c r="B444" s="25"/>
      <c r="C444" s="105" t="str">
        <f>IF($B444&gt;0,VLOOKUP($B444,'State Agencies 070824'!$H:$L,3,FALSE),"")</f>
        <v/>
      </c>
      <c r="D444" s="25"/>
      <c r="E444" s="105" t="str">
        <f>IF($D444&gt;0,VLOOKUP($D444,'ALN 070824'!$A:$C,2,FALSE),"")</f>
        <v/>
      </c>
      <c r="F444" s="24"/>
      <c r="G444" s="25"/>
      <c r="H444" s="26"/>
      <c r="J444" s="117" t="str">
        <f t="shared" si="25"/>
        <v/>
      </c>
      <c r="K444" s="153"/>
      <c r="L444" s="105" t="str">
        <f t="shared" si="26"/>
        <v/>
      </c>
      <c r="M444" s="105" t="str">
        <f>IF(ISBLANK($D444),"",MATCH($L444,SEFA!$K:$K,0))</f>
        <v/>
      </c>
      <c r="N444" s="100" t="str">
        <f t="shared" si="27"/>
        <v/>
      </c>
    </row>
    <row r="445" spans="1:14">
      <c r="A445" s="116" t="str">
        <f t="shared" si="24"/>
        <v/>
      </c>
      <c r="B445" s="25"/>
      <c r="C445" s="105" t="str">
        <f>IF($B445&gt;0,VLOOKUP($B445,'State Agencies 070824'!$H:$L,3,FALSE),"")</f>
        <v/>
      </c>
      <c r="D445" s="25"/>
      <c r="E445" s="105" t="str">
        <f>IF($D445&gt;0,VLOOKUP($D445,'ALN 070824'!$A:$C,2,FALSE),"")</f>
        <v/>
      </c>
      <c r="F445" s="24"/>
      <c r="G445" s="25"/>
      <c r="H445" s="26"/>
      <c r="J445" s="117" t="str">
        <f t="shared" si="25"/>
        <v/>
      </c>
      <c r="K445" s="153"/>
      <c r="L445" s="105" t="str">
        <f t="shared" si="26"/>
        <v/>
      </c>
      <c r="M445" s="105" t="str">
        <f>IF(ISBLANK($D445),"",MATCH($L445,SEFA!$K:$K,0))</f>
        <v/>
      </c>
      <c r="N445" s="100" t="str">
        <f t="shared" si="27"/>
        <v/>
      </c>
    </row>
    <row r="446" spans="1:14">
      <c r="A446" s="116" t="str">
        <f t="shared" si="24"/>
        <v/>
      </c>
      <c r="B446" s="25"/>
      <c r="C446" s="105" t="str">
        <f>IF($B446&gt;0,VLOOKUP($B446,'State Agencies 070824'!$H:$L,3,FALSE),"")</f>
        <v/>
      </c>
      <c r="D446" s="25"/>
      <c r="E446" s="105" t="str">
        <f>IF($D446&gt;0,VLOOKUP($D446,'ALN 070824'!$A:$C,2,FALSE),"")</f>
        <v/>
      </c>
      <c r="F446" s="24"/>
      <c r="G446" s="25"/>
      <c r="H446" s="26"/>
      <c r="J446" s="117" t="str">
        <f t="shared" si="25"/>
        <v/>
      </c>
      <c r="K446" s="153"/>
      <c r="L446" s="105" t="str">
        <f t="shared" si="26"/>
        <v/>
      </c>
      <c r="M446" s="105" t="str">
        <f>IF(ISBLANK($D446),"",MATCH($L446,SEFA!$K:$K,0))</f>
        <v/>
      </c>
      <c r="N446" s="100" t="str">
        <f t="shared" si="27"/>
        <v/>
      </c>
    </row>
    <row r="447" spans="1:14">
      <c r="A447" s="116" t="str">
        <f t="shared" si="24"/>
        <v/>
      </c>
      <c r="B447" s="25"/>
      <c r="C447" s="105" t="str">
        <f>IF($B447&gt;0,VLOOKUP($B447,'State Agencies 070824'!$H:$L,3,FALSE),"")</f>
        <v/>
      </c>
      <c r="D447" s="25"/>
      <c r="E447" s="105" t="str">
        <f>IF($D447&gt;0,VLOOKUP($D447,'ALN 070824'!$A:$C,2,FALSE),"")</f>
        <v/>
      </c>
      <c r="F447" s="24"/>
      <c r="G447" s="25"/>
      <c r="H447" s="26"/>
      <c r="J447" s="117" t="str">
        <f t="shared" si="25"/>
        <v/>
      </c>
      <c r="K447" s="153"/>
      <c r="L447" s="105" t="str">
        <f t="shared" si="26"/>
        <v/>
      </c>
      <c r="M447" s="105" t="str">
        <f>IF(ISBLANK($D447),"",MATCH($L447,SEFA!$K:$K,0))</f>
        <v/>
      </c>
      <c r="N447" s="100" t="str">
        <f t="shared" si="27"/>
        <v/>
      </c>
    </row>
    <row r="448" spans="1:14">
      <c r="A448" s="116" t="str">
        <f t="shared" si="24"/>
        <v/>
      </c>
      <c r="B448" s="25"/>
      <c r="C448" s="105" t="str">
        <f>IF($B448&gt;0,VLOOKUP($B448,'State Agencies 070824'!$H:$L,3,FALSE),"")</f>
        <v/>
      </c>
      <c r="D448" s="25"/>
      <c r="E448" s="105" t="str">
        <f>IF($D448&gt;0,VLOOKUP($D448,'ALN 070824'!$A:$C,2,FALSE),"")</f>
        <v/>
      </c>
      <c r="F448" s="24"/>
      <c r="G448" s="25"/>
      <c r="H448" s="26"/>
      <c r="J448" s="117" t="str">
        <f t="shared" si="25"/>
        <v/>
      </c>
      <c r="K448" s="153"/>
      <c r="L448" s="105" t="str">
        <f t="shared" si="26"/>
        <v/>
      </c>
      <c r="M448" s="105" t="str">
        <f>IF(ISBLANK($D448),"",MATCH($L448,SEFA!$K:$K,0))</f>
        <v/>
      </c>
      <c r="N448" s="100" t="str">
        <f t="shared" si="27"/>
        <v/>
      </c>
    </row>
    <row r="449" spans="1:14">
      <c r="A449" s="116" t="str">
        <f t="shared" si="24"/>
        <v/>
      </c>
      <c r="B449" s="25"/>
      <c r="C449" s="105" t="str">
        <f>IF($B449&gt;0,VLOOKUP($B449,'State Agencies 070824'!$H:$L,3,FALSE),"")</f>
        <v/>
      </c>
      <c r="D449" s="25"/>
      <c r="E449" s="105" t="str">
        <f>IF($D449&gt;0,VLOOKUP($D449,'ALN 070824'!$A:$C,2,FALSE),"")</f>
        <v/>
      </c>
      <c r="F449" s="24"/>
      <c r="G449" s="25"/>
      <c r="H449" s="26"/>
      <c r="J449" s="117" t="str">
        <f t="shared" si="25"/>
        <v/>
      </c>
      <c r="K449" s="153"/>
      <c r="L449" s="105" t="str">
        <f t="shared" si="26"/>
        <v/>
      </c>
      <c r="M449" s="105" t="str">
        <f>IF(ISBLANK($D449),"",MATCH($L449,SEFA!$K:$K,0))</f>
        <v/>
      </c>
      <c r="N449" s="100" t="str">
        <f t="shared" si="27"/>
        <v/>
      </c>
    </row>
    <row r="450" spans="1:14">
      <c r="A450" s="116" t="str">
        <f t="shared" si="24"/>
        <v/>
      </c>
      <c r="B450" s="25"/>
      <c r="C450" s="105" t="str">
        <f>IF($B450&gt;0,VLOOKUP($B450,'State Agencies 070824'!$H:$L,3,FALSE),"")</f>
        <v/>
      </c>
      <c r="D450" s="25"/>
      <c r="E450" s="105" t="str">
        <f>IF($D450&gt;0,VLOOKUP($D450,'ALN 070824'!$A:$C,2,FALSE),"")</f>
        <v/>
      </c>
      <c r="F450" s="24"/>
      <c r="G450" s="25"/>
      <c r="H450" s="26"/>
      <c r="J450" s="117" t="str">
        <f t="shared" si="25"/>
        <v/>
      </c>
      <c r="K450" s="153"/>
      <c r="L450" s="105" t="str">
        <f t="shared" si="26"/>
        <v/>
      </c>
      <c r="M450" s="105" t="str">
        <f>IF(ISBLANK($D450),"",MATCH($L450,SEFA!$K:$K,0))</f>
        <v/>
      </c>
      <c r="N450" s="100" t="str">
        <f t="shared" si="27"/>
        <v/>
      </c>
    </row>
    <row r="451" spans="1:14">
      <c r="A451" s="116" t="str">
        <f t="shared" si="24"/>
        <v/>
      </c>
      <c r="B451" s="25"/>
      <c r="C451" s="105" t="str">
        <f>IF($B451&gt;0,VLOOKUP($B451,'State Agencies 070824'!$H:$L,3,FALSE),"")</f>
        <v/>
      </c>
      <c r="D451" s="25"/>
      <c r="E451" s="105" t="str">
        <f>IF($D451&gt;0,VLOOKUP($D451,'ALN 070824'!$A:$C,2,FALSE),"")</f>
        <v/>
      </c>
      <c r="F451" s="24"/>
      <c r="G451" s="25"/>
      <c r="H451" s="26"/>
      <c r="J451" s="117" t="str">
        <f t="shared" si="25"/>
        <v/>
      </c>
      <c r="K451" s="153"/>
      <c r="L451" s="105" t="str">
        <f t="shared" si="26"/>
        <v/>
      </c>
      <c r="M451" s="105" t="str">
        <f>IF(ISBLANK($D451),"",MATCH($L451,SEFA!$K:$K,0))</f>
        <v/>
      </c>
      <c r="N451" s="100" t="str">
        <f t="shared" si="27"/>
        <v/>
      </c>
    </row>
    <row r="452" spans="1:14">
      <c r="A452" s="116" t="str">
        <f t="shared" si="24"/>
        <v/>
      </c>
      <c r="B452" s="25"/>
      <c r="C452" s="105" t="str">
        <f>IF($B452&gt;0,VLOOKUP($B452,'State Agencies 070824'!$H:$L,3,FALSE),"")</f>
        <v/>
      </c>
      <c r="D452" s="25"/>
      <c r="E452" s="105" t="str">
        <f>IF($D452&gt;0,VLOOKUP($D452,'ALN 070824'!$A:$C,2,FALSE),"")</f>
        <v/>
      </c>
      <c r="F452" s="24"/>
      <c r="G452" s="25"/>
      <c r="H452" s="26"/>
      <c r="J452" s="117" t="str">
        <f t="shared" si="25"/>
        <v/>
      </c>
      <c r="K452" s="153"/>
      <c r="L452" s="105" t="str">
        <f t="shared" si="26"/>
        <v/>
      </c>
      <c r="M452" s="105" t="str">
        <f>IF(ISBLANK($D452),"",MATCH($L452,SEFA!$K:$K,0))</f>
        <v/>
      </c>
      <c r="N452" s="100" t="str">
        <f t="shared" si="27"/>
        <v/>
      </c>
    </row>
    <row r="453" spans="1:14">
      <c r="A453" s="116" t="str">
        <f t="shared" si="24"/>
        <v/>
      </c>
      <c r="B453" s="25"/>
      <c r="C453" s="105" t="str">
        <f>IF($B453&gt;0,VLOOKUP($B453,'State Agencies 070824'!$H:$L,3,FALSE),"")</f>
        <v/>
      </c>
      <c r="D453" s="25"/>
      <c r="E453" s="105" t="str">
        <f>IF($D453&gt;0,VLOOKUP($D453,'ALN 070824'!$A:$C,2,FALSE),"")</f>
        <v/>
      </c>
      <c r="F453" s="24"/>
      <c r="G453" s="25"/>
      <c r="H453" s="26"/>
      <c r="J453" s="117" t="str">
        <f t="shared" si="25"/>
        <v/>
      </c>
      <c r="K453" s="153"/>
      <c r="L453" s="105" t="str">
        <f t="shared" si="26"/>
        <v/>
      </c>
      <c r="M453" s="105" t="str">
        <f>IF(ISBLANK($D453),"",MATCH($L453,SEFA!$K:$K,0))</f>
        <v/>
      </c>
      <c r="N453" s="100" t="str">
        <f t="shared" si="27"/>
        <v/>
      </c>
    </row>
    <row r="454" spans="1:14">
      <c r="A454" s="116" t="str">
        <f t="shared" si="24"/>
        <v/>
      </c>
      <c r="B454" s="25"/>
      <c r="C454" s="105" t="str">
        <f>IF($B454&gt;0,VLOOKUP($B454,'State Agencies 070824'!$H:$L,3,FALSE),"")</f>
        <v/>
      </c>
      <c r="D454" s="25"/>
      <c r="E454" s="105" t="str">
        <f>IF($D454&gt;0,VLOOKUP($D454,'ALN 070824'!$A:$C,2,FALSE),"")</f>
        <v/>
      </c>
      <c r="F454" s="24"/>
      <c r="G454" s="25"/>
      <c r="H454" s="26"/>
      <c r="J454" s="117" t="str">
        <f t="shared" si="25"/>
        <v/>
      </c>
      <c r="K454" s="153"/>
      <c r="L454" s="105" t="str">
        <f t="shared" si="26"/>
        <v/>
      </c>
      <c r="M454" s="105" t="str">
        <f>IF(ISBLANK($D454),"",MATCH($L454,SEFA!$K:$K,0))</f>
        <v/>
      </c>
      <c r="N454" s="100" t="str">
        <f t="shared" si="27"/>
        <v/>
      </c>
    </row>
    <row r="455" spans="1:14">
      <c r="A455" s="116" t="str">
        <f t="shared" si="24"/>
        <v/>
      </c>
      <c r="B455" s="25"/>
      <c r="C455" s="105" t="str">
        <f>IF($B455&gt;0,VLOOKUP($B455,'State Agencies 070824'!$H:$L,3,FALSE),"")</f>
        <v/>
      </c>
      <c r="D455" s="25"/>
      <c r="E455" s="105" t="str">
        <f>IF($D455&gt;0,VLOOKUP($D455,'ALN 070824'!$A:$C,2,FALSE),"")</f>
        <v/>
      </c>
      <c r="F455" s="24"/>
      <c r="G455" s="25"/>
      <c r="H455" s="26"/>
      <c r="J455" s="117" t="str">
        <f t="shared" si="25"/>
        <v/>
      </c>
      <c r="K455" s="153"/>
      <c r="L455" s="105" t="str">
        <f t="shared" si="26"/>
        <v/>
      </c>
      <c r="M455" s="105" t="str">
        <f>IF(ISBLANK($D455),"",MATCH($L455,SEFA!$K:$K,0))</f>
        <v/>
      </c>
      <c r="N455" s="100" t="str">
        <f t="shared" si="27"/>
        <v/>
      </c>
    </row>
    <row r="456" spans="1:14">
      <c r="A456" s="116" t="str">
        <f t="shared" si="24"/>
        <v/>
      </c>
      <c r="B456" s="25"/>
      <c r="C456" s="105" t="str">
        <f>IF($B456&gt;0,VLOOKUP($B456,'State Agencies 070824'!$H:$L,3,FALSE),"")</f>
        <v/>
      </c>
      <c r="D456" s="25"/>
      <c r="E456" s="105" t="str">
        <f>IF($D456&gt;0,VLOOKUP($D456,'ALN 070824'!$A:$C,2,FALSE),"")</f>
        <v/>
      </c>
      <c r="F456" s="24"/>
      <c r="G456" s="25"/>
      <c r="H456" s="26"/>
      <c r="J456" s="117" t="str">
        <f t="shared" si="25"/>
        <v/>
      </c>
      <c r="K456" s="153"/>
      <c r="L456" s="105" t="str">
        <f t="shared" si="26"/>
        <v/>
      </c>
      <c r="M456" s="105" t="str">
        <f>IF(ISBLANK($D456),"",MATCH($L456,SEFA!$K:$K,0))</f>
        <v/>
      </c>
      <c r="N456" s="100" t="str">
        <f t="shared" si="27"/>
        <v/>
      </c>
    </row>
    <row r="457" spans="1:14">
      <c r="A457" s="116" t="str">
        <f t="shared" ref="A457:A520" si="28">IF($B457=0,"",$B$2)</f>
        <v/>
      </c>
      <c r="B457" s="25"/>
      <c r="C457" s="105" t="str">
        <f>IF($B457&gt;0,VLOOKUP($B457,'State Agencies 070824'!$H:$L,3,FALSE),"")</f>
        <v/>
      </c>
      <c r="D457" s="25"/>
      <c r="E457" s="105" t="str">
        <f>IF($D457&gt;0,VLOOKUP($D457,'ALN 070824'!$A:$C,2,FALSE),"")</f>
        <v/>
      </c>
      <c r="F457" s="24"/>
      <c r="G457" s="25"/>
      <c r="H457" s="26"/>
      <c r="J457" s="117" t="str">
        <f t="shared" ref="J457:J520" si="29">IF(ISERROR($M457),CONCATENATE($D457," ",$G457),"")</f>
        <v/>
      </c>
      <c r="K457" s="153"/>
      <c r="L457" s="105" t="str">
        <f t="shared" ref="L457:L520" si="30">CONCATENATE($D457,$G457)</f>
        <v/>
      </c>
      <c r="M457" s="105" t="str">
        <f>IF(ISBLANK($D457),"",MATCH($L457,SEFA!$K:$K,0))</f>
        <v/>
      </c>
      <c r="N457" s="100" t="str">
        <f t="shared" ref="N457:N520" si="31">CONCATENATE($B457,$D457,$G457,$H457)</f>
        <v/>
      </c>
    </row>
    <row r="458" spans="1:14">
      <c r="A458" s="116" t="str">
        <f t="shared" si="28"/>
        <v/>
      </c>
      <c r="B458" s="25"/>
      <c r="C458" s="105" t="str">
        <f>IF($B458&gt;0,VLOOKUP($B458,'State Agencies 070824'!$H:$L,3,FALSE),"")</f>
        <v/>
      </c>
      <c r="D458" s="25"/>
      <c r="E458" s="105" t="str">
        <f>IF($D458&gt;0,VLOOKUP($D458,'ALN 070824'!$A:$C,2,FALSE),"")</f>
        <v/>
      </c>
      <c r="F458" s="24"/>
      <c r="G458" s="25"/>
      <c r="H458" s="26"/>
      <c r="J458" s="117" t="str">
        <f t="shared" si="29"/>
        <v/>
      </c>
      <c r="K458" s="153"/>
      <c r="L458" s="105" t="str">
        <f t="shared" si="30"/>
        <v/>
      </c>
      <c r="M458" s="105" t="str">
        <f>IF(ISBLANK($D458),"",MATCH($L458,SEFA!$K:$K,0))</f>
        <v/>
      </c>
      <c r="N458" s="100" t="str">
        <f t="shared" si="31"/>
        <v/>
      </c>
    </row>
    <row r="459" spans="1:14">
      <c r="A459" s="116" t="str">
        <f t="shared" si="28"/>
        <v/>
      </c>
      <c r="B459" s="25"/>
      <c r="C459" s="105" t="str">
        <f>IF($B459&gt;0,VLOOKUP($B459,'State Agencies 070824'!$H:$L,3,FALSE),"")</f>
        <v/>
      </c>
      <c r="D459" s="25"/>
      <c r="E459" s="105" t="str">
        <f>IF($D459&gt;0,VLOOKUP($D459,'ALN 070824'!$A:$C,2,FALSE),"")</f>
        <v/>
      </c>
      <c r="F459" s="24"/>
      <c r="G459" s="25"/>
      <c r="H459" s="26"/>
      <c r="J459" s="117" t="str">
        <f t="shared" si="29"/>
        <v/>
      </c>
      <c r="K459" s="153"/>
      <c r="L459" s="105" t="str">
        <f t="shared" si="30"/>
        <v/>
      </c>
      <c r="M459" s="105" t="str">
        <f>IF(ISBLANK($D459),"",MATCH($L459,SEFA!$K:$K,0))</f>
        <v/>
      </c>
      <c r="N459" s="100" t="str">
        <f t="shared" si="31"/>
        <v/>
      </c>
    </row>
    <row r="460" spans="1:14">
      <c r="A460" s="116" t="str">
        <f t="shared" si="28"/>
        <v/>
      </c>
      <c r="B460" s="25"/>
      <c r="C460" s="105" t="str">
        <f>IF($B460&gt;0,VLOOKUP($B460,'State Agencies 070824'!$H:$L,3,FALSE),"")</f>
        <v/>
      </c>
      <c r="D460" s="25"/>
      <c r="E460" s="105" t="str">
        <f>IF($D460&gt;0,VLOOKUP($D460,'ALN 070824'!$A:$C,2,FALSE),"")</f>
        <v/>
      </c>
      <c r="F460" s="24"/>
      <c r="G460" s="25"/>
      <c r="H460" s="26"/>
      <c r="J460" s="117" t="str">
        <f t="shared" si="29"/>
        <v/>
      </c>
      <c r="K460" s="153"/>
      <c r="L460" s="105" t="str">
        <f t="shared" si="30"/>
        <v/>
      </c>
      <c r="M460" s="105" t="str">
        <f>IF(ISBLANK($D460),"",MATCH($L460,SEFA!$K:$K,0))</f>
        <v/>
      </c>
      <c r="N460" s="100" t="str">
        <f t="shared" si="31"/>
        <v/>
      </c>
    </row>
    <row r="461" spans="1:14">
      <c r="A461" s="116" t="str">
        <f t="shared" si="28"/>
        <v/>
      </c>
      <c r="B461" s="25"/>
      <c r="C461" s="105" t="str">
        <f>IF($B461&gt;0,VLOOKUP($B461,'State Agencies 070824'!$H:$L,3,FALSE),"")</f>
        <v/>
      </c>
      <c r="D461" s="25"/>
      <c r="E461" s="105" t="str">
        <f>IF($D461&gt;0,VLOOKUP($D461,'ALN 070824'!$A:$C,2,FALSE),"")</f>
        <v/>
      </c>
      <c r="F461" s="24"/>
      <c r="G461" s="25"/>
      <c r="H461" s="26"/>
      <c r="J461" s="117" t="str">
        <f t="shared" si="29"/>
        <v/>
      </c>
      <c r="K461" s="153"/>
      <c r="L461" s="105" t="str">
        <f t="shared" si="30"/>
        <v/>
      </c>
      <c r="M461" s="105" t="str">
        <f>IF(ISBLANK($D461),"",MATCH($L461,SEFA!$K:$K,0))</f>
        <v/>
      </c>
      <c r="N461" s="100" t="str">
        <f t="shared" si="31"/>
        <v/>
      </c>
    </row>
    <row r="462" spans="1:14">
      <c r="A462" s="116" t="str">
        <f t="shared" si="28"/>
        <v/>
      </c>
      <c r="B462" s="25"/>
      <c r="C462" s="105" t="str">
        <f>IF($B462&gt;0,VLOOKUP($B462,'State Agencies 070824'!$H:$L,3,FALSE),"")</f>
        <v/>
      </c>
      <c r="D462" s="25"/>
      <c r="E462" s="105" t="str">
        <f>IF($D462&gt;0,VLOOKUP($D462,'ALN 070824'!$A:$C,2,FALSE),"")</f>
        <v/>
      </c>
      <c r="F462" s="24"/>
      <c r="G462" s="25"/>
      <c r="H462" s="26"/>
      <c r="J462" s="117" t="str">
        <f t="shared" si="29"/>
        <v/>
      </c>
      <c r="K462" s="153"/>
      <c r="L462" s="105" t="str">
        <f t="shared" si="30"/>
        <v/>
      </c>
      <c r="M462" s="105" t="str">
        <f>IF(ISBLANK($D462),"",MATCH($L462,SEFA!$K:$K,0))</f>
        <v/>
      </c>
      <c r="N462" s="100" t="str">
        <f t="shared" si="31"/>
        <v/>
      </c>
    </row>
    <row r="463" spans="1:14">
      <c r="A463" s="116" t="str">
        <f t="shared" si="28"/>
        <v/>
      </c>
      <c r="B463" s="25"/>
      <c r="C463" s="105" t="str">
        <f>IF($B463&gt;0,VLOOKUP($B463,'State Agencies 070824'!$H:$L,3,FALSE),"")</f>
        <v/>
      </c>
      <c r="D463" s="25"/>
      <c r="E463" s="105" t="str">
        <f>IF($D463&gt;0,VLOOKUP($D463,'ALN 070824'!$A:$C,2,FALSE),"")</f>
        <v/>
      </c>
      <c r="F463" s="24"/>
      <c r="G463" s="25"/>
      <c r="H463" s="26"/>
      <c r="J463" s="117" t="str">
        <f t="shared" si="29"/>
        <v/>
      </c>
      <c r="K463" s="153"/>
      <c r="L463" s="105" t="str">
        <f t="shared" si="30"/>
        <v/>
      </c>
      <c r="M463" s="105" t="str">
        <f>IF(ISBLANK($D463),"",MATCH($L463,SEFA!$K:$K,0))</f>
        <v/>
      </c>
      <c r="N463" s="100" t="str">
        <f t="shared" si="31"/>
        <v/>
      </c>
    </row>
    <row r="464" spans="1:14">
      <c r="A464" s="116" t="str">
        <f t="shared" si="28"/>
        <v/>
      </c>
      <c r="B464" s="25"/>
      <c r="C464" s="105" t="str">
        <f>IF($B464&gt;0,VLOOKUP($B464,'State Agencies 070824'!$H:$L,3,FALSE),"")</f>
        <v/>
      </c>
      <c r="D464" s="25"/>
      <c r="E464" s="105" t="str">
        <f>IF($D464&gt;0,VLOOKUP($D464,'ALN 070824'!$A:$C,2,FALSE),"")</f>
        <v/>
      </c>
      <c r="F464" s="24"/>
      <c r="G464" s="25"/>
      <c r="H464" s="26"/>
      <c r="J464" s="117" t="str">
        <f t="shared" si="29"/>
        <v/>
      </c>
      <c r="K464" s="153"/>
      <c r="L464" s="105" t="str">
        <f t="shared" si="30"/>
        <v/>
      </c>
      <c r="M464" s="105" t="str">
        <f>IF(ISBLANK($D464),"",MATCH($L464,SEFA!$K:$K,0))</f>
        <v/>
      </c>
      <c r="N464" s="100" t="str">
        <f t="shared" si="31"/>
        <v/>
      </c>
    </row>
    <row r="465" spans="1:14">
      <c r="A465" s="116" t="str">
        <f t="shared" si="28"/>
        <v/>
      </c>
      <c r="B465" s="25"/>
      <c r="C465" s="105" t="str">
        <f>IF($B465&gt;0,VLOOKUP($B465,'State Agencies 070824'!$H:$L,3,FALSE),"")</f>
        <v/>
      </c>
      <c r="D465" s="25"/>
      <c r="E465" s="105" t="str">
        <f>IF($D465&gt;0,VLOOKUP($D465,'ALN 070824'!$A:$C,2,FALSE),"")</f>
        <v/>
      </c>
      <c r="F465" s="24"/>
      <c r="G465" s="25"/>
      <c r="H465" s="26"/>
      <c r="J465" s="117" t="str">
        <f t="shared" si="29"/>
        <v/>
      </c>
      <c r="K465" s="153"/>
      <c r="L465" s="105" t="str">
        <f t="shared" si="30"/>
        <v/>
      </c>
      <c r="M465" s="105" t="str">
        <f>IF(ISBLANK($D465),"",MATCH($L465,SEFA!$K:$K,0))</f>
        <v/>
      </c>
      <c r="N465" s="100" t="str">
        <f t="shared" si="31"/>
        <v/>
      </c>
    </row>
    <row r="466" spans="1:14">
      <c r="A466" s="116" t="str">
        <f t="shared" si="28"/>
        <v/>
      </c>
      <c r="B466" s="25"/>
      <c r="C466" s="105" t="str">
        <f>IF($B466&gt;0,VLOOKUP($B466,'State Agencies 070824'!$H:$L,3,FALSE),"")</f>
        <v/>
      </c>
      <c r="D466" s="25"/>
      <c r="E466" s="105" t="str">
        <f>IF($D466&gt;0,VLOOKUP($D466,'ALN 070824'!$A:$C,2,FALSE),"")</f>
        <v/>
      </c>
      <c r="F466" s="24"/>
      <c r="G466" s="25"/>
      <c r="H466" s="26"/>
      <c r="J466" s="117" t="str">
        <f t="shared" si="29"/>
        <v/>
      </c>
      <c r="K466" s="153"/>
      <c r="L466" s="105" t="str">
        <f t="shared" si="30"/>
        <v/>
      </c>
      <c r="M466" s="105" t="str">
        <f>IF(ISBLANK($D466),"",MATCH($L466,SEFA!$K:$K,0))</f>
        <v/>
      </c>
      <c r="N466" s="100" t="str">
        <f t="shared" si="31"/>
        <v/>
      </c>
    </row>
    <row r="467" spans="1:14">
      <c r="A467" s="116" t="str">
        <f t="shared" si="28"/>
        <v/>
      </c>
      <c r="B467" s="25"/>
      <c r="C467" s="105" t="str">
        <f>IF($B467&gt;0,VLOOKUP($B467,'State Agencies 070824'!$H:$L,3,FALSE),"")</f>
        <v/>
      </c>
      <c r="D467" s="25"/>
      <c r="E467" s="105" t="str">
        <f>IF($D467&gt;0,VLOOKUP($D467,'ALN 070824'!$A:$C,2,FALSE),"")</f>
        <v/>
      </c>
      <c r="F467" s="24"/>
      <c r="G467" s="25"/>
      <c r="H467" s="26"/>
      <c r="J467" s="117" t="str">
        <f t="shared" si="29"/>
        <v/>
      </c>
      <c r="K467" s="153"/>
      <c r="L467" s="105" t="str">
        <f t="shared" si="30"/>
        <v/>
      </c>
      <c r="M467" s="105" t="str">
        <f>IF(ISBLANK($D467),"",MATCH($L467,SEFA!$K:$K,0))</f>
        <v/>
      </c>
      <c r="N467" s="100" t="str">
        <f t="shared" si="31"/>
        <v/>
      </c>
    </row>
    <row r="468" spans="1:14">
      <c r="A468" s="116" t="str">
        <f t="shared" si="28"/>
        <v/>
      </c>
      <c r="B468" s="25"/>
      <c r="C468" s="105" t="str">
        <f>IF($B468&gt;0,VLOOKUP($B468,'State Agencies 070824'!$H:$L,3,FALSE),"")</f>
        <v/>
      </c>
      <c r="D468" s="25"/>
      <c r="E468" s="105" t="str">
        <f>IF($D468&gt;0,VLOOKUP($D468,'ALN 070824'!$A:$C,2,FALSE),"")</f>
        <v/>
      </c>
      <c r="F468" s="24"/>
      <c r="G468" s="25"/>
      <c r="H468" s="26"/>
      <c r="J468" s="117" t="str">
        <f t="shared" si="29"/>
        <v/>
      </c>
      <c r="K468" s="153"/>
      <c r="L468" s="105" t="str">
        <f t="shared" si="30"/>
        <v/>
      </c>
      <c r="M468" s="105" t="str">
        <f>IF(ISBLANK($D468),"",MATCH($L468,SEFA!$K:$K,0))</f>
        <v/>
      </c>
      <c r="N468" s="100" t="str">
        <f t="shared" si="31"/>
        <v/>
      </c>
    </row>
    <row r="469" spans="1:14">
      <c r="A469" s="116" t="str">
        <f t="shared" si="28"/>
        <v/>
      </c>
      <c r="B469" s="25"/>
      <c r="C469" s="105" t="str">
        <f>IF($B469&gt;0,VLOOKUP($B469,'State Agencies 070824'!$H:$L,3,FALSE),"")</f>
        <v/>
      </c>
      <c r="D469" s="25"/>
      <c r="E469" s="105" t="str">
        <f>IF($D469&gt;0,VLOOKUP($D469,'ALN 070824'!$A:$C,2,FALSE),"")</f>
        <v/>
      </c>
      <c r="F469" s="24"/>
      <c r="G469" s="25"/>
      <c r="H469" s="26"/>
      <c r="J469" s="117" t="str">
        <f t="shared" si="29"/>
        <v/>
      </c>
      <c r="K469" s="153"/>
      <c r="L469" s="105" t="str">
        <f t="shared" si="30"/>
        <v/>
      </c>
      <c r="M469" s="105" t="str">
        <f>IF(ISBLANK($D469),"",MATCH($L469,SEFA!$K:$K,0))</f>
        <v/>
      </c>
      <c r="N469" s="100" t="str">
        <f t="shared" si="31"/>
        <v/>
      </c>
    </row>
    <row r="470" spans="1:14">
      <c r="A470" s="116" t="str">
        <f t="shared" si="28"/>
        <v/>
      </c>
      <c r="B470" s="25"/>
      <c r="C470" s="105" t="str">
        <f>IF($B470&gt;0,VLOOKUP($B470,'State Agencies 070824'!$H:$L,3,FALSE),"")</f>
        <v/>
      </c>
      <c r="D470" s="25"/>
      <c r="E470" s="105" t="str">
        <f>IF($D470&gt;0,VLOOKUP($D470,'ALN 070824'!$A:$C,2,FALSE),"")</f>
        <v/>
      </c>
      <c r="F470" s="24"/>
      <c r="G470" s="25"/>
      <c r="H470" s="26"/>
      <c r="J470" s="117" t="str">
        <f t="shared" si="29"/>
        <v/>
      </c>
      <c r="K470" s="153"/>
      <c r="L470" s="105" t="str">
        <f t="shared" si="30"/>
        <v/>
      </c>
      <c r="M470" s="105" t="str">
        <f>IF(ISBLANK($D470),"",MATCH($L470,SEFA!$K:$K,0))</f>
        <v/>
      </c>
      <c r="N470" s="100" t="str">
        <f t="shared" si="31"/>
        <v/>
      </c>
    </row>
    <row r="471" spans="1:14">
      <c r="A471" s="116" t="str">
        <f t="shared" si="28"/>
        <v/>
      </c>
      <c r="B471" s="25"/>
      <c r="C471" s="105" t="str">
        <f>IF($B471&gt;0,VLOOKUP($B471,'State Agencies 070824'!$H:$L,3,FALSE),"")</f>
        <v/>
      </c>
      <c r="D471" s="25"/>
      <c r="E471" s="105" t="str">
        <f>IF($D471&gt;0,VLOOKUP($D471,'ALN 070824'!$A:$C,2,FALSE),"")</f>
        <v/>
      </c>
      <c r="F471" s="24"/>
      <c r="G471" s="25"/>
      <c r="H471" s="26"/>
      <c r="J471" s="117" t="str">
        <f t="shared" si="29"/>
        <v/>
      </c>
      <c r="K471" s="153"/>
      <c r="L471" s="105" t="str">
        <f t="shared" si="30"/>
        <v/>
      </c>
      <c r="M471" s="105" t="str">
        <f>IF(ISBLANK($D471),"",MATCH($L471,SEFA!$K:$K,0))</f>
        <v/>
      </c>
      <c r="N471" s="100" t="str">
        <f t="shared" si="31"/>
        <v/>
      </c>
    </row>
    <row r="472" spans="1:14">
      <c r="A472" s="116" t="str">
        <f t="shared" si="28"/>
        <v/>
      </c>
      <c r="B472" s="25"/>
      <c r="C472" s="105" t="str">
        <f>IF($B472&gt;0,VLOOKUP($B472,'State Agencies 070824'!$H:$L,3,FALSE),"")</f>
        <v/>
      </c>
      <c r="D472" s="25"/>
      <c r="E472" s="105" t="str">
        <f>IF($D472&gt;0,VLOOKUP($D472,'ALN 070824'!$A:$C,2,FALSE),"")</f>
        <v/>
      </c>
      <c r="F472" s="24"/>
      <c r="G472" s="25"/>
      <c r="H472" s="26"/>
      <c r="J472" s="117" t="str">
        <f t="shared" si="29"/>
        <v/>
      </c>
      <c r="K472" s="153"/>
      <c r="L472" s="105" t="str">
        <f t="shared" si="30"/>
        <v/>
      </c>
      <c r="M472" s="105" t="str">
        <f>IF(ISBLANK($D472),"",MATCH($L472,SEFA!$K:$K,0))</f>
        <v/>
      </c>
      <c r="N472" s="100" t="str">
        <f t="shared" si="31"/>
        <v/>
      </c>
    </row>
    <row r="473" spans="1:14">
      <c r="A473" s="116" t="str">
        <f t="shared" si="28"/>
        <v/>
      </c>
      <c r="B473" s="25"/>
      <c r="C473" s="105" t="str">
        <f>IF($B473&gt;0,VLOOKUP($B473,'State Agencies 070824'!$H:$L,3,FALSE),"")</f>
        <v/>
      </c>
      <c r="D473" s="25"/>
      <c r="E473" s="105" t="str">
        <f>IF($D473&gt;0,VLOOKUP($D473,'ALN 070824'!$A:$C,2,FALSE),"")</f>
        <v/>
      </c>
      <c r="F473" s="24"/>
      <c r="G473" s="25"/>
      <c r="H473" s="26"/>
      <c r="J473" s="117" t="str">
        <f t="shared" si="29"/>
        <v/>
      </c>
      <c r="K473" s="153"/>
      <c r="L473" s="105" t="str">
        <f t="shared" si="30"/>
        <v/>
      </c>
      <c r="M473" s="105" t="str">
        <f>IF(ISBLANK($D473),"",MATCH($L473,SEFA!$K:$K,0))</f>
        <v/>
      </c>
      <c r="N473" s="100" t="str">
        <f t="shared" si="31"/>
        <v/>
      </c>
    </row>
    <row r="474" spans="1:14">
      <c r="A474" s="116" t="str">
        <f t="shared" si="28"/>
        <v/>
      </c>
      <c r="B474" s="25"/>
      <c r="C474" s="105" t="str">
        <f>IF($B474&gt;0,VLOOKUP($B474,'State Agencies 070824'!$H:$L,3,FALSE),"")</f>
        <v/>
      </c>
      <c r="D474" s="25"/>
      <c r="E474" s="105" t="str">
        <f>IF($D474&gt;0,VLOOKUP($D474,'ALN 070824'!$A:$C,2,FALSE),"")</f>
        <v/>
      </c>
      <c r="F474" s="24"/>
      <c r="G474" s="25"/>
      <c r="H474" s="26"/>
      <c r="J474" s="117" t="str">
        <f t="shared" si="29"/>
        <v/>
      </c>
      <c r="K474" s="153"/>
      <c r="L474" s="105" t="str">
        <f t="shared" si="30"/>
        <v/>
      </c>
      <c r="M474" s="105" t="str">
        <f>IF(ISBLANK($D474),"",MATCH($L474,SEFA!$K:$K,0))</f>
        <v/>
      </c>
      <c r="N474" s="100" t="str">
        <f t="shared" si="31"/>
        <v/>
      </c>
    </row>
    <row r="475" spans="1:14">
      <c r="A475" s="116" t="str">
        <f t="shared" si="28"/>
        <v/>
      </c>
      <c r="B475" s="25"/>
      <c r="C475" s="105" t="str">
        <f>IF($B475&gt;0,VLOOKUP($B475,'State Agencies 070824'!$H:$L,3,FALSE),"")</f>
        <v/>
      </c>
      <c r="D475" s="25"/>
      <c r="E475" s="105" t="str">
        <f>IF($D475&gt;0,VLOOKUP($D475,'ALN 070824'!$A:$C,2,FALSE),"")</f>
        <v/>
      </c>
      <c r="F475" s="24"/>
      <c r="G475" s="25"/>
      <c r="H475" s="26"/>
      <c r="J475" s="117" t="str">
        <f t="shared" si="29"/>
        <v/>
      </c>
      <c r="K475" s="153"/>
      <c r="L475" s="105" t="str">
        <f t="shared" si="30"/>
        <v/>
      </c>
      <c r="M475" s="105" t="str">
        <f>IF(ISBLANK($D475),"",MATCH($L475,SEFA!$K:$K,0))</f>
        <v/>
      </c>
      <c r="N475" s="100" t="str">
        <f t="shared" si="31"/>
        <v/>
      </c>
    </row>
    <row r="476" spans="1:14">
      <c r="A476" s="116" t="str">
        <f t="shared" si="28"/>
        <v/>
      </c>
      <c r="B476" s="25"/>
      <c r="C476" s="105" t="str">
        <f>IF($B476&gt;0,VLOOKUP($B476,'State Agencies 070824'!$H:$L,3,FALSE),"")</f>
        <v/>
      </c>
      <c r="D476" s="25"/>
      <c r="E476" s="105" t="str">
        <f>IF($D476&gt;0,VLOOKUP($D476,'ALN 070824'!$A:$C,2,FALSE),"")</f>
        <v/>
      </c>
      <c r="F476" s="24"/>
      <c r="G476" s="25"/>
      <c r="H476" s="26"/>
      <c r="J476" s="117" t="str">
        <f t="shared" si="29"/>
        <v/>
      </c>
      <c r="K476" s="153"/>
      <c r="L476" s="105" t="str">
        <f t="shared" si="30"/>
        <v/>
      </c>
      <c r="M476" s="105" t="str">
        <f>IF(ISBLANK($D476),"",MATCH($L476,SEFA!$K:$K,0))</f>
        <v/>
      </c>
      <c r="N476" s="100" t="str">
        <f t="shared" si="31"/>
        <v/>
      </c>
    </row>
    <row r="477" spans="1:14">
      <c r="A477" s="116" t="str">
        <f t="shared" si="28"/>
        <v/>
      </c>
      <c r="B477" s="25"/>
      <c r="C477" s="105" t="str">
        <f>IF($B477&gt;0,VLOOKUP($B477,'State Agencies 070824'!$H:$L,3,FALSE),"")</f>
        <v/>
      </c>
      <c r="D477" s="25"/>
      <c r="E477" s="105" t="str">
        <f>IF($D477&gt;0,VLOOKUP($D477,'ALN 070824'!$A:$C,2,FALSE),"")</f>
        <v/>
      </c>
      <c r="F477" s="24"/>
      <c r="G477" s="25"/>
      <c r="H477" s="26"/>
      <c r="J477" s="117" t="str">
        <f t="shared" si="29"/>
        <v/>
      </c>
      <c r="K477" s="153"/>
      <c r="L477" s="105" t="str">
        <f t="shared" si="30"/>
        <v/>
      </c>
      <c r="M477" s="105" t="str">
        <f>IF(ISBLANK($D477),"",MATCH($L477,SEFA!$K:$K,0))</f>
        <v/>
      </c>
      <c r="N477" s="100" t="str">
        <f t="shared" si="31"/>
        <v/>
      </c>
    </row>
    <row r="478" spans="1:14">
      <c r="A478" s="116" t="str">
        <f t="shared" si="28"/>
        <v/>
      </c>
      <c r="B478" s="25"/>
      <c r="C478" s="105" t="str">
        <f>IF($B478&gt;0,VLOOKUP($B478,'State Agencies 070824'!$H:$L,3,FALSE),"")</f>
        <v/>
      </c>
      <c r="D478" s="25"/>
      <c r="E478" s="105" t="str">
        <f>IF($D478&gt;0,VLOOKUP($D478,'ALN 070824'!$A:$C,2,FALSE),"")</f>
        <v/>
      </c>
      <c r="F478" s="24"/>
      <c r="G478" s="25"/>
      <c r="H478" s="26"/>
      <c r="J478" s="117" t="str">
        <f t="shared" si="29"/>
        <v/>
      </c>
      <c r="K478" s="153"/>
      <c r="L478" s="105" t="str">
        <f t="shared" si="30"/>
        <v/>
      </c>
      <c r="M478" s="105" t="str">
        <f>IF(ISBLANK($D478),"",MATCH($L478,SEFA!$K:$K,0))</f>
        <v/>
      </c>
      <c r="N478" s="100" t="str">
        <f t="shared" si="31"/>
        <v/>
      </c>
    </row>
    <row r="479" spans="1:14">
      <c r="A479" s="116" t="str">
        <f t="shared" si="28"/>
        <v/>
      </c>
      <c r="B479" s="25"/>
      <c r="C479" s="105" t="str">
        <f>IF($B479&gt;0,VLOOKUP($B479,'State Agencies 070824'!$H:$L,3,FALSE),"")</f>
        <v/>
      </c>
      <c r="D479" s="25"/>
      <c r="E479" s="105" t="str">
        <f>IF($D479&gt;0,VLOOKUP($D479,'ALN 070824'!$A:$C,2,FALSE),"")</f>
        <v/>
      </c>
      <c r="F479" s="24"/>
      <c r="G479" s="25"/>
      <c r="H479" s="26"/>
      <c r="J479" s="117" t="str">
        <f t="shared" si="29"/>
        <v/>
      </c>
      <c r="K479" s="153"/>
      <c r="L479" s="105" t="str">
        <f t="shared" si="30"/>
        <v/>
      </c>
      <c r="M479" s="105" t="str">
        <f>IF(ISBLANK($D479),"",MATCH($L479,SEFA!$K:$K,0))</f>
        <v/>
      </c>
      <c r="N479" s="100" t="str">
        <f t="shared" si="31"/>
        <v/>
      </c>
    </row>
    <row r="480" spans="1:14">
      <c r="A480" s="116" t="str">
        <f t="shared" si="28"/>
        <v/>
      </c>
      <c r="B480" s="25"/>
      <c r="C480" s="105" t="str">
        <f>IF($B480&gt;0,VLOOKUP($B480,'State Agencies 070824'!$H:$L,3,FALSE),"")</f>
        <v/>
      </c>
      <c r="D480" s="25"/>
      <c r="E480" s="105" t="str">
        <f>IF($D480&gt;0,VLOOKUP($D480,'ALN 070824'!$A:$C,2,FALSE),"")</f>
        <v/>
      </c>
      <c r="F480" s="24"/>
      <c r="G480" s="25"/>
      <c r="H480" s="26"/>
      <c r="J480" s="117" t="str">
        <f t="shared" si="29"/>
        <v/>
      </c>
      <c r="K480" s="153"/>
      <c r="L480" s="105" t="str">
        <f t="shared" si="30"/>
        <v/>
      </c>
      <c r="M480" s="105" t="str">
        <f>IF(ISBLANK($D480),"",MATCH($L480,SEFA!$K:$K,0))</f>
        <v/>
      </c>
      <c r="N480" s="100" t="str">
        <f t="shared" si="31"/>
        <v/>
      </c>
    </row>
    <row r="481" spans="1:14">
      <c r="A481" s="116" t="str">
        <f t="shared" si="28"/>
        <v/>
      </c>
      <c r="B481" s="25"/>
      <c r="C481" s="105" t="str">
        <f>IF($B481&gt;0,VLOOKUP($B481,'State Agencies 070824'!$H:$L,3,FALSE),"")</f>
        <v/>
      </c>
      <c r="D481" s="25"/>
      <c r="E481" s="105" t="str">
        <f>IF($D481&gt;0,VLOOKUP($D481,'ALN 070824'!$A:$C,2,FALSE),"")</f>
        <v/>
      </c>
      <c r="F481" s="24"/>
      <c r="G481" s="25"/>
      <c r="H481" s="26"/>
      <c r="J481" s="117" t="str">
        <f t="shared" si="29"/>
        <v/>
      </c>
      <c r="K481" s="153"/>
      <c r="L481" s="105" t="str">
        <f t="shared" si="30"/>
        <v/>
      </c>
      <c r="M481" s="105" t="str">
        <f>IF(ISBLANK($D481),"",MATCH($L481,SEFA!$K:$K,0))</f>
        <v/>
      </c>
      <c r="N481" s="100" t="str">
        <f t="shared" si="31"/>
        <v/>
      </c>
    </row>
    <row r="482" spans="1:14">
      <c r="A482" s="116" t="str">
        <f t="shared" si="28"/>
        <v/>
      </c>
      <c r="B482" s="25"/>
      <c r="C482" s="105" t="str">
        <f>IF($B482&gt;0,VLOOKUP($B482,'State Agencies 070824'!$H:$L,3,FALSE),"")</f>
        <v/>
      </c>
      <c r="D482" s="25"/>
      <c r="E482" s="105" t="str">
        <f>IF($D482&gt;0,VLOOKUP($D482,'ALN 070824'!$A:$C,2,FALSE),"")</f>
        <v/>
      </c>
      <c r="F482" s="24"/>
      <c r="G482" s="25"/>
      <c r="H482" s="26"/>
      <c r="J482" s="117" t="str">
        <f t="shared" si="29"/>
        <v/>
      </c>
      <c r="K482" s="153"/>
      <c r="L482" s="105" t="str">
        <f t="shared" si="30"/>
        <v/>
      </c>
      <c r="M482" s="105" t="str">
        <f>IF(ISBLANK($D482),"",MATCH($L482,SEFA!$K:$K,0))</f>
        <v/>
      </c>
      <c r="N482" s="100" t="str">
        <f t="shared" si="31"/>
        <v/>
      </c>
    </row>
    <row r="483" spans="1:14">
      <c r="A483" s="116" t="str">
        <f t="shared" si="28"/>
        <v/>
      </c>
      <c r="B483" s="25"/>
      <c r="C483" s="105" t="str">
        <f>IF($B483&gt;0,VLOOKUP($B483,'State Agencies 070824'!$H:$L,3,FALSE),"")</f>
        <v/>
      </c>
      <c r="D483" s="25"/>
      <c r="E483" s="105" t="str">
        <f>IF($D483&gt;0,VLOOKUP($D483,'ALN 070824'!$A:$C,2,FALSE),"")</f>
        <v/>
      </c>
      <c r="F483" s="24"/>
      <c r="G483" s="25"/>
      <c r="H483" s="26"/>
      <c r="J483" s="117" t="str">
        <f t="shared" si="29"/>
        <v/>
      </c>
      <c r="K483" s="153"/>
      <c r="L483" s="105" t="str">
        <f t="shared" si="30"/>
        <v/>
      </c>
      <c r="M483" s="105" t="str">
        <f>IF(ISBLANK($D483),"",MATCH($L483,SEFA!$K:$K,0))</f>
        <v/>
      </c>
      <c r="N483" s="100" t="str">
        <f t="shared" si="31"/>
        <v/>
      </c>
    </row>
    <row r="484" spans="1:14">
      <c r="A484" s="116" t="str">
        <f t="shared" si="28"/>
        <v/>
      </c>
      <c r="B484" s="25"/>
      <c r="C484" s="105" t="str">
        <f>IF($B484&gt;0,VLOOKUP($B484,'State Agencies 070824'!$H:$L,3,FALSE),"")</f>
        <v/>
      </c>
      <c r="D484" s="25"/>
      <c r="E484" s="105" t="str">
        <f>IF($D484&gt;0,VLOOKUP($D484,'ALN 070824'!$A:$C,2,FALSE),"")</f>
        <v/>
      </c>
      <c r="F484" s="24"/>
      <c r="G484" s="25"/>
      <c r="H484" s="26"/>
      <c r="J484" s="117" t="str">
        <f t="shared" si="29"/>
        <v/>
      </c>
      <c r="K484" s="153"/>
      <c r="L484" s="105" t="str">
        <f t="shared" si="30"/>
        <v/>
      </c>
      <c r="M484" s="105" t="str">
        <f>IF(ISBLANK($D484),"",MATCH($L484,SEFA!$K:$K,0))</f>
        <v/>
      </c>
      <c r="N484" s="100" t="str">
        <f t="shared" si="31"/>
        <v/>
      </c>
    </row>
    <row r="485" spans="1:14">
      <c r="A485" s="116" t="str">
        <f t="shared" si="28"/>
        <v/>
      </c>
      <c r="B485" s="25"/>
      <c r="C485" s="105" t="str">
        <f>IF($B485&gt;0,VLOOKUP($B485,'State Agencies 070824'!$H:$L,3,FALSE),"")</f>
        <v/>
      </c>
      <c r="D485" s="25"/>
      <c r="E485" s="105" t="str">
        <f>IF($D485&gt;0,VLOOKUP($D485,'ALN 070824'!$A:$C,2,FALSE),"")</f>
        <v/>
      </c>
      <c r="F485" s="24"/>
      <c r="G485" s="25"/>
      <c r="H485" s="26"/>
      <c r="J485" s="117" t="str">
        <f t="shared" si="29"/>
        <v/>
      </c>
      <c r="K485" s="153"/>
      <c r="L485" s="105" t="str">
        <f t="shared" si="30"/>
        <v/>
      </c>
      <c r="M485" s="105" t="str">
        <f>IF(ISBLANK($D485),"",MATCH($L485,SEFA!$K:$K,0))</f>
        <v/>
      </c>
      <c r="N485" s="100" t="str">
        <f t="shared" si="31"/>
        <v/>
      </c>
    </row>
    <row r="486" spans="1:14">
      <c r="A486" s="116" t="str">
        <f t="shared" si="28"/>
        <v/>
      </c>
      <c r="B486" s="25"/>
      <c r="C486" s="105" t="str">
        <f>IF($B486&gt;0,VLOOKUP($B486,'State Agencies 070824'!$H:$L,3,FALSE),"")</f>
        <v/>
      </c>
      <c r="D486" s="25"/>
      <c r="E486" s="105" t="str">
        <f>IF($D486&gt;0,VLOOKUP($D486,'ALN 070824'!$A:$C,2,FALSE),"")</f>
        <v/>
      </c>
      <c r="F486" s="24"/>
      <c r="G486" s="25"/>
      <c r="H486" s="26"/>
      <c r="J486" s="117" t="str">
        <f t="shared" si="29"/>
        <v/>
      </c>
      <c r="K486" s="153"/>
      <c r="L486" s="105" t="str">
        <f t="shared" si="30"/>
        <v/>
      </c>
      <c r="M486" s="105" t="str">
        <f>IF(ISBLANK($D486),"",MATCH($L486,SEFA!$K:$K,0))</f>
        <v/>
      </c>
      <c r="N486" s="100" t="str">
        <f t="shared" si="31"/>
        <v/>
      </c>
    </row>
    <row r="487" spans="1:14">
      <c r="A487" s="116" t="str">
        <f t="shared" si="28"/>
        <v/>
      </c>
      <c r="B487" s="25"/>
      <c r="C487" s="105" t="str">
        <f>IF($B487&gt;0,VLOOKUP($B487,'State Agencies 070824'!$H:$L,3,FALSE),"")</f>
        <v/>
      </c>
      <c r="D487" s="25"/>
      <c r="E487" s="105" t="str">
        <f>IF($D487&gt;0,VLOOKUP($D487,'ALN 070824'!$A:$C,2,FALSE),"")</f>
        <v/>
      </c>
      <c r="F487" s="24"/>
      <c r="G487" s="25"/>
      <c r="H487" s="26"/>
      <c r="J487" s="117" t="str">
        <f t="shared" si="29"/>
        <v/>
      </c>
      <c r="K487" s="153"/>
      <c r="L487" s="105" t="str">
        <f t="shared" si="30"/>
        <v/>
      </c>
      <c r="M487" s="105" t="str">
        <f>IF(ISBLANK($D487),"",MATCH($L487,SEFA!$K:$K,0))</f>
        <v/>
      </c>
      <c r="N487" s="100" t="str">
        <f t="shared" si="31"/>
        <v/>
      </c>
    </row>
    <row r="488" spans="1:14">
      <c r="A488" s="116" t="str">
        <f t="shared" si="28"/>
        <v/>
      </c>
      <c r="B488" s="25"/>
      <c r="C488" s="105" t="str">
        <f>IF($B488&gt;0,VLOOKUP($B488,'State Agencies 070824'!$H:$L,3,FALSE),"")</f>
        <v/>
      </c>
      <c r="D488" s="25"/>
      <c r="E488" s="105" t="str">
        <f>IF($D488&gt;0,VLOOKUP($D488,'ALN 070824'!$A:$C,2,FALSE),"")</f>
        <v/>
      </c>
      <c r="F488" s="24"/>
      <c r="G488" s="25"/>
      <c r="H488" s="26"/>
      <c r="J488" s="117" t="str">
        <f t="shared" si="29"/>
        <v/>
      </c>
      <c r="K488" s="153"/>
      <c r="L488" s="105" t="str">
        <f t="shared" si="30"/>
        <v/>
      </c>
      <c r="M488" s="105" t="str">
        <f>IF(ISBLANK($D488),"",MATCH($L488,SEFA!$K:$K,0))</f>
        <v/>
      </c>
      <c r="N488" s="100" t="str">
        <f t="shared" si="31"/>
        <v/>
      </c>
    </row>
    <row r="489" spans="1:14">
      <c r="A489" s="116" t="str">
        <f t="shared" si="28"/>
        <v/>
      </c>
      <c r="B489" s="25"/>
      <c r="C489" s="105" t="str">
        <f>IF($B489&gt;0,VLOOKUP($B489,'State Agencies 070824'!$H:$L,3,FALSE),"")</f>
        <v/>
      </c>
      <c r="D489" s="25"/>
      <c r="E489" s="105" t="str">
        <f>IF($D489&gt;0,VLOOKUP($D489,'ALN 070824'!$A:$C,2,FALSE),"")</f>
        <v/>
      </c>
      <c r="F489" s="24"/>
      <c r="G489" s="25"/>
      <c r="H489" s="26"/>
      <c r="J489" s="117" t="str">
        <f t="shared" si="29"/>
        <v/>
      </c>
      <c r="K489" s="153"/>
      <c r="L489" s="105" t="str">
        <f t="shared" si="30"/>
        <v/>
      </c>
      <c r="M489" s="105" t="str">
        <f>IF(ISBLANK($D489),"",MATCH($L489,SEFA!$K:$K,0))</f>
        <v/>
      </c>
      <c r="N489" s="100" t="str">
        <f t="shared" si="31"/>
        <v/>
      </c>
    </row>
    <row r="490" spans="1:14">
      <c r="A490" s="116" t="str">
        <f t="shared" si="28"/>
        <v/>
      </c>
      <c r="B490" s="25"/>
      <c r="C490" s="105" t="str">
        <f>IF($B490&gt;0,VLOOKUP($B490,'State Agencies 070824'!$H:$L,3,FALSE),"")</f>
        <v/>
      </c>
      <c r="D490" s="25"/>
      <c r="E490" s="105" t="str">
        <f>IF($D490&gt;0,VLOOKUP($D490,'ALN 070824'!$A:$C,2,FALSE),"")</f>
        <v/>
      </c>
      <c r="F490" s="24"/>
      <c r="G490" s="25"/>
      <c r="H490" s="26"/>
      <c r="J490" s="117" t="str">
        <f t="shared" si="29"/>
        <v/>
      </c>
      <c r="K490" s="153"/>
      <c r="L490" s="105" t="str">
        <f t="shared" si="30"/>
        <v/>
      </c>
      <c r="M490" s="105" t="str">
        <f>IF(ISBLANK($D490),"",MATCH($L490,SEFA!$K:$K,0))</f>
        <v/>
      </c>
      <c r="N490" s="100" t="str">
        <f t="shared" si="31"/>
        <v/>
      </c>
    </row>
    <row r="491" spans="1:14">
      <c r="A491" s="116" t="str">
        <f t="shared" si="28"/>
        <v/>
      </c>
      <c r="B491" s="25"/>
      <c r="C491" s="105" t="str">
        <f>IF($B491&gt;0,VLOOKUP($B491,'State Agencies 070824'!$H:$L,3,FALSE),"")</f>
        <v/>
      </c>
      <c r="D491" s="25"/>
      <c r="E491" s="105" t="str">
        <f>IF($D491&gt;0,VLOOKUP($D491,'ALN 070824'!$A:$C,2,FALSE),"")</f>
        <v/>
      </c>
      <c r="F491" s="24"/>
      <c r="G491" s="25"/>
      <c r="H491" s="26"/>
      <c r="J491" s="117" t="str">
        <f t="shared" si="29"/>
        <v/>
      </c>
      <c r="K491" s="153"/>
      <c r="L491" s="105" t="str">
        <f t="shared" si="30"/>
        <v/>
      </c>
      <c r="M491" s="105" t="str">
        <f>IF(ISBLANK($D491),"",MATCH($L491,SEFA!$K:$K,0))</f>
        <v/>
      </c>
      <c r="N491" s="100" t="str">
        <f t="shared" si="31"/>
        <v/>
      </c>
    </row>
    <row r="492" spans="1:14">
      <c r="A492" s="116" t="str">
        <f t="shared" si="28"/>
        <v/>
      </c>
      <c r="B492" s="25"/>
      <c r="C492" s="105" t="str">
        <f>IF($B492&gt;0,VLOOKUP($B492,'State Agencies 070824'!$H:$L,3,FALSE),"")</f>
        <v/>
      </c>
      <c r="D492" s="25"/>
      <c r="E492" s="105" t="str">
        <f>IF($D492&gt;0,VLOOKUP($D492,'ALN 070824'!$A:$C,2,FALSE),"")</f>
        <v/>
      </c>
      <c r="F492" s="24"/>
      <c r="G492" s="25"/>
      <c r="H492" s="26"/>
      <c r="J492" s="117" t="str">
        <f t="shared" si="29"/>
        <v/>
      </c>
      <c r="K492" s="153"/>
      <c r="L492" s="105" t="str">
        <f t="shared" si="30"/>
        <v/>
      </c>
      <c r="M492" s="105" t="str">
        <f>IF(ISBLANK($D492),"",MATCH($L492,SEFA!$K:$K,0))</f>
        <v/>
      </c>
      <c r="N492" s="100" t="str">
        <f t="shared" si="31"/>
        <v/>
      </c>
    </row>
    <row r="493" spans="1:14">
      <c r="A493" s="116" t="str">
        <f t="shared" si="28"/>
        <v/>
      </c>
      <c r="B493" s="25"/>
      <c r="C493" s="105" t="str">
        <f>IF($B493&gt;0,VLOOKUP($B493,'State Agencies 070824'!$H:$L,3,FALSE),"")</f>
        <v/>
      </c>
      <c r="D493" s="25"/>
      <c r="E493" s="105" t="str">
        <f>IF($D493&gt;0,VLOOKUP($D493,'ALN 070824'!$A:$C,2,FALSE),"")</f>
        <v/>
      </c>
      <c r="F493" s="24"/>
      <c r="G493" s="25"/>
      <c r="H493" s="26"/>
      <c r="J493" s="117" t="str">
        <f t="shared" si="29"/>
        <v/>
      </c>
      <c r="K493" s="153"/>
      <c r="L493" s="105" t="str">
        <f t="shared" si="30"/>
        <v/>
      </c>
      <c r="M493" s="105" t="str">
        <f>IF(ISBLANK($D493),"",MATCH($L493,SEFA!$K:$K,0))</f>
        <v/>
      </c>
      <c r="N493" s="100" t="str">
        <f t="shared" si="31"/>
        <v/>
      </c>
    </row>
    <row r="494" spans="1:14">
      <c r="A494" s="116" t="str">
        <f t="shared" si="28"/>
        <v/>
      </c>
      <c r="B494" s="25"/>
      <c r="C494" s="105" t="str">
        <f>IF($B494&gt;0,VLOOKUP($B494,'State Agencies 070824'!$H:$L,3,FALSE),"")</f>
        <v/>
      </c>
      <c r="D494" s="25"/>
      <c r="E494" s="105" t="str">
        <f>IF($D494&gt;0,VLOOKUP($D494,'ALN 070824'!$A:$C,2,FALSE),"")</f>
        <v/>
      </c>
      <c r="F494" s="24"/>
      <c r="G494" s="25"/>
      <c r="H494" s="26"/>
      <c r="J494" s="117" t="str">
        <f t="shared" si="29"/>
        <v/>
      </c>
      <c r="K494" s="153"/>
      <c r="L494" s="105" t="str">
        <f t="shared" si="30"/>
        <v/>
      </c>
      <c r="M494" s="105" t="str">
        <f>IF(ISBLANK($D494),"",MATCH($L494,SEFA!$K:$K,0))</f>
        <v/>
      </c>
      <c r="N494" s="100" t="str">
        <f t="shared" si="31"/>
        <v/>
      </c>
    </row>
    <row r="495" spans="1:14">
      <c r="A495" s="116" t="str">
        <f t="shared" si="28"/>
        <v/>
      </c>
      <c r="B495" s="25"/>
      <c r="C495" s="105" t="str">
        <f>IF($B495&gt;0,VLOOKUP($B495,'State Agencies 070824'!$H:$L,3,FALSE),"")</f>
        <v/>
      </c>
      <c r="D495" s="25"/>
      <c r="E495" s="105" t="str">
        <f>IF($D495&gt;0,VLOOKUP($D495,'ALN 070824'!$A:$C,2,FALSE),"")</f>
        <v/>
      </c>
      <c r="F495" s="24"/>
      <c r="G495" s="25"/>
      <c r="H495" s="26"/>
      <c r="J495" s="117" t="str">
        <f t="shared" si="29"/>
        <v/>
      </c>
      <c r="K495" s="153"/>
      <c r="L495" s="105" t="str">
        <f t="shared" si="30"/>
        <v/>
      </c>
      <c r="M495" s="105" t="str">
        <f>IF(ISBLANK($D495),"",MATCH($L495,SEFA!$K:$K,0))</f>
        <v/>
      </c>
      <c r="N495" s="100" t="str">
        <f t="shared" si="31"/>
        <v/>
      </c>
    </row>
    <row r="496" spans="1:14">
      <c r="A496" s="116" t="str">
        <f t="shared" si="28"/>
        <v/>
      </c>
      <c r="B496" s="25"/>
      <c r="C496" s="105" t="str">
        <f>IF($B496&gt;0,VLOOKUP($B496,'State Agencies 070824'!$H:$L,3,FALSE),"")</f>
        <v/>
      </c>
      <c r="D496" s="25"/>
      <c r="E496" s="105" t="str">
        <f>IF($D496&gt;0,VLOOKUP($D496,'ALN 070824'!$A:$C,2,FALSE),"")</f>
        <v/>
      </c>
      <c r="F496" s="24"/>
      <c r="G496" s="25"/>
      <c r="H496" s="26"/>
      <c r="J496" s="117" t="str">
        <f t="shared" si="29"/>
        <v/>
      </c>
      <c r="K496" s="153"/>
      <c r="L496" s="105" t="str">
        <f t="shared" si="30"/>
        <v/>
      </c>
      <c r="M496" s="105" t="str">
        <f>IF(ISBLANK($D496),"",MATCH($L496,SEFA!$K:$K,0))</f>
        <v/>
      </c>
      <c r="N496" s="100" t="str">
        <f t="shared" si="31"/>
        <v/>
      </c>
    </row>
    <row r="497" spans="1:14">
      <c r="A497" s="116" t="str">
        <f t="shared" si="28"/>
        <v/>
      </c>
      <c r="B497" s="25"/>
      <c r="C497" s="105" t="str">
        <f>IF($B497&gt;0,VLOOKUP($B497,'State Agencies 070824'!$H:$L,3,FALSE),"")</f>
        <v/>
      </c>
      <c r="D497" s="25"/>
      <c r="E497" s="105" t="str">
        <f>IF($D497&gt;0,VLOOKUP($D497,'ALN 070824'!$A:$C,2,FALSE),"")</f>
        <v/>
      </c>
      <c r="F497" s="24"/>
      <c r="G497" s="25"/>
      <c r="H497" s="26"/>
      <c r="J497" s="117" t="str">
        <f t="shared" si="29"/>
        <v/>
      </c>
      <c r="K497" s="153"/>
      <c r="L497" s="105" t="str">
        <f t="shared" si="30"/>
        <v/>
      </c>
      <c r="M497" s="105" t="str">
        <f>IF(ISBLANK($D497),"",MATCH($L497,SEFA!$K:$K,0))</f>
        <v/>
      </c>
      <c r="N497" s="100" t="str">
        <f t="shared" si="31"/>
        <v/>
      </c>
    </row>
    <row r="498" spans="1:14">
      <c r="A498" s="116" t="str">
        <f t="shared" si="28"/>
        <v/>
      </c>
      <c r="B498" s="25"/>
      <c r="C498" s="105" t="str">
        <f>IF($B498&gt;0,VLOOKUP($B498,'State Agencies 070824'!$H:$L,3,FALSE),"")</f>
        <v/>
      </c>
      <c r="D498" s="25"/>
      <c r="E498" s="105" t="str">
        <f>IF($D498&gt;0,VLOOKUP($D498,'ALN 070824'!$A:$C,2,FALSE),"")</f>
        <v/>
      </c>
      <c r="F498" s="24"/>
      <c r="G498" s="25"/>
      <c r="H498" s="26"/>
      <c r="J498" s="117" t="str">
        <f t="shared" si="29"/>
        <v/>
      </c>
      <c r="K498" s="153"/>
      <c r="L498" s="105" t="str">
        <f t="shared" si="30"/>
        <v/>
      </c>
      <c r="M498" s="105" t="str">
        <f>IF(ISBLANK($D498),"",MATCH($L498,SEFA!$K:$K,0))</f>
        <v/>
      </c>
      <c r="N498" s="100" t="str">
        <f t="shared" si="31"/>
        <v/>
      </c>
    </row>
    <row r="499" spans="1:14">
      <c r="A499" s="116" t="str">
        <f t="shared" si="28"/>
        <v/>
      </c>
      <c r="B499" s="25"/>
      <c r="C499" s="105" t="str">
        <f>IF($B499&gt;0,VLOOKUP($B499,'State Agencies 070824'!$H:$L,3,FALSE),"")</f>
        <v/>
      </c>
      <c r="D499" s="25"/>
      <c r="E499" s="105" t="str">
        <f>IF($D499&gt;0,VLOOKUP($D499,'ALN 070824'!$A:$C,2,FALSE),"")</f>
        <v/>
      </c>
      <c r="F499" s="24"/>
      <c r="G499" s="25"/>
      <c r="H499" s="26"/>
      <c r="J499" s="117" t="str">
        <f t="shared" si="29"/>
        <v/>
      </c>
      <c r="K499" s="153"/>
      <c r="L499" s="105" t="str">
        <f t="shared" si="30"/>
        <v/>
      </c>
      <c r="M499" s="105" t="str">
        <f>IF(ISBLANK($D499),"",MATCH($L499,SEFA!$K:$K,0))</f>
        <v/>
      </c>
      <c r="N499" s="100" t="str">
        <f t="shared" si="31"/>
        <v/>
      </c>
    </row>
    <row r="500" spans="1:14">
      <c r="A500" s="116" t="str">
        <f t="shared" si="28"/>
        <v/>
      </c>
      <c r="B500" s="25"/>
      <c r="C500" s="105" t="str">
        <f>IF($B500&gt;0,VLOOKUP($B500,'State Agencies 070824'!$H:$L,3,FALSE),"")</f>
        <v/>
      </c>
      <c r="D500" s="25"/>
      <c r="E500" s="105" t="str">
        <f>IF($D500&gt;0,VLOOKUP($D500,'ALN 070824'!$A:$C,2,FALSE),"")</f>
        <v/>
      </c>
      <c r="F500" s="24"/>
      <c r="G500" s="25"/>
      <c r="H500" s="26"/>
      <c r="J500" s="117" t="str">
        <f t="shared" si="29"/>
        <v/>
      </c>
      <c r="K500" s="153"/>
      <c r="L500" s="105" t="str">
        <f t="shared" si="30"/>
        <v/>
      </c>
      <c r="M500" s="105" t="str">
        <f>IF(ISBLANK($D500),"",MATCH($L500,SEFA!$K:$K,0))</f>
        <v/>
      </c>
      <c r="N500" s="100" t="str">
        <f t="shared" si="31"/>
        <v/>
      </c>
    </row>
    <row r="501" spans="1:14">
      <c r="A501" s="116" t="str">
        <f t="shared" si="28"/>
        <v/>
      </c>
      <c r="B501" s="25"/>
      <c r="C501" s="105" t="str">
        <f>IF($B501&gt;0,VLOOKUP($B501,'State Agencies 070824'!$H:$L,3,FALSE),"")</f>
        <v/>
      </c>
      <c r="D501" s="25"/>
      <c r="E501" s="105" t="str">
        <f>IF($D501&gt;0,VLOOKUP($D501,'ALN 070824'!$A:$C,2,FALSE),"")</f>
        <v/>
      </c>
      <c r="F501" s="24"/>
      <c r="G501" s="25"/>
      <c r="H501" s="26"/>
      <c r="J501" s="117" t="str">
        <f t="shared" si="29"/>
        <v/>
      </c>
      <c r="K501" s="153"/>
      <c r="L501" s="105" t="str">
        <f t="shared" si="30"/>
        <v/>
      </c>
      <c r="M501" s="105" t="str">
        <f>IF(ISBLANK($D501),"",MATCH($L501,SEFA!$K:$K,0))</f>
        <v/>
      </c>
      <c r="N501" s="100" t="str">
        <f t="shared" si="31"/>
        <v/>
      </c>
    </row>
    <row r="502" spans="1:14">
      <c r="A502" s="116" t="str">
        <f t="shared" si="28"/>
        <v/>
      </c>
      <c r="B502" s="25"/>
      <c r="C502" s="105" t="str">
        <f>IF($B502&gt;0,VLOOKUP($B502,'State Agencies 070824'!$H:$L,3,FALSE),"")</f>
        <v/>
      </c>
      <c r="D502" s="25"/>
      <c r="E502" s="105" t="str">
        <f>IF($D502&gt;0,VLOOKUP($D502,'ALN 070824'!$A:$C,2,FALSE),"")</f>
        <v/>
      </c>
      <c r="F502" s="24"/>
      <c r="G502" s="25"/>
      <c r="H502" s="26"/>
      <c r="J502" s="117" t="str">
        <f t="shared" si="29"/>
        <v/>
      </c>
      <c r="K502" s="153"/>
      <c r="L502" s="105" t="str">
        <f t="shared" si="30"/>
        <v/>
      </c>
      <c r="M502" s="105" t="str">
        <f>IF(ISBLANK($D502),"",MATCH($L502,SEFA!$K:$K,0))</f>
        <v/>
      </c>
      <c r="N502" s="100" t="str">
        <f t="shared" si="31"/>
        <v/>
      </c>
    </row>
    <row r="503" spans="1:14">
      <c r="A503" s="116" t="str">
        <f t="shared" si="28"/>
        <v/>
      </c>
      <c r="B503" s="25"/>
      <c r="C503" s="105" t="str">
        <f>IF($B503&gt;0,VLOOKUP($B503,'State Agencies 070824'!$H:$L,3,FALSE),"")</f>
        <v/>
      </c>
      <c r="D503" s="25"/>
      <c r="E503" s="105" t="str">
        <f>IF($D503&gt;0,VLOOKUP($D503,'ALN 070824'!$A:$C,2,FALSE),"")</f>
        <v/>
      </c>
      <c r="F503" s="24"/>
      <c r="G503" s="25"/>
      <c r="H503" s="26"/>
      <c r="J503" s="117" t="str">
        <f t="shared" si="29"/>
        <v/>
      </c>
      <c r="K503" s="153"/>
      <c r="L503" s="105" t="str">
        <f t="shared" si="30"/>
        <v/>
      </c>
      <c r="M503" s="105" t="str">
        <f>IF(ISBLANK($D503),"",MATCH($L503,SEFA!$K:$K,0))</f>
        <v/>
      </c>
      <c r="N503" s="100" t="str">
        <f t="shared" si="31"/>
        <v/>
      </c>
    </row>
    <row r="504" spans="1:14">
      <c r="A504" s="116" t="str">
        <f t="shared" si="28"/>
        <v/>
      </c>
      <c r="B504" s="25"/>
      <c r="C504" s="105" t="str">
        <f>IF($B504&gt;0,VLOOKUP($B504,'State Agencies 070824'!$H:$L,3,FALSE),"")</f>
        <v/>
      </c>
      <c r="D504" s="25"/>
      <c r="E504" s="105" t="str">
        <f>IF($D504&gt;0,VLOOKUP($D504,'ALN 070824'!$A:$C,2,FALSE),"")</f>
        <v/>
      </c>
      <c r="F504" s="24"/>
      <c r="G504" s="25"/>
      <c r="H504" s="26"/>
      <c r="J504" s="117" t="str">
        <f t="shared" si="29"/>
        <v/>
      </c>
      <c r="K504" s="153"/>
      <c r="L504" s="105" t="str">
        <f t="shared" si="30"/>
        <v/>
      </c>
      <c r="M504" s="105" t="str">
        <f>IF(ISBLANK($D504),"",MATCH($L504,SEFA!$K:$K,0))</f>
        <v/>
      </c>
      <c r="N504" s="100" t="str">
        <f t="shared" si="31"/>
        <v/>
      </c>
    </row>
    <row r="505" spans="1:14">
      <c r="A505" s="116" t="str">
        <f t="shared" si="28"/>
        <v/>
      </c>
      <c r="B505" s="25"/>
      <c r="C505" s="105" t="str">
        <f>IF($B505&gt;0,VLOOKUP($B505,'State Agencies 070824'!$H:$L,3,FALSE),"")</f>
        <v/>
      </c>
      <c r="D505" s="25"/>
      <c r="E505" s="105" t="str">
        <f>IF($D505&gt;0,VLOOKUP($D505,'ALN 070824'!$A:$C,2,FALSE),"")</f>
        <v/>
      </c>
      <c r="F505" s="24"/>
      <c r="G505" s="25"/>
      <c r="H505" s="26"/>
      <c r="J505" s="117" t="str">
        <f t="shared" si="29"/>
        <v/>
      </c>
      <c r="K505" s="153"/>
      <c r="L505" s="105" t="str">
        <f t="shared" si="30"/>
        <v/>
      </c>
      <c r="M505" s="105" t="str">
        <f>IF(ISBLANK($D505),"",MATCH($L505,SEFA!$K:$K,0))</f>
        <v/>
      </c>
      <c r="N505" s="100" t="str">
        <f t="shared" si="31"/>
        <v/>
      </c>
    </row>
    <row r="506" spans="1:14">
      <c r="A506" s="116" t="str">
        <f t="shared" si="28"/>
        <v/>
      </c>
      <c r="B506" s="25"/>
      <c r="C506" s="105" t="str">
        <f>IF($B506&gt;0,VLOOKUP($B506,'State Agencies 070824'!$H:$L,3,FALSE),"")</f>
        <v/>
      </c>
      <c r="D506" s="25"/>
      <c r="E506" s="105" t="str">
        <f>IF($D506&gt;0,VLOOKUP($D506,'ALN 070824'!$A:$C,2,FALSE),"")</f>
        <v/>
      </c>
      <c r="F506" s="24"/>
      <c r="G506" s="25"/>
      <c r="H506" s="26"/>
      <c r="J506" s="117" t="str">
        <f t="shared" si="29"/>
        <v/>
      </c>
      <c r="K506" s="153"/>
      <c r="L506" s="105" t="str">
        <f t="shared" si="30"/>
        <v/>
      </c>
      <c r="M506" s="105" t="str">
        <f>IF(ISBLANK($D506),"",MATCH($L506,SEFA!$K:$K,0))</f>
        <v/>
      </c>
      <c r="N506" s="100" t="str">
        <f t="shared" si="31"/>
        <v/>
      </c>
    </row>
    <row r="507" spans="1:14">
      <c r="A507" s="116" t="str">
        <f t="shared" si="28"/>
        <v/>
      </c>
      <c r="B507" s="25"/>
      <c r="C507" s="105" t="str">
        <f>IF($B507&gt;0,VLOOKUP($B507,'State Agencies 070824'!$H:$L,3,FALSE),"")</f>
        <v/>
      </c>
      <c r="D507" s="25"/>
      <c r="E507" s="105" t="str">
        <f>IF($D507&gt;0,VLOOKUP($D507,'ALN 070824'!$A:$C,2,FALSE),"")</f>
        <v/>
      </c>
      <c r="F507" s="24"/>
      <c r="G507" s="25"/>
      <c r="H507" s="26"/>
      <c r="J507" s="117" t="str">
        <f t="shared" si="29"/>
        <v/>
      </c>
      <c r="K507" s="153"/>
      <c r="L507" s="105" t="str">
        <f t="shared" si="30"/>
        <v/>
      </c>
      <c r="M507" s="105" t="str">
        <f>IF(ISBLANK($D507),"",MATCH($L507,SEFA!$K:$K,0))</f>
        <v/>
      </c>
      <c r="N507" s="100" t="str">
        <f t="shared" si="31"/>
        <v/>
      </c>
    </row>
    <row r="508" spans="1:14">
      <c r="A508" s="116" t="str">
        <f t="shared" si="28"/>
        <v/>
      </c>
      <c r="B508" s="25"/>
      <c r="C508" s="105" t="str">
        <f>IF($B508&gt;0,VLOOKUP($B508,'State Agencies 070824'!$H:$L,3,FALSE),"")</f>
        <v/>
      </c>
      <c r="D508" s="25"/>
      <c r="E508" s="105" t="str">
        <f>IF($D508&gt;0,VLOOKUP($D508,'ALN 070824'!$A:$C,2,FALSE),"")</f>
        <v/>
      </c>
      <c r="F508" s="24"/>
      <c r="G508" s="25"/>
      <c r="H508" s="26"/>
      <c r="J508" s="117" t="str">
        <f t="shared" si="29"/>
        <v/>
      </c>
      <c r="K508" s="153"/>
      <c r="L508" s="105" t="str">
        <f t="shared" si="30"/>
        <v/>
      </c>
      <c r="M508" s="105" t="str">
        <f>IF(ISBLANK($D508),"",MATCH($L508,SEFA!$K:$K,0))</f>
        <v/>
      </c>
      <c r="N508" s="100" t="str">
        <f t="shared" si="31"/>
        <v/>
      </c>
    </row>
    <row r="509" spans="1:14">
      <c r="A509" s="116" t="str">
        <f t="shared" si="28"/>
        <v/>
      </c>
      <c r="B509" s="25"/>
      <c r="C509" s="105" t="str">
        <f>IF($B509&gt;0,VLOOKUP($B509,'State Agencies 070824'!$H:$L,3,FALSE),"")</f>
        <v/>
      </c>
      <c r="D509" s="25"/>
      <c r="E509" s="105" t="str">
        <f>IF($D509&gt;0,VLOOKUP($D509,'ALN 070824'!$A:$C,2,FALSE),"")</f>
        <v/>
      </c>
      <c r="F509" s="24"/>
      <c r="G509" s="25"/>
      <c r="H509" s="26"/>
      <c r="J509" s="117" t="str">
        <f t="shared" si="29"/>
        <v/>
      </c>
      <c r="K509" s="153"/>
      <c r="L509" s="105" t="str">
        <f t="shared" si="30"/>
        <v/>
      </c>
      <c r="M509" s="105" t="str">
        <f>IF(ISBLANK($D509),"",MATCH($L509,SEFA!$K:$K,0))</f>
        <v/>
      </c>
      <c r="N509" s="100" t="str">
        <f t="shared" si="31"/>
        <v/>
      </c>
    </row>
    <row r="510" spans="1:14">
      <c r="A510" s="116" t="str">
        <f t="shared" si="28"/>
        <v/>
      </c>
      <c r="B510" s="25"/>
      <c r="C510" s="105" t="str">
        <f>IF($B510&gt;0,VLOOKUP($B510,'State Agencies 070824'!$H:$L,3,FALSE),"")</f>
        <v/>
      </c>
      <c r="D510" s="25"/>
      <c r="E510" s="105" t="str">
        <f>IF($D510&gt;0,VLOOKUP($D510,'ALN 070824'!$A:$C,2,FALSE),"")</f>
        <v/>
      </c>
      <c r="F510" s="24"/>
      <c r="G510" s="25"/>
      <c r="H510" s="26"/>
      <c r="J510" s="117" t="str">
        <f t="shared" si="29"/>
        <v/>
      </c>
      <c r="K510" s="153"/>
      <c r="L510" s="105" t="str">
        <f t="shared" si="30"/>
        <v/>
      </c>
      <c r="M510" s="105" t="str">
        <f>IF(ISBLANK($D510),"",MATCH($L510,SEFA!$K:$K,0))</f>
        <v/>
      </c>
      <c r="N510" s="100" t="str">
        <f t="shared" si="31"/>
        <v/>
      </c>
    </row>
    <row r="511" spans="1:14">
      <c r="A511" s="116" t="str">
        <f t="shared" si="28"/>
        <v/>
      </c>
      <c r="B511" s="25"/>
      <c r="C511" s="105" t="str">
        <f>IF($B511&gt;0,VLOOKUP($B511,'State Agencies 070824'!$H:$L,3,FALSE),"")</f>
        <v/>
      </c>
      <c r="D511" s="25"/>
      <c r="E511" s="105" t="str">
        <f>IF($D511&gt;0,VLOOKUP($D511,'ALN 070824'!$A:$C,2,FALSE),"")</f>
        <v/>
      </c>
      <c r="F511" s="24"/>
      <c r="G511" s="25"/>
      <c r="H511" s="26"/>
      <c r="J511" s="117" t="str">
        <f t="shared" si="29"/>
        <v/>
      </c>
      <c r="K511" s="153"/>
      <c r="L511" s="105" t="str">
        <f t="shared" si="30"/>
        <v/>
      </c>
      <c r="M511" s="105" t="str">
        <f>IF(ISBLANK($D511),"",MATCH($L511,SEFA!$K:$K,0))</f>
        <v/>
      </c>
      <c r="N511" s="100" t="str">
        <f t="shared" si="31"/>
        <v/>
      </c>
    </row>
    <row r="512" spans="1:14">
      <c r="A512" s="116" t="str">
        <f t="shared" si="28"/>
        <v/>
      </c>
      <c r="B512" s="25"/>
      <c r="C512" s="105" t="str">
        <f>IF($B512&gt;0,VLOOKUP($B512,'State Agencies 070824'!$H:$L,3,FALSE),"")</f>
        <v/>
      </c>
      <c r="D512" s="25"/>
      <c r="E512" s="105" t="str">
        <f>IF($D512&gt;0,VLOOKUP($D512,'ALN 070824'!$A:$C,2,FALSE),"")</f>
        <v/>
      </c>
      <c r="F512" s="24"/>
      <c r="G512" s="25"/>
      <c r="H512" s="26"/>
      <c r="J512" s="117" t="str">
        <f t="shared" si="29"/>
        <v/>
      </c>
      <c r="K512" s="153"/>
      <c r="L512" s="105" t="str">
        <f t="shared" si="30"/>
        <v/>
      </c>
      <c r="M512" s="105" t="str">
        <f>IF(ISBLANK($D512),"",MATCH($L512,SEFA!$K:$K,0))</f>
        <v/>
      </c>
      <c r="N512" s="100" t="str">
        <f t="shared" si="31"/>
        <v/>
      </c>
    </row>
    <row r="513" spans="1:14">
      <c r="A513" s="116" t="str">
        <f t="shared" si="28"/>
        <v/>
      </c>
      <c r="B513" s="25"/>
      <c r="C513" s="105" t="str">
        <f>IF($B513&gt;0,VLOOKUP($B513,'State Agencies 070824'!$H:$L,3,FALSE),"")</f>
        <v/>
      </c>
      <c r="D513" s="25"/>
      <c r="E513" s="105" t="str">
        <f>IF($D513&gt;0,VLOOKUP($D513,'ALN 070824'!$A:$C,2,FALSE),"")</f>
        <v/>
      </c>
      <c r="F513" s="24"/>
      <c r="G513" s="25"/>
      <c r="H513" s="26"/>
      <c r="J513" s="117" t="str">
        <f t="shared" si="29"/>
        <v/>
      </c>
      <c r="K513" s="153"/>
      <c r="L513" s="105" t="str">
        <f t="shared" si="30"/>
        <v/>
      </c>
      <c r="M513" s="105" t="str">
        <f>IF(ISBLANK($D513),"",MATCH($L513,SEFA!$K:$K,0))</f>
        <v/>
      </c>
      <c r="N513" s="100" t="str">
        <f t="shared" si="31"/>
        <v/>
      </c>
    </row>
    <row r="514" spans="1:14">
      <c r="A514" s="116" t="str">
        <f t="shared" si="28"/>
        <v/>
      </c>
      <c r="B514" s="25"/>
      <c r="C514" s="105" t="str">
        <f>IF($B514&gt;0,VLOOKUP($B514,'State Agencies 070824'!$H:$L,3,FALSE),"")</f>
        <v/>
      </c>
      <c r="D514" s="25"/>
      <c r="E514" s="105" t="str">
        <f>IF($D514&gt;0,VLOOKUP($D514,'ALN 070824'!$A:$C,2,FALSE),"")</f>
        <v/>
      </c>
      <c r="F514" s="24"/>
      <c r="G514" s="25"/>
      <c r="H514" s="26"/>
      <c r="J514" s="117" t="str">
        <f t="shared" si="29"/>
        <v/>
      </c>
      <c r="K514" s="153"/>
      <c r="L514" s="105" t="str">
        <f t="shared" si="30"/>
        <v/>
      </c>
      <c r="M514" s="105" t="str">
        <f>IF(ISBLANK($D514),"",MATCH($L514,SEFA!$K:$K,0))</f>
        <v/>
      </c>
      <c r="N514" s="100" t="str">
        <f t="shared" si="31"/>
        <v/>
      </c>
    </row>
    <row r="515" spans="1:14">
      <c r="A515" s="116" t="str">
        <f t="shared" si="28"/>
        <v/>
      </c>
      <c r="B515" s="25"/>
      <c r="C515" s="105" t="str">
        <f>IF($B515&gt;0,VLOOKUP($B515,'State Agencies 070824'!$H:$L,3,FALSE),"")</f>
        <v/>
      </c>
      <c r="D515" s="25"/>
      <c r="E515" s="105" t="str">
        <f>IF($D515&gt;0,VLOOKUP($D515,'ALN 070824'!$A:$C,2,FALSE),"")</f>
        <v/>
      </c>
      <c r="F515" s="24"/>
      <c r="G515" s="25"/>
      <c r="H515" s="26"/>
      <c r="J515" s="117" t="str">
        <f t="shared" si="29"/>
        <v/>
      </c>
      <c r="K515" s="153"/>
      <c r="L515" s="105" t="str">
        <f t="shared" si="30"/>
        <v/>
      </c>
      <c r="M515" s="105" t="str">
        <f>IF(ISBLANK($D515),"",MATCH($L515,SEFA!$K:$K,0))</f>
        <v/>
      </c>
      <c r="N515" s="100" t="str">
        <f t="shared" si="31"/>
        <v/>
      </c>
    </row>
    <row r="516" spans="1:14">
      <c r="A516" s="116" t="str">
        <f t="shared" si="28"/>
        <v/>
      </c>
      <c r="B516" s="25"/>
      <c r="C516" s="105" t="str">
        <f>IF($B516&gt;0,VLOOKUP($B516,'State Agencies 070824'!$H:$L,3,FALSE),"")</f>
        <v/>
      </c>
      <c r="D516" s="25"/>
      <c r="E516" s="105" t="str">
        <f>IF($D516&gt;0,VLOOKUP($D516,'ALN 070824'!$A:$C,2,FALSE),"")</f>
        <v/>
      </c>
      <c r="F516" s="24"/>
      <c r="G516" s="25"/>
      <c r="H516" s="26"/>
      <c r="J516" s="117" t="str">
        <f t="shared" si="29"/>
        <v/>
      </c>
      <c r="K516" s="153"/>
      <c r="L516" s="105" t="str">
        <f t="shared" si="30"/>
        <v/>
      </c>
      <c r="M516" s="105" t="str">
        <f>IF(ISBLANK($D516),"",MATCH($L516,SEFA!$K:$K,0))</f>
        <v/>
      </c>
      <c r="N516" s="100" t="str">
        <f t="shared" si="31"/>
        <v/>
      </c>
    </row>
    <row r="517" spans="1:14">
      <c r="A517" s="116" t="str">
        <f t="shared" si="28"/>
        <v/>
      </c>
      <c r="B517" s="25"/>
      <c r="C517" s="105" t="str">
        <f>IF($B517&gt;0,VLOOKUP($B517,'State Agencies 070824'!$H:$L,3,FALSE),"")</f>
        <v/>
      </c>
      <c r="D517" s="25"/>
      <c r="E517" s="105" t="str">
        <f>IF($D517&gt;0,VLOOKUP($D517,'ALN 070824'!$A:$C,2,FALSE),"")</f>
        <v/>
      </c>
      <c r="F517" s="24"/>
      <c r="G517" s="25"/>
      <c r="H517" s="26"/>
      <c r="J517" s="117" t="str">
        <f t="shared" si="29"/>
        <v/>
      </c>
      <c r="K517" s="153"/>
      <c r="L517" s="105" t="str">
        <f t="shared" si="30"/>
        <v/>
      </c>
      <c r="M517" s="105" t="str">
        <f>IF(ISBLANK($D517),"",MATCH($L517,SEFA!$K:$K,0))</f>
        <v/>
      </c>
      <c r="N517" s="100" t="str">
        <f t="shared" si="31"/>
        <v/>
      </c>
    </row>
    <row r="518" spans="1:14">
      <c r="A518" s="116" t="str">
        <f t="shared" si="28"/>
        <v/>
      </c>
      <c r="B518" s="25"/>
      <c r="C518" s="105" t="str">
        <f>IF($B518&gt;0,VLOOKUP($B518,'State Agencies 070824'!$H:$L,3,FALSE),"")</f>
        <v/>
      </c>
      <c r="D518" s="25"/>
      <c r="E518" s="105" t="str">
        <f>IF($D518&gt;0,VLOOKUP($D518,'ALN 070824'!$A:$C,2,FALSE),"")</f>
        <v/>
      </c>
      <c r="F518" s="24"/>
      <c r="G518" s="25"/>
      <c r="H518" s="26"/>
      <c r="J518" s="117" t="str">
        <f t="shared" si="29"/>
        <v/>
      </c>
      <c r="K518" s="153"/>
      <c r="L518" s="105" t="str">
        <f t="shared" si="30"/>
        <v/>
      </c>
      <c r="M518" s="105" t="str">
        <f>IF(ISBLANK($D518),"",MATCH($L518,SEFA!$K:$K,0))</f>
        <v/>
      </c>
      <c r="N518" s="100" t="str">
        <f t="shared" si="31"/>
        <v/>
      </c>
    </row>
    <row r="519" spans="1:14">
      <c r="A519" s="116" t="str">
        <f t="shared" si="28"/>
        <v/>
      </c>
      <c r="B519" s="25"/>
      <c r="C519" s="105" t="str">
        <f>IF($B519&gt;0,VLOOKUP($B519,'State Agencies 070824'!$H:$L,3,FALSE),"")</f>
        <v/>
      </c>
      <c r="D519" s="25"/>
      <c r="E519" s="105" t="str">
        <f>IF($D519&gt;0,VLOOKUP($D519,'ALN 070824'!$A:$C,2,FALSE),"")</f>
        <v/>
      </c>
      <c r="F519" s="24"/>
      <c r="G519" s="25"/>
      <c r="H519" s="26"/>
      <c r="J519" s="117" t="str">
        <f t="shared" si="29"/>
        <v/>
      </c>
      <c r="K519" s="153"/>
      <c r="L519" s="105" t="str">
        <f t="shared" si="30"/>
        <v/>
      </c>
      <c r="M519" s="105" t="str">
        <f>IF(ISBLANK($D519),"",MATCH($L519,SEFA!$K:$K,0))</f>
        <v/>
      </c>
      <c r="N519" s="100" t="str">
        <f t="shared" si="31"/>
        <v/>
      </c>
    </row>
    <row r="520" spans="1:14">
      <c r="A520" s="116" t="str">
        <f t="shared" si="28"/>
        <v/>
      </c>
      <c r="B520" s="25"/>
      <c r="C520" s="105" t="str">
        <f>IF($B520&gt;0,VLOOKUP($B520,'State Agencies 070824'!$H:$L,3,FALSE),"")</f>
        <v/>
      </c>
      <c r="D520" s="25"/>
      <c r="E520" s="105" t="str">
        <f>IF($D520&gt;0,VLOOKUP($D520,'ALN 070824'!$A:$C,2,FALSE),"")</f>
        <v/>
      </c>
      <c r="F520" s="24"/>
      <c r="G520" s="25"/>
      <c r="H520" s="26"/>
      <c r="J520" s="117" t="str">
        <f t="shared" si="29"/>
        <v/>
      </c>
      <c r="K520" s="153"/>
      <c r="L520" s="105" t="str">
        <f t="shared" si="30"/>
        <v/>
      </c>
      <c r="M520" s="105" t="str">
        <f>IF(ISBLANK($D520),"",MATCH($L520,SEFA!$K:$K,0))</f>
        <v/>
      </c>
      <c r="N520" s="100" t="str">
        <f t="shared" si="31"/>
        <v/>
      </c>
    </row>
    <row r="521" spans="1:14">
      <c r="A521" s="116" t="str">
        <f t="shared" ref="A521:A584" si="32">IF($B521=0,"",$B$2)</f>
        <v/>
      </c>
      <c r="B521" s="25"/>
      <c r="C521" s="105" t="str">
        <f>IF($B521&gt;0,VLOOKUP($B521,'State Agencies 070824'!$H:$L,3,FALSE),"")</f>
        <v/>
      </c>
      <c r="D521" s="25"/>
      <c r="E521" s="105" t="str">
        <f>IF($D521&gt;0,VLOOKUP($D521,'ALN 070824'!$A:$C,2,FALSE),"")</f>
        <v/>
      </c>
      <c r="F521" s="24"/>
      <c r="G521" s="25"/>
      <c r="H521" s="26"/>
      <c r="J521" s="117" t="str">
        <f t="shared" ref="J521:J584" si="33">IF(ISERROR($M521),CONCATENATE($D521," ",$G521),"")</f>
        <v/>
      </c>
      <c r="K521" s="153"/>
      <c r="L521" s="105" t="str">
        <f t="shared" ref="L521:L584" si="34">CONCATENATE($D521,$G521)</f>
        <v/>
      </c>
      <c r="M521" s="105" t="str">
        <f>IF(ISBLANK($D521),"",MATCH($L521,SEFA!$K:$K,0))</f>
        <v/>
      </c>
      <c r="N521" s="100" t="str">
        <f t="shared" ref="N521:N584" si="35">CONCATENATE($B521,$D521,$G521,$H521)</f>
        <v/>
      </c>
    </row>
    <row r="522" spans="1:14">
      <c r="A522" s="116" t="str">
        <f t="shared" si="32"/>
        <v/>
      </c>
      <c r="B522" s="25"/>
      <c r="C522" s="105" t="str">
        <f>IF($B522&gt;0,VLOOKUP($B522,'State Agencies 070824'!$H:$L,3,FALSE),"")</f>
        <v/>
      </c>
      <c r="D522" s="25"/>
      <c r="E522" s="105" t="str">
        <f>IF($D522&gt;0,VLOOKUP($D522,'ALN 070824'!$A:$C,2,FALSE),"")</f>
        <v/>
      </c>
      <c r="F522" s="24"/>
      <c r="G522" s="25"/>
      <c r="H522" s="26"/>
      <c r="J522" s="117" t="str">
        <f t="shared" si="33"/>
        <v/>
      </c>
      <c r="K522" s="153"/>
      <c r="L522" s="105" t="str">
        <f t="shared" si="34"/>
        <v/>
      </c>
      <c r="M522" s="105" t="str">
        <f>IF(ISBLANK($D522),"",MATCH($L522,SEFA!$K:$K,0))</f>
        <v/>
      </c>
      <c r="N522" s="100" t="str">
        <f t="shared" si="35"/>
        <v/>
      </c>
    </row>
    <row r="523" spans="1:14">
      <c r="A523" s="116" t="str">
        <f t="shared" si="32"/>
        <v/>
      </c>
      <c r="B523" s="25"/>
      <c r="C523" s="105" t="str">
        <f>IF($B523&gt;0,VLOOKUP($B523,'State Agencies 070824'!$H:$L,3,FALSE),"")</f>
        <v/>
      </c>
      <c r="D523" s="25"/>
      <c r="E523" s="105" t="str">
        <f>IF($D523&gt;0,VLOOKUP($D523,'ALN 070824'!$A:$C,2,FALSE),"")</f>
        <v/>
      </c>
      <c r="F523" s="24"/>
      <c r="G523" s="25"/>
      <c r="H523" s="26"/>
      <c r="J523" s="117" t="str">
        <f t="shared" si="33"/>
        <v/>
      </c>
      <c r="K523" s="153"/>
      <c r="L523" s="105" t="str">
        <f t="shared" si="34"/>
        <v/>
      </c>
      <c r="M523" s="105" t="str">
        <f>IF(ISBLANK($D523),"",MATCH($L523,SEFA!$K:$K,0))</f>
        <v/>
      </c>
      <c r="N523" s="100" t="str">
        <f t="shared" si="35"/>
        <v/>
      </c>
    </row>
    <row r="524" spans="1:14">
      <c r="A524" s="116" t="str">
        <f t="shared" si="32"/>
        <v/>
      </c>
      <c r="B524" s="25"/>
      <c r="C524" s="105" t="str">
        <f>IF($B524&gt;0,VLOOKUP($B524,'State Agencies 070824'!$H:$L,3,FALSE),"")</f>
        <v/>
      </c>
      <c r="D524" s="25"/>
      <c r="E524" s="105" t="str">
        <f>IF($D524&gt;0,VLOOKUP($D524,'ALN 070824'!$A:$C,2,FALSE),"")</f>
        <v/>
      </c>
      <c r="F524" s="24"/>
      <c r="G524" s="25"/>
      <c r="H524" s="26"/>
      <c r="J524" s="117" t="str">
        <f t="shared" si="33"/>
        <v/>
      </c>
      <c r="K524" s="153"/>
      <c r="L524" s="105" t="str">
        <f t="shared" si="34"/>
        <v/>
      </c>
      <c r="M524" s="105" t="str">
        <f>IF(ISBLANK($D524),"",MATCH($L524,SEFA!$K:$K,0))</f>
        <v/>
      </c>
      <c r="N524" s="100" t="str">
        <f t="shared" si="35"/>
        <v/>
      </c>
    </row>
    <row r="525" spans="1:14">
      <c r="A525" s="116" t="str">
        <f t="shared" si="32"/>
        <v/>
      </c>
      <c r="B525" s="25"/>
      <c r="C525" s="105" t="str">
        <f>IF($B525&gt;0,VLOOKUP($B525,'State Agencies 070824'!$H:$L,3,FALSE),"")</f>
        <v/>
      </c>
      <c r="D525" s="25"/>
      <c r="E525" s="105" t="str">
        <f>IF($D525&gt;0,VLOOKUP($D525,'ALN 070824'!$A:$C,2,FALSE),"")</f>
        <v/>
      </c>
      <c r="F525" s="24"/>
      <c r="G525" s="25"/>
      <c r="H525" s="26"/>
      <c r="J525" s="117" t="str">
        <f t="shared" si="33"/>
        <v/>
      </c>
      <c r="K525" s="153"/>
      <c r="L525" s="105" t="str">
        <f t="shared" si="34"/>
        <v/>
      </c>
      <c r="M525" s="105" t="str">
        <f>IF(ISBLANK($D525),"",MATCH($L525,SEFA!$K:$K,0))</f>
        <v/>
      </c>
      <c r="N525" s="100" t="str">
        <f t="shared" si="35"/>
        <v/>
      </c>
    </row>
    <row r="526" spans="1:14">
      <c r="A526" s="116" t="str">
        <f t="shared" si="32"/>
        <v/>
      </c>
      <c r="B526" s="25"/>
      <c r="C526" s="105" t="str">
        <f>IF($B526&gt;0,VLOOKUP($B526,'State Agencies 070824'!$H:$L,3,FALSE),"")</f>
        <v/>
      </c>
      <c r="D526" s="25"/>
      <c r="E526" s="105" t="str">
        <f>IF($D526&gt;0,VLOOKUP($D526,'ALN 070824'!$A:$C,2,FALSE),"")</f>
        <v/>
      </c>
      <c r="F526" s="24"/>
      <c r="G526" s="25"/>
      <c r="H526" s="26"/>
      <c r="J526" s="117" t="str">
        <f t="shared" si="33"/>
        <v/>
      </c>
      <c r="K526" s="153"/>
      <c r="L526" s="105" t="str">
        <f t="shared" si="34"/>
        <v/>
      </c>
      <c r="M526" s="105" t="str">
        <f>IF(ISBLANK($D526),"",MATCH($L526,SEFA!$K:$K,0))</f>
        <v/>
      </c>
      <c r="N526" s="100" t="str">
        <f t="shared" si="35"/>
        <v/>
      </c>
    </row>
    <row r="527" spans="1:14">
      <c r="A527" s="116" t="str">
        <f t="shared" si="32"/>
        <v/>
      </c>
      <c r="B527" s="25"/>
      <c r="C527" s="105" t="str">
        <f>IF($B527&gt;0,VLOOKUP($B527,'State Agencies 070824'!$H:$L,3,FALSE),"")</f>
        <v/>
      </c>
      <c r="D527" s="25"/>
      <c r="E527" s="105" t="str">
        <f>IF($D527&gt;0,VLOOKUP($D527,'ALN 070824'!$A:$C,2,FALSE),"")</f>
        <v/>
      </c>
      <c r="F527" s="24"/>
      <c r="G527" s="25"/>
      <c r="H527" s="26"/>
      <c r="J527" s="117" t="str">
        <f t="shared" si="33"/>
        <v/>
      </c>
      <c r="K527" s="153"/>
      <c r="L527" s="105" t="str">
        <f t="shared" si="34"/>
        <v/>
      </c>
      <c r="M527" s="105" t="str">
        <f>IF(ISBLANK($D527),"",MATCH($L527,SEFA!$K:$K,0))</f>
        <v/>
      </c>
      <c r="N527" s="100" t="str">
        <f t="shared" si="35"/>
        <v/>
      </c>
    </row>
    <row r="528" spans="1:14">
      <c r="A528" s="116" t="str">
        <f t="shared" si="32"/>
        <v/>
      </c>
      <c r="B528" s="25"/>
      <c r="C528" s="105" t="str">
        <f>IF($B528&gt;0,VLOOKUP($B528,'State Agencies 070824'!$H:$L,3,FALSE),"")</f>
        <v/>
      </c>
      <c r="D528" s="25"/>
      <c r="E528" s="105" t="str">
        <f>IF($D528&gt;0,VLOOKUP($D528,'ALN 070824'!$A:$C,2,FALSE),"")</f>
        <v/>
      </c>
      <c r="F528" s="24"/>
      <c r="G528" s="25"/>
      <c r="H528" s="26"/>
      <c r="J528" s="117" t="str">
        <f t="shared" si="33"/>
        <v/>
      </c>
      <c r="K528" s="153"/>
      <c r="L528" s="105" t="str">
        <f t="shared" si="34"/>
        <v/>
      </c>
      <c r="M528" s="105" t="str">
        <f>IF(ISBLANK($D528),"",MATCH($L528,SEFA!$K:$K,0))</f>
        <v/>
      </c>
      <c r="N528" s="100" t="str">
        <f t="shared" si="35"/>
        <v/>
      </c>
    </row>
    <row r="529" spans="1:14">
      <c r="A529" s="116" t="str">
        <f t="shared" si="32"/>
        <v/>
      </c>
      <c r="B529" s="25"/>
      <c r="C529" s="105" t="str">
        <f>IF($B529&gt;0,VLOOKUP($B529,'State Agencies 070824'!$H:$L,3,FALSE),"")</f>
        <v/>
      </c>
      <c r="D529" s="25"/>
      <c r="E529" s="105" t="str">
        <f>IF($D529&gt;0,VLOOKUP($D529,'ALN 070824'!$A:$C,2,FALSE),"")</f>
        <v/>
      </c>
      <c r="F529" s="24"/>
      <c r="G529" s="25"/>
      <c r="H529" s="26"/>
      <c r="J529" s="117" t="str">
        <f t="shared" si="33"/>
        <v/>
      </c>
      <c r="K529" s="153"/>
      <c r="L529" s="105" t="str">
        <f t="shared" si="34"/>
        <v/>
      </c>
      <c r="M529" s="105" t="str">
        <f>IF(ISBLANK($D529),"",MATCH($L529,SEFA!$K:$K,0))</f>
        <v/>
      </c>
      <c r="N529" s="100" t="str">
        <f t="shared" si="35"/>
        <v/>
      </c>
    </row>
    <row r="530" spans="1:14">
      <c r="A530" s="116" t="str">
        <f t="shared" si="32"/>
        <v/>
      </c>
      <c r="B530" s="25"/>
      <c r="C530" s="105" t="str">
        <f>IF($B530&gt;0,VLOOKUP($B530,'State Agencies 070824'!$H:$L,3,FALSE),"")</f>
        <v/>
      </c>
      <c r="D530" s="25"/>
      <c r="E530" s="105" t="str">
        <f>IF($D530&gt;0,VLOOKUP($D530,'ALN 070824'!$A:$C,2,FALSE),"")</f>
        <v/>
      </c>
      <c r="F530" s="24"/>
      <c r="G530" s="25"/>
      <c r="H530" s="26"/>
      <c r="J530" s="117" t="str">
        <f t="shared" si="33"/>
        <v/>
      </c>
      <c r="K530" s="153"/>
      <c r="L530" s="105" t="str">
        <f t="shared" si="34"/>
        <v/>
      </c>
      <c r="M530" s="105" t="str">
        <f>IF(ISBLANK($D530),"",MATCH($L530,SEFA!$K:$K,0))</f>
        <v/>
      </c>
      <c r="N530" s="100" t="str">
        <f t="shared" si="35"/>
        <v/>
      </c>
    </row>
    <row r="531" spans="1:14">
      <c r="A531" s="116" t="str">
        <f t="shared" si="32"/>
        <v/>
      </c>
      <c r="B531" s="25"/>
      <c r="C531" s="105" t="str">
        <f>IF($B531&gt;0,VLOOKUP($B531,'State Agencies 070824'!$H:$L,3,FALSE),"")</f>
        <v/>
      </c>
      <c r="D531" s="25"/>
      <c r="E531" s="105" t="str">
        <f>IF($D531&gt;0,VLOOKUP($D531,'ALN 070824'!$A:$C,2,FALSE),"")</f>
        <v/>
      </c>
      <c r="F531" s="24"/>
      <c r="G531" s="25"/>
      <c r="H531" s="26"/>
      <c r="J531" s="117" t="str">
        <f t="shared" si="33"/>
        <v/>
      </c>
      <c r="K531" s="153"/>
      <c r="L531" s="105" t="str">
        <f t="shared" si="34"/>
        <v/>
      </c>
      <c r="M531" s="105" t="str">
        <f>IF(ISBLANK($D531),"",MATCH($L531,SEFA!$K:$K,0))</f>
        <v/>
      </c>
      <c r="N531" s="100" t="str">
        <f t="shared" si="35"/>
        <v/>
      </c>
    </row>
    <row r="532" spans="1:14">
      <c r="A532" s="116" t="str">
        <f t="shared" si="32"/>
        <v/>
      </c>
      <c r="B532" s="25"/>
      <c r="C532" s="105" t="str">
        <f>IF($B532&gt;0,VLOOKUP($B532,'State Agencies 070824'!$H:$L,3,FALSE),"")</f>
        <v/>
      </c>
      <c r="D532" s="25"/>
      <c r="E532" s="105" t="str">
        <f>IF($D532&gt;0,VLOOKUP($D532,'ALN 070824'!$A:$C,2,FALSE),"")</f>
        <v/>
      </c>
      <c r="F532" s="24"/>
      <c r="G532" s="25"/>
      <c r="H532" s="26"/>
      <c r="J532" s="117" t="str">
        <f t="shared" si="33"/>
        <v/>
      </c>
      <c r="K532" s="153"/>
      <c r="L532" s="105" t="str">
        <f t="shared" si="34"/>
        <v/>
      </c>
      <c r="M532" s="105" t="str">
        <f>IF(ISBLANK($D532),"",MATCH($L532,SEFA!$K:$K,0))</f>
        <v/>
      </c>
      <c r="N532" s="100" t="str">
        <f t="shared" si="35"/>
        <v/>
      </c>
    </row>
    <row r="533" spans="1:14">
      <c r="A533" s="116" t="str">
        <f t="shared" si="32"/>
        <v/>
      </c>
      <c r="B533" s="25"/>
      <c r="C533" s="105" t="str">
        <f>IF($B533&gt;0,VLOOKUP($B533,'State Agencies 070824'!$H:$L,3,FALSE),"")</f>
        <v/>
      </c>
      <c r="D533" s="25"/>
      <c r="E533" s="105" t="str">
        <f>IF($D533&gt;0,VLOOKUP($D533,'ALN 070824'!$A:$C,2,FALSE),"")</f>
        <v/>
      </c>
      <c r="F533" s="24"/>
      <c r="G533" s="25"/>
      <c r="H533" s="26"/>
      <c r="J533" s="117" t="str">
        <f t="shared" si="33"/>
        <v/>
      </c>
      <c r="K533" s="153"/>
      <c r="L533" s="105" t="str">
        <f t="shared" si="34"/>
        <v/>
      </c>
      <c r="M533" s="105" t="str">
        <f>IF(ISBLANK($D533),"",MATCH($L533,SEFA!$K:$K,0))</f>
        <v/>
      </c>
      <c r="N533" s="100" t="str">
        <f t="shared" si="35"/>
        <v/>
      </c>
    </row>
    <row r="534" spans="1:14">
      <c r="A534" s="116" t="str">
        <f t="shared" si="32"/>
        <v/>
      </c>
      <c r="B534" s="25"/>
      <c r="C534" s="105" t="str">
        <f>IF($B534&gt;0,VLOOKUP($B534,'State Agencies 070824'!$H:$L,3,FALSE),"")</f>
        <v/>
      </c>
      <c r="D534" s="25"/>
      <c r="E534" s="105" t="str">
        <f>IF($D534&gt;0,VLOOKUP($D534,'ALN 070824'!$A:$C,2,FALSE),"")</f>
        <v/>
      </c>
      <c r="F534" s="24"/>
      <c r="G534" s="25"/>
      <c r="H534" s="26"/>
      <c r="J534" s="117" t="str">
        <f t="shared" si="33"/>
        <v/>
      </c>
      <c r="K534" s="153"/>
      <c r="L534" s="105" t="str">
        <f t="shared" si="34"/>
        <v/>
      </c>
      <c r="M534" s="105" t="str">
        <f>IF(ISBLANK($D534),"",MATCH($L534,SEFA!$K:$K,0))</f>
        <v/>
      </c>
      <c r="N534" s="100" t="str">
        <f t="shared" si="35"/>
        <v/>
      </c>
    </row>
    <row r="535" spans="1:14">
      <c r="A535" s="116" t="str">
        <f t="shared" si="32"/>
        <v/>
      </c>
      <c r="B535" s="25"/>
      <c r="C535" s="105" t="str">
        <f>IF($B535&gt;0,VLOOKUP($B535,'State Agencies 070824'!$H:$L,3,FALSE),"")</f>
        <v/>
      </c>
      <c r="D535" s="25"/>
      <c r="E535" s="105" t="str">
        <f>IF($D535&gt;0,VLOOKUP($D535,'ALN 070824'!$A:$C,2,FALSE),"")</f>
        <v/>
      </c>
      <c r="F535" s="24"/>
      <c r="G535" s="25"/>
      <c r="H535" s="26"/>
      <c r="J535" s="117" t="str">
        <f t="shared" si="33"/>
        <v/>
      </c>
      <c r="K535" s="153"/>
      <c r="L535" s="105" t="str">
        <f t="shared" si="34"/>
        <v/>
      </c>
      <c r="M535" s="105" t="str">
        <f>IF(ISBLANK($D535),"",MATCH($L535,SEFA!$K:$K,0))</f>
        <v/>
      </c>
      <c r="N535" s="100" t="str">
        <f t="shared" si="35"/>
        <v/>
      </c>
    </row>
    <row r="536" spans="1:14">
      <c r="A536" s="116" t="str">
        <f t="shared" si="32"/>
        <v/>
      </c>
      <c r="B536" s="25"/>
      <c r="C536" s="105" t="str">
        <f>IF($B536&gt;0,VLOOKUP($B536,'State Agencies 070824'!$H:$L,3,FALSE),"")</f>
        <v/>
      </c>
      <c r="D536" s="25"/>
      <c r="E536" s="105" t="str">
        <f>IF($D536&gt;0,VLOOKUP($D536,'ALN 070824'!$A:$C,2,FALSE),"")</f>
        <v/>
      </c>
      <c r="F536" s="24"/>
      <c r="G536" s="25"/>
      <c r="H536" s="26"/>
      <c r="J536" s="117" t="str">
        <f t="shared" si="33"/>
        <v/>
      </c>
      <c r="K536" s="153"/>
      <c r="L536" s="105" t="str">
        <f t="shared" si="34"/>
        <v/>
      </c>
      <c r="M536" s="105" t="str">
        <f>IF(ISBLANK($D536),"",MATCH($L536,SEFA!$K:$K,0))</f>
        <v/>
      </c>
      <c r="N536" s="100" t="str">
        <f t="shared" si="35"/>
        <v/>
      </c>
    </row>
    <row r="537" spans="1:14">
      <c r="A537" s="116" t="str">
        <f t="shared" si="32"/>
        <v/>
      </c>
      <c r="B537" s="25"/>
      <c r="C537" s="105" t="str">
        <f>IF($B537&gt;0,VLOOKUP($B537,'State Agencies 070824'!$H:$L,3,FALSE),"")</f>
        <v/>
      </c>
      <c r="D537" s="25"/>
      <c r="E537" s="105" t="str">
        <f>IF($D537&gt;0,VLOOKUP($D537,'ALN 070824'!$A:$C,2,FALSE),"")</f>
        <v/>
      </c>
      <c r="F537" s="24"/>
      <c r="G537" s="25"/>
      <c r="H537" s="26"/>
      <c r="J537" s="117" t="str">
        <f t="shared" si="33"/>
        <v/>
      </c>
      <c r="K537" s="153"/>
      <c r="L537" s="105" t="str">
        <f t="shared" si="34"/>
        <v/>
      </c>
      <c r="M537" s="105" t="str">
        <f>IF(ISBLANK($D537),"",MATCH($L537,SEFA!$K:$K,0))</f>
        <v/>
      </c>
      <c r="N537" s="100" t="str">
        <f t="shared" si="35"/>
        <v/>
      </c>
    </row>
    <row r="538" spans="1:14">
      <c r="A538" s="116" t="str">
        <f t="shared" si="32"/>
        <v/>
      </c>
      <c r="B538" s="25"/>
      <c r="C538" s="105" t="str">
        <f>IF($B538&gt;0,VLOOKUP($B538,'State Agencies 070824'!$H:$L,3,FALSE),"")</f>
        <v/>
      </c>
      <c r="D538" s="25"/>
      <c r="E538" s="105" t="str">
        <f>IF($D538&gt;0,VLOOKUP($D538,'ALN 070824'!$A:$C,2,FALSE),"")</f>
        <v/>
      </c>
      <c r="F538" s="24"/>
      <c r="G538" s="25"/>
      <c r="H538" s="26"/>
      <c r="J538" s="117" t="str">
        <f t="shared" si="33"/>
        <v/>
      </c>
      <c r="K538" s="153"/>
      <c r="L538" s="105" t="str">
        <f t="shared" si="34"/>
        <v/>
      </c>
      <c r="M538" s="105" t="str">
        <f>IF(ISBLANK($D538),"",MATCH($L538,SEFA!$K:$K,0))</f>
        <v/>
      </c>
      <c r="N538" s="100" t="str">
        <f t="shared" si="35"/>
        <v/>
      </c>
    </row>
    <row r="539" spans="1:14">
      <c r="A539" s="116" t="str">
        <f t="shared" si="32"/>
        <v/>
      </c>
      <c r="B539" s="25"/>
      <c r="C539" s="105" t="str">
        <f>IF($B539&gt;0,VLOOKUP($B539,'State Agencies 070824'!$H:$L,3,FALSE),"")</f>
        <v/>
      </c>
      <c r="D539" s="25"/>
      <c r="E539" s="105" t="str">
        <f>IF($D539&gt;0,VLOOKUP($D539,'ALN 070824'!$A:$C,2,FALSE),"")</f>
        <v/>
      </c>
      <c r="F539" s="24"/>
      <c r="G539" s="25"/>
      <c r="H539" s="26"/>
      <c r="J539" s="117" t="str">
        <f t="shared" si="33"/>
        <v/>
      </c>
      <c r="K539" s="153"/>
      <c r="L539" s="105" t="str">
        <f t="shared" si="34"/>
        <v/>
      </c>
      <c r="M539" s="105" t="str">
        <f>IF(ISBLANK($D539),"",MATCH($L539,SEFA!$K:$K,0))</f>
        <v/>
      </c>
      <c r="N539" s="100" t="str">
        <f t="shared" si="35"/>
        <v/>
      </c>
    </row>
    <row r="540" spans="1:14">
      <c r="A540" s="116" t="str">
        <f t="shared" si="32"/>
        <v/>
      </c>
      <c r="B540" s="25"/>
      <c r="C540" s="105" t="str">
        <f>IF($B540&gt;0,VLOOKUP($B540,'State Agencies 070824'!$H:$L,3,FALSE),"")</f>
        <v/>
      </c>
      <c r="D540" s="25"/>
      <c r="E540" s="105" t="str">
        <f>IF($D540&gt;0,VLOOKUP($D540,'ALN 070824'!$A:$C,2,FALSE),"")</f>
        <v/>
      </c>
      <c r="F540" s="24"/>
      <c r="G540" s="25"/>
      <c r="H540" s="26"/>
      <c r="J540" s="117" t="str">
        <f t="shared" si="33"/>
        <v/>
      </c>
      <c r="K540" s="153"/>
      <c r="L540" s="105" t="str">
        <f t="shared" si="34"/>
        <v/>
      </c>
      <c r="M540" s="105" t="str">
        <f>IF(ISBLANK($D540),"",MATCH($L540,SEFA!$K:$K,0))</f>
        <v/>
      </c>
      <c r="N540" s="100" t="str">
        <f t="shared" si="35"/>
        <v/>
      </c>
    </row>
    <row r="541" spans="1:14">
      <c r="A541" s="116" t="str">
        <f t="shared" si="32"/>
        <v/>
      </c>
      <c r="B541" s="25"/>
      <c r="C541" s="105" t="str">
        <f>IF($B541&gt;0,VLOOKUP($B541,'State Agencies 070824'!$H:$L,3,FALSE),"")</f>
        <v/>
      </c>
      <c r="D541" s="25"/>
      <c r="E541" s="105" t="str">
        <f>IF($D541&gt;0,VLOOKUP($D541,'ALN 070824'!$A:$C,2,FALSE),"")</f>
        <v/>
      </c>
      <c r="F541" s="24"/>
      <c r="G541" s="25"/>
      <c r="H541" s="26"/>
      <c r="J541" s="117" t="str">
        <f t="shared" si="33"/>
        <v/>
      </c>
      <c r="K541" s="153"/>
      <c r="L541" s="105" t="str">
        <f t="shared" si="34"/>
        <v/>
      </c>
      <c r="M541" s="105" t="str">
        <f>IF(ISBLANK($D541),"",MATCH($L541,SEFA!$K:$K,0))</f>
        <v/>
      </c>
      <c r="N541" s="100" t="str">
        <f t="shared" si="35"/>
        <v/>
      </c>
    </row>
    <row r="542" spans="1:14">
      <c r="A542" s="116" t="str">
        <f t="shared" si="32"/>
        <v/>
      </c>
      <c r="B542" s="25"/>
      <c r="C542" s="105" t="str">
        <f>IF($B542&gt;0,VLOOKUP($B542,'State Agencies 070824'!$H:$L,3,FALSE),"")</f>
        <v/>
      </c>
      <c r="D542" s="25"/>
      <c r="E542" s="105" t="str">
        <f>IF($D542&gt;0,VLOOKUP($D542,'ALN 070824'!$A:$C,2,FALSE),"")</f>
        <v/>
      </c>
      <c r="F542" s="24"/>
      <c r="G542" s="25"/>
      <c r="H542" s="26"/>
      <c r="J542" s="117" t="str">
        <f t="shared" si="33"/>
        <v/>
      </c>
      <c r="K542" s="153"/>
      <c r="L542" s="105" t="str">
        <f t="shared" si="34"/>
        <v/>
      </c>
      <c r="M542" s="105" t="str">
        <f>IF(ISBLANK($D542),"",MATCH($L542,SEFA!$K:$K,0))</f>
        <v/>
      </c>
      <c r="N542" s="100" t="str">
        <f t="shared" si="35"/>
        <v/>
      </c>
    </row>
    <row r="543" spans="1:14">
      <c r="A543" s="116" t="str">
        <f t="shared" si="32"/>
        <v/>
      </c>
      <c r="B543" s="25"/>
      <c r="C543" s="105" t="str">
        <f>IF($B543&gt;0,VLOOKUP($B543,'State Agencies 070824'!$H:$L,3,FALSE),"")</f>
        <v/>
      </c>
      <c r="D543" s="25"/>
      <c r="E543" s="105" t="str">
        <f>IF($D543&gt;0,VLOOKUP($D543,'ALN 070824'!$A:$C,2,FALSE),"")</f>
        <v/>
      </c>
      <c r="F543" s="24"/>
      <c r="G543" s="25"/>
      <c r="H543" s="26"/>
      <c r="J543" s="117" t="str">
        <f t="shared" si="33"/>
        <v/>
      </c>
      <c r="K543" s="153"/>
      <c r="L543" s="105" t="str">
        <f t="shared" si="34"/>
        <v/>
      </c>
      <c r="M543" s="105" t="str">
        <f>IF(ISBLANK($D543),"",MATCH($L543,SEFA!$K:$K,0))</f>
        <v/>
      </c>
      <c r="N543" s="100" t="str">
        <f t="shared" si="35"/>
        <v/>
      </c>
    </row>
    <row r="544" spans="1:14">
      <c r="A544" s="116" t="str">
        <f t="shared" si="32"/>
        <v/>
      </c>
      <c r="B544" s="25"/>
      <c r="C544" s="105" t="str">
        <f>IF($B544&gt;0,VLOOKUP($B544,'State Agencies 070824'!$H:$L,3,FALSE),"")</f>
        <v/>
      </c>
      <c r="D544" s="25"/>
      <c r="E544" s="105" t="str">
        <f>IF($D544&gt;0,VLOOKUP($D544,'ALN 070824'!$A:$C,2,FALSE),"")</f>
        <v/>
      </c>
      <c r="F544" s="24"/>
      <c r="G544" s="25"/>
      <c r="H544" s="26"/>
      <c r="J544" s="117" t="str">
        <f t="shared" si="33"/>
        <v/>
      </c>
      <c r="K544" s="153"/>
      <c r="L544" s="105" t="str">
        <f t="shared" si="34"/>
        <v/>
      </c>
      <c r="M544" s="105" t="str">
        <f>IF(ISBLANK($D544),"",MATCH($L544,SEFA!$K:$K,0))</f>
        <v/>
      </c>
      <c r="N544" s="100" t="str">
        <f t="shared" si="35"/>
        <v/>
      </c>
    </row>
    <row r="545" spans="1:14">
      <c r="A545" s="116" t="str">
        <f t="shared" si="32"/>
        <v/>
      </c>
      <c r="B545" s="25"/>
      <c r="C545" s="105" t="str">
        <f>IF($B545&gt;0,VLOOKUP($B545,'State Agencies 070824'!$H:$L,3,FALSE),"")</f>
        <v/>
      </c>
      <c r="D545" s="25"/>
      <c r="E545" s="105" t="str">
        <f>IF($D545&gt;0,VLOOKUP($D545,'ALN 070824'!$A:$C,2,FALSE),"")</f>
        <v/>
      </c>
      <c r="F545" s="24"/>
      <c r="G545" s="25"/>
      <c r="H545" s="26"/>
      <c r="J545" s="117" t="str">
        <f t="shared" si="33"/>
        <v/>
      </c>
      <c r="K545" s="153"/>
      <c r="L545" s="105" t="str">
        <f t="shared" si="34"/>
        <v/>
      </c>
      <c r="M545" s="105" t="str">
        <f>IF(ISBLANK($D545),"",MATCH($L545,SEFA!$K:$K,0))</f>
        <v/>
      </c>
      <c r="N545" s="100" t="str">
        <f t="shared" si="35"/>
        <v/>
      </c>
    </row>
    <row r="546" spans="1:14">
      <c r="A546" s="116" t="str">
        <f t="shared" si="32"/>
        <v/>
      </c>
      <c r="B546" s="25"/>
      <c r="C546" s="105" t="str">
        <f>IF($B546&gt;0,VLOOKUP($B546,'State Agencies 070824'!$H:$L,3,FALSE),"")</f>
        <v/>
      </c>
      <c r="D546" s="25"/>
      <c r="E546" s="105" t="str">
        <f>IF($D546&gt;0,VLOOKUP($D546,'ALN 070824'!$A:$C,2,FALSE),"")</f>
        <v/>
      </c>
      <c r="F546" s="24"/>
      <c r="G546" s="25"/>
      <c r="H546" s="26"/>
      <c r="J546" s="117" t="str">
        <f t="shared" si="33"/>
        <v/>
      </c>
      <c r="K546" s="153"/>
      <c r="L546" s="105" t="str">
        <f t="shared" si="34"/>
        <v/>
      </c>
      <c r="M546" s="105" t="str">
        <f>IF(ISBLANK($D546),"",MATCH($L546,SEFA!$K:$K,0))</f>
        <v/>
      </c>
      <c r="N546" s="100" t="str">
        <f t="shared" si="35"/>
        <v/>
      </c>
    </row>
    <row r="547" spans="1:14">
      <c r="A547" s="116" t="str">
        <f t="shared" si="32"/>
        <v/>
      </c>
      <c r="B547" s="25"/>
      <c r="C547" s="105" t="str">
        <f>IF($B547&gt;0,VLOOKUP($B547,'State Agencies 070824'!$H:$L,3,FALSE),"")</f>
        <v/>
      </c>
      <c r="D547" s="25"/>
      <c r="E547" s="105" t="str">
        <f>IF($D547&gt;0,VLOOKUP($D547,'ALN 070824'!$A:$C,2,FALSE),"")</f>
        <v/>
      </c>
      <c r="F547" s="24"/>
      <c r="G547" s="25"/>
      <c r="H547" s="26"/>
      <c r="J547" s="117" t="str">
        <f t="shared" si="33"/>
        <v/>
      </c>
      <c r="K547" s="153"/>
      <c r="L547" s="105" t="str">
        <f t="shared" si="34"/>
        <v/>
      </c>
      <c r="M547" s="105" t="str">
        <f>IF(ISBLANK($D547),"",MATCH($L547,SEFA!$K:$K,0))</f>
        <v/>
      </c>
      <c r="N547" s="100" t="str">
        <f t="shared" si="35"/>
        <v/>
      </c>
    </row>
    <row r="548" spans="1:14">
      <c r="A548" s="116" t="str">
        <f t="shared" si="32"/>
        <v/>
      </c>
      <c r="B548" s="25"/>
      <c r="C548" s="105" t="str">
        <f>IF($B548&gt;0,VLOOKUP($B548,'State Agencies 070824'!$H:$L,3,FALSE),"")</f>
        <v/>
      </c>
      <c r="D548" s="25"/>
      <c r="E548" s="105" t="str">
        <f>IF($D548&gt;0,VLOOKUP($D548,'ALN 070824'!$A:$C,2,FALSE),"")</f>
        <v/>
      </c>
      <c r="F548" s="24"/>
      <c r="G548" s="25"/>
      <c r="H548" s="26"/>
      <c r="J548" s="117" t="str">
        <f t="shared" si="33"/>
        <v/>
      </c>
      <c r="K548" s="153"/>
      <c r="L548" s="105" t="str">
        <f t="shared" si="34"/>
        <v/>
      </c>
      <c r="M548" s="105" t="str">
        <f>IF(ISBLANK($D548),"",MATCH($L548,SEFA!$K:$K,0))</f>
        <v/>
      </c>
      <c r="N548" s="100" t="str">
        <f t="shared" si="35"/>
        <v/>
      </c>
    </row>
    <row r="549" spans="1:14">
      <c r="A549" s="116" t="str">
        <f t="shared" si="32"/>
        <v/>
      </c>
      <c r="B549" s="25"/>
      <c r="C549" s="105" t="str">
        <f>IF($B549&gt;0,VLOOKUP($B549,'State Agencies 070824'!$H:$L,3,FALSE),"")</f>
        <v/>
      </c>
      <c r="D549" s="25"/>
      <c r="E549" s="105" t="str">
        <f>IF($D549&gt;0,VLOOKUP($D549,'ALN 070824'!$A:$C,2,FALSE),"")</f>
        <v/>
      </c>
      <c r="F549" s="24"/>
      <c r="G549" s="25"/>
      <c r="H549" s="26"/>
      <c r="J549" s="117" t="str">
        <f t="shared" si="33"/>
        <v/>
      </c>
      <c r="K549" s="153"/>
      <c r="L549" s="105" t="str">
        <f t="shared" si="34"/>
        <v/>
      </c>
      <c r="M549" s="105" t="str">
        <f>IF(ISBLANK($D549),"",MATCH($L549,SEFA!$K:$K,0))</f>
        <v/>
      </c>
      <c r="N549" s="100" t="str">
        <f t="shared" si="35"/>
        <v/>
      </c>
    </row>
    <row r="550" spans="1:14">
      <c r="A550" s="116" t="str">
        <f t="shared" si="32"/>
        <v/>
      </c>
      <c r="B550" s="25"/>
      <c r="C550" s="105" t="str">
        <f>IF($B550&gt;0,VLOOKUP($B550,'State Agencies 070824'!$H:$L,3,FALSE),"")</f>
        <v/>
      </c>
      <c r="D550" s="25"/>
      <c r="E550" s="105" t="str">
        <f>IF($D550&gt;0,VLOOKUP($D550,'ALN 070824'!$A:$C,2,FALSE),"")</f>
        <v/>
      </c>
      <c r="F550" s="24"/>
      <c r="G550" s="25"/>
      <c r="H550" s="26"/>
      <c r="J550" s="117" t="str">
        <f t="shared" si="33"/>
        <v/>
      </c>
      <c r="K550" s="153"/>
      <c r="L550" s="105" t="str">
        <f t="shared" si="34"/>
        <v/>
      </c>
      <c r="M550" s="105" t="str">
        <f>IF(ISBLANK($D550),"",MATCH($L550,SEFA!$K:$K,0))</f>
        <v/>
      </c>
      <c r="N550" s="100" t="str">
        <f t="shared" si="35"/>
        <v/>
      </c>
    </row>
    <row r="551" spans="1:14">
      <c r="A551" s="116" t="str">
        <f t="shared" si="32"/>
        <v/>
      </c>
      <c r="B551" s="25"/>
      <c r="C551" s="105" t="str">
        <f>IF($B551&gt;0,VLOOKUP($B551,'State Agencies 070824'!$H:$L,3,FALSE),"")</f>
        <v/>
      </c>
      <c r="D551" s="25"/>
      <c r="E551" s="105" t="str">
        <f>IF($D551&gt;0,VLOOKUP($D551,'ALN 070824'!$A:$C,2,FALSE),"")</f>
        <v/>
      </c>
      <c r="F551" s="24"/>
      <c r="G551" s="25"/>
      <c r="H551" s="26"/>
      <c r="J551" s="117" t="str">
        <f t="shared" si="33"/>
        <v/>
      </c>
      <c r="K551" s="153"/>
      <c r="L551" s="105" t="str">
        <f t="shared" si="34"/>
        <v/>
      </c>
      <c r="M551" s="105" t="str">
        <f>IF(ISBLANK($D551),"",MATCH($L551,SEFA!$K:$K,0))</f>
        <v/>
      </c>
      <c r="N551" s="100" t="str">
        <f t="shared" si="35"/>
        <v/>
      </c>
    </row>
    <row r="552" spans="1:14">
      <c r="A552" s="116" t="str">
        <f t="shared" si="32"/>
        <v/>
      </c>
      <c r="B552" s="25"/>
      <c r="C552" s="105" t="str">
        <f>IF($B552&gt;0,VLOOKUP($B552,'State Agencies 070824'!$H:$L,3,FALSE),"")</f>
        <v/>
      </c>
      <c r="D552" s="25"/>
      <c r="E552" s="105" t="str">
        <f>IF($D552&gt;0,VLOOKUP($D552,'ALN 070824'!$A:$C,2,FALSE),"")</f>
        <v/>
      </c>
      <c r="F552" s="24"/>
      <c r="G552" s="25"/>
      <c r="H552" s="26"/>
      <c r="J552" s="117" t="str">
        <f t="shared" si="33"/>
        <v/>
      </c>
      <c r="K552" s="153"/>
      <c r="L552" s="105" t="str">
        <f t="shared" si="34"/>
        <v/>
      </c>
      <c r="M552" s="105" t="str">
        <f>IF(ISBLANK($D552),"",MATCH($L552,SEFA!$K:$K,0))</f>
        <v/>
      </c>
      <c r="N552" s="100" t="str">
        <f t="shared" si="35"/>
        <v/>
      </c>
    </row>
    <row r="553" spans="1:14">
      <c r="A553" s="116" t="str">
        <f t="shared" si="32"/>
        <v/>
      </c>
      <c r="B553" s="25"/>
      <c r="C553" s="105" t="str">
        <f>IF($B553&gt;0,VLOOKUP($B553,'State Agencies 070824'!$H:$L,3,FALSE),"")</f>
        <v/>
      </c>
      <c r="D553" s="25"/>
      <c r="E553" s="105" t="str">
        <f>IF($D553&gt;0,VLOOKUP($D553,'ALN 070824'!$A:$C,2,FALSE),"")</f>
        <v/>
      </c>
      <c r="F553" s="24"/>
      <c r="G553" s="25"/>
      <c r="H553" s="26"/>
      <c r="J553" s="117" t="str">
        <f t="shared" si="33"/>
        <v/>
      </c>
      <c r="K553" s="153"/>
      <c r="L553" s="105" t="str">
        <f t="shared" si="34"/>
        <v/>
      </c>
      <c r="M553" s="105" t="str">
        <f>IF(ISBLANK($D553),"",MATCH($L553,SEFA!$K:$K,0))</f>
        <v/>
      </c>
      <c r="N553" s="100" t="str">
        <f t="shared" si="35"/>
        <v/>
      </c>
    </row>
    <row r="554" spans="1:14">
      <c r="A554" s="116" t="str">
        <f t="shared" si="32"/>
        <v/>
      </c>
      <c r="B554" s="25"/>
      <c r="C554" s="105" t="str">
        <f>IF($B554&gt;0,VLOOKUP($B554,'State Agencies 070824'!$H:$L,3,FALSE),"")</f>
        <v/>
      </c>
      <c r="D554" s="25"/>
      <c r="E554" s="105" t="str">
        <f>IF($D554&gt;0,VLOOKUP($D554,'ALN 070824'!$A:$C,2,FALSE),"")</f>
        <v/>
      </c>
      <c r="F554" s="24"/>
      <c r="G554" s="25"/>
      <c r="H554" s="26"/>
      <c r="J554" s="117" t="str">
        <f t="shared" si="33"/>
        <v/>
      </c>
      <c r="K554" s="153"/>
      <c r="L554" s="105" t="str">
        <f t="shared" si="34"/>
        <v/>
      </c>
      <c r="M554" s="105" t="str">
        <f>IF(ISBLANK($D554),"",MATCH($L554,SEFA!$K:$K,0))</f>
        <v/>
      </c>
      <c r="N554" s="100" t="str">
        <f t="shared" si="35"/>
        <v/>
      </c>
    </row>
    <row r="555" spans="1:14">
      <c r="A555" s="116" t="str">
        <f t="shared" si="32"/>
        <v/>
      </c>
      <c r="B555" s="25"/>
      <c r="C555" s="105" t="str">
        <f>IF($B555&gt;0,VLOOKUP($B555,'State Agencies 070824'!$H:$L,3,FALSE),"")</f>
        <v/>
      </c>
      <c r="D555" s="25"/>
      <c r="E555" s="105" t="str">
        <f>IF($D555&gt;0,VLOOKUP($D555,'ALN 070824'!$A:$C,2,FALSE),"")</f>
        <v/>
      </c>
      <c r="F555" s="24"/>
      <c r="G555" s="25"/>
      <c r="H555" s="26"/>
      <c r="J555" s="117" t="str">
        <f t="shared" si="33"/>
        <v/>
      </c>
      <c r="K555" s="153"/>
      <c r="L555" s="105" t="str">
        <f t="shared" si="34"/>
        <v/>
      </c>
      <c r="M555" s="105" t="str">
        <f>IF(ISBLANK($D555),"",MATCH($L555,SEFA!$K:$K,0))</f>
        <v/>
      </c>
      <c r="N555" s="100" t="str">
        <f t="shared" si="35"/>
        <v/>
      </c>
    </row>
    <row r="556" spans="1:14">
      <c r="A556" s="116" t="str">
        <f t="shared" si="32"/>
        <v/>
      </c>
      <c r="B556" s="25"/>
      <c r="C556" s="105" t="str">
        <f>IF($B556&gt;0,VLOOKUP($B556,'State Agencies 070824'!$H:$L,3,FALSE),"")</f>
        <v/>
      </c>
      <c r="D556" s="25"/>
      <c r="E556" s="105" t="str">
        <f>IF($D556&gt;0,VLOOKUP($D556,'ALN 070824'!$A:$C,2,FALSE),"")</f>
        <v/>
      </c>
      <c r="F556" s="24"/>
      <c r="G556" s="25"/>
      <c r="H556" s="26"/>
      <c r="J556" s="117" t="str">
        <f t="shared" si="33"/>
        <v/>
      </c>
      <c r="K556" s="153"/>
      <c r="L556" s="105" t="str">
        <f t="shared" si="34"/>
        <v/>
      </c>
      <c r="M556" s="105" t="str">
        <f>IF(ISBLANK($D556),"",MATCH($L556,SEFA!$K:$K,0))</f>
        <v/>
      </c>
      <c r="N556" s="100" t="str">
        <f t="shared" si="35"/>
        <v/>
      </c>
    </row>
    <row r="557" spans="1:14">
      <c r="A557" s="116" t="str">
        <f t="shared" si="32"/>
        <v/>
      </c>
      <c r="B557" s="25"/>
      <c r="C557" s="105" t="str">
        <f>IF($B557&gt;0,VLOOKUP($B557,'State Agencies 070824'!$H:$L,3,FALSE),"")</f>
        <v/>
      </c>
      <c r="D557" s="25"/>
      <c r="E557" s="105" t="str">
        <f>IF($D557&gt;0,VLOOKUP($D557,'ALN 070824'!$A:$C,2,FALSE),"")</f>
        <v/>
      </c>
      <c r="F557" s="24"/>
      <c r="G557" s="25"/>
      <c r="H557" s="26"/>
      <c r="J557" s="117" t="str">
        <f t="shared" si="33"/>
        <v/>
      </c>
      <c r="K557" s="153"/>
      <c r="L557" s="105" t="str">
        <f t="shared" si="34"/>
        <v/>
      </c>
      <c r="M557" s="105" t="str">
        <f>IF(ISBLANK($D557),"",MATCH($L557,SEFA!$K:$K,0))</f>
        <v/>
      </c>
      <c r="N557" s="100" t="str">
        <f t="shared" si="35"/>
        <v/>
      </c>
    </row>
    <row r="558" spans="1:14">
      <c r="A558" s="116" t="str">
        <f t="shared" si="32"/>
        <v/>
      </c>
      <c r="B558" s="25"/>
      <c r="C558" s="105" t="str">
        <f>IF($B558&gt;0,VLOOKUP($B558,'State Agencies 070824'!$H:$L,3,FALSE),"")</f>
        <v/>
      </c>
      <c r="D558" s="25"/>
      <c r="E558" s="105" t="str">
        <f>IF($D558&gt;0,VLOOKUP($D558,'ALN 070824'!$A:$C,2,FALSE),"")</f>
        <v/>
      </c>
      <c r="F558" s="24"/>
      <c r="G558" s="25"/>
      <c r="H558" s="26"/>
      <c r="J558" s="117" t="str">
        <f t="shared" si="33"/>
        <v/>
      </c>
      <c r="K558" s="153"/>
      <c r="L558" s="105" t="str">
        <f t="shared" si="34"/>
        <v/>
      </c>
      <c r="M558" s="105" t="str">
        <f>IF(ISBLANK($D558),"",MATCH($L558,SEFA!$K:$K,0))</f>
        <v/>
      </c>
      <c r="N558" s="100" t="str">
        <f t="shared" si="35"/>
        <v/>
      </c>
    </row>
    <row r="559" spans="1:14">
      <c r="A559" s="116" t="str">
        <f t="shared" si="32"/>
        <v/>
      </c>
      <c r="B559" s="25"/>
      <c r="C559" s="105" t="str">
        <f>IF($B559&gt;0,VLOOKUP($B559,'State Agencies 070824'!$H:$L,3,FALSE),"")</f>
        <v/>
      </c>
      <c r="D559" s="25"/>
      <c r="E559" s="105" t="str">
        <f>IF($D559&gt;0,VLOOKUP($D559,'ALN 070824'!$A:$C,2,FALSE),"")</f>
        <v/>
      </c>
      <c r="F559" s="24"/>
      <c r="G559" s="25"/>
      <c r="H559" s="26"/>
      <c r="J559" s="117" t="str">
        <f t="shared" si="33"/>
        <v/>
      </c>
      <c r="K559" s="153"/>
      <c r="L559" s="105" t="str">
        <f t="shared" si="34"/>
        <v/>
      </c>
      <c r="M559" s="105" t="str">
        <f>IF(ISBLANK($D559),"",MATCH($L559,SEFA!$K:$K,0))</f>
        <v/>
      </c>
      <c r="N559" s="100" t="str">
        <f t="shared" si="35"/>
        <v/>
      </c>
    </row>
    <row r="560" spans="1:14">
      <c r="A560" s="116" t="str">
        <f t="shared" si="32"/>
        <v/>
      </c>
      <c r="B560" s="25"/>
      <c r="C560" s="105" t="str">
        <f>IF($B560&gt;0,VLOOKUP($B560,'State Agencies 070824'!$H:$L,3,FALSE),"")</f>
        <v/>
      </c>
      <c r="D560" s="25"/>
      <c r="E560" s="105" t="str">
        <f>IF($D560&gt;0,VLOOKUP($D560,'ALN 070824'!$A:$C,2,FALSE),"")</f>
        <v/>
      </c>
      <c r="F560" s="24"/>
      <c r="G560" s="25"/>
      <c r="H560" s="26"/>
      <c r="J560" s="117" t="str">
        <f t="shared" si="33"/>
        <v/>
      </c>
      <c r="K560" s="153"/>
      <c r="L560" s="105" t="str">
        <f t="shared" si="34"/>
        <v/>
      </c>
      <c r="M560" s="105" t="str">
        <f>IF(ISBLANK($D560),"",MATCH($L560,SEFA!$K:$K,0))</f>
        <v/>
      </c>
      <c r="N560" s="100" t="str">
        <f t="shared" si="35"/>
        <v/>
      </c>
    </row>
    <row r="561" spans="1:14">
      <c r="A561" s="116" t="str">
        <f t="shared" si="32"/>
        <v/>
      </c>
      <c r="B561" s="25"/>
      <c r="C561" s="105" t="str">
        <f>IF($B561&gt;0,VLOOKUP($B561,'State Agencies 070824'!$H:$L,3,FALSE),"")</f>
        <v/>
      </c>
      <c r="D561" s="25"/>
      <c r="E561" s="105" t="str">
        <f>IF($D561&gt;0,VLOOKUP($D561,'ALN 070824'!$A:$C,2,FALSE),"")</f>
        <v/>
      </c>
      <c r="F561" s="24"/>
      <c r="G561" s="25"/>
      <c r="H561" s="26"/>
      <c r="J561" s="117" t="str">
        <f t="shared" si="33"/>
        <v/>
      </c>
      <c r="K561" s="153"/>
      <c r="L561" s="105" t="str">
        <f t="shared" si="34"/>
        <v/>
      </c>
      <c r="M561" s="105" t="str">
        <f>IF(ISBLANK($D561),"",MATCH($L561,SEFA!$K:$K,0))</f>
        <v/>
      </c>
      <c r="N561" s="100" t="str">
        <f t="shared" si="35"/>
        <v/>
      </c>
    </row>
    <row r="562" spans="1:14">
      <c r="A562" s="116" t="str">
        <f t="shared" si="32"/>
        <v/>
      </c>
      <c r="B562" s="25"/>
      <c r="C562" s="105" t="str">
        <f>IF($B562&gt;0,VLOOKUP($B562,'State Agencies 070824'!$H:$L,3,FALSE),"")</f>
        <v/>
      </c>
      <c r="D562" s="25"/>
      <c r="E562" s="105" t="str">
        <f>IF($D562&gt;0,VLOOKUP($D562,'ALN 070824'!$A:$C,2,FALSE),"")</f>
        <v/>
      </c>
      <c r="F562" s="24"/>
      <c r="G562" s="25"/>
      <c r="H562" s="26"/>
      <c r="J562" s="117" t="str">
        <f t="shared" si="33"/>
        <v/>
      </c>
      <c r="K562" s="153"/>
      <c r="L562" s="105" t="str">
        <f t="shared" si="34"/>
        <v/>
      </c>
      <c r="M562" s="105" t="str">
        <f>IF(ISBLANK($D562),"",MATCH($L562,SEFA!$K:$K,0))</f>
        <v/>
      </c>
      <c r="N562" s="100" t="str">
        <f t="shared" si="35"/>
        <v/>
      </c>
    </row>
    <row r="563" spans="1:14">
      <c r="A563" s="116" t="str">
        <f t="shared" si="32"/>
        <v/>
      </c>
      <c r="B563" s="25"/>
      <c r="C563" s="105" t="str">
        <f>IF($B563&gt;0,VLOOKUP($B563,'State Agencies 070824'!$H:$L,3,FALSE),"")</f>
        <v/>
      </c>
      <c r="D563" s="25"/>
      <c r="E563" s="105" t="str">
        <f>IF($D563&gt;0,VLOOKUP($D563,'ALN 070824'!$A:$C,2,FALSE),"")</f>
        <v/>
      </c>
      <c r="F563" s="24"/>
      <c r="G563" s="25"/>
      <c r="H563" s="26"/>
      <c r="J563" s="117" t="str">
        <f t="shared" si="33"/>
        <v/>
      </c>
      <c r="K563" s="153"/>
      <c r="L563" s="105" t="str">
        <f t="shared" si="34"/>
        <v/>
      </c>
      <c r="M563" s="105" t="str">
        <f>IF(ISBLANK($D563),"",MATCH($L563,SEFA!$K:$K,0))</f>
        <v/>
      </c>
      <c r="N563" s="100" t="str">
        <f t="shared" si="35"/>
        <v/>
      </c>
    </row>
    <row r="564" spans="1:14">
      <c r="A564" s="116" t="str">
        <f t="shared" si="32"/>
        <v/>
      </c>
      <c r="B564" s="25"/>
      <c r="C564" s="105" t="str">
        <f>IF($B564&gt;0,VLOOKUP($B564,'State Agencies 070824'!$H:$L,3,FALSE),"")</f>
        <v/>
      </c>
      <c r="D564" s="25"/>
      <c r="E564" s="105" t="str">
        <f>IF($D564&gt;0,VLOOKUP($D564,'ALN 070824'!$A:$C,2,FALSE),"")</f>
        <v/>
      </c>
      <c r="F564" s="24"/>
      <c r="G564" s="25"/>
      <c r="H564" s="26"/>
      <c r="J564" s="117" t="str">
        <f t="shared" si="33"/>
        <v/>
      </c>
      <c r="K564" s="153"/>
      <c r="L564" s="105" t="str">
        <f t="shared" si="34"/>
        <v/>
      </c>
      <c r="M564" s="105" t="str">
        <f>IF(ISBLANK($D564),"",MATCH($L564,SEFA!$K:$K,0))</f>
        <v/>
      </c>
      <c r="N564" s="100" t="str">
        <f t="shared" si="35"/>
        <v/>
      </c>
    </row>
    <row r="565" spans="1:14">
      <c r="A565" s="116" t="str">
        <f t="shared" si="32"/>
        <v/>
      </c>
      <c r="B565" s="25"/>
      <c r="C565" s="105" t="str">
        <f>IF($B565&gt;0,VLOOKUP($B565,'State Agencies 070824'!$H:$L,3,FALSE),"")</f>
        <v/>
      </c>
      <c r="D565" s="25"/>
      <c r="E565" s="105" t="str">
        <f>IF($D565&gt;0,VLOOKUP($D565,'ALN 070824'!$A:$C,2,FALSE),"")</f>
        <v/>
      </c>
      <c r="F565" s="24"/>
      <c r="G565" s="25"/>
      <c r="H565" s="26"/>
      <c r="J565" s="117" t="str">
        <f t="shared" si="33"/>
        <v/>
      </c>
      <c r="K565" s="153"/>
      <c r="L565" s="105" t="str">
        <f t="shared" si="34"/>
        <v/>
      </c>
      <c r="M565" s="105" t="str">
        <f>IF(ISBLANK($D565),"",MATCH($L565,SEFA!$K:$K,0))</f>
        <v/>
      </c>
      <c r="N565" s="100" t="str">
        <f t="shared" si="35"/>
        <v/>
      </c>
    </row>
    <row r="566" spans="1:14">
      <c r="A566" s="116" t="str">
        <f t="shared" si="32"/>
        <v/>
      </c>
      <c r="B566" s="25"/>
      <c r="C566" s="105" t="str">
        <f>IF($B566&gt;0,VLOOKUP($B566,'State Agencies 070824'!$H:$L,3,FALSE),"")</f>
        <v/>
      </c>
      <c r="D566" s="25"/>
      <c r="E566" s="105" t="str">
        <f>IF($D566&gt;0,VLOOKUP($D566,'ALN 070824'!$A:$C,2,FALSE),"")</f>
        <v/>
      </c>
      <c r="F566" s="24"/>
      <c r="G566" s="25"/>
      <c r="H566" s="26"/>
      <c r="J566" s="117" t="str">
        <f t="shared" si="33"/>
        <v/>
      </c>
      <c r="K566" s="153"/>
      <c r="L566" s="105" t="str">
        <f t="shared" si="34"/>
        <v/>
      </c>
      <c r="M566" s="105" t="str">
        <f>IF(ISBLANK($D566),"",MATCH($L566,SEFA!$K:$K,0))</f>
        <v/>
      </c>
      <c r="N566" s="100" t="str">
        <f t="shared" si="35"/>
        <v/>
      </c>
    </row>
    <row r="567" spans="1:14">
      <c r="A567" s="116" t="str">
        <f t="shared" si="32"/>
        <v/>
      </c>
      <c r="B567" s="25"/>
      <c r="C567" s="105" t="str">
        <f>IF($B567&gt;0,VLOOKUP($B567,'State Agencies 070824'!$H:$L,3,FALSE),"")</f>
        <v/>
      </c>
      <c r="D567" s="25"/>
      <c r="E567" s="105" t="str">
        <f>IF($D567&gt;0,VLOOKUP($D567,'ALN 070824'!$A:$C,2,FALSE),"")</f>
        <v/>
      </c>
      <c r="F567" s="24"/>
      <c r="G567" s="25"/>
      <c r="H567" s="26"/>
      <c r="J567" s="117" t="str">
        <f t="shared" si="33"/>
        <v/>
      </c>
      <c r="K567" s="153"/>
      <c r="L567" s="105" t="str">
        <f t="shared" si="34"/>
        <v/>
      </c>
      <c r="M567" s="105" t="str">
        <f>IF(ISBLANK($D567),"",MATCH($L567,SEFA!$K:$K,0))</f>
        <v/>
      </c>
      <c r="N567" s="100" t="str">
        <f t="shared" si="35"/>
        <v/>
      </c>
    </row>
    <row r="568" spans="1:14">
      <c r="A568" s="116" t="str">
        <f t="shared" si="32"/>
        <v/>
      </c>
      <c r="B568" s="25"/>
      <c r="C568" s="105" t="str">
        <f>IF($B568&gt;0,VLOOKUP($B568,'State Agencies 070824'!$H:$L,3,FALSE),"")</f>
        <v/>
      </c>
      <c r="D568" s="25"/>
      <c r="E568" s="105" t="str">
        <f>IF($D568&gt;0,VLOOKUP($D568,'ALN 070824'!$A:$C,2,FALSE),"")</f>
        <v/>
      </c>
      <c r="F568" s="24"/>
      <c r="G568" s="25"/>
      <c r="H568" s="26"/>
      <c r="J568" s="117" t="str">
        <f t="shared" si="33"/>
        <v/>
      </c>
      <c r="K568" s="153"/>
      <c r="L568" s="105" t="str">
        <f t="shared" si="34"/>
        <v/>
      </c>
      <c r="M568" s="105" t="str">
        <f>IF(ISBLANK($D568),"",MATCH($L568,SEFA!$K:$K,0))</f>
        <v/>
      </c>
      <c r="N568" s="100" t="str">
        <f t="shared" si="35"/>
        <v/>
      </c>
    </row>
    <row r="569" spans="1:14">
      <c r="A569" s="116" t="str">
        <f t="shared" si="32"/>
        <v/>
      </c>
      <c r="B569" s="25"/>
      <c r="C569" s="105" t="str">
        <f>IF($B569&gt;0,VLOOKUP($B569,'State Agencies 070824'!$H:$L,3,FALSE),"")</f>
        <v/>
      </c>
      <c r="D569" s="25"/>
      <c r="E569" s="105" t="str">
        <f>IF($D569&gt;0,VLOOKUP($D569,'ALN 070824'!$A:$C,2,FALSE),"")</f>
        <v/>
      </c>
      <c r="F569" s="24"/>
      <c r="G569" s="25"/>
      <c r="H569" s="26"/>
      <c r="J569" s="117" t="str">
        <f t="shared" si="33"/>
        <v/>
      </c>
      <c r="K569" s="153"/>
      <c r="L569" s="105" t="str">
        <f t="shared" si="34"/>
        <v/>
      </c>
      <c r="M569" s="105" t="str">
        <f>IF(ISBLANK($D569),"",MATCH($L569,SEFA!$K:$K,0))</f>
        <v/>
      </c>
      <c r="N569" s="100" t="str">
        <f t="shared" si="35"/>
        <v/>
      </c>
    </row>
    <row r="570" spans="1:14">
      <c r="A570" s="116" t="str">
        <f t="shared" si="32"/>
        <v/>
      </c>
      <c r="B570" s="25"/>
      <c r="C570" s="105" t="str">
        <f>IF($B570&gt;0,VLOOKUP($B570,'State Agencies 070824'!$H:$L,3,FALSE),"")</f>
        <v/>
      </c>
      <c r="D570" s="25"/>
      <c r="E570" s="105" t="str">
        <f>IF($D570&gt;0,VLOOKUP($D570,'ALN 070824'!$A:$C,2,FALSE),"")</f>
        <v/>
      </c>
      <c r="F570" s="24"/>
      <c r="G570" s="25"/>
      <c r="H570" s="26"/>
      <c r="J570" s="117" t="str">
        <f t="shared" si="33"/>
        <v/>
      </c>
      <c r="K570" s="153"/>
      <c r="L570" s="105" t="str">
        <f t="shared" si="34"/>
        <v/>
      </c>
      <c r="M570" s="105" t="str">
        <f>IF(ISBLANK($D570),"",MATCH($L570,SEFA!$K:$K,0))</f>
        <v/>
      </c>
      <c r="N570" s="100" t="str">
        <f t="shared" si="35"/>
        <v/>
      </c>
    </row>
    <row r="571" spans="1:14">
      <c r="A571" s="116" t="str">
        <f t="shared" si="32"/>
        <v/>
      </c>
      <c r="B571" s="25"/>
      <c r="C571" s="105" t="str">
        <f>IF($B571&gt;0,VLOOKUP($B571,'State Agencies 070824'!$H:$L,3,FALSE),"")</f>
        <v/>
      </c>
      <c r="D571" s="25"/>
      <c r="E571" s="105" t="str">
        <f>IF($D571&gt;0,VLOOKUP($D571,'ALN 070824'!$A:$C,2,FALSE),"")</f>
        <v/>
      </c>
      <c r="F571" s="24"/>
      <c r="G571" s="25"/>
      <c r="H571" s="26"/>
      <c r="J571" s="117" t="str">
        <f t="shared" si="33"/>
        <v/>
      </c>
      <c r="K571" s="153"/>
      <c r="L571" s="105" t="str">
        <f t="shared" si="34"/>
        <v/>
      </c>
      <c r="M571" s="105" t="str">
        <f>IF(ISBLANK($D571),"",MATCH($L571,SEFA!$K:$K,0))</f>
        <v/>
      </c>
      <c r="N571" s="100" t="str">
        <f t="shared" si="35"/>
        <v/>
      </c>
    </row>
    <row r="572" spans="1:14">
      <c r="A572" s="116" t="str">
        <f t="shared" si="32"/>
        <v/>
      </c>
      <c r="B572" s="25"/>
      <c r="C572" s="105" t="str">
        <f>IF($B572&gt;0,VLOOKUP($B572,'State Agencies 070824'!$H:$L,3,FALSE),"")</f>
        <v/>
      </c>
      <c r="D572" s="25"/>
      <c r="E572" s="105" t="str">
        <f>IF($D572&gt;0,VLOOKUP($D572,'ALN 070824'!$A:$C,2,FALSE),"")</f>
        <v/>
      </c>
      <c r="F572" s="24"/>
      <c r="G572" s="25"/>
      <c r="H572" s="26"/>
      <c r="J572" s="117" t="str">
        <f t="shared" si="33"/>
        <v/>
      </c>
      <c r="K572" s="153"/>
      <c r="L572" s="105" t="str">
        <f t="shared" si="34"/>
        <v/>
      </c>
      <c r="M572" s="105" t="str">
        <f>IF(ISBLANK($D572),"",MATCH($L572,SEFA!$K:$K,0))</f>
        <v/>
      </c>
      <c r="N572" s="100" t="str">
        <f t="shared" si="35"/>
        <v/>
      </c>
    </row>
    <row r="573" spans="1:14">
      <c r="A573" s="116" t="str">
        <f t="shared" si="32"/>
        <v/>
      </c>
      <c r="B573" s="25"/>
      <c r="C573" s="105" t="str">
        <f>IF($B573&gt;0,VLOOKUP($B573,'State Agencies 070824'!$H:$L,3,FALSE),"")</f>
        <v/>
      </c>
      <c r="D573" s="25"/>
      <c r="E573" s="105" t="str">
        <f>IF($D573&gt;0,VLOOKUP($D573,'ALN 070824'!$A:$C,2,FALSE),"")</f>
        <v/>
      </c>
      <c r="F573" s="24"/>
      <c r="G573" s="25"/>
      <c r="H573" s="26"/>
      <c r="J573" s="117" t="str">
        <f t="shared" si="33"/>
        <v/>
      </c>
      <c r="K573" s="153"/>
      <c r="L573" s="105" t="str">
        <f t="shared" si="34"/>
        <v/>
      </c>
      <c r="M573" s="105" t="str">
        <f>IF(ISBLANK($D573),"",MATCH($L573,SEFA!$K:$K,0))</f>
        <v/>
      </c>
      <c r="N573" s="100" t="str">
        <f t="shared" si="35"/>
        <v/>
      </c>
    </row>
    <row r="574" spans="1:14">
      <c r="A574" s="116" t="str">
        <f t="shared" si="32"/>
        <v/>
      </c>
      <c r="B574" s="25"/>
      <c r="C574" s="105" t="str">
        <f>IF($B574&gt;0,VLOOKUP($B574,'State Agencies 070824'!$H:$L,3,FALSE),"")</f>
        <v/>
      </c>
      <c r="D574" s="25"/>
      <c r="E574" s="105" t="str">
        <f>IF($D574&gt;0,VLOOKUP($D574,'ALN 070824'!$A:$C,2,FALSE),"")</f>
        <v/>
      </c>
      <c r="F574" s="24"/>
      <c r="G574" s="25"/>
      <c r="H574" s="26"/>
      <c r="J574" s="117" t="str">
        <f t="shared" si="33"/>
        <v/>
      </c>
      <c r="K574" s="153"/>
      <c r="L574" s="105" t="str">
        <f t="shared" si="34"/>
        <v/>
      </c>
      <c r="M574" s="105" t="str">
        <f>IF(ISBLANK($D574),"",MATCH($L574,SEFA!$K:$K,0))</f>
        <v/>
      </c>
      <c r="N574" s="100" t="str">
        <f t="shared" si="35"/>
        <v/>
      </c>
    </row>
    <row r="575" spans="1:14">
      <c r="A575" s="116" t="str">
        <f t="shared" si="32"/>
        <v/>
      </c>
      <c r="B575" s="25"/>
      <c r="C575" s="105" t="str">
        <f>IF($B575&gt;0,VLOOKUP($B575,'State Agencies 070824'!$H:$L,3,FALSE),"")</f>
        <v/>
      </c>
      <c r="D575" s="25"/>
      <c r="E575" s="105" t="str">
        <f>IF($D575&gt;0,VLOOKUP($D575,'ALN 070824'!$A:$C,2,FALSE),"")</f>
        <v/>
      </c>
      <c r="F575" s="24"/>
      <c r="G575" s="25"/>
      <c r="H575" s="26"/>
      <c r="J575" s="117" t="str">
        <f t="shared" si="33"/>
        <v/>
      </c>
      <c r="K575" s="153"/>
      <c r="L575" s="105" t="str">
        <f t="shared" si="34"/>
        <v/>
      </c>
      <c r="M575" s="105" t="str">
        <f>IF(ISBLANK($D575),"",MATCH($L575,SEFA!$K:$K,0))</f>
        <v/>
      </c>
      <c r="N575" s="100" t="str">
        <f t="shared" si="35"/>
        <v/>
      </c>
    </row>
    <row r="576" spans="1:14">
      <c r="A576" s="116" t="str">
        <f t="shared" si="32"/>
        <v/>
      </c>
      <c r="B576" s="25"/>
      <c r="C576" s="105" t="str">
        <f>IF($B576&gt;0,VLOOKUP($B576,'State Agencies 070824'!$H:$L,3,FALSE),"")</f>
        <v/>
      </c>
      <c r="D576" s="25"/>
      <c r="E576" s="105" t="str">
        <f>IF($D576&gt;0,VLOOKUP($D576,'ALN 070824'!$A:$C,2,FALSE),"")</f>
        <v/>
      </c>
      <c r="F576" s="24"/>
      <c r="G576" s="25"/>
      <c r="H576" s="26"/>
      <c r="J576" s="117" t="str">
        <f t="shared" si="33"/>
        <v/>
      </c>
      <c r="K576" s="153"/>
      <c r="L576" s="105" t="str">
        <f t="shared" si="34"/>
        <v/>
      </c>
      <c r="M576" s="105" t="str">
        <f>IF(ISBLANK($D576),"",MATCH($L576,SEFA!$K:$K,0))</f>
        <v/>
      </c>
      <c r="N576" s="100" t="str">
        <f t="shared" si="35"/>
        <v/>
      </c>
    </row>
    <row r="577" spans="1:14">
      <c r="A577" s="116" t="str">
        <f t="shared" si="32"/>
        <v/>
      </c>
      <c r="B577" s="25"/>
      <c r="C577" s="105" t="str">
        <f>IF($B577&gt;0,VLOOKUP($B577,'State Agencies 070824'!$H:$L,3,FALSE),"")</f>
        <v/>
      </c>
      <c r="D577" s="25"/>
      <c r="E577" s="105" t="str">
        <f>IF($D577&gt;0,VLOOKUP($D577,'ALN 070824'!$A:$C,2,FALSE),"")</f>
        <v/>
      </c>
      <c r="F577" s="24"/>
      <c r="G577" s="25"/>
      <c r="H577" s="26"/>
      <c r="J577" s="117" t="str">
        <f t="shared" si="33"/>
        <v/>
      </c>
      <c r="K577" s="153"/>
      <c r="L577" s="105" t="str">
        <f t="shared" si="34"/>
        <v/>
      </c>
      <c r="M577" s="105" t="str">
        <f>IF(ISBLANK($D577),"",MATCH($L577,SEFA!$K:$K,0))</f>
        <v/>
      </c>
      <c r="N577" s="100" t="str">
        <f t="shared" si="35"/>
        <v/>
      </c>
    </row>
    <row r="578" spans="1:14">
      <c r="A578" s="116" t="str">
        <f t="shared" si="32"/>
        <v/>
      </c>
      <c r="B578" s="25"/>
      <c r="C578" s="105" t="str">
        <f>IF($B578&gt;0,VLOOKUP($B578,'State Agencies 070824'!$H:$L,3,FALSE),"")</f>
        <v/>
      </c>
      <c r="D578" s="25"/>
      <c r="E578" s="105" t="str">
        <f>IF($D578&gt;0,VLOOKUP($D578,'ALN 070824'!$A:$C,2,FALSE),"")</f>
        <v/>
      </c>
      <c r="F578" s="24"/>
      <c r="G578" s="25"/>
      <c r="H578" s="26"/>
      <c r="J578" s="117" t="str">
        <f t="shared" si="33"/>
        <v/>
      </c>
      <c r="K578" s="153"/>
      <c r="L578" s="105" t="str">
        <f t="shared" si="34"/>
        <v/>
      </c>
      <c r="M578" s="105" t="str">
        <f>IF(ISBLANK($D578),"",MATCH($L578,SEFA!$K:$K,0))</f>
        <v/>
      </c>
      <c r="N578" s="100" t="str">
        <f t="shared" si="35"/>
        <v/>
      </c>
    </row>
    <row r="579" spans="1:14">
      <c r="A579" s="116" t="str">
        <f t="shared" si="32"/>
        <v/>
      </c>
      <c r="B579" s="25"/>
      <c r="C579" s="105" t="str">
        <f>IF($B579&gt;0,VLOOKUP($B579,'State Agencies 070824'!$H:$L,3,FALSE),"")</f>
        <v/>
      </c>
      <c r="D579" s="25"/>
      <c r="E579" s="105" t="str">
        <f>IF($D579&gt;0,VLOOKUP($D579,'ALN 070824'!$A:$C,2,FALSE),"")</f>
        <v/>
      </c>
      <c r="F579" s="24"/>
      <c r="G579" s="25"/>
      <c r="H579" s="26"/>
      <c r="J579" s="117" t="str">
        <f t="shared" si="33"/>
        <v/>
      </c>
      <c r="K579" s="153"/>
      <c r="L579" s="105" t="str">
        <f t="shared" si="34"/>
        <v/>
      </c>
      <c r="M579" s="105" t="str">
        <f>IF(ISBLANK($D579),"",MATCH($L579,SEFA!$K:$K,0))</f>
        <v/>
      </c>
      <c r="N579" s="100" t="str">
        <f t="shared" si="35"/>
        <v/>
      </c>
    </row>
    <row r="580" spans="1:14">
      <c r="A580" s="116" t="str">
        <f t="shared" si="32"/>
        <v/>
      </c>
      <c r="B580" s="25"/>
      <c r="C580" s="105" t="str">
        <f>IF($B580&gt;0,VLOOKUP($B580,'State Agencies 070824'!$H:$L,3,FALSE),"")</f>
        <v/>
      </c>
      <c r="D580" s="25"/>
      <c r="E580" s="105" t="str">
        <f>IF($D580&gt;0,VLOOKUP($D580,'ALN 070824'!$A:$C,2,FALSE),"")</f>
        <v/>
      </c>
      <c r="F580" s="24"/>
      <c r="G580" s="25"/>
      <c r="H580" s="26"/>
      <c r="J580" s="117" t="str">
        <f t="shared" si="33"/>
        <v/>
      </c>
      <c r="K580" s="153"/>
      <c r="L580" s="105" t="str">
        <f t="shared" si="34"/>
        <v/>
      </c>
      <c r="M580" s="105" t="str">
        <f>IF(ISBLANK($D580),"",MATCH($L580,SEFA!$K:$K,0))</f>
        <v/>
      </c>
      <c r="N580" s="100" t="str">
        <f t="shared" si="35"/>
        <v/>
      </c>
    </row>
    <row r="581" spans="1:14">
      <c r="A581" s="116" t="str">
        <f t="shared" si="32"/>
        <v/>
      </c>
      <c r="B581" s="25"/>
      <c r="C581" s="105" t="str">
        <f>IF($B581&gt;0,VLOOKUP($B581,'State Agencies 070824'!$H:$L,3,FALSE),"")</f>
        <v/>
      </c>
      <c r="D581" s="25"/>
      <c r="E581" s="105" t="str">
        <f>IF($D581&gt;0,VLOOKUP($D581,'ALN 070824'!$A:$C,2,FALSE),"")</f>
        <v/>
      </c>
      <c r="F581" s="24"/>
      <c r="G581" s="25"/>
      <c r="H581" s="26"/>
      <c r="J581" s="117" t="str">
        <f t="shared" si="33"/>
        <v/>
      </c>
      <c r="K581" s="153"/>
      <c r="L581" s="105" t="str">
        <f t="shared" si="34"/>
        <v/>
      </c>
      <c r="M581" s="105" t="str">
        <f>IF(ISBLANK($D581),"",MATCH($L581,SEFA!$K:$K,0))</f>
        <v/>
      </c>
      <c r="N581" s="100" t="str">
        <f t="shared" si="35"/>
        <v/>
      </c>
    </row>
    <row r="582" spans="1:14">
      <c r="A582" s="116" t="str">
        <f t="shared" si="32"/>
        <v/>
      </c>
      <c r="B582" s="25"/>
      <c r="C582" s="105" t="str">
        <f>IF($B582&gt;0,VLOOKUP($B582,'State Agencies 070824'!$H:$L,3,FALSE),"")</f>
        <v/>
      </c>
      <c r="D582" s="25"/>
      <c r="E582" s="105" t="str">
        <f>IF($D582&gt;0,VLOOKUP($D582,'ALN 070824'!$A:$C,2,FALSE),"")</f>
        <v/>
      </c>
      <c r="F582" s="24"/>
      <c r="G582" s="25"/>
      <c r="H582" s="26"/>
      <c r="J582" s="117" t="str">
        <f t="shared" si="33"/>
        <v/>
      </c>
      <c r="K582" s="153"/>
      <c r="L582" s="105" t="str">
        <f t="shared" si="34"/>
        <v/>
      </c>
      <c r="M582" s="105" t="str">
        <f>IF(ISBLANK($D582),"",MATCH($L582,SEFA!$K:$K,0))</f>
        <v/>
      </c>
      <c r="N582" s="100" t="str">
        <f t="shared" si="35"/>
        <v/>
      </c>
    </row>
    <row r="583" spans="1:14">
      <c r="A583" s="116" t="str">
        <f t="shared" si="32"/>
        <v/>
      </c>
      <c r="B583" s="25"/>
      <c r="C583" s="105" t="str">
        <f>IF($B583&gt;0,VLOOKUP($B583,'State Agencies 070824'!$H:$L,3,FALSE),"")</f>
        <v/>
      </c>
      <c r="D583" s="25"/>
      <c r="E583" s="105" t="str">
        <f>IF($D583&gt;0,VLOOKUP($D583,'ALN 070824'!$A:$C,2,FALSE),"")</f>
        <v/>
      </c>
      <c r="F583" s="24"/>
      <c r="G583" s="25"/>
      <c r="H583" s="26"/>
      <c r="J583" s="117" t="str">
        <f t="shared" si="33"/>
        <v/>
      </c>
      <c r="K583" s="153"/>
      <c r="L583" s="105" t="str">
        <f t="shared" si="34"/>
        <v/>
      </c>
      <c r="M583" s="105" t="str">
        <f>IF(ISBLANK($D583),"",MATCH($L583,SEFA!$K:$K,0))</f>
        <v/>
      </c>
      <c r="N583" s="100" t="str">
        <f t="shared" si="35"/>
        <v/>
      </c>
    </row>
    <row r="584" spans="1:14">
      <c r="A584" s="116" t="str">
        <f t="shared" si="32"/>
        <v/>
      </c>
      <c r="B584" s="25"/>
      <c r="C584" s="105" t="str">
        <f>IF($B584&gt;0,VLOOKUP($B584,'State Agencies 070824'!$H:$L,3,FALSE),"")</f>
        <v/>
      </c>
      <c r="D584" s="25"/>
      <c r="E584" s="105" t="str">
        <f>IF($D584&gt;0,VLOOKUP($D584,'ALN 070824'!$A:$C,2,FALSE),"")</f>
        <v/>
      </c>
      <c r="F584" s="24"/>
      <c r="G584" s="25"/>
      <c r="H584" s="26"/>
      <c r="J584" s="117" t="str">
        <f t="shared" si="33"/>
        <v/>
      </c>
      <c r="K584" s="153"/>
      <c r="L584" s="105" t="str">
        <f t="shared" si="34"/>
        <v/>
      </c>
      <c r="M584" s="105" t="str">
        <f>IF(ISBLANK($D584),"",MATCH($L584,SEFA!$K:$K,0))</f>
        <v/>
      </c>
      <c r="N584" s="100" t="str">
        <f t="shared" si="35"/>
        <v/>
      </c>
    </row>
    <row r="585" spans="1:14">
      <c r="A585" s="116" t="str">
        <f t="shared" ref="A585:A648" si="36">IF($B585=0,"",$B$2)</f>
        <v/>
      </c>
      <c r="B585" s="25"/>
      <c r="C585" s="105" t="str">
        <f>IF($B585&gt;0,VLOOKUP($B585,'State Agencies 070824'!$H:$L,3,FALSE),"")</f>
        <v/>
      </c>
      <c r="D585" s="25"/>
      <c r="E585" s="105" t="str">
        <f>IF($D585&gt;0,VLOOKUP($D585,'ALN 070824'!$A:$C,2,FALSE),"")</f>
        <v/>
      </c>
      <c r="F585" s="24"/>
      <c r="G585" s="25"/>
      <c r="H585" s="26"/>
      <c r="J585" s="117" t="str">
        <f t="shared" ref="J585:J648" si="37">IF(ISERROR($M585),CONCATENATE($D585," ",$G585),"")</f>
        <v/>
      </c>
      <c r="K585" s="153"/>
      <c r="L585" s="105" t="str">
        <f t="shared" ref="L585:L648" si="38">CONCATENATE($D585,$G585)</f>
        <v/>
      </c>
      <c r="M585" s="105" t="str">
        <f>IF(ISBLANK($D585),"",MATCH($L585,SEFA!$K:$K,0))</f>
        <v/>
      </c>
      <c r="N585" s="100" t="str">
        <f t="shared" ref="N585:N648" si="39">CONCATENATE($B585,$D585,$G585,$H585)</f>
        <v/>
      </c>
    </row>
    <row r="586" spans="1:14">
      <c r="A586" s="116" t="str">
        <f t="shared" si="36"/>
        <v/>
      </c>
      <c r="B586" s="25"/>
      <c r="C586" s="105" t="str">
        <f>IF($B586&gt;0,VLOOKUP($B586,'State Agencies 070824'!$H:$L,3,FALSE),"")</f>
        <v/>
      </c>
      <c r="D586" s="25"/>
      <c r="E586" s="105" t="str">
        <f>IF($D586&gt;0,VLOOKUP($D586,'ALN 070824'!$A:$C,2,FALSE),"")</f>
        <v/>
      </c>
      <c r="F586" s="24"/>
      <c r="G586" s="25"/>
      <c r="H586" s="26"/>
      <c r="J586" s="117" t="str">
        <f t="shared" si="37"/>
        <v/>
      </c>
      <c r="K586" s="153"/>
      <c r="L586" s="105" t="str">
        <f t="shared" si="38"/>
        <v/>
      </c>
      <c r="M586" s="105" t="str">
        <f>IF(ISBLANK($D586),"",MATCH($L586,SEFA!$K:$K,0))</f>
        <v/>
      </c>
      <c r="N586" s="100" t="str">
        <f t="shared" si="39"/>
        <v/>
      </c>
    </row>
    <row r="587" spans="1:14">
      <c r="A587" s="116" t="str">
        <f t="shared" si="36"/>
        <v/>
      </c>
      <c r="B587" s="25"/>
      <c r="C587" s="105" t="str">
        <f>IF($B587&gt;0,VLOOKUP($B587,'State Agencies 070824'!$H:$L,3,FALSE),"")</f>
        <v/>
      </c>
      <c r="D587" s="25"/>
      <c r="E587" s="105" t="str">
        <f>IF($D587&gt;0,VLOOKUP($D587,'ALN 070824'!$A:$C,2,FALSE),"")</f>
        <v/>
      </c>
      <c r="F587" s="24"/>
      <c r="G587" s="25"/>
      <c r="H587" s="26"/>
      <c r="J587" s="117" t="str">
        <f t="shared" si="37"/>
        <v/>
      </c>
      <c r="K587" s="153"/>
      <c r="L587" s="105" t="str">
        <f t="shared" si="38"/>
        <v/>
      </c>
      <c r="M587" s="105" t="str">
        <f>IF(ISBLANK($D587),"",MATCH($L587,SEFA!$K:$K,0))</f>
        <v/>
      </c>
      <c r="N587" s="100" t="str">
        <f t="shared" si="39"/>
        <v/>
      </c>
    </row>
    <row r="588" spans="1:14">
      <c r="A588" s="116" t="str">
        <f t="shared" si="36"/>
        <v/>
      </c>
      <c r="B588" s="25"/>
      <c r="C588" s="105" t="str">
        <f>IF($B588&gt;0,VLOOKUP($B588,'State Agencies 070824'!$H:$L,3,FALSE),"")</f>
        <v/>
      </c>
      <c r="D588" s="25"/>
      <c r="E588" s="105" t="str">
        <f>IF($D588&gt;0,VLOOKUP($D588,'ALN 070824'!$A:$C,2,FALSE),"")</f>
        <v/>
      </c>
      <c r="F588" s="24"/>
      <c r="G588" s="25"/>
      <c r="H588" s="26"/>
      <c r="J588" s="117" t="str">
        <f t="shared" si="37"/>
        <v/>
      </c>
      <c r="K588" s="153"/>
      <c r="L588" s="105" t="str">
        <f t="shared" si="38"/>
        <v/>
      </c>
      <c r="M588" s="105" t="str">
        <f>IF(ISBLANK($D588),"",MATCH($L588,SEFA!$K:$K,0))</f>
        <v/>
      </c>
      <c r="N588" s="100" t="str">
        <f t="shared" si="39"/>
        <v/>
      </c>
    </row>
    <row r="589" spans="1:14">
      <c r="A589" s="116" t="str">
        <f t="shared" si="36"/>
        <v/>
      </c>
      <c r="B589" s="25"/>
      <c r="C589" s="105" t="str">
        <f>IF($B589&gt;0,VLOOKUP($B589,'State Agencies 070824'!$H:$L,3,FALSE),"")</f>
        <v/>
      </c>
      <c r="D589" s="25"/>
      <c r="E589" s="105" t="str">
        <f>IF($D589&gt;0,VLOOKUP($D589,'ALN 070824'!$A:$C,2,FALSE),"")</f>
        <v/>
      </c>
      <c r="F589" s="24"/>
      <c r="G589" s="25"/>
      <c r="H589" s="26"/>
      <c r="J589" s="117" t="str">
        <f t="shared" si="37"/>
        <v/>
      </c>
      <c r="K589" s="153"/>
      <c r="L589" s="105" t="str">
        <f t="shared" si="38"/>
        <v/>
      </c>
      <c r="M589" s="105" t="str">
        <f>IF(ISBLANK($D589),"",MATCH($L589,SEFA!$K:$K,0))</f>
        <v/>
      </c>
      <c r="N589" s="100" t="str">
        <f t="shared" si="39"/>
        <v/>
      </c>
    </row>
    <row r="590" spans="1:14">
      <c r="A590" s="116" t="str">
        <f t="shared" si="36"/>
        <v/>
      </c>
      <c r="B590" s="25"/>
      <c r="C590" s="105" t="str">
        <f>IF($B590&gt;0,VLOOKUP($B590,'State Agencies 070824'!$H:$L,3,FALSE),"")</f>
        <v/>
      </c>
      <c r="D590" s="25"/>
      <c r="E590" s="105" t="str">
        <f>IF($D590&gt;0,VLOOKUP($D590,'ALN 070824'!$A:$C,2,FALSE),"")</f>
        <v/>
      </c>
      <c r="F590" s="24"/>
      <c r="G590" s="25"/>
      <c r="H590" s="26"/>
      <c r="J590" s="117" t="str">
        <f t="shared" si="37"/>
        <v/>
      </c>
      <c r="K590" s="153"/>
      <c r="L590" s="105" t="str">
        <f t="shared" si="38"/>
        <v/>
      </c>
      <c r="M590" s="105" t="str">
        <f>IF(ISBLANK($D590),"",MATCH($L590,SEFA!$K:$K,0))</f>
        <v/>
      </c>
      <c r="N590" s="100" t="str">
        <f t="shared" si="39"/>
        <v/>
      </c>
    </row>
    <row r="591" spans="1:14">
      <c r="A591" s="116" t="str">
        <f t="shared" si="36"/>
        <v/>
      </c>
      <c r="B591" s="25"/>
      <c r="C591" s="105" t="str">
        <f>IF($B591&gt;0,VLOOKUP($B591,'State Agencies 070824'!$H:$L,3,FALSE),"")</f>
        <v/>
      </c>
      <c r="D591" s="25"/>
      <c r="E591" s="105" t="str">
        <f>IF($D591&gt;0,VLOOKUP($D591,'ALN 070824'!$A:$C,2,FALSE),"")</f>
        <v/>
      </c>
      <c r="F591" s="24"/>
      <c r="G591" s="25"/>
      <c r="H591" s="26"/>
      <c r="J591" s="117" t="str">
        <f t="shared" si="37"/>
        <v/>
      </c>
      <c r="K591" s="153"/>
      <c r="L591" s="105" t="str">
        <f t="shared" si="38"/>
        <v/>
      </c>
      <c r="M591" s="105" t="str">
        <f>IF(ISBLANK($D591),"",MATCH($L591,SEFA!$K:$K,0))</f>
        <v/>
      </c>
      <c r="N591" s="100" t="str">
        <f t="shared" si="39"/>
        <v/>
      </c>
    </row>
    <row r="592" spans="1:14">
      <c r="A592" s="116" t="str">
        <f t="shared" si="36"/>
        <v/>
      </c>
      <c r="B592" s="25"/>
      <c r="C592" s="105" t="str">
        <f>IF($B592&gt;0,VLOOKUP($B592,'State Agencies 070824'!$H:$L,3,FALSE),"")</f>
        <v/>
      </c>
      <c r="D592" s="25"/>
      <c r="E592" s="105" t="str">
        <f>IF($D592&gt;0,VLOOKUP($D592,'ALN 070824'!$A:$C,2,FALSE),"")</f>
        <v/>
      </c>
      <c r="F592" s="24"/>
      <c r="G592" s="25"/>
      <c r="H592" s="26"/>
      <c r="J592" s="117" t="str">
        <f t="shared" si="37"/>
        <v/>
      </c>
      <c r="K592" s="153"/>
      <c r="L592" s="105" t="str">
        <f t="shared" si="38"/>
        <v/>
      </c>
      <c r="M592" s="105" t="str">
        <f>IF(ISBLANK($D592),"",MATCH($L592,SEFA!$K:$K,0))</f>
        <v/>
      </c>
      <c r="N592" s="100" t="str">
        <f t="shared" si="39"/>
        <v/>
      </c>
    </row>
    <row r="593" spans="1:14">
      <c r="A593" s="116" t="str">
        <f t="shared" si="36"/>
        <v/>
      </c>
      <c r="B593" s="25"/>
      <c r="C593" s="105" t="str">
        <f>IF($B593&gt;0,VLOOKUP($B593,'State Agencies 070824'!$H:$L,3,FALSE),"")</f>
        <v/>
      </c>
      <c r="D593" s="25"/>
      <c r="E593" s="105" t="str">
        <f>IF($D593&gt;0,VLOOKUP($D593,'ALN 070824'!$A:$C,2,FALSE),"")</f>
        <v/>
      </c>
      <c r="F593" s="24"/>
      <c r="G593" s="25"/>
      <c r="H593" s="26"/>
      <c r="J593" s="117" t="str">
        <f t="shared" si="37"/>
        <v/>
      </c>
      <c r="K593" s="153"/>
      <c r="L593" s="105" t="str">
        <f t="shared" si="38"/>
        <v/>
      </c>
      <c r="M593" s="105" t="str">
        <f>IF(ISBLANK($D593),"",MATCH($L593,SEFA!$K:$K,0))</f>
        <v/>
      </c>
      <c r="N593" s="100" t="str">
        <f t="shared" si="39"/>
        <v/>
      </c>
    </row>
    <row r="594" spans="1:14">
      <c r="A594" s="116" t="str">
        <f t="shared" si="36"/>
        <v/>
      </c>
      <c r="B594" s="25"/>
      <c r="C594" s="105" t="str">
        <f>IF($B594&gt;0,VLOOKUP($B594,'State Agencies 070824'!$H:$L,3,FALSE),"")</f>
        <v/>
      </c>
      <c r="D594" s="25"/>
      <c r="E594" s="105" t="str">
        <f>IF($D594&gt;0,VLOOKUP($D594,'ALN 070824'!$A:$C,2,FALSE),"")</f>
        <v/>
      </c>
      <c r="F594" s="24"/>
      <c r="G594" s="25"/>
      <c r="H594" s="26"/>
      <c r="J594" s="117" t="str">
        <f t="shared" si="37"/>
        <v/>
      </c>
      <c r="K594" s="153"/>
      <c r="L594" s="105" t="str">
        <f t="shared" si="38"/>
        <v/>
      </c>
      <c r="M594" s="105" t="str">
        <f>IF(ISBLANK($D594),"",MATCH($L594,SEFA!$K:$K,0))</f>
        <v/>
      </c>
      <c r="N594" s="100" t="str">
        <f t="shared" si="39"/>
        <v/>
      </c>
    </row>
    <row r="595" spans="1:14">
      <c r="A595" s="116" t="str">
        <f t="shared" si="36"/>
        <v/>
      </c>
      <c r="B595" s="25"/>
      <c r="C595" s="105" t="str">
        <f>IF($B595&gt;0,VLOOKUP($B595,'State Agencies 070824'!$H:$L,3,FALSE),"")</f>
        <v/>
      </c>
      <c r="D595" s="25"/>
      <c r="E595" s="105" t="str">
        <f>IF($D595&gt;0,VLOOKUP($D595,'ALN 070824'!$A:$C,2,FALSE),"")</f>
        <v/>
      </c>
      <c r="F595" s="24"/>
      <c r="G595" s="25"/>
      <c r="H595" s="26"/>
      <c r="J595" s="117" t="str">
        <f t="shared" si="37"/>
        <v/>
      </c>
      <c r="K595" s="153"/>
      <c r="L595" s="105" t="str">
        <f t="shared" si="38"/>
        <v/>
      </c>
      <c r="M595" s="105" t="str">
        <f>IF(ISBLANK($D595),"",MATCH($L595,SEFA!$K:$K,0))</f>
        <v/>
      </c>
      <c r="N595" s="100" t="str">
        <f t="shared" si="39"/>
        <v/>
      </c>
    </row>
    <row r="596" spans="1:14">
      <c r="A596" s="116" t="str">
        <f t="shared" si="36"/>
        <v/>
      </c>
      <c r="B596" s="25"/>
      <c r="C596" s="105" t="str">
        <f>IF($B596&gt;0,VLOOKUP($B596,'State Agencies 070824'!$H:$L,3,FALSE),"")</f>
        <v/>
      </c>
      <c r="D596" s="25"/>
      <c r="E596" s="105" t="str">
        <f>IF($D596&gt;0,VLOOKUP($D596,'ALN 070824'!$A:$C,2,FALSE),"")</f>
        <v/>
      </c>
      <c r="F596" s="24"/>
      <c r="G596" s="25"/>
      <c r="H596" s="26"/>
      <c r="J596" s="117" t="str">
        <f t="shared" si="37"/>
        <v/>
      </c>
      <c r="K596" s="153"/>
      <c r="L596" s="105" t="str">
        <f t="shared" si="38"/>
        <v/>
      </c>
      <c r="M596" s="105" t="str">
        <f>IF(ISBLANK($D596),"",MATCH($L596,SEFA!$K:$K,0))</f>
        <v/>
      </c>
      <c r="N596" s="100" t="str">
        <f t="shared" si="39"/>
        <v/>
      </c>
    </row>
    <row r="597" spans="1:14">
      <c r="A597" s="116" t="str">
        <f t="shared" si="36"/>
        <v/>
      </c>
      <c r="B597" s="25"/>
      <c r="C597" s="105" t="str">
        <f>IF($B597&gt;0,VLOOKUP($B597,'State Agencies 070824'!$H:$L,3,FALSE),"")</f>
        <v/>
      </c>
      <c r="D597" s="25"/>
      <c r="E597" s="105" t="str">
        <f>IF($D597&gt;0,VLOOKUP($D597,'ALN 070824'!$A:$C,2,FALSE),"")</f>
        <v/>
      </c>
      <c r="F597" s="24"/>
      <c r="G597" s="25"/>
      <c r="H597" s="26"/>
      <c r="J597" s="117" t="str">
        <f t="shared" si="37"/>
        <v/>
      </c>
      <c r="K597" s="153"/>
      <c r="L597" s="105" t="str">
        <f t="shared" si="38"/>
        <v/>
      </c>
      <c r="M597" s="105" t="str">
        <f>IF(ISBLANK($D597),"",MATCH($L597,SEFA!$K:$K,0))</f>
        <v/>
      </c>
      <c r="N597" s="100" t="str">
        <f t="shared" si="39"/>
        <v/>
      </c>
    </row>
    <row r="598" spans="1:14">
      <c r="A598" s="116" t="str">
        <f t="shared" si="36"/>
        <v/>
      </c>
      <c r="B598" s="25"/>
      <c r="C598" s="105" t="str">
        <f>IF($B598&gt;0,VLOOKUP($B598,'State Agencies 070824'!$H:$L,3,FALSE),"")</f>
        <v/>
      </c>
      <c r="D598" s="25"/>
      <c r="E598" s="105" t="str">
        <f>IF($D598&gt;0,VLOOKUP($D598,'ALN 070824'!$A:$C,2,FALSE),"")</f>
        <v/>
      </c>
      <c r="F598" s="24"/>
      <c r="G598" s="25"/>
      <c r="H598" s="26"/>
      <c r="J598" s="117" t="str">
        <f t="shared" si="37"/>
        <v/>
      </c>
      <c r="K598" s="153"/>
      <c r="L598" s="105" t="str">
        <f t="shared" si="38"/>
        <v/>
      </c>
      <c r="M598" s="105" t="str">
        <f>IF(ISBLANK($D598),"",MATCH($L598,SEFA!$K:$K,0))</f>
        <v/>
      </c>
      <c r="N598" s="100" t="str">
        <f t="shared" si="39"/>
        <v/>
      </c>
    </row>
    <row r="599" spans="1:14">
      <c r="A599" s="116" t="str">
        <f t="shared" si="36"/>
        <v/>
      </c>
      <c r="B599" s="25"/>
      <c r="C599" s="105" t="str">
        <f>IF($B599&gt;0,VLOOKUP($B599,'State Agencies 070824'!$H:$L,3,FALSE),"")</f>
        <v/>
      </c>
      <c r="D599" s="25"/>
      <c r="E599" s="105" t="str">
        <f>IF($D599&gt;0,VLOOKUP($D599,'ALN 070824'!$A:$C,2,FALSE),"")</f>
        <v/>
      </c>
      <c r="F599" s="24"/>
      <c r="G599" s="25"/>
      <c r="H599" s="26"/>
      <c r="J599" s="117" t="str">
        <f t="shared" si="37"/>
        <v/>
      </c>
      <c r="K599" s="153"/>
      <c r="L599" s="105" t="str">
        <f t="shared" si="38"/>
        <v/>
      </c>
      <c r="M599" s="105" t="str">
        <f>IF(ISBLANK($D599),"",MATCH($L599,SEFA!$K:$K,0))</f>
        <v/>
      </c>
      <c r="N599" s="100" t="str">
        <f t="shared" si="39"/>
        <v/>
      </c>
    </row>
    <row r="600" spans="1:14">
      <c r="A600" s="116" t="str">
        <f t="shared" si="36"/>
        <v/>
      </c>
      <c r="B600" s="25"/>
      <c r="C600" s="105" t="str">
        <f>IF($B600&gt;0,VLOOKUP($B600,'State Agencies 070824'!$H:$L,3,FALSE),"")</f>
        <v/>
      </c>
      <c r="D600" s="25"/>
      <c r="E600" s="105" t="str">
        <f>IF($D600&gt;0,VLOOKUP($D600,'ALN 070824'!$A:$C,2,FALSE),"")</f>
        <v/>
      </c>
      <c r="F600" s="24"/>
      <c r="G600" s="25"/>
      <c r="H600" s="26"/>
      <c r="J600" s="117" t="str">
        <f t="shared" si="37"/>
        <v/>
      </c>
      <c r="K600" s="153"/>
      <c r="L600" s="105" t="str">
        <f t="shared" si="38"/>
        <v/>
      </c>
      <c r="M600" s="105" t="str">
        <f>IF(ISBLANK($D600),"",MATCH($L600,SEFA!$K:$K,0))</f>
        <v/>
      </c>
      <c r="N600" s="100" t="str">
        <f t="shared" si="39"/>
        <v/>
      </c>
    </row>
    <row r="601" spans="1:14">
      <c r="A601" s="116" t="str">
        <f t="shared" si="36"/>
        <v/>
      </c>
      <c r="B601" s="25"/>
      <c r="C601" s="105" t="str">
        <f>IF($B601&gt;0,VLOOKUP($B601,'State Agencies 070824'!$H:$L,3,FALSE),"")</f>
        <v/>
      </c>
      <c r="D601" s="25"/>
      <c r="E601" s="105" t="str">
        <f>IF($D601&gt;0,VLOOKUP($D601,'ALN 070824'!$A:$C,2,FALSE),"")</f>
        <v/>
      </c>
      <c r="F601" s="24"/>
      <c r="G601" s="25"/>
      <c r="H601" s="26"/>
      <c r="J601" s="117" t="str">
        <f t="shared" si="37"/>
        <v/>
      </c>
      <c r="K601" s="153"/>
      <c r="L601" s="105" t="str">
        <f t="shared" si="38"/>
        <v/>
      </c>
      <c r="M601" s="105" t="str">
        <f>IF(ISBLANK($D601),"",MATCH($L601,SEFA!$K:$K,0))</f>
        <v/>
      </c>
      <c r="N601" s="100" t="str">
        <f t="shared" si="39"/>
        <v/>
      </c>
    </row>
    <row r="602" spans="1:14">
      <c r="A602" s="116" t="str">
        <f t="shared" si="36"/>
        <v/>
      </c>
      <c r="B602" s="25"/>
      <c r="C602" s="105" t="str">
        <f>IF($B602&gt;0,VLOOKUP($B602,'State Agencies 070824'!$H:$L,3,FALSE),"")</f>
        <v/>
      </c>
      <c r="D602" s="25"/>
      <c r="E602" s="105" t="str">
        <f>IF($D602&gt;0,VLOOKUP($D602,'ALN 070824'!$A:$C,2,FALSE),"")</f>
        <v/>
      </c>
      <c r="F602" s="24"/>
      <c r="G602" s="25"/>
      <c r="H602" s="26"/>
      <c r="J602" s="117" t="str">
        <f t="shared" si="37"/>
        <v/>
      </c>
      <c r="K602" s="153"/>
      <c r="L602" s="105" t="str">
        <f t="shared" si="38"/>
        <v/>
      </c>
      <c r="M602" s="105" t="str">
        <f>IF(ISBLANK($D602),"",MATCH($L602,SEFA!$K:$K,0))</f>
        <v/>
      </c>
      <c r="N602" s="100" t="str">
        <f t="shared" si="39"/>
        <v/>
      </c>
    </row>
    <row r="603" spans="1:14">
      <c r="A603" s="116" t="str">
        <f t="shared" si="36"/>
        <v/>
      </c>
      <c r="B603" s="25"/>
      <c r="C603" s="105" t="str">
        <f>IF($B603&gt;0,VLOOKUP($B603,'State Agencies 070824'!$H:$L,3,FALSE),"")</f>
        <v/>
      </c>
      <c r="D603" s="25"/>
      <c r="E603" s="105" t="str">
        <f>IF($D603&gt;0,VLOOKUP($D603,'ALN 070824'!$A:$C,2,FALSE),"")</f>
        <v/>
      </c>
      <c r="F603" s="24"/>
      <c r="G603" s="25"/>
      <c r="H603" s="26"/>
      <c r="J603" s="117" t="str">
        <f t="shared" si="37"/>
        <v/>
      </c>
      <c r="K603" s="153"/>
      <c r="L603" s="105" t="str">
        <f t="shared" si="38"/>
        <v/>
      </c>
      <c r="M603" s="105" t="str">
        <f>IF(ISBLANK($D603),"",MATCH($L603,SEFA!$K:$K,0))</f>
        <v/>
      </c>
      <c r="N603" s="100" t="str">
        <f t="shared" si="39"/>
        <v/>
      </c>
    </row>
    <row r="604" spans="1:14">
      <c r="A604" s="116" t="str">
        <f t="shared" si="36"/>
        <v/>
      </c>
      <c r="B604" s="25"/>
      <c r="C604" s="105" t="str">
        <f>IF($B604&gt;0,VLOOKUP($B604,'State Agencies 070824'!$H:$L,3,FALSE),"")</f>
        <v/>
      </c>
      <c r="D604" s="25"/>
      <c r="E604" s="105" t="str">
        <f>IF($D604&gt;0,VLOOKUP($D604,'ALN 070824'!$A:$C,2,FALSE),"")</f>
        <v/>
      </c>
      <c r="F604" s="24"/>
      <c r="G604" s="25"/>
      <c r="H604" s="26"/>
      <c r="J604" s="117" t="str">
        <f t="shared" si="37"/>
        <v/>
      </c>
      <c r="K604" s="153"/>
      <c r="L604" s="105" t="str">
        <f t="shared" si="38"/>
        <v/>
      </c>
      <c r="M604" s="105" t="str">
        <f>IF(ISBLANK($D604),"",MATCH($L604,SEFA!$K:$K,0))</f>
        <v/>
      </c>
      <c r="N604" s="100" t="str">
        <f t="shared" si="39"/>
        <v/>
      </c>
    </row>
    <row r="605" spans="1:14">
      <c r="A605" s="116" t="str">
        <f t="shared" si="36"/>
        <v/>
      </c>
      <c r="B605" s="25"/>
      <c r="C605" s="105" t="str">
        <f>IF($B605&gt;0,VLOOKUP($B605,'State Agencies 070824'!$H:$L,3,FALSE),"")</f>
        <v/>
      </c>
      <c r="D605" s="25"/>
      <c r="E605" s="105" t="str">
        <f>IF($D605&gt;0,VLOOKUP($D605,'ALN 070824'!$A:$C,2,FALSE),"")</f>
        <v/>
      </c>
      <c r="F605" s="24"/>
      <c r="G605" s="25"/>
      <c r="H605" s="26"/>
      <c r="J605" s="117" t="str">
        <f t="shared" si="37"/>
        <v/>
      </c>
      <c r="K605" s="153"/>
      <c r="L605" s="105" t="str">
        <f t="shared" si="38"/>
        <v/>
      </c>
      <c r="M605" s="105" t="str">
        <f>IF(ISBLANK($D605),"",MATCH($L605,SEFA!$K:$K,0))</f>
        <v/>
      </c>
      <c r="N605" s="100" t="str">
        <f t="shared" si="39"/>
        <v/>
      </c>
    </row>
    <row r="606" spans="1:14">
      <c r="A606" s="116" t="str">
        <f t="shared" si="36"/>
        <v/>
      </c>
      <c r="B606" s="25"/>
      <c r="C606" s="105" t="str">
        <f>IF($B606&gt;0,VLOOKUP($B606,'State Agencies 070824'!$H:$L,3,FALSE),"")</f>
        <v/>
      </c>
      <c r="D606" s="25"/>
      <c r="E606" s="105" t="str">
        <f>IF($D606&gt;0,VLOOKUP($D606,'ALN 070824'!$A:$C,2,FALSE),"")</f>
        <v/>
      </c>
      <c r="F606" s="24"/>
      <c r="G606" s="25"/>
      <c r="H606" s="26"/>
      <c r="J606" s="117" t="str">
        <f t="shared" si="37"/>
        <v/>
      </c>
      <c r="K606" s="153"/>
      <c r="L606" s="105" t="str">
        <f t="shared" si="38"/>
        <v/>
      </c>
      <c r="M606" s="105" t="str">
        <f>IF(ISBLANK($D606),"",MATCH($L606,SEFA!$K:$K,0))</f>
        <v/>
      </c>
      <c r="N606" s="100" t="str">
        <f t="shared" si="39"/>
        <v/>
      </c>
    </row>
    <row r="607" spans="1:14">
      <c r="A607" s="116" t="str">
        <f t="shared" si="36"/>
        <v/>
      </c>
      <c r="B607" s="25"/>
      <c r="C607" s="105" t="str">
        <f>IF($B607&gt;0,VLOOKUP($B607,'State Agencies 070824'!$H:$L,3,FALSE),"")</f>
        <v/>
      </c>
      <c r="D607" s="25"/>
      <c r="E607" s="105" t="str">
        <f>IF($D607&gt;0,VLOOKUP($D607,'ALN 070824'!$A:$C,2,FALSE),"")</f>
        <v/>
      </c>
      <c r="F607" s="24"/>
      <c r="G607" s="25"/>
      <c r="H607" s="26"/>
      <c r="J607" s="117" t="str">
        <f t="shared" si="37"/>
        <v/>
      </c>
      <c r="K607" s="153"/>
      <c r="L607" s="105" t="str">
        <f t="shared" si="38"/>
        <v/>
      </c>
      <c r="M607" s="105" t="str">
        <f>IF(ISBLANK($D607),"",MATCH($L607,SEFA!$K:$K,0))</f>
        <v/>
      </c>
      <c r="N607" s="100" t="str">
        <f t="shared" si="39"/>
        <v/>
      </c>
    </row>
    <row r="608" spans="1:14">
      <c r="A608" s="116" t="str">
        <f t="shared" si="36"/>
        <v/>
      </c>
      <c r="B608" s="25"/>
      <c r="C608" s="105" t="str">
        <f>IF($B608&gt;0,VLOOKUP($B608,'State Agencies 070824'!$H:$L,3,FALSE),"")</f>
        <v/>
      </c>
      <c r="D608" s="25"/>
      <c r="E608" s="105" t="str">
        <f>IF($D608&gt;0,VLOOKUP($D608,'ALN 070824'!$A:$C,2,FALSE),"")</f>
        <v/>
      </c>
      <c r="F608" s="24"/>
      <c r="G608" s="25"/>
      <c r="H608" s="26"/>
      <c r="J608" s="117" t="str">
        <f t="shared" si="37"/>
        <v/>
      </c>
      <c r="K608" s="153"/>
      <c r="L608" s="105" t="str">
        <f t="shared" si="38"/>
        <v/>
      </c>
      <c r="M608" s="105" t="str">
        <f>IF(ISBLANK($D608),"",MATCH($L608,SEFA!$K:$K,0))</f>
        <v/>
      </c>
      <c r="N608" s="100" t="str">
        <f t="shared" si="39"/>
        <v/>
      </c>
    </row>
    <row r="609" spans="1:14">
      <c r="A609" s="116" t="str">
        <f t="shared" si="36"/>
        <v/>
      </c>
      <c r="B609" s="25"/>
      <c r="C609" s="105" t="str">
        <f>IF($B609&gt;0,VLOOKUP($B609,'State Agencies 070824'!$H:$L,3,FALSE),"")</f>
        <v/>
      </c>
      <c r="D609" s="25"/>
      <c r="E609" s="105" t="str">
        <f>IF($D609&gt;0,VLOOKUP($D609,'ALN 070824'!$A:$C,2,FALSE),"")</f>
        <v/>
      </c>
      <c r="F609" s="24"/>
      <c r="G609" s="25"/>
      <c r="H609" s="26"/>
      <c r="J609" s="117" t="str">
        <f t="shared" si="37"/>
        <v/>
      </c>
      <c r="K609" s="153"/>
      <c r="L609" s="105" t="str">
        <f t="shared" si="38"/>
        <v/>
      </c>
      <c r="M609" s="105" t="str">
        <f>IF(ISBLANK($D609),"",MATCH($L609,SEFA!$K:$K,0))</f>
        <v/>
      </c>
      <c r="N609" s="100" t="str">
        <f t="shared" si="39"/>
        <v/>
      </c>
    </row>
    <row r="610" spans="1:14">
      <c r="A610" s="116" t="str">
        <f t="shared" si="36"/>
        <v/>
      </c>
      <c r="B610" s="25"/>
      <c r="C610" s="105" t="str">
        <f>IF($B610&gt;0,VLOOKUP($B610,'State Agencies 070824'!$H:$L,3,FALSE),"")</f>
        <v/>
      </c>
      <c r="D610" s="25"/>
      <c r="E610" s="105" t="str">
        <f>IF($D610&gt;0,VLOOKUP($D610,'ALN 070824'!$A:$C,2,FALSE),"")</f>
        <v/>
      </c>
      <c r="F610" s="24"/>
      <c r="G610" s="25"/>
      <c r="H610" s="26"/>
      <c r="J610" s="117" t="str">
        <f t="shared" si="37"/>
        <v/>
      </c>
      <c r="K610" s="153"/>
      <c r="L610" s="105" t="str">
        <f t="shared" si="38"/>
        <v/>
      </c>
      <c r="M610" s="105" t="str">
        <f>IF(ISBLANK($D610),"",MATCH($L610,SEFA!$K:$K,0))</f>
        <v/>
      </c>
      <c r="N610" s="100" t="str">
        <f t="shared" si="39"/>
        <v/>
      </c>
    </row>
    <row r="611" spans="1:14">
      <c r="A611" s="116" t="str">
        <f t="shared" si="36"/>
        <v/>
      </c>
      <c r="B611" s="25"/>
      <c r="C611" s="105" t="str">
        <f>IF($B611&gt;0,VLOOKUP($B611,'State Agencies 070824'!$H:$L,3,FALSE),"")</f>
        <v/>
      </c>
      <c r="D611" s="25"/>
      <c r="E611" s="105" t="str">
        <f>IF($D611&gt;0,VLOOKUP($D611,'ALN 070824'!$A:$C,2,FALSE),"")</f>
        <v/>
      </c>
      <c r="F611" s="24"/>
      <c r="G611" s="25"/>
      <c r="H611" s="26"/>
      <c r="J611" s="117" t="str">
        <f t="shared" si="37"/>
        <v/>
      </c>
      <c r="K611" s="153"/>
      <c r="L611" s="105" t="str">
        <f t="shared" si="38"/>
        <v/>
      </c>
      <c r="M611" s="105" t="str">
        <f>IF(ISBLANK($D611),"",MATCH($L611,SEFA!$K:$K,0))</f>
        <v/>
      </c>
      <c r="N611" s="100" t="str">
        <f t="shared" si="39"/>
        <v/>
      </c>
    </row>
    <row r="612" spans="1:14">
      <c r="A612" s="116" t="str">
        <f t="shared" si="36"/>
        <v/>
      </c>
      <c r="B612" s="25"/>
      <c r="C612" s="105" t="str">
        <f>IF($B612&gt;0,VLOOKUP($B612,'State Agencies 070824'!$H:$L,3,FALSE),"")</f>
        <v/>
      </c>
      <c r="D612" s="25"/>
      <c r="E612" s="105" t="str">
        <f>IF($D612&gt;0,VLOOKUP($D612,'ALN 070824'!$A:$C,2,FALSE),"")</f>
        <v/>
      </c>
      <c r="F612" s="24"/>
      <c r="G612" s="25"/>
      <c r="H612" s="26"/>
      <c r="J612" s="117" t="str">
        <f t="shared" si="37"/>
        <v/>
      </c>
      <c r="K612" s="153"/>
      <c r="L612" s="105" t="str">
        <f t="shared" si="38"/>
        <v/>
      </c>
      <c r="M612" s="105" t="str">
        <f>IF(ISBLANK($D612),"",MATCH($L612,SEFA!$K:$K,0))</f>
        <v/>
      </c>
      <c r="N612" s="100" t="str">
        <f t="shared" si="39"/>
        <v/>
      </c>
    </row>
    <row r="613" spans="1:14">
      <c r="A613" s="116" t="str">
        <f t="shared" si="36"/>
        <v/>
      </c>
      <c r="B613" s="25"/>
      <c r="C613" s="105" t="str">
        <f>IF($B613&gt;0,VLOOKUP($B613,'State Agencies 070824'!$H:$L,3,FALSE),"")</f>
        <v/>
      </c>
      <c r="D613" s="25"/>
      <c r="E613" s="105" t="str">
        <f>IF($D613&gt;0,VLOOKUP($D613,'ALN 070824'!$A:$C,2,FALSE),"")</f>
        <v/>
      </c>
      <c r="F613" s="24"/>
      <c r="G613" s="25"/>
      <c r="H613" s="26"/>
      <c r="J613" s="117" t="str">
        <f t="shared" si="37"/>
        <v/>
      </c>
      <c r="K613" s="153"/>
      <c r="L613" s="105" t="str">
        <f t="shared" si="38"/>
        <v/>
      </c>
      <c r="M613" s="105" t="str">
        <f>IF(ISBLANK($D613),"",MATCH($L613,SEFA!$K:$K,0))</f>
        <v/>
      </c>
      <c r="N613" s="100" t="str">
        <f t="shared" si="39"/>
        <v/>
      </c>
    </row>
    <row r="614" spans="1:14">
      <c r="A614" s="116" t="str">
        <f t="shared" si="36"/>
        <v/>
      </c>
      <c r="B614" s="25"/>
      <c r="C614" s="105" t="str">
        <f>IF($B614&gt;0,VLOOKUP($B614,'State Agencies 070824'!$H:$L,3,FALSE),"")</f>
        <v/>
      </c>
      <c r="D614" s="25"/>
      <c r="E614" s="105" t="str">
        <f>IF($D614&gt;0,VLOOKUP($D614,'ALN 070824'!$A:$C,2,FALSE),"")</f>
        <v/>
      </c>
      <c r="F614" s="24"/>
      <c r="G614" s="25"/>
      <c r="H614" s="26"/>
      <c r="J614" s="117" t="str">
        <f t="shared" si="37"/>
        <v/>
      </c>
      <c r="K614" s="153"/>
      <c r="L614" s="105" t="str">
        <f t="shared" si="38"/>
        <v/>
      </c>
      <c r="M614" s="105" t="str">
        <f>IF(ISBLANK($D614),"",MATCH($L614,SEFA!$K:$K,0))</f>
        <v/>
      </c>
      <c r="N614" s="100" t="str">
        <f t="shared" si="39"/>
        <v/>
      </c>
    </row>
    <row r="615" spans="1:14">
      <c r="A615" s="116" t="str">
        <f t="shared" si="36"/>
        <v/>
      </c>
      <c r="B615" s="25"/>
      <c r="C615" s="105" t="str">
        <f>IF($B615&gt;0,VLOOKUP($B615,'State Agencies 070824'!$H:$L,3,FALSE),"")</f>
        <v/>
      </c>
      <c r="D615" s="25"/>
      <c r="E615" s="105" t="str">
        <f>IF($D615&gt;0,VLOOKUP($D615,'ALN 070824'!$A:$C,2,FALSE),"")</f>
        <v/>
      </c>
      <c r="F615" s="24"/>
      <c r="G615" s="25"/>
      <c r="H615" s="26"/>
      <c r="J615" s="117" t="str">
        <f t="shared" si="37"/>
        <v/>
      </c>
      <c r="K615" s="153"/>
      <c r="L615" s="105" t="str">
        <f t="shared" si="38"/>
        <v/>
      </c>
      <c r="M615" s="105" t="str">
        <f>IF(ISBLANK($D615),"",MATCH($L615,SEFA!$K:$K,0))</f>
        <v/>
      </c>
      <c r="N615" s="100" t="str">
        <f t="shared" si="39"/>
        <v/>
      </c>
    </row>
    <row r="616" spans="1:14">
      <c r="A616" s="116" t="str">
        <f t="shared" si="36"/>
        <v/>
      </c>
      <c r="B616" s="25"/>
      <c r="C616" s="105" t="str">
        <f>IF($B616&gt;0,VLOOKUP($B616,'State Agencies 070824'!$H:$L,3,FALSE),"")</f>
        <v/>
      </c>
      <c r="D616" s="25"/>
      <c r="E616" s="105" t="str">
        <f>IF($D616&gt;0,VLOOKUP($D616,'ALN 070824'!$A:$C,2,FALSE),"")</f>
        <v/>
      </c>
      <c r="F616" s="24"/>
      <c r="G616" s="25"/>
      <c r="H616" s="26"/>
      <c r="J616" s="117" t="str">
        <f t="shared" si="37"/>
        <v/>
      </c>
      <c r="K616" s="153"/>
      <c r="L616" s="105" t="str">
        <f t="shared" si="38"/>
        <v/>
      </c>
      <c r="M616" s="105" t="str">
        <f>IF(ISBLANK($D616),"",MATCH($L616,SEFA!$K:$K,0))</f>
        <v/>
      </c>
      <c r="N616" s="100" t="str">
        <f t="shared" si="39"/>
        <v/>
      </c>
    </row>
    <row r="617" spans="1:14">
      <c r="A617" s="116" t="str">
        <f t="shared" si="36"/>
        <v/>
      </c>
      <c r="B617" s="25"/>
      <c r="C617" s="105" t="str">
        <f>IF($B617&gt;0,VLOOKUP($B617,'State Agencies 070824'!$H:$L,3,FALSE),"")</f>
        <v/>
      </c>
      <c r="D617" s="25"/>
      <c r="E617" s="105" t="str">
        <f>IF($D617&gt;0,VLOOKUP($D617,'ALN 070824'!$A:$C,2,FALSE),"")</f>
        <v/>
      </c>
      <c r="F617" s="24"/>
      <c r="G617" s="25"/>
      <c r="H617" s="26"/>
      <c r="J617" s="117" t="str">
        <f t="shared" si="37"/>
        <v/>
      </c>
      <c r="K617" s="153"/>
      <c r="L617" s="105" t="str">
        <f t="shared" si="38"/>
        <v/>
      </c>
      <c r="M617" s="105" t="str">
        <f>IF(ISBLANK($D617),"",MATCH($L617,SEFA!$K:$K,0))</f>
        <v/>
      </c>
      <c r="N617" s="100" t="str">
        <f t="shared" si="39"/>
        <v/>
      </c>
    </row>
    <row r="618" spans="1:14">
      <c r="A618" s="116" t="str">
        <f t="shared" si="36"/>
        <v/>
      </c>
      <c r="B618" s="25"/>
      <c r="C618" s="105" t="str">
        <f>IF($B618&gt;0,VLOOKUP($B618,'State Agencies 070824'!$H:$L,3,FALSE),"")</f>
        <v/>
      </c>
      <c r="D618" s="25"/>
      <c r="E618" s="105" t="str">
        <f>IF($D618&gt;0,VLOOKUP($D618,'ALN 070824'!$A:$C,2,FALSE),"")</f>
        <v/>
      </c>
      <c r="F618" s="24"/>
      <c r="G618" s="25"/>
      <c r="H618" s="26"/>
      <c r="J618" s="117" t="str">
        <f t="shared" si="37"/>
        <v/>
      </c>
      <c r="K618" s="153"/>
      <c r="L618" s="105" t="str">
        <f t="shared" si="38"/>
        <v/>
      </c>
      <c r="M618" s="105" t="str">
        <f>IF(ISBLANK($D618),"",MATCH($L618,SEFA!$K:$K,0))</f>
        <v/>
      </c>
      <c r="N618" s="100" t="str">
        <f t="shared" si="39"/>
        <v/>
      </c>
    </row>
    <row r="619" spans="1:14">
      <c r="A619" s="116" t="str">
        <f t="shared" si="36"/>
        <v/>
      </c>
      <c r="B619" s="25"/>
      <c r="C619" s="105" t="str">
        <f>IF($B619&gt;0,VLOOKUP($B619,'State Agencies 070824'!$H:$L,3,FALSE),"")</f>
        <v/>
      </c>
      <c r="D619" s="25"/>
      <c r="E619" s="105" t="str">
        <f>IF($D619&gt;0,VLOOKUP($D619,'ALN 070824'!$A:$C,2,FALSE),"")</f>
        <v/>
      </c>
      <c r="F619" s="24"/>
      <c r="G619" s="25"/>
      <c r="H619" s="26"/>
      <c r="J619" s="117" t="str">
        <f t="shared" si="37"/>
        <v/>
      </c>
      <c r="K619" s="153"/>
      <c r="L619" s="105" t="str">
        <f t="shared" si="38"/>
        <v/>
      </c>
      <c r="M619" s="105" t="str">
        <f>IF(ISBLANK($D619),"",MATCH($L619,SEFA!$K:$K,0))</f>
        <v/>
      </c>
      <c r="N619" s="100" t="str">
        <f t="shared" si="39"/>
        <v/>
      </c>
    </row>
    <row r="620" spans="1:14">
      <c r="A620" s="116" t="str">
        <f t="shared" si="36"/>
        <v/>
      </c>
      <c r="B620" s="25"/>
      <c r="C620" s="105" t="str">
        <f>IF($B620&gt;0,VLOOKUP($B620,'State Agencies 070824'!$H:$L,3,FALSE),"")</f>
        <v/>
      </c>
      <c r="D620" s="25"/>
      <c r="E620" s="105" t="str">
        <f>IF($D620&gt;0,VLOOKUP($D620,'ALN 070824'!$A:$C,2,FALSE),"")</f>
        <v/>
      </c>
      <c r="F620" s="24"/>
      <c r="G620" s="25"/>
      <c r="H620" s="26"/>
      <c r="J620" s="117" t="str">
        <f t="shared" si="37"/>
        <v/>
      </c>
      <c r="K620" s="153"/>
      <c r="L620" s="105" t="str">
        <f t="shared" si="38"/>
        <v/>
      </c>
      <c r="M620" s="105" t="str">
        <f>IF(ISBLANK($D620),"",MATCH($L620,SEFA!$K:$K,0))</f>
        <v/>
      </c>
      <c r="N620" s="100" t="str">
        <f t="shared" si="39"/>
        <v/>
      </c>
    </row>
    <row r="621" spans="1:14">
      <c r="A621" s="116" t="str">
        <f t="shared" si="36"/>
        <v/>
      </c>
      <c r="B621" s="25"/>
      <c r="C621" s="105" t="str">
        <f>IF($B621&gt;0,VLOOKUP($B621,'State Agencies 070824'!$H:$L,3,FALSE),"")</f>
        <v/>
      </c>
      <c r="D621" s="25"/>
      <c r="E621" s="105" t="str">
        <f>IF($D621&gt;0,VLOOKUP($D621,'ALN 070824'!$A:$C,2,FALSE),"")</f>
        <v/>
      </c>
      <c r="F621" s="24"/>
      <c r="G621" s="25"/>
      <c r="H621" s="26"/>
      <c r="J621" s="117" t="str">
        <f t="shared" si="37"/>
        <v/>
      </c>
      <c r="K621" s="153"/>
      <c r="L621" s="105" t="str">
        <f t="shared" si="38"/>
        <v/>
      </c>
      <c r="M621" s="105" t="str">
        <f>IF(ISBLANK($D621),"",MATCH($L621,SEFA!$K:$K,0))</f>
        <v/>
      </c>
      <c r="N621" s="100" t="str">
        <f t="shared" si="39"/>
        <v/>
      </c>
    </row>
    <row r="622" spans="1:14">
      <c r="A622" s="116" t="str">
        <f t="shared" si="36"/>
        <v/>
      </c>
      <c r="B622" s="25"/>
      <c r="C622" s="105" t="str">
        <f>IF($B622&gt;0,VLOOKUP($B622,'State Agencies 070824'!$H:$L,3,FALSE),"")</f>
        <v/>
      </c>
      <c r="D622" s="25"/>
      <c r="E622" s="105" t="str">
        <f>IF($D622&gt;0,VLOOKUP($D622,'ALN 070824'!$A:$C,2,FALSE),"")</f>
        <v/>
      </c>
      <c r="F622" s="24"/>
      <c r="G622" s="25"/>
      <c r="H622" s="26"/>
      <c r="J622" s="117" t="str">
        <f t="shared" si="37"/>
        <v/>
      </c>
      <c r="K622" s="153"/>
      <c r="L622" s="105" t="str">
        <f t="shared" si="38"/>
        <v/>
      </c>
      <c r="M622" s="105" t="str">
        <f>IF(ISBLANK($D622),"",MATCH($L622,SEFA!$K:$K,0))</f>
        <v/>
      </c>
      <c r="N622" s="100" t="str">
        <f t="shared" si="39"/>
        <v/>
      </c>
    </row>
    <row r="623" spans="1:14">
      <c r="A623" s="116" t="str">
        <f t="shared" si="36"/>
        <v/>
      </c>
      <c r="B623" s="25"/>
      <c r="C623" s="105" t="str">
        <f>IF($B623&gt;0,VLOOKUP($B623,'State Agencies 070824'!$H:$L,3,FALSE),"")</f>
        <v/>
      </c>
      <c r="D623" s="25"/>
      <c r="E623" s="105" t="str">
        <f>IF($D623&gt;0,VLOOKUP($D623,'ALN 070824'!$A:$C,2,FALSE),"")</f>
        <v/>
      </c>
      <c r="F623" s="24"/>
      <c r="G623" s="25"/>
      <c r="H623" s="26"/>
      <c r="J623" s="117" t="str">
        <f t="shared" si="37"/>
        <v/>
      </c>
      <c r="K623" s="153"/>
      <c r="L623" s="105" t="str">
        <f t="shared" si="38"/>
        <v/>
      </c>
      <c r="M623" s="105" t="str">
        <f>IF(ISBLANK($D623),"",MATCH($L623,SEFA!$K:$K,0))</f>
        <v/>
      </c>
      <c r="N623" s="100" t="str">
        <f t="shared" si="39"/>
        <v/>
      </c>
    </row>
    <row r="624" spans="1:14">
      <c r="A624" s="116" t="str">
        <f t="shared" si="36"/>
        <v/>
      </c>
      <c r="B624" s="25"/>
      <c r="C624" s="105" t="str">
        <f>IF($B624&gt;0,VLOOKUP($B624,'State Agencies 070824'!$H:$L,3,FALSE),"")</f>
        <v/>
      </c>
      <c r="D624" s="25"/>
      <c r="E624" s="105" t="str">
        <f>IF($D624&gt;0,VLOOKUP($D624,'ALN 070824'!$A:$C,2,FALSE),"")</f>
        <v/>
      </c>
      <c r="F624" s="24"/>
      <c r="G624" s="25"/>
      <c r="H624" s="26"/>
      <c r="J624" s="117" t="str">
        <f t="shared" si="37"/>
        <v/>
      </c>
      <c r="K624" s="153"/>
      <c r="L624" s="105" t="str">
        <f t="shared" si="38"/>
        <v/>
      </c>
      <c r="M624" s="105" t="str">
        <f>IF(ISBLANK($D624),"",MATCH($L624,SEFA!$K:$K,0))</f>
        <v/>
      </c>
      <c r="N624" s="100" t="str">
        <f t="shared" si="39"/>
        <v/>
      </c>
    </row>
    <row r="625" spans="1:14">
      <c r="A625" s="116" t="str">
        <f t="shared" si="36"/>
        <v/>
      </c>
      <c r="B625" s="25"/>
      <c r="C625" s="105" t="str">
        <f>IF($B625&gt;0,VLOOKUP($B625,'State Agencies 070824'!$H:$L,3,FALSE),"")</f>
        <v/>
      </c>
      <c r="D625" s="25"/>
      <c r="E625" s="105" t="str">
        <f>IF($D625&gt;0,VLOOKUP($D625,'ALN 070824'!$A:$C,2,FALSE),"")</f>
        <v/>
      </c>
      <c r="F625" s="24"/>
      <c r="G625" s="25"/>
      <c r="H625" s="26"/>
      <c r="J625" s="117" t="str">
        <f t="shared" si="37"/>
        <v/>
      </c>
      <c r="K625" s="153"/>
      <c r="L625" s="105" t="str">
        <f t="shared" si="38"/>
        <v/>
      </c>
      <c r="M625" s="105" t="str">
        <f>IF(ISBLANK($D625),"",MATCH($L625,SEFA!$K:$K,0))</f>
        <v/>
      </c>
      <c r="N625" s="100" t="str">
        <f t="shared" si="39"/>
        <v/>
      </c>
    </row>
    <row r="626" spans="1:14">
      <c r="A626" s="116" t="str">
        <f t="shared" si="36"/>
        <v/>
      </c>
      <c r="B626" s="25"/>
      <c r="C626" s="105" t="str">
        <f>IF($B626&gt;0,VLOOKUP($B626,'State Agencies 070824'!$H:$L,3,FALSE),"")</f>
        <v/>
      </c>
      <c r="D626" s="25"/>
      <c r="E626" s="105" t="str">
        <f>IF($D626&gt;0,VLOOKUP($D626,'ALN 070824'!$A:$C,2,FALSE),"")</f>
        <v/>
      </c>
      <c r="F626" s="24"/>
      <c r="G626" s="25"/>
      <c r="H626" s="26"/>
      <c r="J626" s="117" t="str">
        <f t="shared" si="37"/>
        <v/>
      </c>
      <c r="K626" s="153"/>
      <c r="L626" s="105" t="str">
        <f t="shared" si="38"/>
        <v/>
      </c>
      <c r="M626" s="105" t="str">
        <f>IF(ISBLANK($D626),"",MATCH($L626,SEFA!$K:$K,0))</f>
        <v/>
      </c>
      <c r="N626" s="100" t="str">
        <f t="shared" si="39"/>
        <v/>
      </c>
    </row>
    <row r="627" spans="1:14">
      <c r="A627" s="116" t="str">
        <f t="shared" si="36"/>
        <v/>
      </c>
      <c r="B627" s="25"/>
      <c r="C627" s="105" t="str">
        <f>IF($B627&gt;0,VLOOKUP($B627,'State Agencies 070824'!$H:$L,3,FALSE),"")</f>
        <v/>
      </c>
      <c r="D627" s="25"/>
      <c r="E627" s="105" t="str">
        <f>IF($D627&gt;0,VLOOKUP($D627,'ALN 070824'!$A:$C,2,FALSE),"")</f>
        <v/>
      </c>
      <c r="F627" s="24"/>
      <c r="G627" s="25"/>
      <c r="H627" s="26"/>
      <c r="J627" s="117" t="str">
        <f t="shared" si="37"/>
        <v/>
      </c>
      <c r="K627" s="153"/>
      <c r="L627" s="105" t="str">
        <f t="shared" si="38"/>
        <v/>
      </c>
      <c r="M627" s="105" t="str">
        <f>IF(ISBLANK($D627),"",MATCH($L627,SEFA!$K:$K,0))</f>
        <v/>
      </c>
      <c r="N627" s="100" t="str">
        <f t="shared" si="39"/>
        <v/>
      </c>
    </row>
    <row r="628" spans="1:14">
      <c r="A628" s="116" t="str">
        <f t="shared" si="36"/>
        <v/>
      </c>
      <c r="B628" s="25"/>
      <c r="C628" s="105" t="str">
        <f>IF($B628&gt;0,VLOOKUP($B628,'State Agencies 070824'!$H:$L,3,FALSE),"")</f>
        <v/>
      </c>
      <c r="D628" s="25"/>
      <c r="E628" s="105" t="str">
        <f>IF($D628&gt;0,VLOOKUP($D628,'ALN 070824'!$A:$C,2,FALSE),"")</f>
        <v/>
      </c>
      <c r="F628" s="24"/>
      <c r="G628" s="25"/>
      <c r="H628" s="26"/>
      <c r="J628" s="117" t="str">
        <f t="shared" si="37"/>
        <v/>
      </c>
      <c r="K628" s="153"/>
      <c r="L628" s="105" t="str">
        <f t="shared" si="38"/>
        <v/>
      </c>
      <c r="M628" s="105" t="str">
        <f>IF(ISBLANK($D628),"",MATCH($L628,SEFA!$K:$K,0))</f>
        <v/>
      </c>
      <c r="N628" s="100" t="str">
        <f t="shared" si="39"/>
        <v/>
      </c>
    </row>
    <row r="629" spans="1:14">
      <c r="A629" s="116" t="str">
        <f t="shared" si="36"/>
        <v/>
      </c>
      <c r="B629" s="25"/>
      <c r="C629" s="105" t="str">
        <f>IF($B629&gt;0,VLOOKUP($B629,'State Agencies 070824'!$H:$L,3,FALSE),"")</f>
        <v/>
      </c>
      <c r="D629" s="25"/>
      <c r="E629" s="105" t="str">
        <f>IF($D629&gt;0,VLOOKUP($D629,'ALN 070824'!$A:$C,2,FALSE),"")</f>
        <v/>
      </c>
      <c r="F629" s="24"/>
      <c r="G629" s="25"/>
      <c r="H629" s="26"/>
      <c r="J629" s="117" t="str">
        <f t="shared" si="37"/>
        <v/>
      </c>
      <c r="K629" s="153"/>
      <c r="L629" s="105" t="str">
        <f t="shared" si="38"/>
        <v/>
      </c>
      <c r="M629" s="105" t="str">
        <f>IF(ISBLANK($D629),"",MATCH($L629,SEFA!$K:$K,0))</f>
        <v/>
      </c>
      <c r="N629" s="100" t="str">
        <f t="shared" si="39"/>
        <v/>
      </c>
    </row>
    <row r="630" spans="1:14">
      <c r="A630" s="116" t="str">
        <f t="shared" si="36"/>
        <v/>
      </c>
      <c r="B630" s="25"/>
      <c r="C630" s="105" t="str">
        <f>IF($B630&gt;0,VLOOKUP($B630,'State Agencies 070824'!$H:$L,3,FALSE),"")</f>
        <v/>
      </c>
      <c r="D630" s="25"/>
      <c r="E630" s="105" t="str">
        <f>IF($D630&gt;0,VLOOKUP($D630,'ALN 070824'!$A:$C,2,FALSE),"")</f>
        <v/>
      </c>
      <c r="F630" s="24"/>
      <c r="G630" s="25"/>
      <c r="H630" s="26"/>
      <c r="J630" s="117" t="str">
        <f t="shared" si="37"/>
        <v/>
      </c>
      <c r="K630" s="153"/>
      <c r="L630" s="105" t="str">
        <f t="shared" si="38"/>
        <v/>
      </c>
      <c r="M630" s="105" t="str">
        <f>IF(ISBLANK($D630),"",MATCH($L630,SEFA!$K:$K,0))</f>
        <v/>
      </c>
      <c r="N630" s="100" t="str">
        <f t="shared" si="39"/>
        <v/>
      </c>
    </row>
    <row r="631" spans="1:14">
      <c r="A631" s="116" t="str">
        <f t="shared" si="36"/>
        <v/>
      </c>
      <c r="B631" s="25"/>
      <c r="C631" s="105" t="str">
        <f>IF($B631&gt;0,VLOOKUP($B631,'State Agencies 070824'!$H:$L,3,FALSE),"")</f>
        <v/>
      </c>
      <c r="D631" s="25"/>
      <c r="E631" s="105" t="str">
        <f>IF($D631&gt;0,VLOOKUP($D631,'ALN 070824'!$A:$C,2,FALSE),"")</f>
        <v/>
      </c>
      <c r="F631" s="24"/>
      <c r="G631" s="25"/>
      <c r="H631" s="26"/>
      <c r="J631" s="117" t="str">
        <f t="shared" si="37"/>
        <v/>
      </c>
      <c r="K631" s="153"/>
      <c r="L631" s="105" t="str">
        <f t="shared" si="38"/>
        <v/>
      </c>
      <c r="M631" s="105" t="str">
        <f>IF(ISBLANK($D631),"",MATCH($L631,SEFA!$K:$K,0))</f>
        <v/>
      </c>
      <c r="N631" s="100" t="str">
        <f t="shared" si="39"/>
        <v/>
      </c>
    </row>
    <row r="632" spans="1:14">
      <c r="A632" s="116" t="str">
        <f t="shared" si="36"/>
        <v/>
      </c>
      <c r="B632" s="25"/>
      <c r="C632" s="105" t="str">
        <f>IF($B632&gt;0,VLOOKUP($B632,'State Agencies 070824'!$H:$L,3,FALSE),"")</f>
        <v/>
      </c>
      <c r="D632" s="25"/>
      <c r="E632" s="105" t="str">
        <f>IF($D632&gt;0,VLOOKUP($D632,'ALN 070824'!$A:$C,2,FALSE),"")</f>
        <v/>
      </c>
      <c r="F632" s="24"/>
      <c r="G632" s="25"/>
      <c r="H632" s="26"/>
      <c r="J632" s="117" t="str">
        <f t="shared" si="37"/>
        <v/>
      </c>
      <c r="K632" s="153"/>
      <c r="L632" s="105" t="str">
        <f t="shared" si="38"/>
        <v/>
      </c>
      <c r="M632" s="105" t="str">
        <f>IF(ISBLANK($D632),"",MATCH($L632,SEFA!$K:$K,0))</f>
        <v/>
      </c>
      <c r="N632" s="100" t="str">
        <f t="shared" si="39"/>
        <v/>
      </c>
    </row>
    <row r="633" spans="1:14">
      <c r="A633" s="116" t="str">
        <f t="shared" si="36"/>
        <v/>
      </c>
      <c r="B633" s="25"/>
      <c r="C633" s="105" t="str">
        <f>IF($B633&gt;0,VLOOKUP($B633,'State Agencies 070824'!$H:$L,3,FALSE),"")</f>
        <v/>
      </c>
      <c r="D633" s="25"/>
      <c r="E633" s="105" t="str">
        <f>IF($D633&gt;0,VLOOKUP($D633,'ALN 070824'!$A:$C,2,FALSE),"")</f>
        <v/>
      </c>
      <c r="F633" s="24"/>
      <c r="G633" s="25"/>
      <c r="H633" s="26"/>
      <c r="J633" s="117" t="str">
        <f t="shared" si="37"/>
        <v/>
      </c>
      <c r="K633" s="153"/>
      <c r="L633" s="105" t="str">
        <f t="shared" si="38"/>
        <v/>
      </c>
      <c r="M633" s="105" t="str">
        <f>IF(ISBLANK($D633),"",MATCH($L633,SEFA!$K:$K,0))</f>
        <v/>
      </c>
      <c r="N633" s="100" t="str">
        <f t="shared" si="39"/>
        <v/>
      </c>
    </row>
    <row r="634" spans="1:14">
      <c r="A634" s="116" t="str">
        <f t="shared" si="36"/>
        <v/>
      </c>
      <c r="B634" s="25"/>
      <c r="C634" s="105" t="str">
        <f>IF($B634&gt;0,VLOOKUP($B634,'State Agencies 070824'!$H:$L,3,FALSE),"")</f>
        <v/>
      </c>
      <c r="D634" s="25"/>
      <c r="E634" s="105" t="str">
        <f>IF($D634&gt;0,VLOOKUP($D634,'ALN 070824'!$A:$C,2,FALSE),"")</f>
        <v/>
      </c>
      <c r="F634" s="24"/>
      <c r="G634" s="25"/>
      <c r="H634" s="26"/>
      <c r="J634" s="117" t="str">
        <f t="shared" si="37"/>
        <v/>
      </c>
      <c r="K634" s="153"/>
      <c r="L634" s="105" t="str">
        <f t="shared" si="38"/>
        <v/>
      </c>
      <c r="M634" s="105" t="str">
        <f>IF(ISBLANK($D634),"",MATCH($L634,SEFA!$K:$K,0))</f>
        <v/>
      </c>
      <c r="N634" s="100" t="str">
        <f t="shared" si="39"/>
        <v/>
      </c>
    </row>
    <row r="635" spans="1:14">
      <c r="A635" s="116" t="str">
        <f t="shared" si="36"/>
        <v/>
      </c>
      <c r="B635" s="25"/>
      <c r="C635" s="105" t="str">
        <f>IF($B635&gt;0,VLOOKUP($B635,'State Agencies 070824'!$H:$L,3,FALSE),"")</f>
        <v/>
      </c>
      <c r="D635" s="25"/>
      <c r="E635" s="105" t="str">
        <f>IF($D635&gt;0,VLOOKUP($D635,'ALN 070824'!$A:$C,2,FALSE),"")</f>
        <v/>
      </c>
      <c r="F635" s="24"/>
      <c r="G635" s="25"/>
      <c r="H635" s="26"/>
      <c r="J635" s="117" t="str">
        <f t="shared" si="37"/>
        <v/>
      </c>
      <c r="K635" s="153"/>
      <c r="L635" s="105" t="str">
        <f t="shared" si="38"/>
        <v/>
      </c>
      <c r="M635" s="105" t="str">
        <f>IF(ISBLANK($D635),"",MATCH($L635,SEFA!$K:$K,0))</f>
        <v/>
      </c>
      <c r="N635" s="100" t="str">
        <f t="shared" si="39"/>
        <v/>
      </c>
    </row>
    <row r="636" spans="1:14">
      <c r="A636" s="116" t="str">
        <f t="shared" si="36"/>
        <v/>
      </c>
      <c r="B636" s="25"/>
      <c r="C636" s="105" t="str">
        <f>IF($B636&gt;0,VLOOKUP($B636,'State Agencies 070824'!$H:$L,3,FALSE),"")</f>
        <v/>
      </c>
      <c r="D636" s="25"/>
      <c r="E636" s="105" t="str">
        <f>IF($D636&gt;0,VLOOKUP($D636,'ALN 070824'!$A:$C,2,FALSE),"")</f>
        <v/>
      </c>
      <c r="F636" s="24"/>
      <c r="G636" s="25"/>
      <c r="H636" s="26"/>
      <c r="J636" s="117" t="str">
        <f t="shared" si="37"/>
        <v/>
      </c>
      <c r="K636" s="153"/>
      <c r="L636" s="105" t="str">
        <f t="shared" si="38"/>
        <v/>
      </c>
      <c r="M636" s="105" t="str">
        <f>IF(ISBLANK($D636),"",MATCH($L636,SEFA!$K:$K,0))</f>
        <v/>
      </c>
      <c r="N636" s="100" t="str">
        <f t="shared" si="39"/>
        <v/>
      </c>
    </row>
    <row r="637" spans="1:14">
      <c r="A637" s="116" t="str">
        <f t="shared" si="36"/>
        <v/>
      </c>
      <c r="B637" s="25"/>
      <c r="C637" s="105" t="str">
        <f>IF($B637&gt;0,VLOOKUP($B637,'State Agencies 070824'!$H:$L,3,FALSE),"")</f>
        <v/>
      </c>
      <c r="D637" s="25"/>
      <c r="E637" s="105" t="str">
        <f>IF($D637&gt;0,VLOOKUP($D637,'ALN 070824'!$A:$C,2,FALSE),"")</f>
        <v/>
      </c>
      <c r="F637" s="24"/>
      <c r="G637" s="25"/>
      <c r="H637" s="26"/>
      <c r="J637" s="117" t="str">
        <f t="shared" si="37"/>
        <v/>
      </c>
      <c r="K637" s="153"/>
      <c r="L637" s="105" t="str">
        <f t="shared" si="38"/>
        <v/>
      </c>
      <c r="M637" s="105" t="str">
        <f>IF(ISBLANK($D637),"",MATCH($L637,SEFA!$K:$K,0))</f>
        <v/>
      </c>
      <c r="N637" s="100" t="str">
        <f t="shared" si="39"/>
        <v/>
      </c>
    </row>
    <row r="638" spans="1:14">
      <c r="A638" s="116" t="str">
        <f t="shared" si="36"/>
        <v/>
      </c>
      <c r="B638" s="25"/>
      <c r="C638" s="105" t="str">
        <f>IF($B638&gt;0,VLOOKUP($B638,'State Agencies 070824'!$H:$L,3,FALSE),"")</f>
        <v/>
      </c>
      <c r="D638" s="25"/>
      <c r="E638" s="105" t="str">
        <f>IF($D638&gt;0,VLOOKUP($D638,'ALN 070824'!$A:$C,2,FALSE),"")</f>
        <v/>
      </c>
      <c r="F638" s="24"/>
      <c r="G638" s="25"/>
      <c r="H638" s="26"/>
      <c r="J638" s="117" t="str">
        <f t="shared" si="37"/>
        <v/>
      </c>
      <c r="K638" s="153"/>
      <c r="L638" s="105" t="str">
        <f t="shared" si="38"/>
        <v/>
      </c>
      <c r="M638" s="105" t="str">
        <f>IF(ISBLANK($D638),"",MATCH($L638,SEFA!$K:$K,0))</f>
        <v/>
      </c>
      <c r="N638" s="100" t="str">
        <f t="shared" si="39"/>
        <v/>
      </c>
    </row>
    <row r="639" spans="1:14">
      <c r="A639" s="116" t="str">
        <f t="shared" si="36"/>
        <v/>
      </c>
      <c r="B639" s="25"/>
      <c r="C639" s="105" t="str">
        <f>IF($B639&gt;0,VLOOKUP($B639,'State Agencies 070824'!$H:$L,3,FALSE),"")</f>
        <v/>
      </c>
      <c r="D639" s="25"/>
      <c r="E639" s="105" t="str">
        <f>IF($D639&gt;0,VLOOKUP($D639,'ALN 070824'!$A:$C,2,FALSE),"")</f>
        <v/>
      </c>
      <c r="F639" s="24"/>
      <c r="G639" s="25"/>
      <c r="H639" s="26"/>
      <c r="J639" s="117" t="str">
        <f t="shared" si="37"/>
        <v/>
      </c>
      <c r="K639" s="153"/>
      <c r="L639" s="105" t="str">
        <f t="shared" si="38"/>
        <v/>
      </c>
      <c r="M639" s="105" t="str">
        <f>IF(ISBLANK($D639),"",MATCH($L639,SEFA!$K:$K,0))</f>
        <v/>
      </c>
      <c r="N639" s="100" t="str">
        <f t="shared" si="39"/>
        <v/>
      </c>
    </row>
    <row r="640" spans="1:14">
      <c r="A640" s="116" t="str">
        <f t="shared" si="36"/>
        <v/>
      </c>
      <c r="B640" s="25"/>
      <c r="C640" s="105" t="str">
        <f>IF($B640&gt;0,VLOOKUP($B640,'State Agencies 070824'!$H:$L,3,FALSE),"")</f>
        <v/>
      </c>
      <c r="D640" s="25"/>
      <c r="E640" s="105" t="str">
        <f>IF($D640&gt;0,VLOOKUP($D640,'ALN 070824'!$A:$C,2,FALSE),"")</f>
        <v/>
      </c>
      <c r="F640" s="24"/>
      <c r="G640" s="25"/>
      <c r="H640" s="26"/>
      <c r="J640" s="117" t="str">
        <f t="shared" si="37"/>
        <v/>
      </c>
      <c r="K640" s="153"/>
      <c r="L640" s="105" t="str">
        <f t="shared" si="38"/>
        <v/>
      </c>
      <c r="M640" s="105" t="str">
        <f>IF(ISBLANK($D640),"",MATCH($L640,SEFA!$K:$K,0))</f>
        <v/>
      </c>
      <c r="N640" s="100" t="str">
        <f t="shared" si="39"/>
        <v/>
      </c>
    </row>
    <row r="641" spans="1:14">
      <c r="A641" s="116" t="str">
        <f t="shared" si="36"/>
        <v/>
      </c>
      <c r="B641" s="25"/>
      <c r="C641" s="105" t="str">
        <f>IF($B641&gt;0,VLOOKUP($B641,'State Agencies 070824'!$H:$L,3,FALSE),"")</f>
        <v/>
      </c>
      <c r="D641" s="25"/>
      <c r="E641" s="105" t="str">
        <f>IF($D641&gt;0,VLOOKUP($D641,'ALN 070824'!$A:$C,2,FALSE),"")</f>
        <v/>
      </c>
      <c r="F641" s="24"/>
      <c r="G641" s="25"/>
      <c r="H641" s="26"/>
      <c r="J641" s="117" t="str">
        <f t="shared" si="37"/>
        <v/>
      </c>
      <c r="K641" s="153"/>
      <c r="L641" s="105" t="str">
        <f t="shared" si="38"/>
        <v/>
      </c>
      <c r="M641" s="105" t="str">
        <f>IF(ISBLANK($D641),"",MATCH($L641,SEFA!$K:$K,0))</f>
        <v/>
      </c>
      <c r="N641" s="100" t="str">
        <f t="shared" si="39"/>
        <v/>
      </c>
    </row>
    <row r="642" spans="1:14">
      <c r="A642" s="116" t="str">
        <f t="shared" si="36"/>
        <v/>
      </c>
      <c r="B642" s="25"/>
      <c r="C642" s="105" t="str">
        <f>IF($B642&gt;0,VLOOKUP($B642,'State Agencies 070824'!$H:$L,3,FALSE),"")</f>
        <v/>
      </c>
      <c r="D642" s="25"/>
      <c r="E642" s="105" t="str">
        <f>IF($D642&gt;0,VLOOKUP($D642,'ALN 070824'!$A:$C,2,FALSE),"")</f>
        <v/>
      </c>
      <c r="F642" s="24"/>
      <c r="G642" s="25"/>
      <c r="H642" s="26"/>
      <c r="J642" s="117" t="str">
        <f t="shared" si="37"/>
        <v/>
      </c>
      <c r="K642" s="153"/>
      <c r="L642" s="105" t="str">
        <f t="shared" si="38"/>
        <v/>
      </c>
      <c r="M642" s="105" t="str">
        <f>IF(ISBLANK($D642),"",MATCH($L642,SEFA!$K:$K,0))</f>
        <v/>
      </c>
      <c r="N642" s="100" t="str">
        <f t="shared" si="39"/>
        <v/>
      </c>
    </row>
    <row r="643" spans="1:14">
      <c r="A643" s="116" t="str">
        <f t="shared" si="36"/>
        <v/>
      </c>
      <c r="B643" s="25"/>
      <c r="C643" s="105" t="str">
        <f>IF($B643&gt;0,VLOOKUP($B643,'State Agencies 070824'!$H:$L,3,FALSE),"")</f>
        <v/>
      </c>
      <c r="D643" s="25"/>
      <c r="E643" s="105" t="str">
        <f>IF($D643&gt;0,VLOOKUP($D643,'ALN 070824'!$A:$C,2,FALSE),"")</f>
        <v/>
      </c>
      <c r="F643" s="24"/>
      <c r="G643" s="25"/>
      <c r="H643" s="26"/>
      <c r="J643" s="117" t="str">
        <f t="shared" si="37"/>
        <v/>
      </c>
      <c r="K643" s="153"/>
      <c r="L643" s="105" t="str">
        <f t="shared" si="38"/>
        <v/>
      </c>
      <c r="M643" s="105" t="str">
        <f>IF(ISBLANK($D643),"",MATCH($L643,SEFA!$K:$K,0))</f>
        <v/>
      </c>
      <c r="N643" s="100" t="str">
        <f t="shared" si="39"/>
        <v/>
      </c>
    </row>
    <row r="644" spans="1:14">
      <c r="A644" s="116" t="str">
        <f t="shared" si="36"/>
        <v/>
      </c>
      <c r="B644" s="25"/>
      <c r="C644" s="105" t="str">
        <f>IF($B644&gt;0,VLOOKUP($B644,'State Agencies 070824'!$H:$L,3,FALSE),"")</f>
        <v/>
      </c>
      <c r="D644" s="25"/>
      <c r="E644" s="105" t="str">
        <f>IF($D644&gt;0,VLOOKUP($D644,'ALN 070824'!$A:$C,2,FALSE),"")</f>
        <v/>
      </c>
      <c r="F644" s="24"/>
      <c r="G644" s="25"/>
      <c r="H644" s="26"/>
      <c r="J644" s="117" t="str">
        <f t="shared" si="37"/>
        <v/>
      </c>
      <c r="K644" s="153"/>
      <c r="L644" s="105" t="str">
        <f t="shared" si="38"/>
        <v/>
      </c>
      <c r="M644" s="105" t="str">
        <f>IF(ISBLANK($D644),"",MATCH($L644,SEFA!$K:$K,0))</f>
        <v/>
      </c>
      <c r="N644" s="100" t="str">
        <f t="shared" si="39"/>
        <v/>
      </c>
    </row>
    <row r="645" spans="1:14">
      <c r="A645" s="116" t="str">
        <f t="shared" si="36"/>
        <v/>
      </c>
      <c r="B645" s="25"/>
      <c r="C645" s="105" t="str">
        <f>IF($B645&gt;0,VLOOKUP($B645,'State Agencies 070824'!$H:$L,3,FALSE),"")</f>
        <v/>
      </c>
      <c r="D645" s="25"/>
      <c r="E645" s="105" t="str">
        <f>IF($D645&gt;0,VLOOKUP($D645,'ALN 070824'!$A:$C,2,FALSE),"")</f>
        <v/>
      </c>
      <c r="F645" s="24"/>
      <c r="G645" s="25"/>
      <c r="H645" s="26"/>
      <c r="J645" s="117" t="str">
        <f t="shared" si="37"/>
        <v/>
      </c>
      <c r="K645" s="153"/>
      <c r="L645" s="105" t="str">
        <f t="shared" si="38"/>
        <v/>
      </c>
      <c r="M645" s="105" t="str">
        <f>IF(ISBLANK($D645),"",MATCH($L645,SEFA!$K:$K,0))</f>
        <v/>
      </c>
      <c r="N645" s="100" t="str">
        <f t="shared" si="39"/>
        <v/>
      </c>
    </row>
    <row r="646" spans="1:14">
      <c r="A646" s="116" t="str">
        <f t="shared" si="36"/>
        <v/>
      </c>
      <c r="B646" s="25"/>
      <c r="C646" s="105" t="str">
        <f>IF($B646&gt;0,VLOOKUP($B646,'State Agencies 070824'!$H:$L,3,FALSE),"")</f>
        <v/>
      </c>
      <c r="D646" s="25"/>
      <c r="E646" s="105" t="str">
        <f>IF($D646&gt;0,VLOOKUP($D646,'ALN 070824'!$A:$C,2,FALSE),"")</f>
        <v/>
      </c>
      <c r="F646" s="24"/>
      <c r="G646" s="25"/>
      <c r="H646" s="26"/>
      <c r="J646" s="117" t="str">
        <f t="shared" si="37"/>
        <v/>
      </c>
      <c r="K646" s="153"/>
      <c r="L646" s="105" t="str">
        <f t="shared" si="38"/>
        <v/>
      </c>
      <c r="M646" s="105" t="str">
        <f>IF(ISBLANK($D646),"",MATCH($L646,SEFA!$K:$K,0))</f>
        <v/>
      </c>
      <c r="N646" s="100" t="str">
        <f t="shared" si="39"/>
        <v/>
      </c>
    </row>
    <row r="647" spans="1:14">
      <c r="A647" s="116" t="str">
        <f t="shared" si="36"/>
        <v/>
      </c>
      <c r="B647" s="25"/>
      <c r="C647" s="105" t="str">
        <f>IF($B647&gt;0,VLOOKUP($B647,'State Agencies 070824'!$H:$L,3,FALSE),"")</f>
        <v/>
      </c>
      <c r="D647" s="25"/>
      <c r="E647" s="105" t="str">
        <f>IF($D647&gt;0,VLOOKUP($D647,'ALN 070824'!$A:$C,2,FALSE),"")</f>
        <v/>
      </c>
      <c r="F647" s="24"/>
      <c r="G647" s="25"/>
      <c r="H647" s="26"/>
      <c r="J647" s="117" t="str">
        <f t="shared" si="37"/>
        <v/>
      </c>
      <c r="K647" s="153"/>
      <c r="L647" s="105" t="str">
        <f t="shared" si="38"/>
        <v/>
      </c>
      <c r="M647" s="105" t="str">
        <f>IF(ISBLANK($D647),"",MATCH($L647,SEFA!$K:$K,0))</f>
        <v/>
      </c>
      <c r="N647" s="100" t="str">
        <f t="shared" si="39"/>
        <v/>
      </c>
    </row>
    <row r="648" spans="1:14">
      <c r="A648" s="116" t="str">
        <f t="shared" si="36"/>
        <v/>
      </c>
      <c r="B648" s="25"/>
      <c r="C648" s="105" t="str">
        <f>IF($B648&gt;0,VLOOKUP($B648,'State Agencies 070824'!$H:$L,3,FALSE),"")</f>
        <v/>
      </c>
      <c r="D648" s="25"/>
      <c r="E648" s="105" t="str">
        <f>IF($D648&gt;0,VLOOKUP($D648,'ALN 070824'!$A:$C,2,FALSE),"")</f>
        <v/>
      </c>
      <c r="F648" s="24"/>
      <c r="G648" s="25"/>
      <c r="H648" s="26"/>
      <c r="J648" s="117" t="str">
        <f t="shared" si="37"/>
        <v/>
      </c>
      <c r="K648" s="153"/>
      <c r="L648" s="105" t="str">
        <f t="shared" si="38"/>
        <v/>
      </c>
      <c r="M648" s="105" t="str">
        <f>IF(ISBLANK($D648),"",MATCH($L648,SEFA!$K:$K,0))</f>
        <v/>
      </c>
      <c r="N648" s="100" t="str">
        <f t="shared" si="39"/>
        <v/>
      </c>
    </row>
    <row r="649" spans="1:14">
      <c r="A649" s="116" t="str">
        <f t="shared" ref="A649:A712" si="40">IF($B649=0,"",$B$2)</f>
        <v/>
      </c>
      <c r="B649" s="25"/>
      <c r="C649" s="105" t="str">
        <f>IF($B649&gt;0,VLOOKUP($B649,'State Agencies 070824'!$H:$L,3,FALSE),"")</f>
        <v/>
      </c>
      <c r="D649" s="25"/>
      <c r="E649" s="105" t="str">
        <f>IF($D649&gt;0,VLOOKUP($D649,'ALN 070824'!$A:$C,2,FALSE),"")</f>
        <v/>
      </c>
      <c r="F649" s="24"/>
      <c r="G649" s="25"/>
      <c r="H649" s="26"/>
      <c r="J649" s="117" t="str">
        <f t="shared" ref="J649:J712" si="41">IF(ISERROR($M649),CONCATENATE($D649," ",$G649),"")</f>
        <v/>
      </c>
      <c r="K649" s="153"/>
      <c r="L649" s="105" t="str">
        <f t="shared" ref="L649:L712" si="42">CONCATENATE($D649,$G649)</f>
        <v/>
      </c>
      <c r="M649" s="105" t="str">
        <f>IF(ISBLANK($D649),"",MATCH($L649,SEFA!$K:$K,0))</f>
        <v/>
      </c>
      <c r="N649" s="100" t="str">
        <f t="shared" ref="N649:N712" si="43">CONCATENATE($B649,$D649,$G649,$H649)</f>
        <v/>
      </c>
    </row>
    <row r="650" spans="1:14">
      <c r="A650" s="116" t="str">
        <f t="shared" si="40"/>
        <v/>
      </c>
      <c r="B650" s="25"/>
      <c r="C650" s="105" t="str">
        <f>IF($B650&gt;0,VLOOKUP($B650,'State Agencies 070824'!$H:$L,3,FALSE),"")</f>
        <v/>
      </c>
      <c r="D650" s="25"/>
      <c r="E650" s="105" t="str">
        <f>IF($D650&gt;0,VLOOKUP($D650,'ALN 070824'!$A:$C,2,FALSE),"")</f>
        <v/>
      </c>
      <c r="F650" s="24"/>
      <c r="G650" s="25"/>
      <c r="H650" s="26"/>
      <c r="J650" s="117" t="str">
        <f t="shared" si="41"/>
        <v/>
      </c>
      <c r="K650" s="153"/>
      <c r="L650" s="105" t="str">
        <f t="shared" si="42"/>
        <v/>
      </c>
      <c r="M650" s="105" t="str">
        <f>IF(ISBLANK($D650),"",MATCH($L650,SEFA!$K:$K,0))</f>
        <v/>
      </c>
      <c r="N650" s="100" t="str">
        <f t="shared" si="43"/>
        <v/>
      </c>
    </row>
    <row r="651" spans="1:14">
      <c r="A651" s="116" t="str">
        <f t="shared" si="40"/>
        <v/>
      </c>
      <c r="B651" s="25"/>
      <c r="C651" s="105" t="str">
        <f>IF($B651&gt;0,VLOOKUP($B651,'State Agencies 070824'!$H:$L,3,FALSE),"")</f>
        <v/>
      </c>
      <c r="D651" s="25"/>
      <c r="E651" s="105" t="str">
        <f>IF($D651&gt;0,VLOOKUP($D651,'ALN 070824'!$A:$C,2,FALSE),"")</f>
        <v/>
      </c>
      <c r="F651" s="24"/>
      <c r="G651" s="25"/>
      <c r="H651" s="26"/>
      <c r="J651" s="117" t="str">
        <f t="shared" si="41"/>
        <v/>
      </c>
      <c r="K651" s="153"/>
      <c r="L651" s="105" t="str">
        <f t="shared" si="42"/>
        <v/>
      </c>
      <c r="M651" s="105" t="str">
        <f>IF(ISBLANK($D651),"",MATCH($L651,SEFA!$K:$K,0))</f>
        <v/>
      </c>
      <c r="N651" s="100" t="str">
        <f t="shared" si="43"/>
        <v/>
      </c>
    </row>
    <row r="652" spans="1:14">
      <c r="A652" s="116" t="str">
        <f t="shared" si="40"/>
        <v/>
      </c>
      <c r="B652" s="25"/>
      <c r="C652" s="105" t="str">
        <f>IF($B652&gt;0,VLOOKUP($B652,'State Agencies 070824'!$H:$L,3,FALSE),"")</f>
        <v/>
      </c>
      <c r="D652" s="25"/>
      <c r="E652" s="105" t="str">
        <f>IF($D652&gt;0,VLOOKUP($D652,'ALN 070824'!$A:$C,2,FALSE),"")</f>
        <v/>
      </c>
      <c r="F652" s="24"/>
      <c r="G652" s="25"/>
      <c r="H652" s="26"/>
      <c r="J652" s="117" t="str">
        <f t="shared" si="41"/>
        <v/>
      </c>
      <c r="K652" s="153"/>
      <c r="L652" s="105" t="str">
        <f t="shared" si="42"/>
        <v/>
      </c>
      <c r="M652" s="105" t="str">
        <f>IF(ISBLANK($D652),"",MATCH($L652,SEFA!$K:$K,0))</f>
        <v/>
      </c>
      <c r="N652" s="100" t="str">
        <f t="shared" si="43"/>
        <v/>
      </c>
    </row>
    <row r="653" spans="1:14">
      <c r="A653" s="116" t="str">
        <f t="shared" si="40"/>
        <v/>
      </c>
      <c r="B653" s="25"/>
      <c r="C653" s="105" t="str">
        <f>IF($B653&gt;0,VLOOKUP($B653,'State Agencies 070824'!$H:$L,3,FALSE),"")</f>
        <v/>
      </c>
      <c r="D653" s="25"/>
      <c r="E653" s="105" t="str">
        <f>IF($D653&gt;0,VLOOKUP($D653,'ALN 070824'!$A:$C,2,FALSE),"")</f>
        <v/>
      </c>
      <c r="F653" s="24"/>
      <c r="G653" s="25"/>
      <c r="H653" s="26"/>
      <c r="J653" s="117" t="str">
        <f t="shared" si="41"/>
        <v/>
      </c>
      <c r="K653" s="153"/>
      <c r="L653" s="105" t="str">
        <f t="shared" si="42"/>
        <v/>
      </c>
      <c r="M653" s="105" t="str">
        <f>IF(ISBLANK($D653),"",MATCH($L653,SEFA!$K:$K,0))</f>
        <v/>
      </c>
      <c r="N653" s="100" t="str">
        <f t="shared" si="43"/>
        <v/>
      </c>
    </row>
    <row r="654" spans="1:14">
      <c r="A654" s="116" t="str">
        <f t="shared" si="40"/>
        <v/>
      </c>
      <c r="B654" s="25"/>
      <c r="C654" s="105" t="str">
        <f>IF($B654&gt;0,VLOOKUP($B654,'State Agencies 070824'!$H:$L,3,FALSE),"")</f>
        <v/>
      </c>
      <c r="D654" s="25"/>
      <c r="E654" s="105" t="str">
        <f>IF($D654&gt;0,VLOOKUP($D654,'ALN 070824'!$A:$C,2,FALSE),"")</f>
        <v/>
      </c>
      <c r="F654" s="24"/>
      <c r="G654" s="25"/>
      <c r="H654" s="26"/>
      <c r="J654" s="117" t="str">
        <f t="shared" si="41"/>
        <v/>
      </c>
      <c r="K654" s="153"/>
      <c r="L654" s="105" t="str">
        <f t="shared" si="42"/>
        <v/>
      </c>
      <c r="M654" s="105" t="str">
        <f>IF(ISBLANK($D654),"",MATCH($L654,SEFA!$K:$K,0))</f>
        <v/>
      </c>
      <c r="N654" s="100" t="str">
        <f t="shared" si="43"/>
        <v/>
      </c>
    </row>
    <row r="655" spans="1:14">
      <c r="A655" s="116" t="str">
        <f t="shared" si="40"/>
        <v/>
      </c>
      <c r="B655" s="25"/>
      <c r="C655" s="105" t="str">
        <f>IF($B655&gt;0,VLOOKUP($B655,'State Agencies 070824'!$H:$L,3,FALSE),"")</f>
        <v/>
      </c>
      <c r="D655" s="25"/>
      <c r="E655" s="105" t="str">
        <f>IF($D655&gt;0,VLOOKUP($D655,'ALN 070824'!$A:$C,2,FALSE),"")</f>
        <v/>
      </c>
      <c r="F655" s="24"/>
      <c r="G655" s="25"/>
      <c r="H655" s="26"/>
      <c r="J655" s="117" t="str">
        <f t="shared" si="41"/>
        <v/>
      </c>
      <c r="K655" s="153"/>
      <c r="L655" s="105" t="str">
        <f t="shared" si="42"/>
        <v/>
      </c>
      <c r="M655" s="105" t="str">
        <f>IF(ISBLANK($D655),"",MATCH($L655,SEFA!$K:$K,0))</f>
        <v/>
      </c>
      <c r="N655" s="100" t="str">
        <f t="shared" si="43"/>
        <v/>
      </c>
    </row>
    <row r="656" spans="1:14">
      <c r="A656" s="116" t="str">
        <f t="shared" si="40"/>
        <v/>
      </c>
      <c r="B656" s="25"/>
      <c r="C656" s="105" t="str">
        <f>IF($B656&gt;0,VLOOKUP($B656,'State Agencies 070824'!$H:$L,3,FALSE),"")</f>
        <v/>
      </c>
      <c r="D656" s="25"/>
      <c r="E656" s="105" t="str">
        <f>IF($D656&gt;0,VLOOKUP($D656,'ALN 070824'!$A:$C,2,FALSE),"")</f>
        <v/>
      </c>
      <c r="F656" s="24"/>
      <c r="G656" s="25"/>
      <c r="H656" s="26"/>
      <c r="J656" s="117" t="str">
        <f t="shared" si="41"/>
        <v/>
      </c>
      <c r="K656" s="153"/>
      <c r="L656" s="105" t="str">
        <f t="shared" si="42"/>
        <v/>
      </c>
      <c r="M656" s="105" t="str">
        <f>IF(ISBLANK($D656),"",MATCH($L656,SEFA!$K:$K,0))</f>
        <v/>
      </c>
      <c r="N656" s="100" t="str">
        <f t="shared" si="43"/>
        <v/>
      </c>
    </row>
    <row r="657" spans="1:14">
      <c r="A657" s="116" t="str">
        <f t="shared" si="40"/>
        <v/>
      </c>
      <c r="B657" s="25"/>
      <c r="C657" s="105" t="str">
        <f>IF($B657&gt;0,VLOOKUP($B657,'State Agencies 070824'!$H:$L,3,FALSE),"")</f>
        <v/>
      </c>
      <c r="D657" s="25"/>
      <c r="E657" s="105" t="str">
        <f>IF($D657&gt;0,VLOOKUP($D657,'ALN 070824'!$A:$C,2,FALSE),"")</f>
        <v/>
      </c>
      <c r="F657" s="24"/>
      <c r="G657" s="25"/>
      <c r="H657" s="26"/>
      <c r="J657" s="117" t="str">
        <f t="shared" si="41"/>
        <v/>
      </c>
      <c r="K657" s="153"/>
      <c r="L657" s="105" t="str">
        <f t="shared" si="42"/>
        <v/>
      </c>
      <c r="M657" s="105" t="str">
        <f>IF(ISBLANK($D657),"",MATCH($L657,SEFA!$K:$K,0))</f>
        <v/>
      </c>
      <c r="N657" s="100" t="str">
        <f t="shared" si="43"/>
        <v/>
      </c>
    </row>
    <row r="658" spans="1:14">
      <c r="A658" s="116" t="str">
        <f t="shared" si="40"/>
        <v/>
      </c>
      <c r="B658" s="25"/>
      <c r="C658" s="105" t="str">
        <f>IF($B658&gt;0,VLOOKUP($B658,'State Agencies 070824'!$H:$L,3,FALSE),"")</f>
        <v/>
      </c>
      <c r="D658" s="25"/>
      <c r="E658" s="105" t="str">
        <f>IF($D658&gt;0,VLOOKUP($D658,'ALN 070824'!$A:$C,2,FALSE),"")</f>
        <v/>
      </c>
      <c r="F658" s="24"/>
      <c r="G658" s="25"/>
      <c r="H658" s="26"/>
      <c r="J658" s="117" t="str">
        <f t="shared" si="41"/>
        <v/>
      </c>
      <c r="K658" s="153"/>
      <c r="L658" s="105" t="str">
        <f t="shared" si="42"/>
        <v/>
      </c>
      <c r="M658" s="105" t="str">
        <f>IF(ISBLANK($D658),"",MATCH($L658,SEFA!$K:$K,0))</f>
        <v/>
      </c>
      <c r="N658" s="100" t="str">
        <f t="shared" si="43"/>
        <v/>
      </c>
    </row>
    <row r="659" spans="1:14">
      <c r="A659" s="116" t="str">
        <f t="shared" si="40"/>
        <v/>
      </c>
      <c r="B659" s="25"/>
      <c r="C659" s="105" t="str">
        <f>IF($B659&gt;0,VLOOKUP($B659,'State Agencies 070824'!$H:$L,3,FALSE),"")</f>
        <v/>
      </c>
      <c r="D659" s="25"/>
      <c r="E659" s="105" t="str">
        <f>IF($D659&gt;0,VLOOKUP($D659,'ALN 070824'!$A:$C,2,FALSE),"")</f>
        <v/>
      </c>
      <c r="F659" s="24"/>
      <c r="G659" s="25"/>
      <c r="H659" s="26"/>
      <c r="J659" s="117" t="str">
        <f t="shared" si="41"/>
        <v/>
      </c>
      <c r="K659" s="153"/>
      <c r="L659" s="105" t="str">
        <f t="shared" si="42"/>
        <v/>
      </c>
      <c r="M659" s="105" t="str">
        <f>IF(ISBLANK($D659),"",MATCH($L659,SEFA!$K:$K,0))</f>
        <v/>
      </c>
      <c r="N659" s="100" t="str">
        <f t="shared" si="43"/>
        <v/>
      </c>
    </row>
    <row r="660" spans="1:14">
      <c r="A660" s="116" t="str">
        <f t="shared" si="40"/>
        <v/>
      </c>
      <c r="B660" s="25"/>
      <c r="C660" s="105" t="str">
        <f>IF($B660&gt;0,VLOOKUP($B660,'State Agencies 070824'!$H:$L,3,FALSE),"")</f>
        <v/>
      </c>
      <c r="D660" s="25"/>
      <c r="E660" s="105" t="str">
        <f>IF($D660&gt;0,VLOOKUP($D660,'ALN 070824'!$A:$C,2,FALSE),"")</f>
        <v/>
      </c>
      <c r="F660" s="24"/>
      <c r="G660" s="25"/>
      <c r="H660" s="26"/>
      <c r="J660" s="117" t="str">
        <f t="shared" si="41"/>
        <v/>
      </c>
      <c r="K660" s="153"/>
      <c r="L660" s="105" t="str">
        <f t="shared" si="42"/>
        <v/>
      </c>
      <c r="M660" s="105" t="str">
        <f>IF(ISBLANK($D660),"",MATCH($L660,SEFA!$K:$K,0))</f>
        <v/>
      </c>
      <c r="N660" s="100" t="str">
        <f t="shared" si="43"/>
        <v/>
      </c>
    </row>
    <row r="661" spans="1:14">
      <c r="A661" s="116" t="str">
        <f t="shared" si="40"/>
        <v/>
      </c>
      <c r="B661" s="25"/>
      <c r="C661" s="105" t="str">
        <f>IF($B661&gt;0,VLOOKUP($B661,'State Agencies 070824'!$H:$L,3,FALSE),"")</f>
        <v/>
      </c>
      <c r="D661" s="25"/>
      <c r="E661" s="105" t="str">
        <f>IF($D661&gt;0,VLOOKUP($D661,'ALN 070824'!$A:$C,2,FALSE),"")</f>
        <v/>
      </c>
      <c r="F661" s="24"/>
      <c r="G661" s="25"/>
      <c r="H661" s="26"/>
      <c r="J661" s="117" t="str">
        <f t="shared" si="41"/>
        <v/>
      </c>
      <c r="K661" s="153"/>
      <c r="L661" s="105" t="str">
        <f t="shared" si="42"/>
        <v/>
      </c>
      <c r="M661" s="105" t="str">
        <f>IF(ISBLANK($D661),"",MATCH($L661,SEFA!$K:$K,0))</f>
        <v/>
      </c>
      <c r="N661" s="100" t="str">
        <f t="shared" si="43"/>
        <v/>
      </c>
    </row>
    <row r="662" spans="1:14">
      <c r="A662" s="116" t="str">
        <f t="shared" si="40"/>
        <v/>
      </c>
      <c r="B662" s="25"/>
      <c r="C662" s="105" t="str">
        <f>IF($B662&gt;0,VLOOKUP($B662,'State Agencies 070824'!$H:$L,3,FALSE),"")</f>
        <v/>
      </c>
      <c r="D662" s="25"/>
      <c r="E662" s="105" t="str">
        <f>IF($D662&gt;0,VLOOKUP($D662,'ALN 070824'!$A:$C,2,FALSE),"")</f>
        <v/>
      </c>
      <c r="F662" s="24"/>
      <c r="G662" s="25"/>
      <c r="H662" s="26"/>
      <c r="J662" s="117" t="str">
        <f t="shared" si="41"/>
        <v/>
      </c>
      <c r="K662" s="153"/>
      <c r="L662" s="105" t="str">
        <f t="shared" si="42"/>
        <v/>
      </c>
      <c r="M662" s="105" t="str">
        <f>IF(ISBLANK($D662),"",MATCH($L662,SEFA!$K:$K,0))</f>
        <v/>
      </c>
      <c r="N662" s="100" t="str">
        <f t="shared" si="43"/>
        <v/>
      </c>
    </row>
    <row r="663" spans="1:14">
      <c r="A663" s="116" t="str">
        <f t="shared" si="40"/>
        <v/>
      </c>
      <c r="B663" s="25"/>
      <c r="C663" s="105" t="str">
        <f>IF($B663&gt;0,VLOOKUP($B663,'State Agencies 070824'!$H:$L,3,FALSE),"")</f>
        <v/>
      </c>
      <c r="D663" s="25"/>
      <c r="E663" s="105" t="str">
        <f>IF($D663&gt;0,VLOOKUP($D663,'ALN 070824'!$A:$C,2,FALSE),"")</f>
        <v/>
      </c>
      <c r="F663" s="24"/>
      <c r="G663" s="25"/>
      <c r="H663" s="26"/>
      <c r="J663" s="117" t="str">
        <f t="shared" si="41"/>
        <v/>
      </c>
      <c r="K663" s="153"/>
      <c r="L663" s="105" t="str">
        <f t="shared" si="42"/>
        <v/>
      </c>
      <c r="M663" s="105" t="str">
        <f>IF(ISBLANK($D663),"",MATCH($L663,SEFA!$K:$K,0))</f>
        <v/>
      </c>
      <c r="N663" s="100" t="str">
        <f t="shared" si="43"/>
        <v/>
      </c>
    </row>
    <row r="664" spans="1:14">
      <c r="A664" s="116" t="str">
        <f t="shared" si="40"/>
        <v/>
      </c>
      <c r="B664" s="25"/>
      <c r="C664" s="105" t="str">
        <f>IF($B664&gt;0,VLOOKUP($B664,'State Agencies 070824'!$H:$L,3,FALSE),"")</f>
        <v/>
      </c>
      <c r="D664" s="25"/>
      <c r="E664" s="105" t="str">
        <f>IF($D664&gt;0,VLOOKUP($D664,'ALN 070824'!$A:$C,2,FALSE),"")</f>
        <v/>
      </c>
      <c r="F664" s="24"/>
      <c r="G664" s="25"/>
      <c r="H664" s="26"/>
      <c r="J664" s="117" t="str">
        <f t="shared" si="41"/>
        <v/>
      </c>
      <c r="K664" s="153"/>
      <c r="L664" s="105" t="str">
        <f t="shared" si="42"/>
        <v/>
      </c>
      <c r="M664" s="105" t="str">
        <f>IF(ISBLANK($D664),"",MATCH($L664,SEFA!$K:$K,0))</f>
        <v/>
      </c>
      <c r="N664" s="100" t="str">
        <f t="shared" si="43"/>
        <v/>
      </c>
    </row>
    <row r="665" spans="1:14">
      <c r="A665" s="116" t="str">
        <f t="shared" si="40"/>
        <v/>
      </c>
      <c r="B665" s="25"/>
      <c r="C665" s="105" t="str">
        <f>IF($B665&gt;0,VLOOKUP($B665,'State Agencies 070824'!$H:$L,3,FALSE),"")</f>
        <v/>
      </c>
      <c r="D665" s="25"/>
      <c r="E665" s="105" t="str">
        <f>IF($D665&gt;0,VLOOKUP($D665,'ALN 070824'!$A:$C,2,FALSE),"")</f>
        <v/>
      </c>
      <c r="F665" s="24"/>
      <c r="G665" s="25"/>
      <c r="H665" s="26"/>
      <c r="J665" s="117" t="str">
        <f t="shared" si="41"/>
        <v/>
      </c>
      <c r="K665" s="153"/>
      <c r="L665" s="105" t="str">
        <f t="shared" si="42"/>
        <v/>
      </c>
      <c r="M665" s="105" t="str">
        <f>IF(ISBLANK($D665),"",MATCH($L665,SEFA!$K:$K,0))</f>
        <v/>
      </c>
      <c r="N665" s="100" t="str">
        <f t="shared" si="43"/>
        <v/>
      </c>
    </row>
    <row r="666" spans="1:14">
      <c r="A666" s="116" t="str">
        <f t="shared" si="40"/>
        <v/>
      </c>
      <c r="B666" s="25"/>
      <c r="C666" s="105" t="str">
        <f>IF($B666&gt;0,VLOOKUP($B666,'State Agencies 070824'!$H:$L,3,FALSE),"")</f>
        <v/>
      </c>
      <c r="D666" s="25"/>
      <c r="E666" s="105" t="str">
        <f>IF($D666&gt;0,VLOOKUP($D666,'ALN 070824'!$A:$C,2,FALSE),"")</f>
        <v/>
      </c>
      <c r="F666" s="24"/>
      <c r="G666" s="25"/>
      <c r="H666" s="26"/>
      <c r="J666" s="117" t="str">
        <f t="shared" si="41"/>
        <v/>
      </c>
      <c r="K666" s="153"/>
      <c r="L666" s="105" t="str">
        <f t="shared" si="42"/>
        <v/>
      </c>
      <c r="M666" s="105" t="str">
        <f>IF(ISBLANK($D666),"",MATCH($L666,SEFA!$K:$K,0))</f>
        <v/>
      </c>
      <c r="N666" s="100" t="str">
        <f t="shared" si="43"/>
        <v/>
      </c>
    </row>
    <row r="667" spans="1:14">
      <c r="A667" s="116" t="str">
        <f t="shared" si="40"/>
        <v/>
      </c>
      <c r="B667" s="25"/>
      <c r="C667" s="105" t="str">
        <f>IF($B667&gt;0,VLOOKUP($B667,'State Agencies 070824'!$H:$L,3,FALSE),"")</f>
        <v/>
      </c>
      <c r="D667" s="25"/>
      <c r="E667" s="105" t="str">
        <f>IF($D667&gt;0,VLOOKUP($D667,'ALN 070824'!$A:$C,2,FALSE),"")</f>
        <v/>
      </c>
      <c r="F667" s="24"/>
      <c r="G667" s="25"/>
      <c r="H667" s="26"/>
      <c r="J667" s="117" t="str">
        <f t="shared" si="41"/>
        <v/>
      </c>
      <c r="K667" s="153"/>
      <c r="L667" s="105" t="str">
        <f t="shared" si="42"/>
        <v/>
      </c>
      <c r="M667" s="105" t="str">
        <f>IF(ISBLANK($D667),"",MATCH($L667,SEFA!$K:$K,0))</f>
        <v/>
      </c>
      <c r="N667" s="100" t="str">
        <f t="shared" si="43"/>
        <v/>
      </c>
    </row>
    <row r="668" spans="1:14">
      <c r="A668" s="116" t="str">
        <f t="shared" si="40"/>
        <v/>
      </c>
      <c r="B668" s="25"/>
      <c r="C668" s="105" t="str">
        <f>IF($B668&gt;0,VLOOKUP($B668,'State Agencies 070824'!$H:$L,3,FALSE),"")</f>
        <v/>
      </c>
      <c r="D668" s="25"/>
      <c r="E668" s="105" t="str">
        <f>IF($D668&gt;0,VLOOKUP($D668,'ALN 070824'!$A:$C,2,FALSE),"")</f>
        <v/>
      </c>
      <c r="F668" s="24"/>
      <c r="G668" s="25"/>
      <c r="H668" s="26"/>
      <c r="J668" s="117" t="str">
        <f t="shared" si="41"/>
        <v/>
      </c>
      <c r="K668" s="153"/>
      <c r="L668" s="105" t="str">
        <f t="shared" si="42"/>
        <v/>
      </c>
      <c r="M668" s="105" t="str">
        <f>IF(ISBLANK($D668),"",MATCH($L668,SEFA!$K:$K,0))</f>
        <v/>
      </c>
      <c r="N668" s="100" t="str">
        <f t="shared" si="43"/>
        <v/>
      </c>
    </row>
    <row r="669" spans="1:14">
      <c r="A669" s="116" t="str">
        <f t="shared" si="40"/>
        <v/>
      </c>
      <c r="B669" s="25"/>
      <c r="C669" s="105" t="str">
        <f>IF($B669&gt;0,VLOOKUP($B669,'State Agencies 070824'!$H:$L,3,FALSE),"")</f>
        <v/>
      </c>
      <c r="D669" s="25"/>
      <c r="E669" s="105" t="str">
        <f>IF($D669&gt;0,VLOOKUP($D669,'ALN 070824'!$A:$C,2,FALSE),"")</f>
        <v/>
      </c>
      <c r="F669" s="24"/>
      <c r="G669" s="25"/>
      <c r="H669" s="26"/>
      <c r="J669" s="117" t="str">
        <f t="shared" si="41"/>
        <v/>
      </c>
      <c r="K669" s="153"/>
      <c r="L669" s="105" t="str">
        <f t="shared" si="42"/>
        <v/>
      </c>
      <c r="M669" s="105" t="str">
        <f>IF(ISBLANK($D669),"",MATCH($L669,SEFA!$K:$K,0))</f>
        <v/>
      </c>
      <c r="N669" s="100" t="str">
        <f t="shared" si="43"/>
        <v/>
      </c>
    </row>
    <row r="670" spans="1:14">
      <c r="A670" s="116" t="str">
        <f t="shared" si="40"/>
        <v/>
      </c>
      <c r="B670" s="25"/>
      <c r="C670" s="105" t="str">
        <f>IF($B670&gt;0,VLOOKUP($B670,'State Agencies 070824'!$H:$L,3,FALSE),"")</f>
        <v/>
      </c>
      <c r="D670" s="25"/>
      <c r="E670" s="105" t="str">
        <f>IF($D670&gt;0,VLOOKUP($D670,'ALN 070824'!$A:$C,2,FALSE),"")</f>
        <v/>
      </c>
      <c r="F670" s="24"/>
      <c r="G670" s="25"/>
      <c r="H670" s="26"/>
      <c r="J670" s="117" t="str">
        <f t="shared" si="41"/>
        <v/>
      </c>
      <c r="K670" s="153"/>
      <c r="L670" s="105" t="str">
        <f t="shared" si="42"/>
        <v/>
      </c>
      <c r="M670" s="105" t="str">
        <f>IF(ISBLANK($D670),"",MATCH($L670,SEFA!$K:$K,0))</f>
        <v/>
      </c>
      <c r="N670" s="100" t="str">
        <f t="shared" si="43"/>
        <v/>
      </c>
    </row>
    <row r="671" spans="1:14">
      <c r="A671" s="116" t="str">
        <f t="shared" si="40"/>
        <v/>
      </c>
      <c r="B671" s="25"/>
      <c r="C671" s="105" t="str">
        <f>IF($B671&gt;0,VLOOKUP($B671,'State Agencies 070824'!$H:$L,3,FALSE),"")</f>
        <v/>
      </c>
      <c r="D671" s="25"/>
      <c r="E671" s="105" t="str">
        <f>IF($D671&gt;0,VLOOKUP($D671,'ALN 070824'!$A:$C,2,FALSE),"")</f>
        <v/>
      </c>
      <c r="F671" s="24"/>
      <c r="G671" s="25"/>
      <c r="H671" s="26"/>
      <c r="J671" s="117" t="str">
        <f t="shared" si="41"/>
        <v/>
      </c>
      <c r="K671" s="153"/>
      <c r="L671" s="105" t="str">
        <f t="shared" si="42"/>
        <v/>
      </c>
      <c r="M671" s="105" t="str">
        <f>IF(ISBLANK($D671),"",MATCH($L671,SEFA!$K:$K,0))</f>
        <v/>
      </c>
      <c r="N671" s="100" t="str">
        <f t="shared" si="43"/>
        <v/>
      </c>
    </row>
    <row r="672" spans="1:14">
      <c r="A672" s="116" t="str">
        <f t="shared" si="40"/>
        <v/>
      </c>
      <c r="B672" s="25"/>
      <c r="C672" s="105" t="str">
        <f>IF($B672&gt;0,VLOOKUP($B672,'State Agencies 070824'!$H:$L,3,FALSE),"")</f>
        <v/>
      </c>
      <c r="D672" s="25"/>
      <c r="E672" s="105" t="str">
        <f>IF($D672&gt;0,VLOOKUP($D672,'ALN 070824'!$A:$C,2,FALSE),"")</f>
        <v/>
      </c>
      <c r="F672" s="24"/>
      <c r="G672" s="25"/>
      <c r="H672" s="26"/>
      <c r="J672" s="117" t="str">
        <f t="shared" si="41"/>
        <v/>
      </c>
      <c r="K672" s="153"/>
      <c r="L672" s="105" t="str">
        <f t="shared" si="42"/>
        <v/>
      </c>
      <c r="M672" s="105" t="str">
        <f>IF(ISBLANK($D672),"",MATCH($L672,SEFA!$K:$K,0))</f>
        <v/>
      </c>
      <c r="N672" s="100" t="str">
        <f t="shared" si="43"/>
        <v/>
      </c>
    </row>
    <row r="673" spans="1:14">
      <c r="A673" s="116" t="str">
        <f t="shared" si="40"/>
        <v/>
      </c>
      <c r="B673" s="25"/>
      <c r="C673" s="105" t="str">
        <f>IF($B673&gt;0,VLOOKUP($B673,'State Agencies 070824'!$H:$L,3,FALSE),"")</f>
        <v/>
      </c>
      <c r="D673" s="25"/>
      <c r="E673" s="105" t="str">
        <f>IF($D673&gt;0,VLOOKUP($D673,'ALN 070824'!$A:$C,2,FALSE),"")</f>
        <v/>
      </c>
      <c r="F673" s="24"/>
      <c r="G673" s="25"/>
      <c r="H673" s="26"/>
      <c r="J673" s="117" t="str">
        <f t="shared" si="41"/>
        <v/>
      </c>
      <c r="K673" s="153"/>
      <c r="L673" s="105" t="str">
        <f t="shared" si="42"/>
        <v/>
      </c>
      <c r="M673" s="105" t="str">
        <f>IF(ISBLANK($D673),"",MATCH($L673,SEFA!$K:$K,0))</f>
        <v/>
      </c>
      <c r="N673" s="100" t="str">
        <f t="shared" si="43"/>
        <v/>
      </c>
    </row>
    <row r="674" spans="1:14">
      <c r="A674" s="116" t="str">
        <f t="shared" si="40"/>
        <v/>
      </c>
      <c r="B674" s="25"/>
      <c r="C674" s="105" t="str">
        <f>IF($B674&gt;0,VLOOKUP($B674,'State Agencies 070824'!$H:$L,3,FALSE),"")</f>
        <v/>
      </c>
      <c r="D674" s="25"/>
      <c r="E674" s="105" t="str">
        <f>IF($D674&gt;0,VLOOKUP($D674,'ALN 070824'!$A:$C,2,FALSE),"")</f>
        <v/>
      </c>
      <c r="F674" s="24"/>
      <c r="G674" s="25"/>
      <c r="H674" s="26"/>
      <c r="J674" s="117" t="str">
        <f t="shared" si="41"/>
        <v/>
      </c>
      <c r="K674" s="153"/>
      <c r="L674" s="105" t="str">
        <f t="shared" si="42"/>
        <v/>
      </c>
      <c r="M674" s="105" t="str">
        <f>IF(ISBLANK($D674),"",MATCH($L674,SEFA!$K:$K,0))</f>
        <v/>
      </c>
      <c r="N674" s="100" t="str">
        <f t="shared" si="43"/>
        <v/>
      </c>
    </row>
    <row r="675" spans="1:14">
      <c r="A675" s="116" t="str">
        <f t="shared" si="40"/>
        <v/>
      </c>
      <c r="B675" s="25"/>
      <c r="C675" s="105" t="str">
        <f>IF($B675&gt;0,VLOOKUP($B675,'State Agencies 070824'!$H:$L,3,FALSE),"")</f>
        <v/>
      </c>
      <c r="D675" s="25"/>
      <c r="E675" s="105" t="str">
        <f>IF($D675&gt;0,VLOOKUP($D675,'ALN 070824'!$A:$C,2,FALSE),"")</f>
        <v/>
      </c>
      <c r="F675" s="24"/>
      <c r="G675" s="25"/>
      <c r="H675" s="26"/>
      <c r="J675" s="117" t="str">
        <f t="shared" si="41"/>
        <v/>
      </c>
      <c r="K675" s="153"/>
      <c r="L675" s="105" t="str">
        <f t="shared" si="42"/>
        <v/>
      </c>
      <c r="M675" s="105" t="str">
        <f>IF(ISBLANK($D675),"",MATCH($L675,SEFA!$K:$K,0))</f>
        <v/>
      </c>
      <c r="N675" s="100" t="str">
        <f t="shared" si="43"/>
        <v/>
      </c>
    </row>
    <row r="676" spans="1:14">
      <c r="A676" s="116" t="str">
        <f t="shared" si="40"/>
        <v/>
      </c>
      <c r="B676" s="25"/>
      <c r="C676" s="105" t="str">
        <f>IF($B676&gt;0,VLOOKUP($B676,'State Agencies 070824'!$H:$L,3,FALSE),"")</f>
        <v/>
      </c>
      <c r="D676" s="25"/>
      <c r="E676" s="105" t="str">
        <f>IF($D676&gt;0,VLOOKUP($D676,'ALN 070824'!$A:$C,2,FALSE),"")</f>
        <v/>
      </c>
      <c r="F676" s="24"/>
      <c r="G676" s="25"/>
      <c r="H676" s="26"/>
      <c r="J676" s="117" t="str">
        <f t="shared" si="41"/>
        <v/>
      </c>
      <c r="K676" s="153"/>
      <c r="L676" s="105" t="str">
        <f t="shared" si="42"/>
        <v/>
      </c>
      <c r="M676" s="105" t="str">
        <f>IF(ISBLANK($D676),"",MATCH($L676,SEFA!$K:$K,0))</f>
        <v/>
      </c>
      <c r="N676" s="100" t="str">
        <f t="shared" si="43"/>
        <v/>
      </c>
    </row>
    <row r="677" spans="1:14">
      <c r="A677" s="116" t="str">
        <f t="shared" si="40"/>
        <v/>
      </c>
      <c r="B677" s="25"/>
      <c r="C677" s="105" t="str">
        <f>IF($B677&gt;0,VLOOKUP($B677,'State Agencies 070824'!$H:$L,3,FALSE),"")</f>
        <v/>
      </c>
      <c r="D677" s="25"/>
      <c r="E677" s="105" t="str">
        <f>IF($D677&gt;0,VLOOKUP($D677,'ALN 070824'!$A:$C,2,FALSE),"")</f>
        <v/>
      </c>
      <c r="F677" s="24"/>
      <c r="G677" s="25"/>
      <c r="H677" s="26"/>
      <c r="J677" s="117" t="str">
        <f t="shared" si="41"/>
        <v/>
      </c>
      <c r="K677" s="153"/>
      <c r="L677" s="105" t="str">
        <f t="shared" si="42"/>
        <v/>
      </c>
      <c r="M677" s="105" t="str">
        <f>IF(ISBLANK($D677),"",MATCH($L677,SEFA!$K:$K,0))</f>
        <v/>
      </c>
      <c r="N677" s="100" t="str">
        <f t="shared" si="43"/>
        <v/>
      </c>
    </row>
    <row r="678" spans="1:14">
      <c r="A678" s="116" t="str">
        <f t="shared" si="40"/>
        <v/>
      </c>
      <c r="B678" s="25"/>
      <c r="C678" s="105" t="str">
        <f>IF($B678&gt;0,VLOOKUP($B678,'State Agencies 070824'!$H:$L,3,FALSE),"")</f>
        <v/>
      </c>
      <c r="D678" s="25"/>
      <c r="E678" s="105" t="str">
        <f>IF($D678&gt;0,VLOOKUP($D678,'ALN 070824'!$A:$C,2,FALSE),"")</f>
        <v/>
      </c>
      <c r="F678" s="24"/>
      <c r="G678" s="25"/>
      <c r="H678" s="26"/>
      <c r="J678" s="117" t="str">
        <f t="shared" si="41"/>
        <v/>
      </c>
      <c r="K678" s="153"/>
      <c r="L678" s="105" t="str">
        <f t="shared" si="42"/>
        <v/>
      </c>
      <c r="M678" s="105" t="str">
        <f>IF(ISBLANK($D678),"",MATCH($L678,SEFA!$K:$K,0))</f>
        <v/>
      </c>
      <c r="N678" s="100" t="str">
        <f t="shared" si="43"/>
        <v/>
      </c>
    </row>
    <row r="679" spans="1:14">
      <c r="A679" s="116" t="str">
        <f t="shared" si="40"/>
        <v/>
      </c>
      <c r="B679" s="25"/>
      <c r="C679" s="105" t="str">
        <f>IF($B679&gt;0,VLOOKUP($B679,'State Agencies 070824'!$H:$L,3,FALSE),"")</f>
        <v/>
      </c>
      <c r="D679" s="25"/>
      <c r="E679" s="105" t="str">
        <f>IF($D679&gt;0,VLOOKUP($D679,'ALN 070824'!$A:$C,2,FALSE),"")</f>
        <v/>
      </c>
      <c r="F679" s="24"/>
      <c r="G679" s="25"/>
      <c r="H679" s="26"/>
      <c r="J679" s="117" t="str">
        <f t="shared" si="41"/>
        <v/>
      </c>
      <c r="K679" s="153"/>
      <c r="L679" s="105" t="str">
        <f t="shared" si="42"/>
        <v/>
      </c>
      <c r="M679" s="105" t="str">
        <f>IF(ISBLANK($D679),"",MATCH($L679,SEFA!$K:$K,0))</f>
        <v/>
      </c>
      <c r="N679" s="100" t="str">
        <f t="shared" si="43"/>
        <v/>
      </c>
    </row>
    <row r="680" spans="1:14">
      <c r="A680" s="116" t="str">
        <f t="shared" si="40"/>
        <v/>
      </c>
      <c r="B680" s="25"/>
      <c r="C680" s="105" t="str">
        <f>IF($B680&gt;0,VLOOKUP($B680,'State Agencies 070824'!$H:$L,3,FALSE),"")</f>
        <v/>
      </c>
      <c r="D680" s="25"/>
      <c r="E680" s="105" t="str">
        <f>IF($D680&gt;0,VLOOKUP($D680,'ALN 070824'!$A:$C,2,FALSE),"")</f>
        <v/>
      </c>
      <c r="F680" s="24"/>
      <c r="G680" s="25"/>
      <c r="H680" s="26"/>
      <c r="J680" s="117" t="str">
        <f t="shared" si="41"/>
        <v/>
      </c>
      <c r="K680" s="153"/>
      <c r="L680" s="105" t="str">
        <f t="shared" si="42"/>
        <v/>
      </c>
      <c r="M680" s="105" t="str">
        <f>IF(ISBLANK($D680),"",MATCH($L680,SEFA!$K:$K,0))</f>
        <v/>
      </c>
      <c r="N680" s="100" t="str">
        <f t="shared" si="43"/>
        <v/>
      </c>
    </row>
    <row r="681" spans="1:14">
      <c r="A681" s="116" t="str">
        <f t="shared" si="40"/>
        <v/>
      </c>
      <c r="B681" s="25"/>
      <c r="C681" s="105" t="str">
        <f>IF($B681&gt;0,VLOOKUP($B681,'State Agencies 070824'!$H:$L,3,FALSE),"")</f>
        <v/>
      </c>
      <c r="D681" s="25"/>
      <c r="E681" s="105" t="str">
        <f>IF($D681&gt;0,VLOOKUP($D681,'ALN 070824'!$A:$C,2,FALSE),"")</f>
        <v/>
      </c>
      <c r="F681" s="24"/>
      <c r="G681" s="25"/>
      <c r="H681" s="26"/>
      <c r="J681" s="117" t="str">
        <f t="shared" si="41"/>
        <v/>
      </c>
      <c r="K681" s="153"/>
      <c r="L681" s="105" t="str">
        <f t="shared" si="42"/>
        <v/>
      </c>
      <c r="M681" s="105" t="str">
        <f>IF(ISBLANK($D681),"",MATCH($L681,SEFA!$K:$K,0))</f>
        <v/>
      </c>
      <c r="N681" s="100" t="str">
        <f t="shared" si="43"/>
        <v/>
      </c>
    </row>
    <row r="682" spans="1:14">
      <c r="A682" s="116" t="str">
        <f t="shared" si="40"/>
        <v/>
      </c>
      <c r="B682" s="25"/>
      <c r="C682" s="105" t="str">
        <f>IF($B682&gt;0,VLOOKUP($B682,'State Agencies 070824'!$H:$L,3,FALSE),"")</f>
        <v/>
      </c>
      <c r="D682" s="25"/>
      <c r="E682" s="105" t="str">
        <f>IF($D682&gt;0,VLOOKUP($D682,'ALN 070824'!$A:$C,2,FALSE),"")</f>
        <v/>
      </c>
      <c r="F682" s="24"/>
      <c r="G682" s="25"/>
      <c r="H682" s="26"/>
      <c r="J682" s="117" t="str">
        <f t="shared" si="41"/>
        <v/>
      </c>
      <c r="K682" s="153"/>
      <c r="L682" s="105" t="str">
        <f t="shared" si="42"/>
        <v/>
      </c>
      <c r="M682" s="105" t="str">
        <f>IF(ISBLANK($D682),"",MATCH($L682,SEFA!$K:$K,0))</f>
        <v/>
      </c>
      <c r="N682" s="100" t="str">
        <f t="shared" si="43"/>
        <v/>
      </c>
    </row>
    <row r="683" spans="1:14">
      <c r="A683" s="116" t="str">
        <f t="shared" si="40"/>
        <v/>
      </c>
      <c r="B683" s="25"/>
      <c r="C683" s="105" t="str">
        <f>IF($B683&gt;0,VLOOKUP($B683,'State Agencies 070824'!$H:$L,3,FALSE),"")</f>
        <v/>
      </c>
      <c r="D683" s="25"/>
      <c r="E683" s="105" t="str">
        <f>IF($D683&gt;0,VLOOKUP($D683,'ALN 070824'!$A:$C,2,FALSE),"")</f>
        <v/>
      </c>
      <c r="F683" s="24"/>
      <c r="G683" s="25"/>
      <c r="H683" s="26"/>
      <c r="J683" s="117" t="str">
        <f t="shared" si="41"/>
        <v/>
      </c>
      <c r="K683" s="153"/>
      <c r="L683" s="105" t="str">
        <f t="shared" si="42"/>
        <v/>
      </c>
      <c r="M683" s="105" t="str">
        <f>IF(ISBLANK($D683),"",MATCH($L683,SEFA!$K:$K,0))</f>
        <v/>
      </c>
      <c r="N683" s="100" t="str">
        <f t="shared" si="43"/>
        <v/>
      </c>
    </row>
    <row r="684" spans="1:14">
      <c r="A684" s="116" t="str">
        <f t="shared" si="40"/>
        <v/>
      </c>
      <c r="B684" s="25"/>
      <c r="C684" s="105" t="str">
        <f>IF($B684&gt;0,VLOOKUP($B684,'State Agencies 070824'!$H:$L,3,FALSE),"")</f>
        <v/>
      </c>
      <c r="D684" s="25"/>
      <c r="E684" s="105" t="str">
        <f>IF($D684&gt;0,VLOOKUP($D684,'ALN 070824'!$A:$C,2,FALSE),"")</f>
        <v/>
      </c>
      <c r="F684" s="24"/>
      <c r="G684" s="25"/>
      <c r="H684" s="26"/>
      <c r="J684" s="117" t="str">
        <f t="shared" si="41"/>
        <v/>
      </c>
      <c r="K684" s="153"/>
      <c r="L684" s="105" t="str">
        <f t="shared" si="42"/>
        <v/>
      </c>
      <c r="M684" s="105" t="str">
        <f>IF(ISBLANK($D684),"",MATCH($L684,SEFA!$K:$K,0))</f>
        <v/>
      </c>
      <c r="N684" s="100" t="str">
        <f t="shared" si="43"/>
        <v/>
      </c>
    </row>
    <row r="685" spans="1:14">
      <c r="A685" s="116" t="str">
        <f t="shared" si="40"/>
        <v/>
      </c>
      <c r="B685" s="25"/>
      <c r="C685" s="105" t="str">
        <f>IF($B685&gt;0,VLOOKUP($B685,'State Agencies 070824'!$H:$L,3,FALSE),"")</f>
        <v/>
      </c>
      <c r="D685" s="25"/>
      <c r="E685" s="105" t="str">
        <f>IF($D685&gt;0,VLOOKUP($D685,'ALN 070824'!$A:$C,2,FALSE),"")</f>
        <v/>
      </c>
      <c r="F685" s="24"/>
      <c r="G685" s="25"/>
      <c r="H685" s="26"/>
      <c r="J685" s="117" t="str">
        <f t="shared" si="41"/>
        <v/>
      </c>
      <c r="K685" s="153"/>
      <c r="L685" s="105" t="str">
        <f t="shared" si="42"/>
        <v/>
      </c>
      <c r="M685" s="105" t="str">
        <f>IF(ISBLANK($D685),"",MATCH($L685,SEFA!$K:$K,0))</f>
        <v/>
      </c>
      <c r="N685" s="100" t="str">
        <f t="shared" si="43"/>
        <v/>
      </c>
    </row>
    <row r="686" spans="1:14">
      <c r="A686" s="116" t="str">
        <f t="shared" si="40"/>
        <v/>
      </c>
      <c r="B686" s="25"/>
      <c r="C686" s="105" t="str">
        <f>IF($B686&gt;0,VLOOKUP($B686,'State Agencies 070824'!$H:$L,3,FALSE),"")</f>
        <v/>
      </c>
      <c r="D686" s="25"/>
      <c r="E686" s="105" t="str">
        <f>IF($D686&gt;0,VLOOKUP($D686,'ALN 070824'!$A:$C,2,FALSE),"")</f>
        <v/>
      </c>
      <c r="F686" s="24"/>
      <c r="G686" s="25"/>
      <c r="H686" s="26"/>
      <c r="J686" s="117" t="str">
        <f t="shared" si="41"/>
        <v/>
      </c>
      <c r="K686" s="153"/>
      <c r="L686" s="105" t="str">
        <f t="shared" si="42"/>
        <v/>
      </c>
      <c r="M686" s="105" t="str">
        <f>IF(ISBLANK($D686),"",MATCH($L686,SEFA!$K:$K,0))</f>
        <v/>
      </c>
      <c r="N686" s="100" t="str">
        <f t="shared" si="43"/>
        <v/>
      </c>
    </row>
    <row r="687" spans="1:14">
      <c r="A687" s="116" t="str">
        <f t="shared" si="40"/>
        <v/>
      </c>
      <c r="B687" s="25"/>
      <c r="C687" s="105" t="str">
        <f>IF($B687&gt;0,VLOOKUP($B687,'State Agencies 070824'!$H:$L,3,FALSE),"")</f>
        <v/>
      </c>
      <c r="D687" s="25"/>
      <c r="E687" s="105" t="str">
        <f>IF($D687&gt;0,VLOOKUP($D687,'ALN 070824'!$A:$C,2,FALSE),"")</f>
        <v/>
      </c>
      <c r="F687" s="24"/>
      <c r="G687" s="25"/>
      <c r="H687" s="26"/>
      <c r="J687" s="117" t="str">
        <f t="shared" si="41"/>
        <v/>
      </c>
      <c r="K687" s="153"/>
      <c r="L687" s="105" t="str">
        <f t="shared" si="42"/>
        <v/>
      </c>
      <c r="M687" s="105" t="str">
        <f>IF(ISBLANK($D687),"",MATCH($L687,SEFA!$K:$K,0))</f>
        <v/>
      </c>
      <c r="N687" s="100" t="str">
        <f t="shared" si="43"/>
        <v/>
      </c>
    </row>
    <row r="688" spans="1:14">
      <c r="A688" s="116" t="str">
        <f t="shared" si="40"/>
        <v/>
      </c>
      <c r="B688" s="25"/>
      <c r="C688" s="105" t="str">
        <f>IF($B688&gt;0,VLOOKUP($B688,'State Agencies 070824'!$H:$L,3,FALSE),"")</f>
        <v/>
      </c>
      <c r="D688" s="25"/>
      <c r="E688" s="105" t="str">
        <f>IF($D688&gt;0,VLOOKUP($D688,'ALN 070824'!$A:$C,2,FALSE),"")</f>
        <v/>
      </c>
      <c r="F688" s="24"/>
      <c r="G688" s="25"/>
      <c r="H688" s="26"/>
      <c r="J688" s="117" t="str">
        <f t="shared" si="41"/>
        <v/>
      </c>
      <c r="K688" s="153"/>
      <c r="L688" s="105" t="str">
        <f t="shared" si="42"/>
        <v/>
      </c>
      <c r="M688" s="105" t="str">
        <f>IF(ISBLANK($D688),"",MATCH($L688,SEFA!$K:$K,0))</f>
        <v/>
      </c>
      <c r="N688" s="100" t="str">
        <f t="shared" si="43"/>
        <v/>
      </c>
    </row>
    <row r="689" spans="1:14">
      <c r="A689" s="116" t="str">
        <f t="shared" si="40"/>
        <v/>
      </c>
      <c r="B689" s="25"/>
      <c r="C689" s="105" t="str">
        <f>IF($B689&gt;0,VLOOKUP($B689,'State Agencies 070824'!$H:$L,3,FALSE),"")</f>
        <v/>
      </c>
      <c r="D689" s="25"/>
      <c r="E689" s="105" t="str">
        <f>IF($D689&gt;0,VLOOKUP($D689,'ALN 070824'!$A:$C,2,FALSE),"")</f>
        <v/>
      </c>
      <c r="F689" s="24"/>
      <c r="G689" s="25"/>
      <c r="H689" s="26"/>
      <c r="J689" s="117" t="str">
        <f t="shared" si="41"/>
        <v/>
      </c>
      <c r="K689" s="153"/>
      <c r="L689" s="105" t="str">
        <f t="shared" si="42"/>
        <v/>
      </c>
      <c r="M689" s="105" t="str">
        <f>IF(ISBLANK($D689),"",MATCH($L689,SEFA!$K:$K,0))</f>
        <v/>
      </c>
      <c r="N689" s="100" t="str">
        <f t="shared" si="43"/>
        <v/>
      </c>
    </row>
    <row r="690" spans="1:14">
      <c r="A690" s="116" t="str">
        <f t="shared" si="40"/>
        <v/>
      </c>
      <c r="B690" s="25"/>
      <c r="C690" s="105" t="str">
        <f>IF($B690&gt;0,VLOOKUP($B690,'State Agencies 070824'!$H:$L,3,FALSE),"")</f>
        <v/>
      </c>
      <c r="D690" s="25"/>
      <c r="E690" s="105" t="str">
        <f>IF($D690&gt;0,VLOOKUP($D690,'ALN 070824'!$A:$C,2,FALSE),"")</f>
        <v/>
      </c>
      <c r="F690" s="24"/>
      <c r="G690" s="25"/>
      <c r="H690" s="26"/>
      <c r="J690" s="117" t="str">
        <f t="shared" si="41"/>
        <v/>
      </c>
      <c r="K690" s="153"/>
      <c r="L690" s="105" t="str">
        <f t="shared" si="42"/>
        <v/>
      </c>
      <c r="M690" s="105" t="str">
        <f>IF(ISBLANK($D690),"",MATCH($L690,SEFA!$K:$K,0))</f>
        <v/>
      </c>
      <c r="N690" s="100" t="str">
        <f t="shared" si="43"/>
        <v/>
      </c>
    </row>
    <row r="691" spans="1:14">
      <c r="A691" s="116" t="str">
        <f t="shared" si="40"/>
        <v/>
      </c>
      <c r="B691" s="25"/>
      <c r="C691" s="105" t="str">
        <f>IF($B691&gt;0,VLOOKUP($B691,'State Agencies 070824'!$H:$L,3,FALSE),"")</f>
        <v/>
      </c>
      <c r="D691" s="25"/>
      <c r="E691" s="105" t="str">
        <f>IF($D691&gt;0,VLOOKUP($D691,'ALN 070824'!$A:$C,2,FALSE),"")</f>
        <v/>
      </c>
      <c r="F691" s="24"/>
      <c r="G691" s="25"/>
      <c r="H691" s="26"/>
      <c r="J691" s="117" t="str">
        <f t="shared" si="41"/>
        <v/>
      </c>
      <c r="K691" s="153"/>
      <c r="L691" s="105" t="str">
        <f t="shared" si="42"/>
        <v/>
      </c>
      <c r="M691" s="105" t="str">
        <f>IF(ISBLANK($D691),"",MATCH($L691,SEFA!$K:$K,0))</f>
        <v/>
      </c>
      <c r="N691" s="100" t="str">
        <f t="shared" si="43"/>
        <v/>
      </c>
    </row>
    <row r="692" spans="1:14">
      <c r="A692" s="116" t="str">
        <f t="shared" si="40"/>
        <v/>
      </c>
      <c r="B692" s="25"/>
      <c r="C692" s="105" t="str">
        <f>IF($B692&gt;0,VLOOKUP($B692,'State Agencies 070824'!$H:$L,3,FALSE),"")</f>
        <v/>
      </c>
      <c r="D692" s="25"/>
      <c r="E692" s="105" t="str">
        <f>IF($D692&gt;0,VLOOKUP($D692,'ALN 070824'!$A:$C,2,FALSE),"")</f>
        <v/>
      </c>
      <c r="F692" s="24"/>
      <c r="G692" s="25"/>
      <c r="H692" s="26"/>
      <c r="J692" s="117" t="str">
        <f t="shared" si="41"/>
        <v/>
      </c>
      <c r="K692" s="153"/>
      <c r="L692" s="105" t="str">
        <f t="shared" si="42"/>
        <v/>
      </c>
      <c r="M692" s="105" t="str">
        <f>IF(ISBLANK($D692),"",MATCH($L692,SEFA!$K:$K,0))</f>
        <v/>
      </c>
      <c r="N692" s="100" t="str">
        <f t="shared" si="43"/>
        <v/>
      </c>
    </row>
    <row r="693" spans="1:14">
      <c r="A693" s="116" t="str">
        <f t="shared" si="40"/>
        <v/>
      </c>
      <c r="B693" s="25"/>
      <c r="C693" s="105" t="str">
        <f>IF($B693&gt;0,VLOOKUP($B693,'State Agencies 070824'!$H:$L,3,FALSE),"")</f>
        <v/>
      </c>
      <c r="D693" s="25"/>
      <c r="E693" s="105" t="str">
        <f>IF($D693&gt;0,VLOOKUP($D693,'ALN 070824'!$A:$C,2,FALSE),"")</f>
        <v/>
      </c>
      <c r="F693" s="24"/>
      <c r="G693" s="25"/>
      <c r="H693" s="26"/>
      <c r="J693" s="117" t="str">
        <f t="shared" si="41"/>
        <v/>
      </c>
      <c r="K693" s="153"/>
      <c r="L693" s="105" t="str">
        <f t="shared" si="42"/>
        <v/>
      </c>
      <c r="M693" s="105" t="str">
        <f>IF(ISBLANK($D693),"",MATCH($L693,SEFA!$K:$K,0))</f>
        <v/>
      </c>
      <c r="N693" s="100" t="str">
        <f t="shared" si="43"/>
        <v/>
      </c>
    </row>
    <row r="694" spans="1:14">
      <c r="A694" s="116" t="str">
        <f t="shared" si="40"/>
        <v/>
      </c>
      <c r="B694" s="25"/>
      <c r="C694" s="105" t="str">
        <f>IF($B694&gt;0,VLOOKUP($B694,'State Agencies 070824'!$H:$L,3,FALSE),"")</f>
        <v/>
      </c>
      <c r="D694" s="25"/>
      <c r="E694" s="105" t="str">
        <f>IF($D694&gt;0,VLOOKUP($D694,'ALN 070824'!$A:$C,2,FALSE),"")</f>
        <v/>
      </c>
      <c r="F694" s="24"/>
      <c r="G694" s="25"/>
      <c r="H694" s="26"/>
      <c r="J694" s="117" t="str">
        <f t="shared" si="41"/>
        <v/>
      </c>
      <c r="K694" s="153"/>
      <c r="L694" s="105" t="str">
        <f t="shared" si="42"/>
        <v/>
      </c>
      <c r="M694" s="105" t="str">
        <f>IF(ISBLANK($D694),"",MATCH($L694,SEFA!$K:$K,0))</f>
        <v/>
      </c>
      <c r="N694" s="100" t="str">
        <f t="shared" si="43"/>
        <v/>
      </c>
    </row>
    <row r="695" spans="1:14">
      <c r="A695" s="116" t="str">
        <f t="shared" si="40"/>
        <v/>
      </c>
      <c r="B695" s="25"/>
      <c r="C695" s="105" t="str">
        <f>IF($B695&gt;0,VLOOKUP($B695,'State Agencies 070824'!$H:$L,3,FALSE),"")</f>
        <v/>
      </c>
      <c r="D695" s="25"/>
      <c r="E695" s="105" t="str">
        <f>IF($D695&gt;0,VLOOKUP($D695,'ALN 070824'!$A:$C,2,FALSE),"")</f>
        <v/>
      </c>
      <c r="F695" s="24"/>
      <c r="G695" s="25"/>
      <c r="H695" s="26"/>
      <c r="J695" s="117" t="str">
        <f t="shared" si="41"/>
        <v/>
      </c>
      <c r="K695" s="153"/>
      <c r="L695" s="105" t="str">
        <f t="shared" si="42"/>
        <v/>
      </c>
      <c r="M695" s="105" t="str">
        <f>IF(ISBLANK($D695),"",MATCH($L695,SEFA!$K:$K,0))</f>
        <v/>
      </c>
      <c r="N695" s="100" t="str">
        <f t="shared" si="43"/>
        <v/>
      </c>
    </row>
    <row r="696" spans="1:14">
      <c r="A696" s="116" t="str">
        <f t="shared" si="40"/>
        <v/>
      </c>
      <c r="B696" s="25"/>
      <c r="C696" s="105" t="str">
        <f>IF($B696&gt;0,VLOOKUP($B696,'State Agencies 070824'!$H:$L,3,FALSE),"")</f>
        <v/>
      </c>
      <c r="D696" s="25"/>
      <c r="E696" s="105" t="str">
        <f>IF($D696&gt;0,VLOOKUP($D696,'ALN 070824'!$A:$C,2,FALSE),"")</f>
        <v/>
      </c>
      <c r="F696" s="24"/>
      <c r="G696" s="25"/>
      <c r="H696" s="26"/>
      <c r="J696" s="117" t="str">
        <f t="shared" si="41"/>
        <v/>
      </c>
      <c r="K696" s="153"/>
      <c r="L696" s="105" t="str">
        <f t="shared" si="42"/>
        <v/>
      </c>
      <c r="M696" s="105" t="str">
        <f>IF(ISBLANK($D696),"",MATCH($L696,SEFA!$K:$K,0))</f>
        <v/>
      </c>
      <c r="N696" s="100" t="str">
        <f t="shared" si="43"/>
        <v/>
      </c>
    </row>
    <row r="697" spans="1:14">
      <c r="A697" s="116" t="str">
        <f t="shared" si="40"/>
        <v/>
      </c>
      <c r="B697" s="25"/>
      <c r="C697" s="105" t="str">
        <f>IF($B697&gt;0,VLOOKUP($B697,'State Agencies 070824'!$H:$L,3,FALSE),"")</f>
        <v/>
      </c>
      <c r="D697" s="25"/>
      <c r="E697" s="105" t="str">
        <f>IF($D697&gt;0,VLOOKUP($D697,'ALN 070824'!$A:$C,2,FALSE),"")</f>
        <v/>
      </c>
      <c r="F697" s="24"/>
      <c r="G697" s="25"/>
      <c r="H697" s="26"/>
      <c r="J697" s="117" t="str">
        <f t="shared" si="41"/>
        <v/>
      </c>
      <c r="K697" s="153"/>
      <c r="L697" s="105" t="str">
        <f t="shared" si="42"/>
        <v/>
      </c>
      <c r="M697" s="105" t="str">
        <f>IF(ISBLANK($D697),"",MATCH($L697,SEFA!$K:$K,0))</f>
        <v/>
      </c>
      <c r="N697" s="100" t="str">
        <f t="shared" si="43"/>
        <v/>
      </c>
    </row>
    <row r="698" spans="1:14">
      <c r="A698" s="116" t="str">
        <f t="shared" si="40"/>
        <v/>
      </c>
      <c r="B698" s="25"/>
      <c r="C698" s="105" t="str">
        <f>IF($B698&gt;0,VLOOKUP($B698,'State Agencies 070824'!$H:$L,3,FALSE),"")</f>
        <v/>
      </c>
      <c r="D698" s="25"/>
      <c r="E698" s="105" t="str">
        <f>IF($D698&gt;0,VLOOKUP($D698,'ALN 070824'!$A:$C,2,FALSE),"")</f>
        <v/>
      </c>
      <c r="F698" s="24"/>
      <c r="G698" s="25"/>
      <c r="H698" s="26"/>
      <c r="J698" s="117" t="str">
        <f t="shared" si="41"/>
        <v/>
      </c>
      <c r="K698" s="153"/>
      <c r="L698" s="105" t="str">
        <f t="shared" si="42"/>
        <v/>
      </c>
      <c r="M698" s="105" t="str">
        <f>IF(ISBLANK($D698),"",MATCH($L698,SEFA!$K:$K,0))</f>
        <v/>
      </c>
      <c r="N698" s="100" t="str">
        <f t="shared" si="43"/>
        <v/>
      </c>
    </row>
    <row r="699" spans="1:14">
      <c r="A699" s="116" t="str">
        <f t="shared" si="40"/>
        <v/>
      </c>
      <c r="B699" s="25"/>
      <c r="C699" s="105" t="str">
        <f>IF($B699&gt;0,VLOOKUP($B699,'State Agencies 070824'!$H:$L,3,FALSE),"")</f>
        <v/>
      </c>
      <c r="D699" s="25"/>
      <c r="E699" s="105" t="str">
        <f>IF($D699&gt;0,VLOOKUP($D699,'ALN 070824'!$A:$C,2,FALSE),"")</f>
        <v/>
      </c>
      <c r="F699" s="24"/>
      <c r="G699" s="25"/>
      <c r="H699" s="26"/>
      <c r="J699" s="117" t="str">
        <f t="shared" si="41"/>
        <v/>
      </c>
      <c r="K699" s="153"/>
      <c r="L699" s="105" t="str">
        <f t="shared" si="42"/>
        <v/>
      </c>
      <c r="M699" s="105" t="str">
        <f>IF(ISBLANK($D699),"",MATCH($L699,SEFA!$K:$K,0))</f>
        <v/>
      </c>
      <c r="N699" s="100" t="str">
        <f t="shared" si="43"/>
        <v/>
      </c>
    </row>
    <row r="700" spans="1:14">
      <c r="A700" s="116" t="str">
        <f t="shared" si="40"/>
        <v/>
      </c>
      <c r="B700" s="25"/>
      <c r="C700" s="105" t="str">
        <f>IF($B700&gt;0,VLOOKUP($B700,'State Agencies 070824'!$H:$L,3,FALSE),"")</f>
        <v/>
      </c>
      <c r="D700" s="25"/>
      <c r="E700" s="105" t="str">
        <f>IF($D700&gt;0,VLOOKUP($D700,'ALN 070824'!$A:$C,2,FALSE),"")</f>
        <v/>
      </c>
      <c r="F700" s="24"/>
      <c r="G700" s="25"/>
      <c r="H700" s="26"/>
      <c r="J700" s="117" t="str">
        <f t="shared" si="41"/>
        <v/>
      </c>
      <c r="K700" s="153"/>
      <c r="L700" s="105" t="str">
        <f t="shared" si="42"/>
        <v/>
      </c>
      <c r="M700" s="105" t="str">
        <f>IF(ISBLANK($D700),"",MATCH($L700,SEFA!$K:$K,0))</f>
        <v/>
      </c>
      <c r="N700" s="100" t="str">
        <f t="shared" si="43"/>
        <v/>
      </c>
    </row>
    <row r="701" spans="1:14">
      <c r="A701" s="116" t="str">
        <f t="shared" si="40"/>
        <v/>
      </c>
      <c r="B701" s="25"/>
      <c r="C701" s="105" t="str">
        <f>IF($B701&gt;0,VLOOKUP($B701,'State Agencies 070824'!$H:$L,3,FALSE),"")</f>
        <v/>
      </c>
      <c r="D701" s="25"/>
      <c r="E701" s="105" t="str">
        <f>IF($D701&gt;0,VLOOKUP($D701,'ALN 070824'!$A:$C,2,FALSE),"")</f>
        <v/>
      </c>
      <c r="F701" s="24"/>
      <c r="G701" s="25"/>
      <c r="H701" s="26"/>
      <c r="J701" s="117" t="str">
        <f t="shared" si="41"/>
        <v/>
      </c>
      <c r="K701" s="153"/>
      <c r="L701" s="105" t="str">
        <f t="shared" si="42"/>
        <v/>
      </c>
      <c r="M701" s="105" t="str">
        <f>IF(ISBLANK($D701),"",MATCH($L701,SEFA!$K:$K,0))</f>
        <v/>
      </c>
      <c r="N701" s="100" t="str">
        <f t="shared" si="43"/>
        <v/>
      </c>
    </row>
    <row r="702" spans="1:14">
      <c r="A702" s="116" t="str">
        <f t="shared" si="40"/>
        <v/>
      </c>
      <c r="B702" s="25"/>
      <c r="C702" s="105" t="str">
        <f>IF($B702&gt;0,VLOOKUP($B702,'State Agencies 070824'!$H:$L,3,FALSE),"")</f>
        <v/>
      </c>
      <c r="D702" s="25"/>
      <c r="E702" s="105" t="str">
        <f>IF($D702&gt;0,VLOOKUP($D702,'ALN 070824'!$A:$C,2,FALSE),"")</f>
        <v/>
      </c>
      <c r="F702" s="24"/>
      <c r="G702" s="25"/>
      <c r="H702" s="26"/>
      <c r="J702" s="117" t="str">
        <f t="shared" si="41"/>
        <v/>
      </c>
      <c r="K702" s="153"/>
      <c r="L702" s="105" t="str">
        <f t="shared" si="42"/>
        <v/>
      </c>
      <c r="M702" s="105" t="str">
        <f>IF(ISBLANK($D702),"",MATCH($L702,SEFA!$K:$K,0))</f>
        <v/>
      </c>
      <c r="N702" s="100" t="str">
        <f t="shared" si="43"/>
        <v/>
      </c>
    </row>
    <row r="703" spans="1:14">
      <c r="A703" s="116" t="str">
        <f t="shared" si="40"/>
        <v/>
      </c>
      <c r="B703" s="25"/>
      <c r="C703" s="105" t="str">
        <f>IF($B703&gt;0,VLOOKUP($B703,'State Agencies 070824'!$H:$L,3,FALSE),"")</f>
        <v/>
      </c>
      <c r="D703" s="25"/>
      <c r="E703" s="105" t="str">
        <f>IF($D703&gt;0,VLOOKUP($D703,'ALN 070824'!$A:$C,2,FALSE),"")</f>
        <v/>
      </c>
      <c r="F703" s="24"/>
      <c r="G703" s="25"/>
      <c r="H703" s="26"/>
      <c r="J703" s="117" t="str">
        <f t="shared" si="41"/>
        <v/>
      </c>
      <c r="K703" s="153"/>
      <c r="L703" s="105" t="str">
        <f t="shared" si="42"/>
        <v/>
      </c>
      <c r="M703" s="105" t="str">
        <f>IF(ISBLANK($D703),"",MATCH($L703,SEFA!$K:$K,0))</f>
        <v/>
      </c>
      <c r="N703" s="100" t="str">
        <f t="shared" si="43"/>
        <v/>
      </c>
    </row>
    <row r="704" spans="1:14">
      <c r="A704" s="116" t="str">
        <f t="shared" si="40"/>
        <v/>
      </c>
      <c r="B704" s="25"/>
      <c r="C704" s="105" t="str">
        <f>IF($B704&gt;0,VLOOKUP($B704,'State Agencies 070824'!$H:$L,3,FALSE),"")</f>
        <v/>
      </c>
      <c r="D704" s="25"/>
      <c r="E704" s="105" t="str">
        <f>IF($D704&gt;0,VLOOKUP($D704,'ALN 070824'!$A:$C,2,FALSE),"")</f>
        <v/>
      </c>
      <c r="F704" s="24"/>
      <c r="G704" s="25"/>
      <c r="H704" s="26"/>
      <c r="J704" s="117" t="str">
        <f t="shared" si="41"/>
        <v/>
      </c>
      <c r="K704" s="153"/>
      <c r="L704" s="105" t="str">
        <f t="shared" si="42"/>
        <v/>
      </c>
      <c r="M704" s="105" t="str">
        <f>IF(ISBLANK($D704),"",MATCH($L704,SEFA!$K:$K,0))</f>
        <v/>
      </c>
      <c r="N704" s="100" t="str">
        <f t="shared" si="43"/>
        <v/>
      </c>
    </row>
    <row r="705" spans="1:14">
      <c r="A705" s="116" t="str">
        <f t="shared" si="40"/>
        <v/>
      </c>
      <c r="B705" s="25"/>
      <c r="C705" s="105" t="str">
        <f>IF($B705&gt;0,VLOOKUP($B705,'State Agencies 070824'!$H:$L,3,FALSE),"")</f>
        <v/>
      </c>
      <c r="D705" s="25"/>
      <c r="E705" s="105" t="str">
        <f>IF($D705&gt;0,VLOOKUP($D705,'ALN 070824'!$A:$C,2,FALSE),"")</f>
        <v/>
      </c>
      <c r="F705" s="24"/>
      <c r="G705" s="25"/>
      <c r="H705" s="26"/>
      <c r="J705" s="117" t="str">
        <f t="shared" si="41"/>
        <v/>
      </c>
      <c r="K705" s="153"/>
      <c r="L705" s="105" t="str">
        <f t="shared" si="42"/>
        <v/>
      </c>
      <c r="M705" s="105" t="str">
        <f>IF(ISBLANK($D705),"",MATCH($L705,SEFA!$K:$K,0))</f>
        <v/>
      </c>
      <c r="N705" s="100" t="str">
        <f t="shared" si="43"/>
        <v/>
      </c>
    </row>
    <row r="706" spans="1:14">
      <c r="A706" s="116" t="str">
        <f t="shared" si="40"/>
        <v/>
      </c>
      <c r="B706" s="25"/>
      <c r="C706" s="105" t="str">
        <f>IF($B706&gt;0,VLOOKUP($B706,'State Agencies 070824'!$H:$L,3,FALSE),"")</f>
        <v/>
      </c>
      <c r="D706" s="25"/>
      <c r="E706" s="105" t="str">
        <f>IF($D706&gt;0,VLOOKUP($D706,'ALN 070824'!$A:$C,2,FALSE),"")</f>
        <v/>
      </c>
      <c r="F706" s="24"/>
      <c r="G706" s="25"/>
      <c r="H706" s="26"/>
      <c r="J706" s="117" t="str">
        <f t="shared" si="41"/>
        <v/>
      </c>
      <c r="K706" s="153"/>
      <c r="L706" s="105" t="str">
        <f t="shared" si="42"/>
        <v/>
      </c>
      <c r="M706" s="105" t="str">
        <f>IF(ISBLANK($D706),"",MATCH($L706,SEFA!$K:$K,0))</f>
        <v/>
      </c>
      <c r="N706" s="100" t="str">
        <f t="shared" si="43"/>
        <v/>
      </c>
    </row>
    <row r="707" spans="1:14">
      <c r="A707" s="116" t="str">
        <f t="shared" si="40"/>
        <v/>
      </c>
      <c r="B707" s="25"/>
      <c r="C707" s="105" t="str">
        <f>IF($B707&gt;0,VLOOKUP($B707,'State Agencies 070824'!$H:$L,3,FALSE),"")</f>
        <v/>
      </c>
      <c r="D707" s="25"/>
      <c r="E707" s="105" t="str">
        <f>IF($D707&gt;0,VLOOKUP($D707,'ALN 070824'!$A:$C,2,FALSE),"")</f>
        <v/>
      </c>
      <c r="F707" s="24"/>
      <c r="G707" s="25"/>
      <c r="H707" s="26"/>
      <c r="J707" s="117" t="str">
        <f t="shared" si="41"/>
        <v/>
      </c>
      <c r="K707" s="153"/>
      <c r="L707" s="105" t="str">
        <f t="shared" si="42"/>
        <v/>
      </c>
      <c r="M707" s="105" t="str">
        <f>IF(ISBLANK($D707),"",MATCH($L707,SEFA!$K:$K,0))</f>
        <v/>
      </c>
      <c r="N707" s="100" t="str">
        <f t="shared" si="43"/>
        <v/>
      </c>
    </row>
    <row r="708" spans="1:14">
      <c r="A708" s="116" t="str">
        <f t="shared" si="40"/>
        <v/>
      </c>
      <c r="B708" s="25"/>
      <c r="C708" s="105" t="str">
        <f>IF($B708&gt;0,VLOOKUP($B708,'State Agencies 070824'!$H:$L,3,FALSE),"")</f>
        <v/>
      </c>
      <c r="D708" s="25"/>
      <c r="E708" s="105" t="str">
        <f>IF($D708&gt;0,VLOOKUP($D708,'ALN 070824'!$A:$C,2,FALSE),"")</f>
        <v/>
      </c>
      <c r="F708" s="24"/>
      <c r="G708" s="25"/>
      <c r="H708" s="26"/>
      <c r="J708" s="117" t="str">
        <f t="shared" si="41"/>
        <v/>
      </c>
      <c r="K708" s="153"/>
      <c r="L708" s="105" t="str">
        <f t="shared" si="42"/>
        <v/>
      </c>
      <c r="M708" s="105" t="str">
        <f>IF(ISBLANK($D708),"",MATCH($L708,SEFA!$K:$K,0))</f>
        <v/>
      </c>
      <c r="N708" s="100" t="str">
        <f t="shared" si="43"/>
        <v/>
      </c>
    </row>
    <row r="709" spans="1:14">
      <c r="A709" s="116" t="str">
        <f t="shared" si="40"/>
        <v/>
      </c>
      <c r="B709" s="25"/>
      <c r="C709" s="105" t="str">
        <f>IF($B709&gt;0,VLOOKUP($B709,'State Agencies 070824'!$H:$L,3,FALSE),"")</f>
        <v/>
      </c>
      <c r="D709" s="25"/>
      <c r="E709" s="105" t="str">
        <f>IF($D709&gt;0,VLOOKUP($D709,'ALN 070824'!$A:$C,2,FALSE),"")</f>
        <v/>
      </c>
      <c r="F709" s="24"/>
      <c r="G709" s="25"/>
      <c r="H709" s="26"/>
      <c r="J709" s="117" t="str">
        <f t="shared" si="41"/>
        <v/>
      </c>
      <c r="K709" s="153"/>
      <c r="L709" s="105" t="str">
        <f t="shared" si="42"/>
        <v/>
      </c>
      <c r="M709" s="105" t="str">
        <f>IF(ISBLANK($D709),"",MATCH($L709,SEFA!$K:$K,0))</f>
        <v/>
      </c>
      <c r="N709" s="100" t="str">
        <f t="shared" si="43"/>
        <v/>
      </c>
    </row>
    <row r="710" spans="1:14">
      <c r="A710" s="116" t="str">
        <f t="shared" si="40"/>
        <v/>
      </c>
      <c r="B710" s="25"/>
      <c r="C710" s="105" t="str">
        <f>IF($B710&gt;0,VLOOKUP($B710,'State Agencies 070824'!$H:$L,3,FALSE),"")</f>
        <v/>
      </c>
      <c r="D710" s="25"/>
      <c r="E710" s="105" t="str">
        <f>IF($D710&gt;0,VLOOKUP($D710,'ALN 070824'!$A:$C,2,FALSE),"")</f>
        <v/>
      </c>
      <c r="F710" s="24"/>
      <c r="G710" s="25"/>
      <c r="H710" s="26"/>
      <c r="J710" s="117" t="str">
        <f t="shared" si="41"/>
        <v/>
      </c>
      <c r="K710" s="153"/>
      <c r="L710" s="105" t="str">
        <f t="shared" si="42"/>
        <v/>
      </c>
      <c r="M710" s="105" t="str">
        <f>IF(ISBLANK($D710),"",MATCH($L710,SEFA!$K:$K,0))</f>
        <v/>
      </c>
      <c r="N710" s="100" t="str">
        <f t="shared" si="43"/>
        <v/>
      </c>
    </row>
    <row r="711" spans="1:14">
      <c r="A711" s="116" t="str">
        <f t="shared" si="40"/>
        <v/>
      </c>
      <c r="B711" s="25"/>
      <c r="C711" s="105" t="str">
        <f>IF($B711&gt;0,VLOOKUP($B711,'State Agencies 070824'!$H:$L,3,FALSE),"")</f>
        <v/>
      </c>
      <c r="D711" s="25"/>
      <c r="E711" s="105" t="str">
        <f>IF($D711&gt;0,VLOOKUP($D711,'ALN 070824'!$A:$C,2,FALSE),"")</f>
        <v/>
      </c>
      <c r="F711" s="24"/>
      <c r="G711" s="25"/>
      <c r="H711" s="26"/>
      <c r="J711" s="117" t="str">
        <f t="shared" si="41"/>
        <v/>
      </c>
      <c r="K711" s="153"/>
      <c r="L711" s="105" t="str">
        <f t="shared" si="42"/>
        <v/>
      </c>
      <c r="M711" s="105" t="str">
        <f>IF(ISBLANK($D711),"",MATCH($L711,SEFA!$K:$K,0))</f>
        <v/>
      </c>
      <c r="N711" s="100" t="str">
        <f t="shared" si="43"/>
        <v/>
      </c>
    </row>
    <row r="712" spans="1:14">
      <c r="A712" s="116" t="str">
        <f t="shared" si="40"/>
        <v/>
      </c>
      <c r="B712" s="25"/>
      <c r="C712" s="105" t="str">
        <f>IF($B712&gt;0,VLOOKUP($B712,'State Agencies 070824'!$H:$L,3,FALSE),"")</f>
        <v/>
      </c>
      <c r="D712" s="25"/>
      <c r="E712" s="105" t="str">
        <f>IF($D712&gt;0,VLOOKUP($D712,'ALN 070824'!$A:$C,2,FALSE),"")</f>
        <v/>
      </c>
      <c r="F712" s="24"/>
      <c r="G712" s="25"/>
      <c r="H712" s="26"/>
      <c r="J712" s="117" t="str">
        <f t="shared" si="41"/>
        <v/>
      </c>
      <c r="K712" s="153"/>
      <c r="L712" s="105" t="str">
        <f t="shared" si="42"/>
        <v/>
      </c>
      <c r="M712" s="105" t="str">
        <f>IF(ISBLANK($D712),"",MATCH($L712,SEFA!$K:$K,0))</f>
        <v/>
      </c>
      <c r="N712" s="100" t="str">
        <f t="shared" si="43"/>
        <v/>
      </c>
    </row>
    <row r="713" spans="1:14">
      <c r="A713" s="116" t="str">
        <f t="shared" ref="A713:A776" si="44">IF($B713=0,"",$B$2)</f>
        <v/>
      </c>
      <c r="B713" s="25"/>
      <c r="C713" s="105" t="str">
        <f>IF($B713&gt;0,VLOOKUP($B713,'State Agencies 070824'!$H:$L,3,FALSE),"")</f>
        <v/>
      </c>
      <c r="D713" s="25"/>
      <c r="E713" s="105" t="str">
        <f>IF($D713&gt;0,VLOOKUP($D713,'ALN 070824'!$A:$C,2,FALSE),"")</f>
        <v/>
      </c>
      <c r="F713" s="24"/>
      <c r="G713" s="25"/>
      <c r="H713" s="26"/>
      <c r="J713" s="117" t="str">
        <f t="shared" ref="J713:J776" si="45">IF(ISERROR($M713),CONCATENATE($D713," ",$G713),"")</f>
        <v/>
      </c>
      <c r="K713" s="153"/>
      <c r="L713" s="105" t="str">
        <f t="shared" ref="L713:L776" si="46">CONCATENATE($D713,$G713)</f>
        <v/>
      </c>
      <c r="M713" s="105" t="str">
        <f>IF(ISBLANK($D713),"",MATCH($L713,SEFA!$K:$K,0))</f>
        <v/>
      </c>
      <c r="N713" s="100" t="str">
        <f t="shared" ref="N713:N776" si="47">CONCATENATE($B713,$D713,$G713,$H713)</f>
        <v/>
      </c>
    </row>
    <row r="714" spans="1:14">
      <c r="A714" s="116" t="str">
        <f t="shared" si="44"/>
        <v/>
      </c>
      <c r="B714" s="25"/>
      <c r="C714" s="105" t="str">
        <f>IF($B714&gt;0,VLOOKUP($B714,'State Agencies 070824'!$H:$L,3,FALSE),"")</f>
        <v/>
      </c>
      <c r="D714" s="25"/>
      <c r="E714" s="105" t="str">
        <f>IF($D714&gt;0,VLOOKUP($D714,'ALN 070824'!$A:$C,2,FALSE),"")</f>
        <v/>
      </c>
      <c r="F714" s="24"/>
      <c r="G714" s="25"/>
      <c r="H714" s="26"/>
      <c r="J714" s="117" t="str">
        <f t="shared" si="45"/>
        <v/>
      </c>
      <c r="K714" s="153"/>
      <c r="L714" s="105" t="str">
        <f t="shared" si="46"/>
        <v/>
      </c>
      <c r="M714" s="105" t="str">
        <f>IF(ISBLANK($D714),"",MATCH($L714,SEFA!$K:$K,0))</f>
        <v/>
      </c>
      <c r="N714" s="100" t="str">
        <f t="shared" si="47"/>
        <v/>
      </c>
    </row>
    <row r="715" spans="1:14">
      <c r="A715" s="116" t="str">
        <f t="shared" si="44"/>
        <v/>
      </c>
      <c r="B715" s="25"/>
      <c r="C715" s="105" t="str">
        <f>IF($B715&gt;0,VLOOKUP($B715,'State Agencies 070824'!$H:$L,3,FALSE),"")</f>
        <v/>
      </c>
      <c r="D715" s="25"/>
      <c r="E715" s="105" t="str">
        <f>IF($D715&gt;0,VLOOKUP($D715,'ALN 070824'!$A:$C,2,FALSE),"")</f>
        <v/>
      </c>
      <c r="F715" s="24"/>
      <c r="G715" s="25"/>
      <c r="H715" s="26"/>
      <c r="J715" s="117" t="str">
        <f t="shared" si="45"/>
        <v/>
      </c>
      <c r="K715" s="153"/>
      <c r="L715" s="105" t="str">
        <f t="shared" si="46"/>
        <v/>
      </c>
      <c r="M715" s="105" t="str">
        <f>IF(ISBLANK($D715),"",MATCH($L715,SEFA!$K:$K,0))</f>
        <v/>
      </c>
      <c r="N715" s="100" t="str">
        <f t="shared" si="47"/>
        <v/>
      </c>
    </row>
    <row r="716" spans="1:14">
      <c r="A716" s="116" t="str">
        <f t="shared" si="44"/>
        <v/>
      </c>
      <c r="B716" s="25"/>
      <c r="C716" s="105" t="str">
        <f>IF($B716&gt;0,VLOOKUP($B716,'State Agencies 070824'!$H:$L,3,FALSE),"")</f>
        <v/>
      </c>
      <c r="D716" s="25"/>
      <c r="E716" s="105" t="str">
        <f>IF($D716&gt;0,VLOOKUP($D716,'ALN 070824'!$A:$C,2,FALSE),"")</f>
        <v/>
      </c>
      <c r="F716" s="24"/>
      <c r="G716" s="25"/>
      <c r="H716" s="26"/>
      <c r="J716" s="117" t="str">
        <f t="shared" si="45"/>
        <v/>
      </c>
      <c r="K716" s="153"/>
      <c r="L716" s="105" t="str">
        <f t="shared" si="46"/>
        <v/>
      </c>
      <c r="M716" s="105" t="str">
        <f>IF(ISBLANK($D716),"",MATCH($L716,SEFA!$K:$K,0))</f>
        <v/>
      </c>
      <c r="N716" s="100" t="str">
        <f t="shared" si="47"/>
        <v/>
      </c>
    </row>
    <row r="717" spans="1:14">
      <c r="A717" s="116" t="str">
        <f t="shared" si="44"/>
        <v/>
      </c>
      <c r="B717" s="25"/>
      <c r="C717" s="105" t="str">
        <f>IF($B717&gt;0,VLOOKUP($B717,'State Agencies 070824'!$H:$L,3,FALSE),"")</f>
        <v/>
      </c>
      <c r="D717" s="25"/>
      <c r="E717" s="105" t="str">
        <f>IF($D717&gt;0,VLOOKUP($D717,'ALN 070824'!$A:$C,2,FALSE),"")</f>
        <v/>
      </c>
      <c r="F717" s="24"/>
      <c r="G717" s="25"/>
      <c r="H717" s="26"/>
      <c r="J717" s="117" t="str">
        <f t="shared" si="45"/>
        <v/>
      </c>
      <c r="K717" s="153"/>
      <c r="L717" s="105" t="str">
        <f t="shared" si="46"/>
        <v/>
      </c>
      <c r="M717" s="105" t="str">
        <f>IF(ISBLANK($D717),"",MATCH($L717,SEFA!$K:$K,0))</f>
        <v/>
      </c>
      <c r="N717" s="100" t="str">
        <f t="shared" si="47"/>
        <v/>
      </c>
    </row>
    <row r="718" spans="1:14">
      <c r="A718" s="116" t="str">
        <f t="shared" si="44"/>
        <v/>
      </c>
      <c r="B718" s="25"/>
      <c r="C718" s="105" t="str">
        <f>IF($B718&gt;0,VLOOKUP($B718,'State Agencies 070824'!$H:$L,3,FALSE),"")</f>
        <v/>
      </c>
      <c r="D718" s="25"/>
      <c r="E718" s="105" t="str">
        <f>IF($D718&gt;0,VLOOKUP($D718,'ALN 070824'!$A:$C,2,FALSE),"")</f>
        <v/>
      </c>
      <c r="F718" s="24"/>
      <c r="G718" s="25"/>
      <c r="H718" s="26"/>
      <c r="J718" s="117" t="str">
        <f t="shared" si="45"/>
        <v/>
      </c>
      <c r="K718" s="153"/>
      <c r="L718" s="105" t="str">
        <f t="shared" si="46"/>
        <v/>
      </c>
      <c r="M718" s="105" t="str">
        <f>IF(ISBLANK($D718),"",MATCH($L718,SEFA!$K:$K,0))</f>
        <v/>
      </c>
      <c r="N718" s="100" t="str">
        <f t="shared" si="47"/>
        <v/>
      </c>
    </row>
    <row r="719" spans="1:14">
      <c r="A719" s="116" t="str">
        <f t="shared" si="44"/>
        <v/>
      </c>
      <c r="B719" s="25"/>
      <c r="C719" s="105" t="str">
        <f>IF($B719&gt;0,VLOOKUP($B719,'State Agencies 070824'!$H:$L,3,FALSE),"")</f>
        <v/>
      </c>
      <c r="D719" s="25"/>
      <c r="E719" s="105" t="str">
        <f>IF($D719&gt;0,VLOOKUP($D719,'ALN 070824'!$A:$C,2,FALSE),"")</f>
        <v/>
      </c>
      <c r="F719" s="24"/>
      <c r="G719" s="25"/>
      <c r="H719" s="26"/>
      <c r="J719" s="117" t="str">
        <f t="shared" si="45"/>
        <v/>
      </c>
      <c r="K719" s="153"/>
      <c r="L719" s="105" t="str">
        <f t="shared" si="46"/>
        <v/>
      </c>
      <c r="M719" s="105" t="str">
        <f>IF(ISBLANK($D719),"",MATCH($L719,SEFA!$K:$K,0))</f>
        <v/>
      </c>
      <c r="N719" s="100" t="str">
        <f t="shared" si="47"/>
        <v/>
      </c>
    </row>
    <row r="720" spans="1:14">
      <c r="A720" s="116" t="str">
        <f t="shared" si="44"/>
        <v/>
      </c>
      <c r="B720" s="25"/>
      <c r="C720" s="105" t="str">
        <f>IF($B720&gt;0,VLOOKUP($B720,'State Agencies 070824'!$H:$L,3,FALSE),"")</f>
        <v/>
      </c>
      <c r="D720" s="25"/>
      <c r="E720" s="105" t="str">
        <f>IF($D720&gt;0,VLOOKUP($D720,'ALN 070824'!$A:$C,2,FALSE),"")</f>
        <v/>
      </c>
      <c r="F720" s="24"/>
      <c r="G720" s="25"/>
      <c r="H720" s="26"/>
      <c r="J720" s="117" t="str">
        <f t="shared" si="45"/>
        <v/>
      </c>
      <c r="K720" s="153"/>
      <c r="L720" s="105" t="str">
        <f t="shared" si="46"/>
        <v/>
      </c>
      <c r="M720" s="105" t="str">
        <f>IF(ISBLANK($D720),"",MATCH($L720,SEFA!$K:$K,0))</f>
        <v/>
      </c>
      <c r="N720" s="100" t="str">
        <f t="shared" si="47"/>
        <v/>
      </c>
    </row>
    <row r="721" spans="1:14">
      <c r="A721" s="116" t="str">
        <f t="shared" si="44"/>
        <v/>
      </c>
      <c r="B721" s="25"/>
      <c r="C721" s="105" t="str">
        <f>IF($B721&gt;0,VLOOKUP($B721,'State Agencies 070824'!$H:$L,3,FALSE),"")</f>
        <v/>
      </c>
      <c r="D721" s="25"/>
      <c r="E721" s="105" t="str">
        <f>IF($D721&gt;0,VLOOKUP($D721,'ALN 070824'!$A:$C,2,FALSE),"")</f>
        <v/>
      </c>
      <c r="F721" s="24"/>
      <c r="G721" s="25"/>
      <c r="H721" s="26"/>
      <c r="J721" s="117" t="str">
        <f t="shared" si="45"/>
        <v/>
      </c>
      <c r="K721" s="153"/>
      <c r="L721" s="105" t="str">
        <f t="shared" si="46"/>
        <v/>
      </c>
      <c r="M721" s="105" t="str">
        <f>IF(ISBLANK($D721),"",MATCH($L721,SEFA!$K:$K,0))</f>
        <v/>
      </c>
      <c r="N721" s="100" t="str">
        <f t="shared" si="47"/>
        <v/>
      </c>
    </row>
    <row r="722" spans="1:14">
      <c r="A722" s="116" t="str">
        <f t="shared" si="44"/>
        <v/>
      </c>
      <c r="B722" s="25"/>
      <c r="C722" s="105" t="str">
        <f>IF($B722&gt;0,VLOOKUP($B722,'State Agencies 070824'!$H:$L,3,FALSE),"")</f>
        <v/>
      </c>
      <c r="D722" s="25"/>
      <c r="E722" s="105" t="str">
        <f>IF($D722&gt;0,VLOOKUP($D722,'ALN 070824'!$A:$C,2,FALSE),"")</f>
        <v/>
      </c>
      <c r="F722" s="24"/>
      <c r="G722" s="25"/>
      <c r="H722" s="26"/>
      <c r="J722" s="117" t="str">
        <f t="shared" si="45"/>
        <v/>
      </c>
      <c r="K722" s="153"/>
      <c r="L722" s="105" t="str">
        <f t="shared" si="46"/>
        <v/>
      </c>
      <c r="M722" s="105" t="str">
        <f>IF(ISBLANK($D722),"",MATCH($L722,SEFA!$K:$K,0))</f>
        <v/>
      </c>
      <c r="N722" s="100" t="str">
        <f t="shared" si="47"/>
        <v/>
      </c>
    </row>
    <row r="723" spans="1:14">
      <c r="A723" s="116" t="str">
        <f t="shared" si="44"/>
        <v/>
      </c>
      <c r="B723" s="25"/>
      <c r="C723" s="105" t="str">
        <f>IF($B723&gt;0,VLOOKUP($B723,'State Agencies 070824'!$H:$L,3,FALSE),"")</f>
        <v/>
      </c>
      <c r="D723" s="25"/>
      <c r="E723" s="105" t="str">
        <f>IF($D723&gt;0,VLOOKUP($D723,'ALN 070824'!$A:$C,2,FALSE),"")</f>
        <v/>
      </c>
      <c r="F723" s="24"/>
      <c r="G723" s="25"/>
      <c r="H723" s="26"/>
      <c r="J723" s="117" t="str">
        <f t="shared" si="45"/>
        <v/>
      </c>
      <c r="K723" s="153"/>
      <c r="L723" s="105" t="str">
        <f t="shared" si="46"/>
        <v/>
      </c>
      <c r="M723" s="105" t="str">
        <f>IF(ISBLANK($D723),"",MATCH($L723,SEFA!$K:$K,0))</f>
        <v/>
      </c>
      <c r="N723" s="100" t="str">
        <f t="shared" si="47"/>
        <v/>
      </c>
    </row>
    <row r="724" spans="1:14">
      <c r="A724" s="116" t="str">
        <f t="shared" si="44"/>
        <v/>
      </c>
      <c r="B724" s="25"/>
      <c r="C724" s="105" t="str">
        <f>IF($B724&gt;0,VLOOKUP($B724,'State Agencies 070824'!$H:$L,3,FALSE),"")</f>
        <v/>
      </c>
      <c r="D724" s="25"/>
      <c r="E724" s="105" t="str">
        <f>IF($D724&gt;0,VLOOKUP($D724,'ALN 070824'!$A:$C,2,FALSE),"")</f>
        <v/>
      </c>
      <c r="F724" s="24"/>
      <c r="G724" s="25"/>
      <c r="H724" s="26"/>
      <c r="J724" s="117" t="str">
        <f t="shared" si="45"/>
        <v/>
      </c>
      <c r="K724" s="153"/>
      <c r="L724" s="105" t="str">
        <f t="shared" si="46"/>
        <v/>
      </c>
      <c r="M724" s="105" t="str">
        <f>IF(ISBLANK($D724),"",MATCH($L724,SEFA!$K:$K,0))</f>
        <v/>
      </c>
      <c r="N724" s="100" t="str">
        <f t="shared" si="47"/>
        <v/>
      </c>
    </row>
    <row r="725" spans="1:14">
      <c r="A725" s="116" t="str">
        <f t="shared" si="44"/>
        <v/>
      </c>
      <c r="B725" s="25"/>
      <c r="C725" s="105" t="str">
        <f>IF($B725&gt;0,VLOOKUP($B725,'State Agencies 070824'!$H:$L,3,FALSE),"")</f>
        <v/>
      </c>
      <c r="D725" s="25"/>
      <c r="E725" s="105" t="str">
        <f>IF($D725&gt;0,VLOOKUP($D725,'ALN 070824'!$A:$C,2,FALSE),"")</f>
        <v/>
      </c>
      <c r="F725" s="24"/>
      <c r="G725" s="25"/>
      <c r="H725" s="26"/>
      <c r="J725" s="117" t="str">
        <f t="shared" si="45"/>
        <v/>
      </c>
      <c r="K725" s="153"/>
      <c r="L725" s="105" t="str">
        <f t="shared" si="46"/>
        <v/>
      </c>
      <c r="M725" s="105" t="str">
        <f>IF(ISBLANK($D725),"",MATCH($L725,SEFA!$K:$K,0))</f>
        <v/>
      </c>
      <c r="N725" s="100" t="str">
        <f t="shared" si="47"/>
        <v/>
      </c>
    </row>
    <row r="726" spans="1:14">
      <c r="A726" s="116" t="str">
        <f t="shared" si="44"/>
        <v/>
      </c>
      <c r="B726" s="25"/>
      <c r="C726" s="105" t="str">
        <f>IF($B726&gt;0,VLOOKUP($B726,'State Agencies 070824'!$H:$L,3,FALSE),"")</f>
        <v/>
      </c>
      <c r="D726" s="25"/>
      <c r="E726" s="105" t="str">
        <f>IF($D726&gt;0,VLOOKUP($D726,'ALN 070824'!$A:$C,2,FALSE),"")</f>
        <v/>
      </c>
      <c r="F726" s="24"/>
      <c r="G726" s="25"/>
      <c r="H726" s="26"/>
      <c r="J726" s="117" t="str">
        <f t="shared" si="45"/>
        <v/>
      </c>
      <c r="K726" s="153"/>
      <c r="L726" s="105" t="str">
        <f t="shared" si="46"/>
        <v/>
      </c>
      <c r="M726" s="105" t="str">
        <f>IF(ISBLANK($D726),"",MATCH($L726,SEFA!$K:$K,0))</f>
        <v/>
      </c>
      <c r="N726" s="100" t="str">
        <f t="shared" si="47"/>
        <v/>
      </c>
    </row>
    <row r="727" spans="1:14">
      <c r="A727" s="116" t="str">
        <f t="shared" si="44"/>
        <v/>
      </c>
      <c r="B727" s="25"/>
      <c r="C727" s="105" t="str">
        <f>IF($B727&gt;0,VLOOKUP($B727,'State Agencies 070824'!$H:$L,3,FALSE),"")</f>
        <v/>
      </c>
      <c r="D727" s="25"/>
      <c r="E727" s="105" t="str">
        <f>IF($D727&gt;0,VLOOKUP($D727,'ALN 070824'!$A:$C,2,FALSE),"")</f>
        <v/>
      </c>
      <c r="F727" s="24"/>
      <c r="G727" s="25"/>
      <c r="H727" s="26"/>
      <c r="J727" s="117" t="str">
        <f t="shared" si="45"/>
        <v/>
      </c>
      <c r="K727" s="153"/>
      <c r="L727" s="105" t="str">
        <f t="shared" si="46"/>
        <v/>
      </c>
      <c r="M727" s="105" t="str">
        <f>IF(ISBLANK($D727),"",MATCH($L727,SEFA!$K:$K,0))</f>
        <v/>
      </c>
      <c r="N727" s="100" t="str">
        <f t="shared" si="47"/>
        <v/>
      </c>
    </row>
    <row r="728" spans="1:14">
      <c r="A728" s="116" t="str">
        <f t="shared" si="44"/>
        <v/>
      </c>
      <c r="B728" s="25"/>
      <c r="C728" s="105" t="str">
        <f>IF($B728&gt;0,VLOOKUP($B728,'State Agencies 070824'!$H:$L,3,FALSE),"")</f>
        <v/>
      </c>
      <c r="D728" s="25"/>
      <c r="E728" s="105" t="str">
        <f>IF($D728&gt;0,VLOOKUP($D728,'ALN 070824'!$A:$C,2,FALSE),"")</f>
        <v/>
      </c>
      <c r="F728" s="24"/>
      <c r="G728" s="25"/>
      <c r="H728" s="26"/>
      <c r="J728" s="117" t="str">
        <f t="shared" si="45"/>
        <v/>
      </c>
      <c r="K728" s="153"/>
      <c r="L728" s="105" t="str">
        <f t="shared" si="46"/>
        <v/>
      </c>
      <c r="M728" s="105" t="str">
        <f>IF(ISBLANK($D728),"",MATCH($L728,SEFA!$K:$K,0))</f>
        <v/>
      </c>
      <c r="N728" s="100" t="str">
        <f t="shared" si="47"/>
        <v/>
      </c>
    </row>
    <row r="729" spans="1:14">
      <c r="A729" s="116" t="str">
        <f t="shared" si="44"/>
        <v/>
      </c>
      <c r="B729" s="25"/>
      <c r="C729" s="105" t="str">
        <f>IF($B729&gt;0,VLOOKUP($B729,'State Agencies 070824'!$H:$L,3,FALSE),"")</f>
        <v/>
      </c>
      <c r="D729" s="25"/>
      <c r="E729" s="105" t="str">
        <f>IF($D729&gt;0,VLOOKUP($D729,'ALN 070824'!$A:$C,2,FALSE),"")</f>
        <v/>
      </c>
      <c r="F729" s="24"/>
      <c r="G729" s="25"/>
      <c r="H729" s="26"/>
      <c r="J729" s="117" t="str">
        <f t="shared" si="45"/>
        <v/>
      </c>
      <c r="K729" s="153"/>
      <c r="L729" s="105" t="str">
        <f t="shared" si="46"/>
        <v/>
      </c>
      <c r="M729" s="105" t="str">
        <f>IF(ISBLANK($D729),"",MATCH($L729,SEFA!$K:$K,0))</f>
        <v/>
      </c>
      <c r="N729" s="100" t="str">
        <f t="shared" si="47"/>
        <v/>
      </c>
    </row>
    <row r="730" spans="1:14">
      <c r="A730" s="116" t="str">
        <f t="shared" si="44"/>
        <v/>
      </c>
      <c r="B730" s="25"/>
      <c r="C730" s="105" t="str">
        <f>IF($B730&gt;0,VLOOKUP($B730,'State Agencies 070824'!$H:$L,3,FALSE),"")</f>
        <v/>
      </c>
      <c r="D730" s="25"/>
      <c r="E730" s="105" t="str">
        <f>IF($D730&gt;0,VLOOKUP($D730,'ALN 070824'!$A:$C,2,FALSE),"")</f>
        <v/>
      </c>
      <c r="F730" s="24"/>
      <c r="G730" s="25"/>
      <c r="H730" s="26"/>
      <c r="J730" s="117" t="str">
        <f t="shared" si="45"/>
        <v/>
      </c>
      <c r="K730" s="153"/>
      <c r="L730" s="105" t="str">
        <f t="shared" si="46"/>
        <v/>
      </c>
      <c r="M730" s="105" t="str">
        <f>IF(ISBLANK($D730),"",MATCH($L730,SEFA!$K:$K,0))</f>
        <v/>
      </c>
      <c r="N730" s="100" t="str">
        <f t="shared" si="47"/>
        <v/>
      </c>
    </row>
    <row r="731" spans="1:14">
      <c r="A731" s="116" t="str">
        <f t="shared" si="44"/>
        <v/>
      </c>
      <c r="B731" s="25"/>
      <c r="C731" s="105" t="str">
        <f>IF($B731&gt;0,VLOOKUP($B731,'State Agencies 070824'!$H:$L,3,FALSE),"")</f>
        <v/>
      </c>
      <c r="D731" s="25"/>
      <c r="E731" s="105" t="str">
        <f>IF($D731&gt;0,VLOOKUP($D731,'ALN 070824'!$A:$C,2,FALSE),"")</f>
        <v/>
      </c>
      <c r="F731" s="24"/>
      <c r="G731" s="25"/>
      <c r="H731" s="26"/>
      <c r="J731" s="117" t="str">
        <f t="shared" si="45"/>
        <v/>
      </c>
      <c r="K731" s="153"/>
      <c r="L731" s="105" t="str">
        <f t="shared" si="46"/>
        <v/>
      </c>
      <c r="M731" s="105" t="str">
        <f>IF(ISBLANK($D731),"",MATCH($L731,SEFA!$K:$K,0))</f>
        <v/>
      </c>
      <c r="N731" s="100" t="str">
        <f t="shared" si="47"/>
        <v/>
      </c>
    </row>
    <row r="732" spans="1:14">
      <c r="A732" s="116" t="str">
        <f t="shared" si="44"/>
        <v/>
      </c>
      <c r="B732" s="25"/>
      <c r="C732" s="105" t="str">
        <f>IF($B732&gt;0,VLOOKUP($B732,'State Agencies 070824'!$H:$L,3,FALSE),"")</f>
        <v/>
      </c>
      <c r="D732" s="25"/>
      <c r="E732" s="105" t="str">
        <f>IF($D732&gt;0,VLOOKUP($D732,'ALN 070824'!$A:$C,2,FALSE),"")</f>
        <v/>
      </c>
      <c r="F732" s="24"/>
      <c r="G732" s="25"/>
      <c r="H732" s="26"/>
      <c r="J732" s="117" t="str">
        <f t="shared" si="45"/>
        <v/>
      </c>
      <c r="K732" s="153"/>
      <c r="L732" s="105" t="str">
        <f t="shared" si="46"/>
        <v/>
      </c>
      <c r="M732" s="105" t="str">
        <f>IF(ISBLANK($D732),"",MATCH($L732,SEFA!$K:$K,0))</f>
        <v/>
      </c>
      <c r="N732" s="100" t="str">
        <f t="shared" si="47"/>
        <v/>
      </c>
    </row>
    <row r="733" spans="1:14">
      <c r="A733" s="116" t="str">
        <f t="shared" si="44"/>
        <v/>
      </c>
      <c r="B733" s="25"/>
      <c r="C733" s="105" t="str">
        <f>IF($B733&gt;0,VLOOKUP($B733,'State Agencies 070824'!$H:$L,3,FALSE),"")</f>
        <v/>
      </c>
      <c r="D733" s="25"/>
      <c r="E733" s="105" t="str">
        <f>IF($D733&gt;0,VLOOKUP($D733,'ALN 070824'!$A:$C,2,FALSE),"")</f>
        <v/>
      </c>
      <c r="F733" s="24"/>
      <c r="G733" s="25"/>
      <c r="H733" s="26"/>
      <c r="J733" s="117" t="str">
        <f t="shared" si="45"/>
        <v/>
      </c>
      <c r="K733" s="153"/>
      <c r="L733" s="105" t="str">
        <f t="shared" si="46"/>
        <v/>
      </c>
      <c r="M733" s="105" t="str">
        <f>IF(ISBLANK($D733),"",MATCH($L733,SEFA!$K:$K,0))</f>
        <v/>
      </c>
      <c r="N733" s="100" t="str">
        <f t="shared" si="47"/>
        <v/>
      </c>
    </row>
    <row r="734" spans="1:14">
      <c r="A734" s="116" t="str">
        <f t="shared" si="44"/>
        <v/>
      </c>
      <c r="B734" s="25"/>
      <c r="C734" s="105" t="str">
        <f>IF($B734&gt;0,VLOOKUP($B734,'State Agencies 070824'!$H:$L,3,FALSE),"")</f>
        <v/>
      </c>
      <c r="D734" s="25"/>
      <c r="E734" s="105" t="str">
        <f>IF($D734&gt;0,VLOOKUP($D734,'ALN 070824'!$A:$C,2,FALSE),"")</f>
        <v/>
      </c>
      <c r="F734" s="24"/>
      <c r="G734" s="25"/>
      <c r="H734" s="26"/>
      <c r="J734" s="117" t="str">
        <f t="shared" si="45"/>
        <v/>
      </c>
      <c r="K734" s="153"/>
      <c r="L734" s="105" t="str">
        <f t="shared" si="46"/>
        <v/>
      </c>
      <c r="M734" s="105" t="str">
        <f>IF(ISBLANK($D734),"",MATCH($L734,SEFA!$K:$K,0))</f>
        <v/>
      </c>
      <c r="N734" s="100" t="str">
        <f t="shared" si="47"/>
        <v/>
      </c>
    </row>
    <row r="735" spans="1:14">
      <c r="A735" s="116" t="str">
        <f t="shared" si="44"/>
        <v/>
      </c>
      <c r="B735" s="25"/>
      <c r="C735" s="105" t="str">
        <f>IF($B735&gt;0,VLOOKUP($B735,'State Agencies 070824'!$H:$L,3,FALSE),"")</f>
        <v/>
      </c>
      <c r="D735" s="25"/>
      <c r="E735" s="105" t="str">
        <f>IF($D735&gt;0,VLOOKUP($D735,'ALN 070824'!$A:$C,2,FALSE),"")</f>
        <v/>
      </c>
      <c r="F735" s="24"/>
      <c r="G735" s="25"/>
      <c r="H735" s="26"/>
      <c r="J735" s="117" t="str">
        <f t="shared" si="45"/>
        <v/>
      </c>
      <c r="K735" s="153"/>
      <c r="L735" s="105" t="str">
        <f t="shared" si="46"/>
        <v/>
      </c>
      <c r="M735" s="105" t="str">
        <f>IF(ISBLANK($D735),"",MATCH($L735,SEFA!$K:$K,0))</f>
        <v/>
      </c>
      <c r="N735" s="100" t="str">
        <f t="shared" si="47"/>
        <v/>
      </c>
    </row>
    <row r="736" spans="1:14">
      <c r="A736" s="116" t="str">
        <f t="shared" si="44"/>
        <v/>
      </c>
      <c r="B736" s="25"/>
      <c r="C736" s="105" t="str">
        <f>IF($B736&gt;0,VLOOKUP($B736,'State Agencies 070824'!$H:$L,3,FALSE),"")</f>
        <v/>
      </c>
      <c r="D736" s="25"/>
      <c r="E736" s="105" t="str">
        <f>IF($D736&gt;0,VLOOKUP($D736,'ALN 070824'!$A:$C,2,FALSE),"")</f>
        <v/>
      </c>
      <c r="F736" s="24"/>
      <c r="G736" s="25"/>
      <c r="H736" s="26"/>
      <c r="J736" s="117" t="str">
        <f t="shared" si="45"/>
        <v/>
      </c>
      <c r="K736" s="153"/>
      <c r="L736" s="105" t="str">
        <f t="shared" si="46"/>
        <v/>
      </c>
      <c r="M736" s="105" t="str">
        <f>IF(ISBLANK($D736),"",MATCH($L736,SEFA!$K:$K,0))</f>
        <v/>
      </c>
      <c r="N736" s="100" t="str">
        <f t="shared" si="47"/>
        <v/>
      </c>
    </row>
    <row r="737" spans="1:14">
      <c r="A737" s="116" t="str">
        <f t="shared" si="44"/>
        <v/>
      </c>
      <c r="B737" s="25"/>
      <c r="C737" s="105" t="str">
        <f>IF($B737&gt;0,VLOOKUP($B737,'State Agencies 070824'!$H:$L,3,FALSE),"")</f>
        <v/>
      </c>
      <c r="D737" s="25"/>
      <c r="E737" s="105" t="str">
        <f>IF($D737&gt;0,VLOOKUP($D737,'ALN 070824'!$A:$C,2,FALSE),"")</f>
        <v/>
      </c>
      <c r="F737" s="24"/>
      <c r="G737" s="25"/>
      <c r="H737" s="26"/>
      <c r="J737" s="117" t="str">
        <f t="shared" si="45"/>
        <v/>
      </c>
      <c r="K737" s="153"/>
      <c r="L737" s="105" t="str">
        <f t="shared" si="46"/>
        <v/>
      </c>
      <c r="M737" s="105" t="str">
        <f>IF(ISBLANK($D737),"",MATCH($L737,SEFA!$K:$K,0))</f>
        <v/>
      </c>
      <c r="N737" s="100" t="str">
        <f t="shared" si="47"/>
        <v/>
      </c>
    </row>
    <row r="738" spans="1:14">
      <c r="A738" s="116" t="str">
        <f t="shared" si="44"/>
        <v/>
      </c>
      <c r="B738" s="25"/>
      <c r="C738" s="105" t="str">
        <f>IF($B738&gt;0,VLOOKUP($B738,'State Agencies 070824'!$H:$L,3,FALSE),"")</f>
        <v/>
      </c>
      <c r="D738" s="25"/>
      <c r="E738" s="105" t="str">
        <f>IF($D738&gt;0,VLOOKUP($D738,'ALN 070824'!$A:$C,2,FALSE),"")</f>
        <v/>
      </c>
      <c r="F738" s="24"/>
      <c r="G738" s="25"/>
      <c r="H738" s="26"/>
      <c r="J738" s="117" t="str">
        <f t="shared" si="45"/>
        <v/>
      </c>
      <c r="K738" s="153"/>
      <c r="L738" s="105" t="str">
        <f t="shared" si="46"/>
        <v/>
      </c>
      <c r="M738" s="105" t="str">
        <f>IF(ISBLANK($D738),"",MATCH($L738,SEFA!$K:$K,0))</f>
        <v/>
      </c>
      <c r="N738" s="100" t="str">
        <f t="shared" si="47"/>
        <v/>
      </c>
    </row>
    <row r="739" spans="1:14">
      <c r="A739" s="116" t="str">
        <f t="shared" si="44"/>
        <v/>
      </c>
      <c r="B739" s="25"/>
      <c r="C739" s="105" t="str">
        <f>IF($B739&gt;0,VLOOKUP($B739,'State Agencies 070824'!$H:$L,3,FALSE),"")</f>
        <v/>
      </c>
      <c r="D739" s="25"/>
      <c r="E739" s="105" t="str">
        <f>IF($D739&gt;0,VLOOKUP($D739,'ALN 070824'!$A:$C,2,FALSE),"")</f>
        <v/>
      </c>
      <c r="F739" s="24"/>
      <c r="G739" s="25"/>
      <c r="H739" s="26"/>
      <c r="J739" s="117" t="str">
        <f t="shared" si="45"/>
        <v/>
      </c>
      <c r="K739" s="153"/>
      <c r="L739" s="105" t="str">
        <f t="shared" si="46"/>
        <v/>
      </c>
      <c r="M739" s="105" t="str">
        <f>IF(ISBLANK($D739),"",MATCH($L739,SEFA!$K:$K,0))</f>
        <v/>
      </c>
      <c r="N739" s="100" t="str">
        <f t="shared" si="47"/>
        <v/>
      </c>
    </row>
    <row r="740" spans="1:14">
      <c r="A740" s="116" t="str">
        <f t="shared" si="44"/>
        <v/>
      </c>
      <c r="B740" s="25"/>
      <c r="C740" s="105" t="str">
        <f>IF($B740&gt;0,VLOOKUP($B740,'State Agencies 070824'!$H:$L,3,FALSE),"")</f>
        <v/>
      </c>
      <c r="D740" s="25"/>
      <c r="E740" s="105" t="str">
        <f>IF($D740&gt;0,VLOOKUP($D740,'ALN 070824'!$A:$C,2,FALSE),"")</f>
        <v/>
      </c>
      <c r="F740" s="24"/>
      <c r="G740" s="25"/>
      <c r="H740" s="26"/>
      <c r="J740" s="117" t="str">
        <f t="shared" si="45"/>
        <v/>
      </c>
      <c r="K740" s="153"/>
      <c r="L740" s="105" t="str">
        <f t="shared" si="46"/>
        <v/>
      </c>
      <c r="M740" s="105" t="str">
        <f>IF(ISBLANK($D740),"",MATCH($L740,SEFA!$K:$K,0))</f>
        <v/>
      </c>
      <c r="N740" s="100" t="str">
        <f t="shared" si="47"/>
        <v/>
      </c>
    </row>
    <row r="741" spans="1:14">
      <c r="A741" s="116" t="str">
        <f t="shared" si="44"/>
        <v/>
      </c>
      <c r="B741" s="25"/>
      <c r="C741" s="105" t="str">
        <f>IF($B741&gt;0,VLOOKUP($B741,'State Agencies 070824'!$H:$L,3,FALSE),"")</f>
        <v/>
      </c>
      <c r="D741" s="25"/>
      <c r="E741" s="105" t="str">
        <f>IF($D741&gt;0,VLOOKUP($D741,'ALN 070824'!$A:$C,2,FALSE),"")</f>
        <v/>
      </c>
      <c r="F741" s="24"/>
      <c r="G741" s="25"/>
      <c r="H741" s="26"/>
      <c r="J741" s="117" t="str">
        <f t="shared" si="45"/>
        <v/>
      </c>
      <c r="K741" s="153"/>
      <c r="L741" s="105" t="str">
        <f t="shared" si="46"/>
        <v/>
      </c>
      <c r="M741" s="105" t="str">
        <f>IF(ISBLANK($D741),"",MATCH($L741,SEFA!$K:$K,0))</f>
        <v/>
      </c>
      <c r="N741" s="100" t="str">
        <f t="shared" si="47"/>
        <v/>
      </c>
    </row>
    <row r="742" spans="1:14">
      <c r="A742" s="116" t="str">
        <f t="shared" si="44"/>
        <v/>
      </c>
      <c r="B742" s="25"/>
      <c r="C742" s="105" t="str">
        <f>IF($B742&gt;0,VLOOKUP($B742,'State Agencies 070824'!$H:$L,3,FALSE),"")</f>
        <v/>
      </c>
      <c r="D742" s="25"/>
      <c r="E742" s="105" t="str">
        <f>IF($D742&gt;0,VLOOKUP($D742,'ALN 070824'!$A:$C,2,FALSE),"")</f>
        <v/>
      </c>
      <c r="F742" s="24"/>
      <c r="G742" s="25"/>
      <c r="H742" s="26"/>
      <c r="J742" s="117" t="str">
        <f t="shared" si="45"/>
        <v/>
      </c>
      <c r="K742" s="153"/>
      <c r="L742" s="105" t="str">
        <f t="shared" si="46"/>
        <v/>
      </c>
      <c r="M742" s="105" t="str">
        <f>IF(ISBLANK($D742),"",MATCH($L742,SEFA!$K:$K,0))</f>
        <v/>
      </c>
      <c r="N742" s="100" t="str">
        <f t="shared" si="47"/>
        <v/>
      </c>
    </row>
    <row r="743" spans="1:14">
      <c r="A743" s="116" t="str">
        <f t="shared" si="44"/>
        <v/>
      </c>
      <c r="B743" s="25"/>
      <c r="C743" s="105" t="str">
        <f>IF($B743&gt;0,VLOOKUP($B743,'State Agencies 070824'!$H:$L,3,FALSE),"")</f>
        <v/>
      </c>
      <c r="D743" s="25"/>
      <c r="E743" s="105" t="str">
        <f>IF($D743&gt;0,VLOOKUP($D743,'ALN 070824'!$A:$C,2,FALSE),"")</f>
        <v/>
      </c>
      <c r="F743" s="24"/>
      <c r="G743" s="25"/>
      <c r="H743" s="26"/>
      <c r="J743" s="117" t="str">
        <f t="shared" si="45"/>
        <v/>
      </c>
      <c r="K743" s="153"/>
      <c r="L743" s="105" t="str">
        <f t="shared" si="46"/>
        <v/>
      </c>
      <c r="M743" s="105" t="str">
        <f>IF(ISBLANK($D743),"",MATCH($L743,SEFA!$K:$K,0))</f>
        <v/>
      </c>
      <c r="N743" s="100" t="str">
        <f t="shared" si="47"/>
        <v/>
      </c>
    </row>
    <row r="744" spans="1:14">
      <c r="A744" s="116" t="str">
        <f t="shared" si="44"/>
        <v/>
      </c>
      <c r="B744" s="25"/>
      <c r="C744" s="105" t="str">
        <f>IF($B744&gt;0,VLOOKUP($B744,'State Agencies 070824'!$H:$L,3,FALSE),"")</f>
        <v/>
      </c>
      <c r="D744" s="25"/>
      <c r="E744" s="105" t="str">
        <f>IF($D744&gt;0,VLOOKUP($D744,'ALN 070824'!$A:$C,2,FALSE),"")</f>
        <v/>
      </c>
      <c r="F744" s="24"/>
      <c r="G744" s="25"/>
      <c r="H744" s="26"/>
      <c r="J744" s="117" t="str">
        <f t="shared" si="45"/>
        <v/>
      </c>
      <c r="K744" s="153"/>
      <c r="L744" s="105" t="str">
        <f t="shared" si="46"/>
        <v/>
      </c>
      <c r="M744" s="105" t="str">
        <f>IF(ISBLANK($D744),"",MATCH($L744,SEFA!$K:$K,0))</f>
        <v/>
      </c>
      <c r="N744" s="100" t="str">
        <f t="shared" si="47"/>
        <v/>
      </c>
    </row>
    <row r="745" spans="1:14">
      <c r="A745" s="116" t="str">
        <f t="shared" si="44"/>
        <v/>
      </c>
      <c r="B745" s="25"/>
      <c r="C745" s="105" t="str">
        <f>IF($B745&gt;0,VLOOKUP($B745,'State Agencies 070824'!$H:$L,3,FALSE),"")</f>
        <v/>
      </c>
      <c r="D745" s="25"/>
      <c r="E745" s="105" t="str">
        <f>IF($D745&gt;0,VLOOKUP($D745,'ALN 070824'!$A:$C,2,FALSE),"")</f>
        <v/>
      </c>
      <c r="F745" s="24"/>
      <c r="G745" s="25"/>
      <c r="H745" s="26"/>
      <c r="J745" s="117" t="str">
        <f t="shared" si="45"/>
        <v/>
      </c>
      <c r="K745" s="153"/>
      <c r="L745" s="105" t="str">
        <f t="shared" si="46"/>
        <v/>
      </c>
      <c r="M745" s="105" t="str">
        <f>IF(ISBLANK($D745),"",MATCH($L745,SEFA!$K:$K,0))</f>
        <v/>
      </c>
      <c r="N745" s="100" t="str">
        <f t="shared" si="47"/>
        <v/>
      </c>
    </row>
    <row r="746" spans="1:14">
      <c r="A746" s="116" t="str">
        <f t="shared" si="44"/>
        <v/>
      </c>
      <c r="B746" s="25"/>
      <c r="C746" s="105" t="str">
        <f>IF($B746&gt;0,VLOOKUP($B746,'State Agencies 070824'!$H:$L,3,FALSE),"")</f>
        <v/>
      </c>
      <c r="D746" s="25"/>
      <c r="E746" s="105" t="str">
        <f>IF($D746&gt;0,VLOOKUP($D746,'ALN 070824'!$A:$C,2,FALSE),"")</f>
        <v/>
      </c>
      <c r="F746" s="24"/>
      <c r="G746" s="25"/>
      <c r="H746" s="26"/>
      <c r="J746" s="117" t="str">
        <f t="shared" si="45"/>
        <v/>
      </c>
      <c r="K746" s="153"/>
      <c r="L746" s="105" t="str">
        <f t="shared" si="46"/>
        <v/>
      </c>
      <c r="M746" s="105" t="str">
        <f>IF(ISBLANK($D746),"",MATCH($L746,SEFA!$K:$K,0))</f>
        <v/>
      </c>
      <c r="N746" s="100" t="str">
        <f t="shared" si="47"/>
        <v/>
      </c>
    </row>
    <row r="747" spans="1:14">
      <c r="A747" s="116" t="str">
        <f t="shared" si="44"/>
        <v/>
      </c>
      <c r="B747" s="25"/>
      <c r="C747" s="105" t="str">
        <f>IF($B747&gt;0,VLOOKUP($B747,'State Agencies 070824'!$H:$L,3,FALSE),"")</f>
        <v/>
      </c>
      <c r="D747" s="25"/>
      <c r="E747" s="105" t="str">
        <f>IF($D747&gt;0,VLOOKUP($D747,'ALN 070824'!$A:$C,2,FALSE),"")</f>
        <v/>
      </c>
      <c r="F747" s="24"/>
      <c r="G747" s="25"/>
      <c r="H747" s="26"/>
      <c r="J747" s="117" t="str">
        <f t="shared" si="45"/>
        <v/>
      </c>
      <c r="K747" s="153"/>
      <c r="L747" s="105" t="str">
        <f t="shared" si="46"/>
        <v/>
      </c>
      <c r="M747" s="105" t="str">
        <f>IF(ISBLANK($D747),"",MATCH($L747,SEFA!$K:$K,0))</f>
        <v/>
      </c>
      <c r="N747" s="100" t="str">
        <f t="shared" si="47"/>
        <v/>
      </c>
    </row>
    <row r="748" spans="1:14">
      <c r="A748" s="116" t="str">
        <f t="shared" si="44"/>
        <v/>
      </c>
      <c r="B748" s="25"/>
      <c r="C748" s="105" t="str">
        <f>IF($B748&gt;0,VLOOKUP($B748,'State Agencies 070824'!$H:$L,3,FALSE),"")</f>
        <v/>
      </c>
      <c r="D748" s="25"/>
      <c r="E748" s="105" t="str">
        <f>IF($D748&gt;0,VLOOKUP($D748,'ALN 070824'!$A:$C,2,FALSE),"")</f>
        <v/>
      </c>
      <c r="F748" s="24"/>
      <c r="G748" s="25"/>
      <c r="H748" s="26"/>
      <c r="J748" s="117" t="str">
        <f t="shared" si="45"/>
        <v/>
      </c>
      <c r="K748" s="153"/>
      <c r="L748" s="105" t="str">
        <f t="shared" si="46"/>
        <v/>
      </c>
      <c r="M748" s="105" t="str">
        <f>IF(ISBLANK($D748),"",MATCH($L748,SEFA!$K:$K,0))</f>
        <v/>
      </c>
      <c r="N748" s="100" t="str">
        <f t="shared" si="47"/>
        <v/>
      </c>
    </row>
    <row r="749" spans="1:14">
      <c r="A749" s="116" t="str">
        <f t="shared" si="44"/>
        <v/>
      </c>
      <c r="B749" s="25"/>
      <c r="C749" s="105" t="str">
        <f>IF($B749&gt;0,VLOOKUP($B749,'State Agencies 070824'!$H:$L,3,FALSE),"")</f>
        <v/>
      </c>
      <c r="D749" s="25"/>
      <c r="E749" s="105" t="str">
        <f>IF($D749&gt;0,VLOOKUP($D749,'ALN 070824'!$A:$C,2,FALSE),"")</f>
        <v/>
      </c>
      <c r="F749" s="24"/>
      <c r="G749" s="25"/>
      <c r="H749" s="26"/>
      <c r="J749" s="117" t="str">
        <f t="shared" si="45"/>
        <v/>
      </c>
      <c r="K749" s="153"/>
      <c r="L749" s="105" t="str">
        <f t="shared" si="46"/>
        <v/>
      </c>
      <c r="M749" s="105" t="str">
        <f>IF(ISBLANK($D749),"",MATCH($L749,SEFA!$K:$K,0))</f>
        <v/>
      </c>
      <c r="N749" s="100" t="str">
        <f t="shared" si="47"/>
        <v/>
      </c>
    </row>
    <row r="750" spans="1:14">
      <c r="A750" s="116" t="str">
        <f t="shared" si="44"/>
        <v/>
      </c>
      <c r="B750" s="25"/>
      <c r="C750" s="105" t="str">
        <f>IF($B750&gt;0,VLOOKUP($B750,'State Agencies 070824'!$H:$L,3,FALSE),"")</f>
        <v/>
      </c>
      <c r="D750" s="25"/>
      <c r="E750" s="105" t="str">
        <f>IF($D750&gt;0,VLOOKUP($D750,'ALN 070824'!$A:$C,2,FALSE),"")</f>
        <v/>
      </c>
      <c r="F750" s="24"/>
      <c r="G750" s="25"/>
      <c r="H750" s="26"/>
      <c r="J750" s="117" t="str">
        <f t="shared" si="45"/>
        <v/>
      </c>
      <c r="K750" s="153"/>
      <c r="L750" s="105" t="str">
        <f t="shared" si="46"/>
        <v/>
      </c>
      <c r="M750" s="105" t="str">
        <f>IF(ISBLANK($D750),"",MATCH($L750,SEFA!$K:$K,0))</f>
        <v/>
      </c>
      <c r="N750" s="100" t="str">
        <f t="shared" si="47"/>
        <v/>
      </c>
    </row>
    <row r="751" spans="1:14">
      <c r="A751" s="116" t="str">
        <f t="shared" si="44"/>
        <v/>
      </c>
      <c r="B751" s="25"/>
      <c r="C751" s="105" t="str">
        <f>IF($B751&gt;0,VLOOKUP($B751,'State Agencies 070824'!$H:$L,3,FALSE),"")</f>
        <v/>
      </c>
      <c r="D751" s="25"/>
      <c r="E751" s="105" t="str">
        <f>IF($D751&gt;0,VLOOKUP($D751,'ALN 070824'!$A:$C,2,FALSE),"")</f>
        <v/>
      </c>
      <c r="F751" s="24"/>
      <c r="G751" s="25"/>
      <c r="H751" s="26"/>
      <c r="J751" s="117" t="str">
        <f t="shared" si="45"/>
        <v/>
      </c>
      <c r="K751" s="153"/>
      <c r="L751" s="105" t="str">
        <f t="shared" si="46"/>
        <v/>
      </c>
      <c r="M751" s="105" t="str">
        <f>IF(ISBLANK($D751),"",MATCH($L751,SEFA!$K:$K,0))</f>
        <v/>
      </c>
      <c r="N751" s="100" t="str">
        <f t="shared" si="47"/>
        <v/>
      </c>
    </row>
    <row r="752" spans="1:14">
      <c r="A752" s="116" t="str">
        <f t="shared" si="44"/>
        <v/>
      </c>
      <c r="B752" s="25"/>
      <c r="C752" s="105" t="str">
        <f>IF($B752&gt;0,VLOOKUP($B752,'State Agencies 070824'!$H:$L,3,FALSE),"")</f>
        <v/>
      </c>
      <c r="D752" s="25"/>
      <c r="E752" s="105" t="str">
        <f>IF($D752&gt;0,VLOOKUP($D752,'ALN 070824'!$A:$C,2,FALSE),"")</f>
        <v/>
      </c>
      <c r="F752" s="24"/>
      <c r="G752" s="25"/>
      <c r="H752" s="26"/>
      <c r="J752" s="117" t="str">
        <f t="shared" si="45"/>
        <v/>
      </c>
      <c r="K752" s="153"/>
      <c r="L752" s="105" t="str">
        <f t="shared" si="46"/>
        <v/>
      </c>
      <c r="M752" s="105" t="str">
        <f>IF(ISBLANK($D752),"",MATCH($L752,SEFA!$K:$K,0))</f>
        <v/>
      </c>
      <c r="N752" s="100" t="str">
        <f t="shared" si="47"/>
        <v/>
      </c>
    </row>
    <row r="753" spans="1:14">
      <c r="A753" s="116" t="str">
        <f t="shared" si="44"/>
        <v/>
      </c>
      <c r="B753" s="25"/>
      <c r="C753" s="105" t="str">
        <f>IF($B753&gt;0,VLOOKUP($B753,'State Agencies 070824'!$H:$L,3,FALSE),"")</f>
        <v/>
      </c>
      <c r="D753" s="25"/>
      <c r="E753" s="105" t="str">
        <f>IF($D753&gt;0,VLOOKUP($D753,'ALN 070824'!$A:$C,2,FALSE),"")</f>
        <v/>
      </c>
      <c r="F753" s="24"/>
      <c r="G753" s="25"/>
      <c r="H753" s="26"/>
      <c r="J753" s="117" t="str">
        <f t="shared" si="45"/>
        <v/>
      </c>
      <c r="K753" s="153"/>
      <c r="L753" s="105" t="str">
        <f t="shared" si="46"/>
        <v/>
      </c>
      <c r="M753" s="105" t="str">
        <f>IF(ISBLANK($D753),"",MATCH($L753,SEFA!$K:$K,0))</f>
        <v/>
      </c>
      <c r="N753" s="100" t="str">
        <f t="shared" si="47"/>
        <v/>
      </c>
    </row>
    <row r="754" spans="1:14">
      <c r="A754" s="116" t="str">
        <f t="shared" si="44"/>
        <v/>
      </c>
      <c r="B754" s="25"/>
      <c r="C754" s="105" t="str">
        <f>IF($B754&gt;0,VLOOKUP($B754,'State Agencies 070824'!$H:$L,3,FALSE),"")</f>
        <v/>
      </c>
      <c r="D754" s="25"/>
      <c r="E754" s="105" t="str">
        <f>IF($D754&gt;0,VLOOKUP($D754,'ALN 070824'!$A:$C,2,FALSE),"")</f>
        <v/>
      </c>
      <c r="F754" s="24"/>
      <c r="G754" s="25"/>
      <c r="H754" s="26"/>
      <c r="J754" s="117" t="str">
        <f t="shared" si="45"/>
        <v/>
      </c>
      <c r="K754" s="153"/>
      <c r="L754" s="105" t="str">
        <f t="shared" si="46"/>
        <v/>
      </c>
      <c r="M754" s="105" t="str">
        <f>IF(ISBLANK($D754),"",MATCH($L754,SEFA!$K:$K,0))</f>
        <v/>
      </c>
      <c r="N754" s="100" t="str">
        <f t="shared" si="47"/>
        <v/>
      </c>
    </row>
    <row r="755" spans="1:14">
      <c r="A755" s="116" t="str">
        <f t="shared" si="44"/>
        <v/>
      </c>
      <c r="B755" s="25"/>
      <c r="C755" s="105" t="str">
        <f>IF($B755&gt;0,VLOOKUP($B755,'State Agencies 070824'!$H:$L,3,FALSE),"")</f>
        <v/>
      </c>
      <c r="D755" s="25"/>
      <c r="E755" s="105" t="str">
        <f>IF($D755&gt;0,VLOOKUP($D755,'ALN 070824'!$A:$C,2,FALSE),"")</f>
        <v/>
      </c>
      <c r="F755" s="24"/>
      <c r="G755" s="25"/>
      <c r="H755" s="26"/>
      <c r="J755" s="117" t="str">
        <f t="shared" si="45"/>
        <v/>
      </c>
      <c r="K755" s="153"/>
      <c r="L755" s="105" t="str">
        <f t="shared" si="46"/>
        <v/>
      </c>
      <c r="M755" s="105" t="str">
        <f>IF(ISBLANK($D755),"",MATCH($L755,SEFA!$K:$K,0))</f>
        <v/>
      </c>
      <c r="N755" s="100" t="str">
        <f t="shared" si="47"/>
        <v/>
      </c>
    </row>
    <row r="756" spans="1:14">
      <c r="A756" s="116" t="str">
        <f t="shared" si="44"/>
        <v/>
      </c>
      <c r="B756" s="25"/>
      <c r="C756" s="105" t="str">
        <f>IF($B756&gt;0,VLOOKUP($B756,'State Agencies 070824'!$H:$L,3,FALSE),"")</f>
        <v/>
      </c>
      <c r="D756" s="25"/>
      <c r="E756" s="105" t="str">
        <f>IF($D756&gt;0,VLOOKUP($D756,'ALN 070824'!$A:$C,2,FALSE),"")</f>
        <v/>
      </c>
      <c r="F756" s="24"/>
      <c r="G756" s="25"/>
      <c r="H756" s="26"/>
      <c r="J756" s="117" t="str">
        <f t="shared" si="45"/>
        <v/>
      </c>
      <c r="K756" s="153"/>
      <c r="L756" s="105" t="str">
        <f t="shared" si="46"/>
        <v/>
      </c>
      <c r="M756" s="105" t="str">
        <f>IF(ISBLANK($D756),"",MATCH($L756,SEFA!$K:$K,0))</f>
        <v/>
      </c>
      <c r="N756" s="100" t="str">
        <f t="shared" si="47"/>
        <v/>
      </c>
    </row>
    <row r="757" spans="1:14">
      <c r="A757" s="116" t="str">
        <f t="shared" si="44"/>
        <v/>
      </c>
      <c r="B757" s="25"/>
      <c r="C757" s="105" t="str">
        <f>IF($B757&gt;0,VLOOKUP($B757,'State Agencies 070824'!$H:$L,3,FALSE),"")</f>
        <v/>
      </c>
      <c r="D757" s="25"/>
      <c r="E757" s="105" t="str">
        <f>IF($D757&gt;0,VLOOKUP($D757,'ALN 070824'!$A:$C,2,FALSE),"")</f>
        <v/>
      </c>
      <c r="F757" s="24"/>
      <c r="G757" s="25"/>
      <c r="H757" s="26"/>
      <c r="J757" s="117" t="str">
        <f t="shared" si="45"/>
        <v/>
      </c>
      <c r="K757" s="153"/>
      <c r="L757" s="105" t="str">
        <f t="shared" si="46"/>
        <v/>
      </c>
      <c r="M757" s="105" t="str">
        <f>IF(ISBLANK($D757),"",MATCH($L757,SEFA!$K:$K,0))</f>
        <v/>
      </c>
      <c r="N757" s="100" t="str">
        <f t="shared" si="47"/>
        <v/>
      </c>
    </row>
    <row r="758" spans="1:14">
      <c r="A758" s="116" t="str">
        <f t="shared" si="44"/>
        <v/>
      </c>
      <c r="B758" s="25"/>
      <c r="C758" s="105" t="str">
        <f>IF($B758&gt;0,VLOOKUP($B758,'State Agencies 070824'!$H:$L,3,FALSE),"")</f>
        <v/>
      </c>
      <c r="D758" s="25"/>
      <c r="E758" s="105" t="str">
        <f>IF($D758&gt;0,VLOOKUP($D758,'ALN 070824'!$A:$C,2,FALSE),"")</f>
        <v/>
      </c>
      <c r="F758" s="24"/>
      <c r="G758" s="25"/>
      <c r="H758" s="26"/>
      <c r="J758" s="117" t="str">
        <f t="shared" si="45"/>
        <v/>
      </c>
      <c r="K758" s="153"/>
      <c r="L758" s="105" t="str">
        <f t="shared" si="46"/>
        <v/>
      </c>
      <c r="M758" s="105" t="str">
        <f>IF(ISBLANK($D758),"",MATCH($L758,SEFA!$K:$K,0))</f>
        <v/>
      </c>
      <c r="N758" s="100" t="str">
        <f t="shared" si="47"/>
        <v/>
      </c>
    </row>
    <row r="759" spans="1:14">
      <c r="A759" s="116" t="str">
        <f t="shared" si="44"/>
        <v/>
      </c>
      <c r="B759" s="25"/>
      <c r="C759" s="105" t="str">
        <f>IF($B759&gt;0,VLOOKUP($B759,'State Agencies 070824'!$H:$L,3,FALSE),"")</f>
        <v/>
      </c>
      <c r="D759" s="25"/>
      <c r="E759" s="105" t="str">
        <f>IF($D759&gt;0,VLOOKUP($D759,'ALN 070824'!$A:$C,2,FALSE),"")</f>
        <v/>
      </c>
      <c r="F759" s="24"/>
      <c r="G759" s="25"/>
      <c r="H759" s="26"/>
      <c r="J759" s="117" t="str">
        <f t="shared" si="45"/>
        <v/>
      </c>
      <c r="K759" s="153"/>
      <c r="L759" s="105" t="str">
        <f t="shared" si="46"/>
        <v/>
      </c>
      <c r="M759" s="105" t="str">
        <f>IF(ISBLANK($D759),"",MATCH($L759,SEFA!$K:$K,0))</f>
        <v/>
      </c>
      <c r="N759" s="100" t="str">
        <f t="shared" si="47"/>
        <v/>
      </c>
    </row>
    <row r="760" spans="1:14">
      <c r="A760" s="116" t="str">
        <f t="shared" si="44"/>
        <v/>
      </c>
      <c r="B760" s="25"/>
      <c r="C760" s="105" t="str">
        <f>IF($B760&gt;0,VLOOKUP($B760,'State Agencies 070824'!$H:$L,3,FALSE),"")</f>
        <v/>
      </c>
      <c r="D760" s="25"/>
      <c r="E760" s="105" t="str">
        <f>IF($D760&gt;0,VLOOKUP($D760,'ALN 070824'!$A:$C,2,FALSE),"")</f>
        <v/>
      </c>
      <c r="F760" s="24"/>
      <c r="G760" s="25"/>
      <c r="H760" s="26"/>
      <c r="J760" s="117" t="str">
        <f t="shared" si="45"/>
        <v/>
      </c>
      <c r="K760" s="153"/>
      <c r="L760" s="105" t="str">
        <f t="shared" si="46"/>
        <v/>
      </c>
      <c r="M760" s="105" t="str">
        <f>IF(ISBLANK($D760),"",MATCH($L760,SEFA!$K:$K,0))</f>
        <v/>
      </c>
      <c r="N760" s="100" t="str">
        <f t="shared" si="47"/>
        <v/>
      </c>
    </row>
    <row r="761" spans="1:14">
      <c r="A761" s="116" t="str">
        <f t="shared" si="44"/>
        <v/>
      </c>
      <c r="B761" s="25"/>
      <c r="C761" s="105" t="str">
        <f>IF($B761&gt;0,VLOOKUP($B761,'State Agencies 070824'!$H:$L,3,FALSE),"")</f>
        <v/>
      </c>
      <c r="D761" s="25"/>
      <c r="E761" s="105" t="str">
        <f>IF($D761&gt;0,VLOOKUP($D761,'ALN 070824'!$A:$C,2,FALSE),"")</f>
        <v/>
      </c>
      <c r="F761" s="24"/>
      <c r="G761" s="25"/>
      <c r="H761" s="26"/>
      <c r="J761" s="117" t="str">
        <f t="shared" si="45"/>
        <v/>
      </c>
      <c r="K761" s="153"/>
      <c r="L761" s="105" t="str">
        <f t="shared" si="46"/>
        <v/>
      </c>
      <c r="M761" s="105" t="str">
        <f>IF(ISBLANK($D761),"",MATCH($L761,SEFA!$K:$K,0))</f>
        <v/>
      </c>
      <c r="N761" s="100" t="str">
        <f t="shared" si="47"/>
        <v/>
      </c>
    </row>
    <row r="762" spans="1:14">
      <c r="A762" s="116" t="str">
        <f t="shared" si="44"/>
        <v/>
      </c>
      <c r="B762" s="25"/>
      <c r="C762" s="105" t="str">
        <f>IF($B762&gt;0,VLOOKUP($B762,'State Agencies 070824'!$H:$L,3,FALSE),"")</f>
        <v/>
      </c>
      <c r="D762" s="25"/>
      <c r="E762" s="105" t="str">
        <f>IF($D762&gt;0,VLOOKUP($D762,'ALN 070824'!$A:$C,2,FALSE),"")</f>
        <v/>
      </c>
      <c r="F762" s="24"/>
      <c r="G762" s="25"/>
      <c r="H762" s="26"/>
      <c r="J762" s="117" t="str">
        <f t="shared" si="45"/>
        <v/>
      </c>
      <c r="K762" s="153"/>
      <c r="L762" s="105" t="str">
        <f t="shared" si="46"/>
        <v/>
      </c>
      <c r="M762" s="105" t="str">
        <f>IF(ISBLANK($D762),"",MATCH($L762,SEFA!$K:$K,0))</f>
        <v/>
      </c>
      <c r="N762" s="100" t="str">
        <f t="shared" si="47"/>
        <v/>
      </c>
    </row>
    <row r="763" spans="1:14">
      <c r="A763" s="116" t="str">
        <f t="shared" si="44"/>
        <v/>
      </c>
      <c r="B763" s="25"/>
      <c r="C763" s="105" t="str">
        <f>IF($B763&gt;0,VLOOKUP($B763,'State Agencies 070824'!$H:$L,3,FALSE),"")</f>
        <v/>
      </c>
      <c r="D763" s="25"/>
      <c r="E763" s="105" t="str">
        <f>IF($D763&gt;0,VLOOKUP($D763,'ALN 070824'!$A:$C,2,FALSE),"")</f>
        <v/>
      </c>
      <c r="F763" s="24"/>
      <c r="G763" s="25"/>
      <c r="H763" s="26"/>
      <c r="J763" s="117" t="str">
        <f t="shared" si="45"/>
        <v/>
      </c>
      <c r="K763" s="153"/>
      <c r="L763" s="105" t="str">
        <f t="shared" si="46"/>
        <v/>
      </c>
      <c r="M763" s="105" t="str">
        <f>IF(ISBLANK($D763),"",MATCH($L763,SEFA!$K:$K,0))</f>
        <v/>
      </c>
      <c r="N763" s="100" t="str">
        <f t="shared" si="47"/>
        <v/>
      </c>
    </row>
    <row r="764" spans="1:14">
      <c r="A764" s="116" t="str">
        <f t="shared" si="44"/>
        <v/>
      </c>
      <c r="B764" s="25"/>
      <c r="C764" s="105" t="str">
        <f>IF($B764&gt;0,VLOOKUP($B764,'State Agencies 070824'!$H:$L,3,FALSE),"")</f>
        <v/>
      </c>
      <c r="D764" s="25"/>
      <c r="E764" s="105" t="str">
        <f>IF($D764&gt;0,VLOOKUP($D764,'ALN 070824'!$A:$C,2,FALSE),"")</f>
        <v/>
      </c>
      <c r="F764" s="24"/>
      <c r="G764" s="25"/>
      <c r="H764" s="26"/>
      <c r="J764" s="117" t="str">
        <f t="shared" si="45"/>
        <v/>
      </c>
      <c r="K764" s="153"/>
      <c r="L764" s="105" t="str">
        <f t="shared" si="46"/>
        <v/>
      </c>
      <c r="M764" s="105" t="str">
        <f>IF(ISBLANK($D764),"",MATCH($L764,SEFA!$K:$K,0))</f>
        <v/>
      </c>
      <c r="N764" s="100" t="str">
        <f t="shared" si="47"/>
        <v/>
      </c>
    </row>
    <row r="765" spans="1:14">
      <c r="A765" s="116" t="str">
        <f t="shared" si="44"/>
        <v/>
      </c>
      <c r="B765" s="25"/>
      <c r="C765" s="105" t="str">
        <f>IF($B765&gt;0,VLOOKUP($B765,'State Agencies 070824'!$H:$L,3,FALSE),"")</f>
        <v/>
      </c>
      <c r="D765" s="25"/>
      <c r="E765" s="105" t="str">
        <f>IF($D765&gt;0,VLOOKUP($D765,'ALN 070824'!$A:$C,2,FALSE),"")</f>
        <v/>
      </c>
      <c r="F765" s="24"/>
      <c r="G765" s="25"/>
      <c r="H765" s="26"/>
      <c r="J765" s="117" t="str">
        <f t="shared" si="45"/>
        <v/>
      </c>
      <c r="K765" s="153"/>
      <c r="L765" s="105" t="str">
        <f t="shared" si="46"/>
        <v/>
      </c>
      <c r="M765" s="105" t="str">
        <f>IF(ISBLANK($D765),"",MATCH($L765,SEFA!$K:$K,0))</f>
        <v/>
      </c>
      <c r="N765" s="100" t="str">
        <f t="shared" si="47"/>
        <v/>
      </c>
    </row>
    <row r="766" spans="1:14">
      <c r="A766" s="116" t="str">
        <f t="shared" si="44"/>
        <v/>
      </c>
      <c r="B766" s="25"/>
      <c r="C766" s="105" t="str">
        <f>IF($B766&gt;0,VLOOKUP($B766,'State Agencies 070824'!$H:$L,3,FALSE),"")</f>
        <v/>
      </c>
      <c r="D766" s="25"/>
      <c r="E766" s="105" t="str">
        <f>IF($D766&gt;0,VLOOKUP($D766,'ALN 070824'!$A:$C,2,FALSE),"")</f>
        <v/>
      </c>
      <c r="F766" s="24"/>
      <c r="G766" s="25"/>
      <c r="H766" s="26"/>
      <c r="J766" s="117" t="str">
        <f t="shared" si="45"/>
        <v/>
      </c>
      <c r="K766" s="153"/>
      <c r="L766" s="105" t="str">
        <f t="shared" si="46"/>
        <v/>
      </c>
      <c r="M766" s="105" t="str">
        <f>IF(ISBLANK($D766),"",MATCH($L766,SEFA!$K:$K,0))</f>
        <v/>
      </c>
      <c r="N766" s="100" t="str">
        <f t="shared" si="47"/>
        <v/>
      </c>
    </row>
    <row r="767" spans="1:14">
      <c r="A767" s="116" t="str">
        <f t="shared" si="44"/>
        <v/>
      </c>
      <c r="B767" s="25"/>
      <c r="C767" s="105" t="str">
        <f>IF($B767&gt;0,VLOOKUP($B767,'State Agencies 070824'!$H:$L,3,FALSE),"")</f>
        <v/>
      </c>
      <c r="D767" s="25"/>
      <c r="E767" s="105" t="str">
        <f>IF($D767&gt;0,VLOOKUP($D767,'ALN 070824'!$A:$C,2,FALSE),"")</f>
        <v/>
      </c>
      <c r="F767" s="24"/>
      <c r="G767" s="25"/>
      <c r="H767" s="26"/>
      <c r="J767" s="117" t="str">
        <f t="shared" si="45"/>
        <v/>
      </c>
      <c r="K767" s="153"/>
      <c r="L767" s="105" t="str">
        <f t="shared" si="46"/>
        <v/>
      </c>
      <c r="M767" s="105" t="str">
        <f>IF(ISBLANK($D767),"",MATCH($L767,SEFA!$K:$K,0))</f>
        <v/>
      </c>
      <c r="N767" s="100" t="str">
        <f t="shared" si="47"/>
        <v/>
      </c>
    </row>
    <row r="768" spans="1:14">
      <c r="A768" s="116" t="str">
        <f t="shared" si="44"/>
        <v/>
      </c>
      <c r="B768" s="25"/>
      <c r="C768" s="105" t="str">
        <f>IF($B768&gt;0,VLOOKUP($B768,'State Agencies 070824'!$H:$L,3,FALSE),"")</f>
        <v/>
      </c>
      <c r="D768" s="25"/>
      <c r="E768" s="105" t="str">
        <f>IF($D768&gt;0,VLOOKUP($D768,'ALN 070824'!$A:$C,2,FALSE),"")</f>
        <v/>
      </c>
      <c r="F768" s="24"/>
      <c r="G768" s="25"/>
      <c r="H768" s="26"/>
      <c r="J768" s="117" t="str">
        <f t="shared" si="45"/>
        <v/>
      </c>
      <c r="K768" s="153"/>
      <c r="L768" s="105" t="str">
        <f t="shared" si="46"/>
        <v/>
      </c>
      <c r="M768" s="105" t="str">
        <f>IF(ISBLANK($D768),"",MATCH($L768,SEFA!$K:$K,0))</f>
        <v/>
      </c>
      <c r="N768" s="100" t="str">
        <f t="shared" si="47"/>
        <v/>
      </c>
    </row>
    <row r="769" spans="1:14">
      <c r="A769" s="116" t="str">
        <f t="shared" si="44"/>
        <v/>
      </c>
      <c r="B769" s="25"/>
      <c r="C769" s="105" t="str">
        <f>IF($B769&gt;0,VLOOKUP($B769,'State Agencies 070824'!$H:$L,3,FALSE),"")</f>
        <v/>
      </c>
      <c r="D769" s="25"/>
      <c r="E769" s="105" t="str">
        <f>IF($D769&gt;0,VLOOKUP($D769,'ALN 070824'!$A:$C,2,FALSE),"")</f>
        <v/>
      </c>
      <c r="F769" s="24"/>
      <c r="G769" s="25"/>
      <c r="H769" s="26"/>
      <c r="J769" s="117" t="str">
        <f t="shared" si="45"/>
        <v/>
      </c>
      <c r="K769" s="153"/>
      <c r="L769" s="105" t="str">
        <f t="shared" si="46"/>
        <v/>
      </c>
      <c r="M769" s="105" t="str">
        <f>IF(ISBLANK($D769),"",MATCH($L769,SEFA!$K:$K,0))</f>
        <v/>
      </c>
      <c r="N769" s="100" t="str">
        <f t="shared" si="47"/>
        <v/>
      </c>
    </row>
    <row r="770" spans="1:14">
      <c r="A770" s="116" t="str">
        <f t="shared" si="44"/>
        <v/>
      </c>
      <c r="B770" s="25"/>
      <c r="C770" s="105" t="str">
        <f>IF($B770&gt;0,VLOOKUP($B770,'State Agencies 070824'!$H:$L,3,FALSE),"")</f>
        <v/>
      </c>
      <c r="D770" s="25"/>
      <c r="E770" s="105" t="str">
        <f>IF($D770&gt;0,VLOOKUP($D770,'ALN 070824'!$A:$C,2,FALSE),"")</f>
        <v/>
      </c>
      <c r="F770" s="24"/>
      <c r="G770" s="25"/>
      <c r="H770" s="26"/>
      <c r="J770" s="117" t="str">
        <f t="shared" si="45"/>
        <v/>
      </c>
      <c r="K770" s="153"/>
      <c r="L770" s="105" t="str">
        <f t="shared" si="46"/>
        <v/>
      </c>
      <c r="M770" s="105" t="str">
        <f>IF(ISBLANK($D770),"",MATCH($L770,SEFA!$K:$K,0))</f>
        <v/>
      </c>
      <c r="N770" s="100" t="str">
        <f t="shared" si="47"/>
        <v/>
      </c>
    </row>
    <row r="771" spans="1:14">
      <c r="A771" s="116" t="str">
        <f t="shared" si="44"/>
        <v/>
      </c>
      <c r="B771" s="25"/>
      <c r="C771" s="105" t="str">
        <f>IF($B771&gt;0,VLOOKUP($B771,'State Agencies 070824'!$H:$L,3,FALSE),"")</f>
        <v/>
      </c>
      <c r="D771" s="25"/>
      <c r="E771" s="105" t="str">
        <f>IF($D771&gt;0,VLOOKUP($D771,'ALN 070824'!$A:$C,2,FALSE),"")</f>
        <v/>
      </c>
      <c r="F771" s="24"/>
      <c r="G771" s="25"/>
      <c r="H771" s="26"/>
      <c r="J771" s="117" t="str">
        <f t="shared" si="45"/>
        <v/>
      </c>
      <c r="K771" s="153"/>
      <c r="L771" s="105" t="str">
        <f t="shared" si="46"/>
        <v/>
      </c>
      <c r="M771" s="105" t="str">
        <f>IF(ISBLANK($D771),"",MATCH($L771,SEFA!$K:$K,0))</f>
        <v/>
      </c>
      <c r="N771" s="100" t="str">
        <f t="shared" si="47"/>
        <v/>
      </c>
    </row>
    <row r="772" spans="1:14">
      <c r="A772" s="116" t="str">
        <f t="shared" si="44"/>
        <v/>
      </c>
      <c r="B772" s="25"/>
      <c r="C772" s="105" t="str">
        <f>IF($B772&gt;0,VLOOKUP($B772,'State Agencies 070824'!$H:$L,3,FALSE),"")</f>
        <v/>
      </c>
      <c r="D772" s="25"/>
      <c r="E772" s="105" t="str">
        <f>IF($D772&gt;0,VLOOKUP($D772,'ALN 070824'!$A:$C,2,FALSE),"")</f>
        <v/>
      </c>
      <c r="F772" s="24"/>
      <c r="G772" s="25"/>
      <c r="H772" s="26"/>
      <c r="J772" s="117" t="str">
        <f t="shared" si="45"/>
        <v/>
      </c>
      <c r="K772" s="153"/>
      <c r="L772" s="105" t="str">
        <f t="shared" si="46"/>
        <v/>
      </c>
      <c r="M772" s="105" t="str">
        <f>IF(ISBLANK($D772),"",MATCH($L772,SEFA!$K:$K,0))</f>
        <v/>
      </c>
      <c r="N772" s="100" t="str">
        <f t="shared" si="47"/>
        <v/>
      </c>
    </row>
    <row r="773" spans="1:14">
      <c r="A773" s="116" t="str">
        <f t="shared" si="44"/>
        <v/>
      </c>
      <c r="B773" s="25"/>
      <c r="C773" s="105" t="str">
        <f>IF($B773&gt;0,VLOOKUP($B773,'State Agencies 070824'!$H:$L,3,FALSE),"")</f>
        <v/>
      </c>
      <c r="D773" s="25"/>
      <c r="E773" s="105" t="str">
        <f>IF($D773&gt;0,VLOOKUP($D773,'ALN 070824'!$A:$C,2,FALSE),"")</f>
        <v/>
      </c>
      <c r="F773" s="24"/>
      <c r="G773" s="25"/>
      <c r="H773" s="26"/>
      <c r="J773" s="117" t="str">
        <f t="shared" si="45"/>
        <v/>
      </c>
      <c r="K773" s="153"/>
      <c r="L773" s="105" t="str">
        <f t="shared" si="46"/>
        <v/>
      </c>
      <c r="M773" s="105" t="str">
        <f>IF(ISBLANK($D773),"",MATCH($L773,SEFA!$K:$K,0))</f>
        <v/>
      </c>
      <c r="N773" s="100" t="str">
        <f t="shared" si="47"/>
        <v/>
      </c>
    </row>
    <row r="774" spans="1:14">
      <c r="A774" s="116" t="str">
        <f t="shared" si="44"/>
        <v/>
      </c>
      <c r="B774" s="25"/>
      <c r="C774" s="105" t="str">
        <f>IF($B774&gt;0,VLOOKUP($B774,'State Agencies 070824'!$H:$L,3,FALSE),"")</f>
        <v/>
      </c>
      <c r="D774" s="25"/>
      <c r="E774" s="105" t="str">
        <f>IF($D774&gt;0,VLOOKUP($D774,'ALN 070824'!$A:$C,2,FALSE),"")</f>
        <v/>
      </c>
      <c r="F774" s="24"/>
      <c r="G774" s="25"/>
      <c r="H774" s="26"/>
      <c r="J774" s="117" t="str">
        <f t="shared" si="45"/>
        <v/>
      </c>
      <c r="K774" s="153"/>
      <c r="L774" s="105" t="str">
        <f t="shared" si="46"/>
        <v/>
      </c>
      <c r="M774" s="105" t="str">
        <f>IF(ISBLANK($D774),"",MATCH($L774,SEFA!$K:$K,0))</f>
        <v/>
      </c>
      <c r="N774" s="100" t="str">
        <f t="shared" si="47"/>
        <v/>
      </c>
    </row>
    <row r="775" spans="1:14">
      <c r="A775" s="116" t="str">
        <f t="shared" si="44"/>
        <v/>
      </c>
      <c r="B775" s="25"/>
      <c r="C775" s="105" t="str">
        <f>IF($B775&gt;0,VLOOKUP($B775,'State Agencies 070824'!$H:$L,3,FALSE),"")</f>
        <v/>
      </c>
      <c r="D775" s="25"/>
      <c r="E775" s="105" t="str">
        <f>IF($D775&gt;0,VLOOKUP($D775,'ALN 070824'!$A:$C,2,FALSE),"")</f>
        <v/>
      </c>
      <c r="F775" s="24"/>
      <c r="G775" s="25"/>
      <c r="H775" s="26"/>
      <c r="J775" s="117" t="str">
        <f t="shared" si="45"/>
        <v/>
      </c>
      <c r="K775" s="153"/>
      <c r="L775" s="105" t="str">
        <f t="shared" si="46"/>
        <v/>
      </c>
      <c r="M775" s="105" t="str">
        <f>IF(ISBLANK($D775),"",MATCH($L775,SEFA!$K:$K,0))</f>
        <v/>
      </c>
      <c r="N775" s="100" t="str">
        <f t="shared" si="47"/>
        <v/>
      </c>
    </row>
    <row r="776" spans="1:14">
      <c r="A776" s="116" t="str">
        <f t="shared" si="44"/>
        <v/>
      </c>
      <c r="B776" s="25"/>
      <c r="C776" s="105" t="str">
        <f>IF($B776&gt;0,VLOOKUP($B776,'State Agencies 070824'!$H:$L,3,FALSE),"")</f>
        <v/>
      </c>
      <c r="D776" s="25"/>
      <c r="E776" s="105" t="str">
        <f>IF($D776&gt;0,VLOOKUP($D776,'ALN 070824'!$A:$C,2,FALSE),"")</f>
        <v/>
      </c>
      <c r="F776" s="24"/>
      <c r="G776" s="25"/>
      <c r="H776" s="26"/>
      <c r="J776" s="117" t="str">
        <f t="shared" si="45"/>
        <v/>
      </c>
      <c r="K776" s="153"/>
      <c r="L776" s="105" t="str">
        <f t="shared" si="46"/>
        <v/>
      </c>
      <c r="M776" s="105" t="str">
        <f>IF(ISBLANK($D776),"",MATCH($L776,SEFA!$K:$K,0))</f>
        <v/>
      </c>
      <c r="N776" s="100" t="str">
        <f t="shared" si="47"/>
        <v/>
      </c>
    </row>
    <row r="777" spans="1:14">
      <c r="A777" s="116" t="str">
        <f t="shared" ref="A777:A840" si="48">IF($B777=0,"",$B$2)</f>
        <v/>
      </c>
      <c r="B777" s="25"/>
      <c r="C777" s="105" t="str">
        <f>IF($B777&gt;0,VLOOKUP($B777,'State Agencies 070824'!$H:$L,3,FALSE),"")</f>
        <v/>
      </c>
      <c r="D777" s="25"/>
      <c r="E777" s="105" t="str">
        <f>IF($D777&gt;0,VLOOKUP($D777,'ALN 070824'!$A:$C,2,FALSE),"")</f>
        <v/>
      </c>
      <c r="F777" s="24"/>
      <c r="G777" s="25"/>
      <c r="H777" s="26"/>
      <c r="J777" s="117" t="str">
        <f t="shared" ref="J777:J840" si="49">IF(ISERROR($M777),CONCATENATE($D777," ",$G777),"")</f>
        <v/>
      </c>
      <c r="K777" s="153"/>
      <c r="L777" s="105" t="str">
        <f t="shared" ref="L777:L840" si="50">CONCATENATE($D777,$G777)</f>
        <v/>
      </c>
      <c r="M777" s="105" t="str">
        <f>IF(ISBLANK($D777),"",MATCH($L777,SEFA!$K:$K,0))</f>
        <v/>
      </c>
      <c r="N777" s="100" t="str">
        <f t="shared" ref="N777:N840" si="51">CONCATENATE($B777,$D777,$G777,$H777)</f>
        <v/>
      </c>
    </row>
    <row r="778" spans="1:14">
      <c r="A778" s="116" t="str">
        <f t="shared" si="48"/>
        <v/>
      </c>
      <c r="B778" s="25"/>
      <c r="C778" s="105" t="str">
        <f>IF($B778&gt;0,VLOOKUP($B778,'State Agencies 070824'!$H:$L,3,FALSE),"")</f>
        <v/>
      </c>
      <c r="D778" s="25"/>
      <c r="E778" s="105" t="str">
        <f>IF($D778&gt;0,VLOOKUP($D778,'ALN 070824'!$A:$C,2,FALSE),"")</f>
        <v/>
      </c>
      <c r="F778" s="24"/>
      <c r="G778" s="25"/>
      <c r="H778" s="26"/>
      <c r="J778" s="117" t="str">
        <f t="shared" si="49"/>
        <v/>
      </c>
      <c r="K778" s="153"/>
      <c r="L778" s="105" t="str">
        <f t="shared" si="50"/>
        <v/>
      </c>
      <c r="M778" s="105" t="str">
        <f>IF(ISBLANK($D778),"",MATCH($L778,SEFA!$K:$K,0))</f>
        <v/>
      </c>
      <c r="N778" s="100" t="str">
        <f t="shared" si="51"/>
        <v/>
      </c>
    </row>
    <row r="779" spans="1:14">
      <c r="A779" s="116" t="str">
        <f t="shared" si="48"/>
        <v/>
      </c>
      <c r="B779" s="25"/>
      <c r="C779" s="105" t="str">
        <f>IF($B779&gt;0,VLOOKUP($B779,'State Agencies 070824'!$H:$L,3,FALSE),"")</f>
        <v/>
      </c>
      <c r="D779" s="25"/>
      <c r="E779" s="105" t="str">
        <f>IF($D779&gt;0,VLOOKUP($D779,'ALN 070824'!$A:$C,2,FALSE),"")</f>
        <v/>
      </c>
      <c r="F779" s="24"/>
      <c r="G779" s="25"/>
      <c r="H779" s="26"/>
      <c r="J779" s="117" t="str">
        <f t="shared" si="49"/>
        <v/>
      </c>
      <c r="K779" s="153"/>
      <c r="L779" s="105" t="str">
        <f t="shared" si="50"/>
        <v/>
      </c>
      <c r="M779" s="105" t="str">
        <f>IF(ISBLANK($D779),"",MATCH($L779,SEFA!$K:$K,0))</f>
        <v/>
      </c>
      <c r="N779" s="100" t="str">
        <f t="shared" si="51"/>
        <v/>
      </c>
    </row>
    <row r="780" spans="1:14">
      <c r="A780" s="116" t="str">
        <f t="shared" si="48"/>
        <v/>
      </c>
      <c r="B780" s="25"/>
      <c r="C780" s="105" t="str">
        <f>IF($B780&gt;0,VLOOKUP($B780,'State Agencies 070824'!$H:$L,3,FALSE),"")</f>
        <v/>
      </c>
      <c r="D780" s="25"/>
      <c r="E780" s="105" t="str">
        <f>IF($D780&gt;0,VLOOKUP($D780,'ALN 070824'!$A:$C,2,FALSE),"")</f>
        <v/>
      </c>
      <c r="F780" s="24"/>
      <c r="G780" s="25"/>
      <c r="H780" s="26"/>
      <c r="J780" s="117" t="str">
        <f t="shared" si="49"/>
        <v/>
      </c>
      <c r="K780" s="153"/>
      <c r="L780" s="105" t="str">
        <f t="shared" si="50"/>
        <v/>
      </c>
      <c r="M780" s="105" t="str">
        <f>IF(ISBLANK($D780),"",MATCH($L780,SEFA!$K:$K,0))</f>
        <v/>
      </c>
      <c r="N780" s="100" t="str">
        <f t="shared" si="51"/>
        <v/>
      </c>
    </row>
    <row r="781" spans="1:14">
      <c r="A781" s="116" t="str">
        <f t="shared" si="48"/>
        <v/>
      </c>
      <c r="B781" s="25"/>
      <c r="C781" s="105" t="str">
        <f>IF($B781&gt;0,VLOOKUP($B781,'State Agencies 070824'!$H:$L,3,FALSE),"")</f>
        <v/>
      </c>
      <c r="D781" s="25"/>
      <c r="E781" s="105" t="str">
        <f>IF($D781&gt;0,VLOOKUP($D781,'ALN 070824'!$A:$C,2,FALSE),"")</f>
        <v/>
      </c>
      <c r="F781" s="24"/>
      <c r="G781" s="25"/>
      <c r="H781" s="26"/>
      <c r="J781" s="117" t="str">
        <f t="shared" si="49"/>
        <v/>
      </c>
      <c r="K781" s="153"/>
      <c r="L781" s="105" t="str">
        <f t="shared" si="50"/>
        <v/>
      </c>
      <c r="M781" s="105" t="str">
        <f>IF(ISBLANK($D781),"",MATCH($L781,SEFA!$K:$K,0))</f>
        <v/>
      </c>
      <c r="N781" s="100" t="str">
        <f t="shared" si="51"/>
        <v/>
      </c>
    </row>
    <row r="782" spans="1:14">
      <c r="A782" s="116" t="str">
        <f t="shared" si="48"/>
        <v/>
      </c>
      <c r="B782" s="25"/>
      <c r="C782" s="105" t="str">
        <f>IF($B782&gt;0,VLOOKUP($B782,'State Agencies 070824'!$H:$L,3,FALSE),"")</f>
        <v/>
      </c>
      <c r="D782" s="25"/>
      <c r="E782" s="105" t="str">
        <f>IF($D782&gt;0,VLOOKUP($D782,'ALN 070824'!$A:$C,2,FALSE),"")</f>
        <v/>
      </c>
      <c r="F782" s="24"/>
      <c r="G782" s="25"/>
      <c r="H782" s="26"/>
      <c r="J782" s="117" t="str">
        <f t="shared" si="49"/>
        <v/>
      </c>
      <c r="K782" s="153"/>
      <c r="L782" s="105" t="str">
        <f t="shared" si="50"/>
        <v/>
      </c>
      <c r="M782" s="105" t="str">
        <f>IF(ISBLANK($D782),"",MATCH($L782,SEFA!$K:$K,0))</f>
        <v/>
      </c>
      <c r="N782" s="100" t="str">
        <f t="shared" si="51"/>
        <v/>
      </c>
    </row>
    <row r="783" spans="1:14">
      <c r="A783" s="116" t="str">
        <f t="shared" si="48"/>
        <v/>
      </c>
      <c r="B783" s="25"/>
      <c r="C783" s="105" t="str">
        <f>IF($B783&gt;0,VLOOKUP($B783,'State Agencies 070824'!$H:$L,3,FALSE),"")</f>
        <v/>
      </c>
      <c r="D783" s="25"/>
      <c r="E783" s="105" t="str">
        <f>IF($D783&gt;0,VLOOKUP($D783,'ALN 070824'!$A:$C,2,FALSE),"")</f>
        <v/>
      </c>
      <c r="F783" s="24"/>
      <c r="G783" s="25"/>
      <c r="H783" s="26"/>
      <c r="J783" s="117" t="str">
        <f t="shared" si="49"/>
        <v/>
      </c>
      <c r="K783" s="153"/>
      <c r="L783" s="105" t="str">
        <f t="shared" si="50"/>
        <v/>
      </c>
      <c r="M783" s="105" t="str">
        <f>IF(ISBLANK($D783),"",MATCH($L783,SEFA!$K:$K,0))</f>
        <v/>
      </c>
      <c r="N783" s="100" t="str">
        <f t="shared" si="51"/>
        <v/>
      </c>
    </row>
    <row r="784" spans="1:14">
      <c r="A784" s="116" t="str">
        <f t="shared" si="48"/>
        <v/>
      </c>
      <c r="B784" s="25"/>
      <c r="C784" s="105" t="str">
        <f>IF($B784&gt;0,VLOOKUP($B784,'State Agencies 070824'!$H:$L,3,FALSE),"")</f>
        <v/>
      </c>
      <c r="D784" s="25"/>
      <c r="E784" s="105" t="str">
        <f>IF($D784&gt;0,VLOOKUP($D784,'ALN 070824'!$A:$C,2,FALSE),"")</f>
        <v/>
      </c>
      <c r="F784" s="24"/>
      <c r="G784" s="25"/>
      <c r="H784" s="26"/>
      <c r="J784" s="117" t="str">
        <f t="shared" si="49"/>
        <v/>
      </c>
      <c r="K784" s="153"/>
      <c r="L784" s="105" t="str">
        <f t="shared" si="50"/>
        <v/>
      </c>
      <c r="M784" s="105" t="str">
        <f>IF(ISBLANK($D784),"",MATCH($L784,SEFA!$K:$K,0))</f>
        <v/>
      </c>
      <c r="N784" s="100" t="str">
        <f t="shared" si="51"/>
        <v/>
      </c>
    </row>
    <row r="785" spans="1:14">
      <c r="A785" s="116" t="str">
        <f t="shared" si="48"/>
        <v/>
      </c>
      <c r="B785" s="25"/>
      <c r="C785" s="105" t="str">
        <f>IF($B785&gt;0,VLOOKUP($B785,'State Agencies 070824'!$H:$L,3,FALSE),"")</f>
        <v/>
      </c>
      <c r="D785" s="25"/>
      <c r="E785" s="105" t="str">
        <f>IF($D785&gt;0,VLOOKUP($D785,'ALN 070824'!$A:$C,2,FALSE),"")</f>
        <v/>
      </c>
      <c r="F785" s="24"/>
      <c r="G785" s="25"/>
      <c r="H785" s="26"/>
      <c r="J785" s="117" t="str">
        <f t="shared" si="49"/>
        <v/>
      </c>
      <c r="K785" s="153"/>
      <c r="L785" s="105" t="str">
        <f t="shared" si="50"/>
        <v/>
      </c>
      <c r="M785" s="105" t="str">
        <f>IF(ISBLANK($D785),"",MATCH($L785,SEFA!$K:$K,0))</f>
        <v/>
      </c>
      <c r="N785" s="100" t="str">
        <f t="shared" si="51"/>
        <v/>
      </c>
    </row>
    <row r="786" spans="1:14">
      <c r="A786" s="116" t="str">
        <f t="shared" si="48"/>
        <v/>
      </c>
      <c r="B786" s="25"/>
      <c r="C786" s="105" t="str">
        <f>IF($B786&gt;0,VLOOKUP($B786,'State Agencies 070824'!$H:$L,3,FALSE),"")</f>
        <v/>
      </c>
      <c r="D786" s="25"/>
      <c r="E786" s="105" t="str">
        <f>IF($D786&gt;0,VLOOKUP($D786,'ALN 070824'!$A:$C,2,FALSE),"")</f>
        <v/>
      </c>
      <c r="F786" s="24"/>
      <c r="G786" s="25"/>
      <c r="H786" s="26"/>
      <c r="J786" s="117" t="str">
        <f t="shared" si="49"/>
        <v/>
      </c>
      <c r="K786" s="153"/>
      <c r="L786" s="105" t="str">
        <f t="shared" si="50"/>
        <v/>
      </c>
      <c r="M786" s="105" t="str">
        <f>IF(ISBLANK($D786),"",MATCH($L786,SEFA!$K:$K,0))</f>
        <v/>
      </c>
      <c r="N786" s="100" t="str">
        <f t="shared" si="51"/>
        <v/>
      </c>
    </row>
    <row r="787" spans="1:14">
      <c r="A787" s="116" t="str">
        <f t="shared" si="48"/>
        <v/>
      </c>
      <c r="B787" s="25"/>
      <c r="C787" s="105" t="str">
        <f>IF($B787&gt;0,VLOOKUP($B787,'State Agencies 070824'!$H:$L,3,FALSE),"")</f>
        <v/>
      </c>
      <c r="D787" s="25"/>
      <c r="E787" s="105" t="str">
        <f>IF($D787&gt;0,VLOOKUP($D787,'ALN 070824'!$A:$C,2,FALSE),"")</f>
        <v/>
      </c>
      <c r="F787" s="24"/>
      <c r="G787" s="25"/>
      <c r="H787" s="26"/>
      <c r="J787" s="117" t="str">
        <f t="shared" si="49"/>
        <v/>
      </c>
      <c r="K787" s="153"/>
      <c r="L787" s="105" t="str">
        <f t="shared" si="50"/>
        <v/>
      </c>
      <c r="M787" s="105" t="str">
        <f>IF(ISBLANK($D787),"",MATCH($L787,SEFA!$K:$K,0))</f>
        <v/>
      </c>
      <c r="N787" s="100" t="str">
        <f t="shared" si="51"/>
        <v/>
      </c>
    </row>
    <row r="788" spans="1:14">
      <c r="A788" s="116" t="str">
        <f t="shared" si="48"/>
        <v/>
      </c>
      <c r="B788" s="25"/>
      <c r="C788" s="105" t="str">
        <f>IF($B788&gt;0,VLOOKUP($B788,'State Agencies 070824'!$H:$L,3,FALSE),"")</f>
        <v/>
      </c>
      <c r="D788" s="25"/>
      <c r="E788" s="105" t="str">
        <f>IF($D788&gt;0,VLOOKUP($D788,'ALN 070824'!$A:$C,2,FALSE),"")</f>
        <v/>
      </c>
      <c r="F788" s="24"/>
      <c r="G788" s="25"/>
      <c r="H788" s="26"/>
      <c r="J788" s="117" t="str">
        <f t="shared" si="49"/>
        <v/>
      </c>
      <c r="K788" s="153"/>
      <c r="L788" s="105" t="str">
        <f t="shared" si="50"/>
        <v/>
      </c>
      <c r="M788" s="105" t="str">
        <f>IF(ISBLANK($D788),"",MATCH($L788,SEFA!$K:$K,0))</f>
        <v/>
      </c>
      <c r="N788" s="100" t="str">
        <f t="shared" si="51"/>
        <v/>
      </c>
    </row>
    <row r="789" spans="1:14">
      <c r="A789" s="116" t="str">
        <f t="shared" si="48"/>
        <v/>
      </c>
      <c r="B789" s="25"/>
      <c r="C789" s="105" t="str">
        <f>IF($B789&gt;0,VLOOKUP($B789,'State Agencies 070824'!$H:$L,3,FALSE),"")</f>
        <v/>
      </c>
      <c r="D789" s="25"/>
      <c r="E789" s="105" t="str">
        <f>IF($D789&gt;0,VLOOKUP($D789,'ALN 070824'!$A:$C,2,FALSE),"")</f>
        <v/>
      </c>
      <c r="F789" s="24"/>
      <c r="G789" s="25"/>
      <c r="H789" s="26"/>
      <c r="J789" s="117" t="str">
        <f t="shared" si="49"/>
        <v/>
      </c>
      <c r="K789" s="153"/>
      <c r="L789" s="105" t="str">
        <f t="shared" si="50"/>
        <v/>
      </c>
      <c r="M789" s="105" t="str">
        <f>IF(ISBLANK($D789),"",MATCH($L789,SEFA!$K:$K,0))</f>
        <v/>
      </c>
      <c r="N789" s="100" t="str">
        <f t="shared" si="51"/>
        <v/>
      </c>
    </row>
    <row r="790" spans="1:14">
      <c r="A790" s="116" t="str">
        <f t="shared" si="48"/>
        <v/>
      </c>
      <c r="B790" s="25"/>
      <c r="C790" s="105" t="str">
        <f>IF($B790&gt;0,VLOOKUP($B790,'State Agencies 070824'!$H:$L,3,FALSE),"")</f>
        <v/>
      </c>
      <c r="D790" s="25"/>
      <c r="E790" s="105" t="str">
        <f>IF($D790&gt;0,VLOOKUP($D790,'ALN 070824'!$A:$C,2,FALSE),"")</f>
        <v/>
      </c>
      <c r="F790" s="24"/>
      <c r="G790" s="25"/>
      <c r="H790" s="26"/>
      <c r="J790" s="117" t="str">
        <f t="shared" si="49"/>
        <v/>
      </c>
      <c r="K790" s="153"/>
      <c r="L790" s="105" t="str">
        <f t="shared" si="50"/>
        <v/>
      </c>
      <c r="M790" s="105" t="str">
        <f>IF(ISBLANK($D790),"",MATCH($L790,SEFA!$K:$K,0))</f>
        <v/>
      </c>
      <c r="N790" s="100" t="str">
        <f t="shared" si="51"/>
        <v/>
      </c>
    </row>
    <row r="791" spans="1:14">
      <c r="A791" s="116" t="str">
        <f t="shared" si="48"/>
        <v/>
      </c>
      <c r="B791" s="25"/>
      <c r="C791" s="105" t="str">
        <f>IF($B791&gt;0,VLOOKUP($B791,'State Agencies 070824'!$H:$L,3,FALSE),"")</f>
        <v/>
      </c>
      <c r="D791" s="25"/>
      <c r="E791" s="105" t="str">
        <f>IF($D791&gt;0,VLOOKUP($D791,'ALN 070824'!$A:$C,2,FALSE),"")</f>
        <v/>
      </c>
      <c r="F791" s="24"/>
      <c r="G791" s="25"/>
      <c r="H791" s="26"/>
      <c r="J791" s="117" t="str">
        <f t="shared" si="49"/>
        <v/>
      </c>
      <c r="K791" s="153"/>
      <c r="L791" s="105" t="str">
        <f t="shared" si="50"/>
        <v/>
      </c>
      <c r="M791" s="105" t="str">
        <f>IF(ISBLANK($D791),"",MATCH($L791,SEFA!$K:$K,0))</f>
        <v/>
      </c>
      <c r="N791" s="100" t="str">
        <f t="shared" si="51"/>
        <v/>
      </c>
    </row>
    <row r="792" spans="1:14">
      <c r="A792" s="116" t="str">
        <f t="shared" si="48"/>
        <v/>
      </c>
      <c r="B792" s="25"/>
      <c r="C792" s="105" t="str">
        <f>IF($B792&gt;0,VLOOKUP($B792,'State Agencies 070824'!$H:$L,3,FALSE),"")</f>
        <v/>
      </c>
      <c r="D792" s="25"/>
      <c r="E792" s="105" t="str">
        <f>IF($D792&gt;0,VLOOKUP($D792,'ALN 070824'!$A:$C,2,FALSE),"")</f>
        <v/>
      </c>
      <c r="F792" s="24"/>
      <c r="G792" s="25"/>
      <c r="H792" s="26"/>
      <c r="J792" s="117" t="str">
        <f t="shared" si="49"/>
        <v/>
      </c>
      <c r="K792" s="153"/>
      <c r="L792" s="105" t="str">
        <f t="shared" si="50"/>
        <v/>
      </c>
      <c r="M792" s="105" t="str">
        <f>IF(ISBLANK($D792),"",MATCH($L792,SEFA!$K:$K,0))</f>
        <v/>
      </c>
      <c r="N792" s="100" t="str">
        <f t="shared" si="51"/>
        <v/>
      </c>
    </row>
    <row r="793" spans="1:14">
      <c r="A793" s="116" t="str">
        <f t="shared" si="48"/>
        <v/>
      </c>
      <c r="B793" s="25"/>
      <c r="C793" s="105" t="str">
        <f>IF($B793&gt;0,VLOOKUP($B793,'State Agencies 070824'!$H:$L,3,FALSE),"")</f>
        <v/>
      </c>
      <c r="D793" s="25"/>
      <c r="E793" s="105" t="str">
        <f>IF($D793&gt;0,VLOOKUP($D793,'ALN 070824'!$A:$C,2,FALSE),"")</f>
        <v/>
      </c>
      <c r="F793" s="24"/>
      <c r="G793" s="25"/>
      <c r="H793" s="26"/>
      <c r="J793" s="117" t="str">
        <f t="shared" si="49"/>
        <v/>
      </c>
      <c r="K793" s="153"/>
      <c r="L793" s="105" t="str">
        <f t="shared" si="50"/>
        <v/>
      </c>
      <c r="M793" s="105" t="str">
        <f>IF(ISBLANK($D793),"",MATCH($L793,SEFA!$K:$K,0))</f>
        <v/>
      </c>
      <c r="N793" s="100" t="str">
        <f t="shared" si="51"/>
        <v/>
      </c>
    </row>
    <row r="794" spans="1:14">
      <c r="A794" s="116" t="str">
        <f t="shared" si="48"/>
        <v/>
      </c>
      <c r="B794" s="25"/>
      <c r="C794" s="105" t="str">
        <f>IF($B794&gt;0,VLOOKUP($B794,'State Agencies 070824'!$H:$L,3,FALSE),"")</f>
        <v/>
      </c>
      <c r="D794" s="25"/>
      <c r="E794" s="105" t="str">
        <f>IF($D794&gt;0,VLOOKUP($D794,'ALN 070824'!$A:$C,2,FALSE),"")</f>
        <v/>
      </c>
      <c r="F794" s="24"/>
      <c r="G794" s="25"/>
      <c r="H794" s="26"/>
      <c r="J794" s="117" t="str">
        <f t="shared" si="49"/>
        <v/>
      </c>
      <c r="K794" s="153"/>
      <c r="L794" s="105" t="str">
        <f t="shared" si="50"/>
        <v/>
      </c>
      <c r="M794" s="105" t="str">
        <f>IF(ISBLANK($D794),"",MATCH($L794,SEFA!$K:$K,0))</f>
        <v/>
      </c>
      <c r="N794" s="100" t="str">
        <f t="shared" si="51"/>
        <v/>
      </c>
    </row>
    <row r="795" spans="1:14">
      <c r="A795" s="116" t="str">
        <f t="shared" si="48"/>
        <v/>
      </c>
      <c r="B795" s="25"/>
      <c r="C795" s="105" t="str">
        <f>IF($B795&gt;0,VLOOKUP($B795,'State Agencies 070824'!$H:$L,3,FALSE),"")</f>
        <v/>
      </c>
      <c r="D795" s="25"/>
      <c r="E795" s="105" t="str">
        <f>IF($D795&gt;0,VLOOKUP($D795,'ALN 070824'!$A:$C,2,FALSE),"")</f>
        <v/>
      </c>
      <c r="F795" s="24"/>
      <c r="G795" s="25"/>
      <c r="H795" s="26"/>
      <c r="J795" s="117" t="str">
        <f t="shared" si="49"/>
        <v/>
      </c>
      <c r="K795" s="153"/>
      <c r="L795" s="105" t="str">
        <f t="shared" si="50"/>
        <v/>
      </c>
      <c r="M795" s="105" t="str">
        <f>IF(ISBLANK($D795),"",MATCH($L795,SEFA!$K:$K,0))</f>
        <v/>
      </c>
      <c r="N795" s="100" t="str">
        <f t="shared" si="51"/>
        <v/>
      </c>
    </row>
    <row r="796" spans="1:14">
      <c r="A796" s="116" t="str">
        <f t="shared" si="48"/>
        <v/>
      </c>
      <c r="B796" s="25"/>
      <c r="C796" s="105" t="str">
        <f>IF($B796&gt;0,VLOOKUP($B796,'State Agencies 070824'!$H:$L,3,FALSE),"")</f>
        <v/>
      </c>
      <c r="D796" s="25"/>
      <c r="E796" s="105" t="str">
        <f>IF($D796&gt;0,VLOOKUP($D796,'ALN 070824'!$A:$C,2,FALSE),"")</f>
        <v/>
      </c>
      <c r="F796" s="24"/>
      <c r="G796" s="25"/>
      <c r="H796" s="26"/>
      <c r="J796" s="117" t="str">
        <f t="shared" si="49"/>
        <v/>
      </c>
      <c r="K796" s="153"/>
      <c r="L796" s="105" t="str">
        <f t="shared" si="50"/>
        <v/>
      </c>
      <c r="M796" s="105" t="str">
        <f>IF(ISBLANK($D796),"",MATCH($L796,SEFA!$K:$K,0))</f>
        <v/>
      </c>
      <c r="N796" s="100" t="str">
        <f t="shared" si="51"/>
        <v/>
      </c>
    </row>
    <row r="797" spans="1:14">
      <c r="A797" s="116" t="str">
        <f t="shared" si="48"/>
        <v/>
      </c>
      <c r="B797" s="25"/>
      <c r="C797" s="105" t="str">
        <f>IF($B797&gt;0,VLOOKUP($B797,'State Agencies 070824'!$H:$L,3,FALSE),"")</f>
        <v/>
      </c>
      <c r="D797" s="25"/>
      <c r="E797" s="105" t="str">
        <f>IF($D797&gt;0,VLOOKUP($D797,'ALN 070824'!$A:$C,2,FALSE),"")</f>
        <v/>
      </c>
      <c r="F797" s="24"/>
      <c r="G797" s="25"/>
      <c r="H797" s="26"/>
      <c r="J797" s="117" t="str">
        <f t="shared" si="49"/>
        <v/>
      </c>
      <c r="K797" s="153"/>
      <c r="L797" s="105" t="str">
        <f t="shared" si="50"/>
        <v/>
      </c>
      <c r="M797" s="105" t="str">
        <f>IF(ISBLANK($D797),"",MATCH($L797,SEFA!$K:$K,0))</f>
        <v/>
      </c>
      <c r="N797" s="100" t="str">
        <f t="shared" si="51"/>
        <v/>
      </c>
    </row>
    <row r="798" spans="1:14">
      <c r="A798" s="116" t="str">
        <f t="shared" si="48"/>
        <v/>
      </c>
      <c r="B798" s="25"/>
      <c r="C798" s="105" t="str">
        <f>IF($B798&gt;0,VLOOKUP($B798,'State Agencies 070824'!$H:$L,3,FALSE),"")</f>
        <v/>
      </c>
      <c r="D798" s="25"/>
      <c r="E798" s="105" t="str">
        <f>IF($D798&gt;0,VLOOKUP($D798,'ALN 070824'!$A:$C,2,FALSE),"")</f>
        <v/>
      </c>
      <c r="F798" s="24"/>
      <c r="G798" s="25"/>
      <c r="H798" s="26"/>
      <c r="J798" s="117" t="str">
        <f t="shared" si="49"/>
        <v/>
      </c>
      <c r="K798" s="153"/>
      <c r="L798" s="105" t="str">
        <f t="shared" si="50"/>
        <v/>
      </c>
      <c r="M798" s="105" t="str">
        <f>IF(ISBLANK($D798),"",MATCH($L798,SEFA!$K:$K,0))</f>
        <v/>
      </c>
      <c r="N798" s="100" t="str">
        <f t="shared" si="51"/>
        <v/>
      </c>
    </row>
    <row r="799" spans="1:14">
      <c r="A799" s="116" t="str">
        <f t="shared" si="48"/>
        <v/>
      </c>
      <c r="B799" s="25"/>
      <c r="C799" s="105" t="str">
        <f>IF($B799&gt;0,VLOOKUP($B799,'State Agencies 070824'!$H:$L,3,FALSE),"")</f>
        <v/>
      </c>
      <c r="D799" s="25"/>
      <c r="E799" s="105" t="str">
        <f>IF($D799&gt;0,VLOOKUP($D799,'ALN 070824'!$A:$C,2,FALSE),"")</f>
        <v/>
      </c>
      <c r="F799" s="24"/>
      <c r="G799" s="25"/>
      <c r="H799" s="26"/>
      <c r="J799" s="117" t="str">
        <f t="shared" si="49"/>
        <v/>
      </c>
      <c r="K799" s="153"/>
      <c r="L799" s="105" t="str">
        <f t="shared" si="50"/>
        <v/>
      </c>
      <c r="M799" s="105" t="str">
        <f>IF(ISBLANK($D799),"",MATCH($L799,SEFA!$K:$K,0))</f>
        <v/>
      </c>
      <c r="N799" s="100" t="str">
        <f t="shared" si="51"/>
        <v/>
      </c>
    </row>
    <row r="800" spans="1:14">
      <c r="A800" s="116" t="str">
        <f t="shared" si="48"/>
        <v/>
      </c>
      <c r="B800" s="25"/>
      <c r="C800" s="105" t="str">
        <f>IF($B800&gt;0,VLOOKUP($B800,'State Agencies 070824'!$H:$L,3,FALSE),"")</f>
        <v/>
      </c>
      <c r="D800" s="25"/>
      <c r="E800" s="105" t="str">
        <f>IF($D800&gt;0,VLOOKUP($D800,'ALN 070824'!$A:$C,2,FALSE),"")</f>
        <v/>
      </c>
      <c r="F800" s="24"/>
      <c r="G800" s="25"/>
      <c r="H800" s="26"/>
      <c r="J800" s="117" t="str">
        <f t="shared" si="49"/>
        <v/>
      </c>
      <c r="K800" s="153"/>
      <c r="L800" s="105" t="str">
        <f t="shared" si="50"/>
        <v/>
      </c>
      <c r="M800" s="105" t="str">
        <f>IF(ISBLANK($D800),"",MATCH($L800,SEFA!$K:$K,0))</f>
        <v/>
      </c>
      <c r="N800" s="100" t="str">
        <f t="shared" si="51"/>
        <v/>
      </c>
    </row>
    <row r="801" spans="1:14">
      <c r="A801" s="116" t="str">
        <f t="shared" si="48"/>
        <v/>
      </c>
      <c r="B801" s="25"/>
      <c r="C801" s="105" t="str">
        <f>IF($B801&gt;0,VLOOKUP($B801,'State Agencies 070824'!$H:$L,3,FALSE),"")</f>
        <v/>
      </c>
      <c r="D801" s="25"/>
      <c r="E801" s="105" t="str">
        <f>IF($D801&gt;0,VLOOKUP($D801,'ALN 070824'!$A:$C,2,FALSE),"")</f>
        <v/>
      </c>
      <c r="F801" s="24"/>
      <c r="G801" s="25"/>
      <c r="H801" s="26"/>
      <c r="J801" s="117" t="str">
        <f t="shared" si="49"/>
        <v/>
      </c>
      <c r="K801" s="153"/>
      <c r="L801" s="105" t="str">
        <f t="shared" si="50"/>
        <v/>
      </c>
      <c r="M801" s="105" t="str">
        <f>IF(ISBLANK($D801),"",MATCH($L801,SEFA!$K:$K,0))</f>
        <v/>
      </c>
      <c r="N801" s="100" t="str">
        <f t="shared" si="51"/>
        <v/>
      </c>
    </row>
    <row r="802" spans="1:14">
      <c r="A802" s="116" t="str">
        <f t="shared" si="48"/>
        <v/>
      </c>
      <c r="B802" s="25"/>
      <c r="C802" s="105" t="str">
        <f>IF($B802&gt;0,VLOOKUP($B802,'State Agencies 070824'!$H:$L,3,FALSE),"")</f>
        <v/>
      </c>
      <c r="D802" s="25"/>
      <c r="E802" s="105" t="str">
        <f>IF($D802&gt;0,VLOOKUP($D802,'ALN 070824'!$A:$C,2,FALSE),"")</f>
        <v/>
      </c>
      <c r="F802" s="24"/>
      <c r="G802" s="25"/>
      <c r="H802" s="26"/>
      <c r="J802" s="117" t="str">
        <f t="shared" si="49"/>
        <v/>
      </c>
      <c r="K802" s="153"/>
      <c r="L802" s="105" t="str">
        <f t="shared" si="50"/>
        <v/>
      </c>
      <c r="M802" s="105" t="str">
        <f>IF(ISBLANK($D802),"",MATCH($L802,SEFA!$K:$K,0))</f>
        <v/>
      </c>
      <c r="N802" s="100" t="str">
        <f t="shared" si="51"/>
        <v/>
      </c>
    </row>
    <row r="803" spans="1:14">
      <c r="A803" s="116" t="str">
        <f t="shared" si="48"/>
        <v/>
      </c>
      <c r="B803" s="25"/>
      <c r="C803" s="105" t="str">
        <f>IF($B803&gt;0,VLOOKUP($B803,'State Agencies 070824'!$H:$L,3,FALSE),"")</f>
        <v/>
      </c>
      <c r="D803" s="25"/>
      <c r="E803" s="105" t="str">
        <f>IF($D803&gt;0,VLOOKUP($D803,'ALN 070824'!$A:$C,2,FALSE),"")</f>
        <v/>
      </c>
      <c r="F803" s="24"/>
      <c r="G803" s="25"/>
      <c r="H803" s="26"/>
      <c r="J803" s="117" t="str">
        <f t="shared" si="49"/>
        <v/>
      </c>
      <c r="K803" s="153"/>
      <c r="L803" s="105" t="str">
        <f t="shared" si="50"/>
        <v/>
      </c>
      <c r="M803" s="105" t="str">
        <f>IF(ISBLANK($D803),"",MATCH($L803,SEFA!$K:$K,0))</f>
        <v/>
      </c>
      <c r="N803" s="100" t="str">
        <f t="shared" si="51"/>
        <v/>
      </c>
    </row>
    <row r="804" spans="1:14">
      <c r="A804" s="116" t="str">
        <f t="shared" si="48"/>
        <v/>
      </c>
      <c r="B804" s="25"/>
      <c r="C804" s="105" t="str">
        <f>IF($B804&gt;0,VLOOKUP($B804,'State Agencies 070824'!$H:$L,3,FALSE),"")</f>
        <v/>
      </c>
      <c r="D804" s="25"/>
      <c r="E804" s="105" t="str">
        <f>IF($D804&gt;0,VLOOKUP($D804,'ALN 070824'!$A:$C,2,FALSE),"")</f>
        <v/>
      </c>
      <c r="F804" s="24"/>
      <c r="G804" s="25"/>
      <c r="H804" s="26"/>
      <c r="J804" s="117" t="str">
        <f t="shared" si="49"/>
        <v/>
      </c>
      <c r="K804" s="153"/>
      <c r="L804" s="105" t="str">
        <f t="shared" si="50"/>
        <v/>
      </c>
      <c r="M804" s="105" t="str">
        <f>IF(ISBLANK($D804),"",MATCH($L804,SEFA!$K:$K,0))</f>
        <v/>
      </c>
      <c r="N804" s="100" t="str">
        <f t="shared" si="51"/>
        <v/>
      </c>
    </row>
    <row r="805" spans="1:14">
      <c r="A805" s="116" t="str">
        <f t="shared" si="48"/>
        <v/>
      </c>
      <c r="B805" s="25"/>
      <c r="C805" s="105" t="str">
        <f>IF($B805&gt;0,VLOOKUP($B805,'State Agencies 070824'!$H:$L,3,FALSE),"")</f>
        <v/>
      </c>
      <c r="D805" s="25"/>
      <c r="E805" s="105" t="str">
        <f>IF($D805&gt;0,VLOOKUP($D805,'ALN 070824'!$A:$C,2,FALSE),"")</f>
        <v/>
      </c>
      <c r="F805" s="24"/>
      <c r="G805" s="25"/>
      <c r="H805" s="26"/>
      <c r="J805" s="117" t="str">
        <f t="shared" si="49"/>
        <v/>
      </c>
      <c r="K805" s="153"/>
      <c r="L805" s="105" t="str">
        <f t="shared" si="50"/>
        <v/>
      </c>
      <c r="M805" s="105" t="str">
        <f>IF(ISBLANK($D805),"",MATCH($L805,SEFA!$K:$K,0))</f>
        <v/>
      </c>
      <c r="N805" s="100" t="str">
        <f t="shared" si="51"/>
        <v/>
      </c>
    </row>
    <row r="806" spans="1:14">
      <c r="A806" s="116" t="str">
        <f t="shared" si="48"/>
        <v/>
      </c>
      <c r="B806" s="25"/>
      <c r="C806" s="105" t="str">
        <f>IF($B806&gt;0,VLOOKUP($B806,'State Agencies 070824'!$H:$L,3,FALSE),"")</f>
        <v/>
      </c>
      <c r="D806" s="25"/>
      <c r="E806" s="105" t="str">
        <f>IF($D806&gt;0,VLOOKUP($D806,'ALN 070824'!$A:$C,2,FALSE),"")</f>
        <v/>
      </c>
      <c r="F806" s="24"/>
      <c r="G806" s="25"/>
      <c r="H806" s="26"/>
      <c r="J806" s="117" t="str">
        <f t="shared" si="49"/>
        <v/>
      </c>
      <c r="K806" s="153"/>
      <c r="L806" s="105" t="str">
        <f t="shared" si="50"/>
        <v/>
      </c>
      <c r="M806" s="105" t="str">
        <f>IF(ISBLANK($D806),"",MATCH($L806,SEFA!$K:$K,0))</f>
        <v/>
      </c>
      <c r="N806" s="100" t="str">
        <f t="shared" si="51"/>
        <v/>
      </c>
    </row>
    <row r="807" spans="1:14">
      <c r="A807" s="116" t="str">
        <f t="shared" si="48"/>
        <v/>
      </c>
      <c r="B807" s="25"/>
      <c r="C807" s="105" t="str">
        <f>IF($B807&gt;0,VLOOKUP($B807,'State Agencies 070824'!$H:$L,3,FALSE),"")</f>
        <v/>
      </c>
      <c r="D807" s="25"/>
      <c r="E807" s="105" t="str">
        <f>IF($D807&gt;0,VLOOKUP($D807,'ALN 070824'!$A:$C,2,FALSE),"")</f>
        <v/>
      </c>
      <c r="F807" s="24"/>
      <c r="G807" s="25"/>
      <c r="H807" s="26"/>
      <c r="J807" s="117" t="str">
        <f t="shared" si="49"/>
        <v/>
      </c>
      <c r="K807" s="153"/>
      <c r="L807" s="105" t="str">
        <f t="shared" si="50"/>
        <v/>
      </c>
      <c r="M807" s="105" t="str">
        <f>IF(ISBLANK($D807),"",MATCH($L807,SEFA!$K:$K,0))</f>
        <v/>
      </c>
      <c r="N807" s="100" t="str">
        <f t="shared" si="51"/>
        <v/>
      </c>
    </row>
    <row r="808" spans="1:14">
      <c r="A808" s="116" t="str">
        <f t="shared" si="48"/>
        <v/>
      </c>
      <c r="B808" s="25"/>
      <c r="C808" s="105" t="str">
        <f>IF($B808&gt;0,VLOOKUP($B808,'State Agencies 070824'!$H:$L,3,FALSE),"")</f>
        <v/>
      </c>
      <c r="D808" s="25"/>
      <c r="E808" s="105" t="str">
        <f>IF($D808&gt;0,VLOOKUP($D808,'ALN 070824'!$A:$C,2,FALSE),"")</f>
        <v/>
      </c>
      <c r="F808" s="24"/>
      <c r="G808" s="25"/>
      <c r="H808" s="26"/>
      <c r="J808" s="117" t="str">
        <f t="shared" si="49"/>
        <v/>
      </c>
      <c r="K808" s="153"/>
      <c r="L808" s="105" t="str">
        <f t="shared" si="50"/>
        <v/>
      </c>
      <c r="M808" s="105" t="str">
        <f>IF(ISBLANK($D808),"",MATCH($L808,SEFA!$K:$K,0))</f>
        <v/>
      </c>
      <c r="N808" s="100" t="str">
        <f t="shared" si="51"/>
        <v/>
      </c>
    </row>
    <row r="809" spans="1:14">
      <c r="A809" s="116" t="str">
        <f t="shared" si="48"/>
        <v/>
      </c>
      <c r="B809" s="25"/>
      <c r="C809" s="105" t="str">
        <f>IF($B809&gt;0,VLOOKUP($B809,'State Agencies 070824'!$H:$L,3,FALSE),"")</f>
        <v/>
      </c>
      <c r="D809" s="25"/>
      <c r="E809" s="105" t="str">
        <f>IF($D809&gt;0,VLOOKUP($D809,'ALN 070824'!$A:$C,2,FALSE),"")</f>
        <v/>
      </c>
      <c r="F809" s="24"/>
      <c r="G809" s="25"/>
      <c r="H809" s="26"/>
      <c r="J809" s="117" t="str">
        <f t="shared" si="49"/>
        <v/>
      </c>
      <c r="K809" s="153"/>
      <c r="L809" s="105" t="str">
        <f t="shared" si="50"/>
        <v/>
      </c>
      <c r="M809" s="105" t="str">
        <f>IF(ISBLANK($D809),"",MATCH($L809,SEFA!$K:$K,0))</f>
        <v/>
      </c>
      <c r="N809" s="100" t="str">
        <f t="shared" si="51"/>
        <v/>
      </c>
    </row>
    <row r="810" spans="1:14">
      <c r="A810" s="116" t="str">
        <f t="shared" si="48"/>
        <v/>
      </c>
      <c r="B810" s="25"/>
      <c r="C810" s="105" t="str">
        <f>IF($B810&gt;0,VLOOKUP($B810,'State Agencies 070824'!$H:$L,3,FALSE),"")</f>
        <v/>
      </c>
      <c r="D810" s="25"/>
      <c r="E810" s="105" t="str">
        <f>IF($D810&gt;0,VLOOKUP($D810,'ALN 070824'!$A:$C,2,FALSE),"")</f>
        <v/>
      </c>
      <c r="F810" s="24"/>
      <c r="G810" s="25"/>
      <c r="H810" s="26"/>
      <c r="J810" s="117" t="str">
        <f t="shared" si="49"/>
        <v/>
      </c>
      <c r="K810" s="153"/>
      <c r="L810" s="105" t="str">
        <f t="shared" si="50"/>
        <v/>
      </c>
      <c r="M810" s="105" t="str">
        <f>IF(ISBLANK($D810),"",MATCH($L810,SEFA!$K:$K,0))</f>
        <v/>
      </c>
      <c r="N810" s="100" t="str">
        <f t="shared" si="51"/>
        <v/>
      </c>
    </row>
    <row r="811" spans="1:14">
      <c r="A811" s="116" t="str">
        <f t="shared" si="48"/>
        <v/>
      </c>
      <c r="B811" s="25"/>
      <c r="C811" s="105" t="str">
        <f>IF($B811&gt;0,VLOOKUP($B811,'State Agencies 070824'!$H:$L,3,FALSE),"")</f>
        <v/>
      </c>
      <c r="D811" s="25"/>
      <c r="E811" s="105" t="str">
        <f>IF($D811&gt;0,VLOOKUP($D811,'ALN 070824'!$A:$C,2,FALSE),"")</f>
        <v/>
      </c>
      <c r="F811" s="24"/>
      <c r="G811" s="25"/>
      <c r="H811" s="26"/>
      <c r="J811" s="117" t="str">
        <f t="shared" si="49"/>
        <v/>
      </c>
      <c r="K811" s="153"/>
      <c r="L811" s="105" t="str">
        <f t="shared" si="50"/>
        <v/>
      </c>
      <c r="M811" s="105" t="str">
        <f>IF(ISBLANK($D811),"",MATCH($L811,SEFA!$K:$K,0))</f>
        <v/>
      </c>
      <c r="N811" s="100" t="str">
        <f t="shared" si="51"/>
        <v/>
      </c>
    </row>
    <row r="812" spans="1:14">
      <c r="A812" s="116" t="str">
        <f t="shared" si="48"/>
        <v/>
      </c>
      <c r="B812" s="25"/>
      <c r="C812" s="105" t="str">
        <f>IF($B812&gt;0,VLOOKUP($B812,'State Agencies 070824'!$H:$L,3,FALSE),"")</f>
        <v/>
      </c>
      <c r="D812" s="25"/>
      <c r="E812" s="105" t="str">
        <f>IF($D812&gt;0,VLOOKUP($D812,'ALN 070824'!$A:$C,2,FALSE),"")</f>
        <v/>
      </c>
      <c r="F812" s="24"/>
      <c r="G812" s="25"/>
      <c r="H812" s="26"/>
      <c r="J812" s="117" t="str">
        <f t="shared" si="49"/>
        <v/>
      </c>
      <c r="K812" s="153"/>
      <c r="L812" s="105" t="str">
        <f t="shared" si="50"/>
        <v/>
      </c>
      <c r="M812" s="105" t="str">
        <f>IF(ISBLANK($D812),"",MATCH($L812,SEFA!$K:$K,0))</f>
        <v/>
      </c>
      <c r="N812" s="100" t="str">
        <f t="shared" si="51"/>
        <v/>
      </c>
    </row>
    <row r="813" spans="1:14">
      <c r="A813" s="116" t="str">
        <f t="shared" si="48"/>
        <v/>
      </c>
      <c r="B813" s="25"/>
      <c r="C813" s="105" t="str">
        <f>IF($B813&gt;0,VLOOKUP($B813,'State Agencies 070824'!$H:$L,3,FALSE),"")</f>
        <v/>
      </c>
      <c r="D813" s="25"/>
      <c r="E813" s="105" t="str">
        <f>IF($D813&gt;0,VLOOKUP($D813,'ALN 070824'!$A:$C,2,FALSE),"")</f>
        <v/>
      </c>
      <c r="F813" s="24"/>
      <c r="G813" s="25"/>
      <c r="H813" s="26"/>
      <c r="J813" s="117" t="str">
        <f t="shared" si="49"/>
        <v/>
      </c>
      <c r="K813" s="153"/>
      <c r="L813" s="105" t="str">
        <f t="shared" si="50"/>
        <v/>
      </c>
      <c r="M813" s="105" t="str">
        <f>IF(ISBLANK($D813),"",MATCH($L813,SEFA!$K:$K,0))</f>
        <v/>
      </c>
      <c r="N813" s="100" t="str">
        <f t="shared" si="51"/>
        <v/>
      </c>
    </row>
    <row r="814" spans="1:14">
      <c r="A814" s="116" t="str">
        <f t="shared" si="48"/>
        <v/>
      </c>
      <c r="B814" s="25"/>
      <c r="C814" s="105" t="str">
        <f>IF($B814&gt;0,VLOOKUP($B814,'State Agencies 070824'!$H:$L,3,FALSE),"")</f>
        <v/>
      </c>
      <c r="D814" s="25"/>
      <c r="E814" s="105" t="str">
        <f>IF($D814&gt;0,VLOOKUP($D814,'ALN 070824'!$A:$C,2,FALSE),"")</f>
        <v/>
      </c>
      <c r="F814" s="24"/>
      <c r="G814" s="25"/>
      <c r="H814" s="26"/>
      <c r="J814" s="117" t="str">
        <f t="shared" si="49"/>
        <v/>
      </c>
      <c r="K814" s="153"/>
      <c r="L814" s="105" t="str">
        <f t="shared" si="50"/>
        <v/>
      </c>
      <c r="M814" s="105" t="str">
        <f>IF(ISBLANK($D814),"",MATCH($L814,SEFA!$K:$K,0))</f>
        <v/>
      </c>
      <c r="N814" s="100" t="str">
        <f t="shared" si="51"/>
        <v/>
      </c>
    </row>
    <row r="815" spans="1:14">
      <c r="A815" s="116" t="str">
        <f t="shared" si="48"/>
        <v/>
      </c>
      <c r="B815" s="25"/>
      <c r="C815" s="105" t="str">
        <f>IF($B815&gt;0,VLOOKUP($B815,'State Agencies 070824'!$H:$L,3,FALSE),"")</f>
        <v/>
      </c>
      <c r="D815" s="25"/>
      <c r="E815" s="105" t="str">
        <f>IF($D815&gt;0,VLOOKUP($D815,'ALN 070824'!$A:$C,2,FALSE),"")</f>
        <v/>
      </c>
      <c r="F815" s="24"/>
      <c r="G815" s="25"/>
      <c r="H815" s="26"/>
      <c r="J815" s="117" t="str">
        <f t="shared" si="49"/>
        <v/>
      </c>
      <c r="K815" s="153"/>
      <c r="L815" s="105" t="str">
        <f t="shared" si="50"/>
        <v/>
      </c>
      <c r="M815" s="105" t="str">
        <f>IF(ISBLANK($D815),"",MATCH($L815,SEFA!$K:$K,0))</f>
        <v/>
      </c>
      <c r="N815" s="100" t="str">
        <f t="shared" si="51"/>
        <v/>
      </c>
    </row>
    <row r="816" spans="1:14">
      <c r="A816" s="116" t="str">
        <f t="shared" si="48"/>
        <v/>
      </c>
      <c r="B816" s="25"/>
      <c r="C816" s="105" t="str">
        <f>IF($B816&gt;0,VLOOKUP($B816,'State Agencies 070824'!$H:$L,3,FALSE),"")</f>
        <v/>
      </c>
      <c r="D816" s="25"/>
      <c r="E816" s="105" t="str">
        <f>IF($D816&gt;0,VLOOKUP($D816,'ALN 070824'!$A:$C,2,FALSE),"")</f>
        <v/>
      </c>
      <c r="F816" s="24"/>
      <c r="G816" s="25"/>
      <c r="H816" s="26"/>
      <c r="J816" s="117" t="str">
        <f t="shared" si="49"/>
        <v/>
      </c>
      <c r="K816" s="153"/>
      <c r="L816" s="105" t="str">
        <f t="shared" si="50"/>
        <v/>
      </c>
      <c r="M816" s="105" t="str">
        <f>IF(ISBLANK($D816),"",MATCH($L816,SEFA!$K:$K,0))</f>
        <v/>
      </c>
      <c r="N816" s="100" t="str">
        <f t="shared" si="51"/>
        <v/>
      </c>
    </row>
    <row r="817" spans="1:14">
      <c r="A817" s="116" t="str">
        <f t="shared" si="48"/>
        <v/>
      </c>
      <c r="B817" s="25"/>
      <c r="C817" s="105" t="str">
        <f>IF($B817&gt;0,VLOOKUP($B817,'State Agencies 070824'!$H:$L,3,FALSE),"")</f>
        <v/>
      </c>
      <c r="D817" s="25"/>
      <c r="E817" s="105" t="str">
        <f>IF($D817&gt;0,VLOOKUP($D817,'ALN 070824'!$A:$C,2,FALSE),"")</f>
        <v/>
      </c>
      <c r="F817" s="24"/>
      <c r="G817" s="25"/>
      <c r="H817" s="26"/>
      <c r="J817" s="117" t="str">
        <f t="shared" si="49"/>
        <v/>
      </c>
      <c r="K817" s="153"/>
      <c r="L817" s="105" t="str">
        <f t="shared" si="50"/>
        <v/>
      </c>
      <c r="M817" s="105" t="str">
        <f>IF(ISBLANK($D817),"",MATCH($L817,SEFA!$K:$K,0))</f>
        <v/>
      </c>
      <c r="N817" s="100" t="str">
        <f t="shared" si="51"/>
        <v/>
      </c>
    </row>
    <row r="818" spans="1:14">
      <c r="A818" s="116" t="str">
        <f t="shared" si="48"/>
        <v/>
      </c>
      <c r="B818" s="25"/>
      <c r="C818" s="105" t="str">
        <f>IF($B818&gt;0,VLOOKUP($B818,'State Agencies 070824'!$H:$L,3,FALSE),"")</f>
        <v/>
      </c>
      <c r="D818" s="25"/>
      <c r="E818" s="105" t="str">
        <f>IF($D818&gt;0,VLOOKUP($D818,'ALN 070824'!$A:$C,2,FALSE),"")</f>
        <v/>
      </c>
      <c r="F818" s="24"/>
      <c r="G818" s="25"/>
      <c r="H818" s="26"/>
      <c r="J818" s="117" t="str">
        <f t="shared" si="49"/>
        <v/>
      </c>
      <c r="K818" s="153"/>
      <c r="L818" s="105" t="str">
        <f t="shared" si="50"/>
        <v/>
      </c>
      <c r="M818" s="105" t="str">
        <f>IF(ISBLANK($D818),"",MATCH($L818,SEFA!$K:$K,0))</f>
        <v/>
      </c>
      <c r="N818" s="100" t="str">
        <f t="shared" si="51"/>
        <v/>
      </c>
    </row>
    <row r="819" spans="1:14">
      <c r="A819" s="116" t="str">
        <f t="shared" si="48"/>
        <v/>
      </c>
      <c r="B819" s="25"/>
      <c r="C819" s="105" t="str">
        <f>IF($B819&gt;0,VLOOKUP($B819,'State Agencies 070824'!$H:$L,3,FALSE),"")</f>
        <v/>
      </c>
      <c r="D819" s="25"/>
      <c r="E819" s="105" t="str">
        <f>IF($D819&gt;0,VLOOKUP($D819,'ALN 070824'!$A:$C,2,FALSE),"")</f>
        <v/>
      </c>
      <c r="F819" s="24"/>
      <c r="G819" s="25"/>
      <c r="H819" s="26"/>
      <c r="J819" s="117" t="str">
        <f t="shared" si="49"/>
        <v/>
      </c>
      <c r="K819" s="153"/>
      <c r="L819" s="105" t="str">
        <f t="shared" si="50"/>
        <v/>
      </c>
      <c r="M819" s="105" t="str">
        <f>IF(ISBLANK($D819),"",MATCH($L819,SEFA!$K:$K,0))</f>
        <v/>
      </c>
      <c r="N819" s="100" t="str">
        <f t="shared" si="51"/>
        <v/>
      </c>
    </row>
    <row r="820" spans="1:14">
      <c r="A820" s="116" t="str">
        <f t="shared" si="48"/>
        <v/>
      </c>
      <c r="B820" s="25"/>
      <c r="C820" s="105" t="str">
        <f>IF($B820&gt;0,VLOOKUP($B820,'State Agencies 070824'!$H:$L,3,FALSE),"")</f>
        <v/>
      </c>
      <c r="D820" s="25"/>
      <c r="E820" s="105" t="str">
        <f>IF($D820&gt;0,VLOOKUP($D820,'ALN 070824'!$A:$C,2,FALSE),"")</f>
        <v/>
      </c>
      <c r="F820" s="24"/>
      <c r="G820" s="25"/>
      <c r="H820" s="26"/>
      <c r="J820" s="117" t="str">
        <f t="shared" si="49"/>
        <v/>
      </c>
      <c r="K820" s="153"/>
      <c r="L820" s="105" t="str">
        <f t="shared" si="50"/>
        <v/>
      </c>
      <c r="M820" s="105" t="str">
        <f>IF(ISBLANK($D820),"",MATCH($L820,SEFA!$K:$K,0))</f>
        <v/>
      </c>
      <c r="N820" s="100" t="str">
        <f t="shared" si="51"/>
        <v/>
      </c>
    </row>
    <row r="821" spans="1:14">
      <c r="A821" s="116" t="str">
        <f t="shared" si="48"/>
        <v/>
      </c>
      <c r="B821" s="25"/>
      <c r="C821" s="105" t="str">
        <f>IF($B821&gt;0,VLOOKUP($B821,'State Agencies 070824'!$H:$L,3,FALSE),"")</f>
        <v/>
      </c>
      <c r="D821" s="25"/>
      <c r="E821" s="105" t="str">
        <f>IF($D821&gt;0,VLOOKUP($D821,'ALN 070824'!$A:$C,2,FALSE),"")</f>
        <v/>
      </c>
      <c r="F821" s="24"/>
      <c r="G821" s="25"/>
      <c r="H821" s="26"/>
      <c r="J821" s="117" t="str">
        <f t="shared" si="49"/>
        <v/>
      </c>
      <c r="K821" s="153"/>
      <c r="L821" s="105" t="str">
        <f t="shared" si="50"/>
        <v/>
      </c>
      <c r="M821" s="105" t="str">
        <f>IF(ISBLANK($D821),"",MATCH($L821,SEFA!$K:$K,0))</f>
        <v/>
      </c>
      <c r="N821" s="100" t="str">
        <f t="shared" si="51"/>
        <v/>
      </c>
    </row>
    <row r="822" spans="1:14">
      <c r="A822" s="116" t="str">
        <f t="shared" si="48"/>
        <v/>
      </c>
      <c r="B822" s="25"/>
      <c r="C822" s="105" t="str">
        <f>IF($B822&gt;0,VLOOKUP($B822,'State Agencies 070824'!$H:$L,3,FALSE),"")</f>
        <v/>
      </c>
      <c r="D822" s="25"/>
      <c r="E822" s="105" t="str">
        <f>IF($D822&gt;0,VLOOKUP($D822,'ALN 070824'!$A:$C,2,FALSE),"")</f>
        <v/>
      </c>
      <c r="F822" s="24"/>
      <c r="G822" s="25"/>
      <c r="H822" s="26"/>
      <c r="J822" s="117" t="str">
        <f t="shared" si="49"/>
        <v/>
      </c>
      <c r="K822" s="153"/>
      <c r="L822" s="105" t="str">
        <f t="shared" si="50"/>
        <v/>
      </c>
      <c r="M822" s="105" t="str">
        <f>IF(ISBLANK($D822),"",MATCH($L822,SEFA!$K:$K,0))</f>
        <v/>
      </c>
      <c r="N822" s="100" t="str">
        <f t="shared" si="51"/>
        <v/>
      </c>
    </row>
    <row r="823" spans="1:14">
      <c r="A823" s="116" t="str">
        <f t="shared" si="48"/>
        <v/>
      </c>
      <c r="B823" s="25"/>
      <c r="C823" s="105" t="str">
        <f>IF($B823&gt;0,VLOOKUP($B823,'State Agencies 070824'!$H:$L,3,FALSE),"")</f>
        <v/>
      </c>
      <c r="D823" s="25"/>
      <c r="E823" s="105" t="str">
        <f>IF($D823&gt;0,VLOOKUP($D823,'ALN 070824'!$A:$C,2,FALSE),"")</f>
        <v/>
      </c>
      <c r="F823" s="24"/>
      <c r="G823" s="25"/>
      <c r="H823" s="26"/>
      <c r="J823" s="117" t="str">
        <f t="shared" si="49"/>
        <v/>
      </c>
      <c r="K823" s="153"/>
      <c r="L823" s="105" t="str">
        <f t="shared" si="50"/>
        <v/>
      </c>
      <c r="M823" s="105" t="str">
        <f>IF(ISBLANK($D823),"",MATCH($L823,SEFA!$K:$K,0))</f>
        <v/>
      </c>
      <c r="N823" s="100" t="str">
        <f t="shared" si="51"/>
        <v/>
      </c>
    </row>
    <row r="824" spans="1:14">
      <c r="A824" s="116" t="str">
        <f t="shared" si="48"/>
        <v/>
      </c>
      <c r="B824" s="25"/>
      <c r="C824" s="105" t="str">
        <f>IF($B824&gt;0,VLOOKUP($B824,'State Agencies 070824'!$H:$L,3,FALSE),"")</f>
        <v/>
      </c>
      <c r="D824" s="25"/>
      <c r="E824" s="105" t="str">
        <f>IF($D824&gt;0,VLOOKUP($D824,'ALN 070824'!$A:$C,2,FALSE),"")</f>
        <v/>
      </c>
      <c r="F824" s="24"/>
      <c r="G824" s="25"/>
      <c r="H824" s="26"/>
      <c r="J824" s="117" t="str">
        <f t="shared" si="49"/>
        <v/>
      </c>
      <c r="K824" s="153"/>
      <c r="L824" s="105" t="str">
        <f t="shared" si="50"/>
        <v/>
      </c>
      <c r="M824" s="105" t="str">
        <f>IF(ISBLANK($D824),"",MATCH($L824,SEFA!$K:$K,0))</f>
        <v/>
      </c>
      <c r="N824" s="100" t="str">
        <f t="shared" si="51"/>
        <v/>
      </c>
    </row>
    <row r="825" spans="1:14">
      <c r="A825" s="116" t="str">
        <f t="shared" si="48"/>
        <v/>
      </c>
      <c r="B825" s="25"/>
      <c r="C825" s="105" t="str">
        <f>IF($B825&gt;0,VLOOKUP($B825,'State Agencies 070824'!$H:$L,3,FALSE),"")</f>
        <v/>
      </c>
      <c r="D825" s="25"/>
      <c r="E825" s="105" t="str">
        <f>IF($D825&gt;0,VLOOKUP($D825,'ALN 070824'!$A:$C,2,FALSE),"")</f>
        <v/>
      </c>
      <c r="F825" s="24"/>
      <c r="G825" s="25"/>
      <c r="H825" s="26"/>
      <c r="J825" s="117" t="str">
        <f t="shared" si="49"/>
        <v/>
      </c>
      <c r="K825" s="153"/>
      <c r="L825" s="105" t="str">
        <f t="shared" si="50"/>
        <v/>
      </c>
      <c r="M825" s="105" t="str">
        <f>IF(ISBLANK($D825),"",MATCH($L825,SEFA!$K:$K,0))</f>
        <v/>
      </c>
      <c r="N825" s="100" t="str">
        <f t="shared" si="51"/>
        <v/>
      </c>
    </row>
    <row r="826" spans="1:14">
      <c r="A826" s="116" t="str">
        <f t="shared" si="48"/>
        <v/>
      </c>
      <c r="B826" s="25"/>
      <c r="C826" s="105" t="str">
        <f>IF($B826&gt;0,VLOOKUP($B826,'State Agencies 070824'!$H:$L,3,FALSE),"")</f>
        <v/>
      </c>
      <c r="D826" s="25"/>
      <c r="E826" s="105" t="str">
        <f>IF($D826&gt;0,VLOOKUP($D826,'ALN 070824'!$A:$C,2,FALSE),"")</f>
        <v/>
      </c>
      <c r="F826" s="24"/>
      <c r="G826" s="25"/>
      <c r="H826" s="26"/>
      <c r="J826" s="117" t="str">
        <f t="shared" si="49"/>
        <v/>
      </c>
      <c r="K826" s="153"/>
      <c r="L826" s="105" t="str">
        <f t="shared" si="50"/>
        <v/>
      </c>
      <c r="M826" s="105" t="str">
        <f>IF(ISBLANK($D826),"",MATCH($L826,SEFA!$K:$K,0))</f>
        <v/>
      </c>
      <c r="N826" s="100" t="str">
        <f t="shared" si="51"/>
        <v/>
      </c>
    </row>
    <row r="827" spans="1:14">
      <c r="A827" s="116" t="str">
        <f t="shared" si="48"/>
        <v/>
      </c>
      <c r="B827" s="25"/>
      <c r="C827" s="105" t="str">
        <f>IF($B827&gt;0,VLOOKUP($B827,'State Agencies 070824'!$H:$L,3,FALSE),"")</f>
        <v/>
      </c>
      <c r="D827" s="25"/>
      <c r="E827" s="105" t="str">
        <f>IF($D827&gt;0,VLOOKUP($D827,'ALN 070824'!$A:$C,2,FALSE),"")</f>
        <v/>
      </c>
      <c r="F827" s="24"/>
      <c r="G827" s="25"/>
      <c r="H827" s="26"/>
      <c r="J827" s="117" t="str">
        <f t="shared" si="49"/>
        <v/>
      </c>
      <c r="K827" s="153"/>
      <c r="L827" s="105" t="str">
        <f t="shared" si="50"/>
        <v/>
      </c>
      <c r="M827" s="105" t="str">
        <f>IF(ISBLANK($D827),"",MATCH($L827,SEFA!$K:$K,0))</f>
        <v/>
      </c>
      <c r="N827" s="100" t="str">
        <f t="shared" si="51"/>
        <v/>
      </c>
    </row>
    <row r="828" spans="1:14">
      <c r="A828" s="116" t="str">
        <f t="shared" si="48"/>
        <v/>
      </c>
      <c r="B828" s="25"/>
      <c r="C828" s="105" t="str">
        <f>IF($B828&gt;0,VLOOKUP($B828,'State Agencies 070824'!$H:$L,3,FALSE),"")</f>
        <v/>
      </c>
      <c r="D828" s="25"/>
      <c r="E828" s="105" t="str">
        <f>IF($D828&gt;0,VLOOKUP($D828,'ALN 070824'!$A:$C,2,FALSE),"")</f>
        <v/>
      </c>
      <c r="F828" s="24"/>
      <c r="G828" s="25"/>
      <c r="H828" s="26"/>
      <c r="J828" s="117" t="str">
        <f t="shared" si="49"/>
        <v/>
      </c>
      <c r="K828" s="153"/>
      <c r="L828" s="105" t="str">
        <f t="shared" si="50"/>
        <v/>
      </c>
      <c r="M828" s="105" t="str">
        <f>IF(ISBLANK($D828),"",MATCH($L828,SEFA!$K:$K,0))</f>
        <v/>
      </c>
      <c r="N828" s="100" t="str">
        <f t="shared" si="51"/>
        <v/>
      </c>
    </row>
    <row r="829" spans="1:14">
      <c r="A829" s="116" t="str">
        <f t="shared" si="48"/>
        <v/>
      </c>
      <c r="B829" s="25"/>
      <c r="C829" s="105" t="str">
        <f>IF($B829&gt;0,VLOOKUP($B829,'State Agencies 070824'!$H:$L,3,FALSE),"")</f>
        <v/>
      </c>
      <c r="D829" s="25"/>
      <c r="E829" s="105" t="str">
        <f>IF($D829&gt;0,VLOOKUP($D829,'ALN 070824'!$A:$C,2,FALSE),"")</f>
        <v/>
      </c>
      <c r="F829" s="24"/>
      <c r="G829" s="25"/>
      <c r="H829" s="26"/>
      <c r="J829" s="117" t="str">
        <f t="shared" si="49"/>
        <v/>
      </c>
      <c r="K829" s="153"/>
      <c r="L829" s="105" t="str">
        <f t="shared" si="50"/>
        <v/>
      </c>
      <c r="M829" s="105" t="str">
        <f>IF(ISBLANK($D829),"",MATCH($L829,SEFA!$K:$K,0))</f>
        <v/>
      </c>
      <c r="N829" s="100" t="str">
        <f t="shared" si="51"/>
        <v/>
      </c>
    </row>
    <row r="830" spans="1:14">
      <c r="A830" s="116" t="str">
        <f t="shared" si="48"/>
        <v/>
      </c>
      <c r="B830" s="25"/>
      <c r="C830" s="105" t="str">
        <f>IF($B830&gt;0,VLOOKUP($B830,'State Agencies 070824'!$H:$L,3,FALSE),"")</f>
        <v/>
      </c>
      <c r="D830" s="25"/>
      <c r="E830" s="105" t="str">
        <f>IF($D830&gt;0,VLOOKUP($D830,'ALN 070824'!$A:$C,2,FALSE),"")</f>
        <v/>
      </c>
      <c r="F830" s="24"/>
      <c r="G830" s="25"/>
      <c r="H830" s="26"/>
      <c r="J830" s="117" t="str">
        <f t="shared" si="49"/>
        <v/>
      </c>
      <c r="K830" s="153"/>
      <c r="L830" s="105" t="str">
        <f t="shared" si="50"/>
        <v/>
      </c>
      <c r="M830" s="105" t="str">
        <f>IF(ISBLANK($D830),"",MATCH($L830,SEFA!$K:$K,0))</f>
        <v/>
      </c>
      <c r="N830" s="100" t="str">
        <f t="shared" si="51"/>
        <v/>
      </c>
    </row>
    <row r="831" spans="1:14">
      <c r="A831" s="116" t="str">
        <f t="shared" si="48"/>
        <v/>
      </c>
      <c r="B831" s="25"/>
      <c r="C831" s="105" t="str">
        <f>IF($B831&gt;0,VLOOKUP($B831,'State Agencies 070824'!$H:$L,3,FALSE),"")</f>
        <v/>
      </c>
      <c r="D831" s="25"/>
      <c r="E831" s="105" t="str">
        <f>IF($D831&gt;0,VLOOKUP($D831,'ALN 070824'!$A:$C,2,FALSE),"")</f>
        <v/>
      </c>
      <c r="F831" s="24"/>
      <c r="G831" s="25"/>
      <c r="H831" s="26"/>
      <c r="J831" s="117" t="str">
        <f t="shared" si="49"/>
        <v/>
      </c>
      <c r="K831" s="153"/>
      <c r="L831" s="105" t="str">
        <f t="shared" si="50"/>
        <v/>
      </c>
      <c r="M831" s="105" t="str">
        <f>IF(ISBLANK($D831),"",MATCH($L831,SEFA!$K:$K,0))</f>
        <v/>
      </c>
      <c r="N831" s="100" t="str">
        <f t="shared" si="51"/>
        <v/>
      </c>
    </row>
    <row r="832" spans="1:14">
      <c r="A832" s="116" t="str">
        <f t="shared" si="48"/>
        <v/>
      </c>
      <c r="B832" s="25"/>
      <c r="C832" s="105" t="str">
        <f>IF($B832&gt;0,VLOOKUP($B832,'State Agencies 070824'!$H:$L,3,FALSE),"")</f>
        <v/>
      </c>
      <c r="D832" s="25"/>
      <c r="E832" s="105" t="str">
        <f>IF($D832&gt;0,VLOOKUP($D832,'ALN 070824'!$A:$C,2,FALSE),"")</f>
        <v/>
      </c>
      <c r="F832" s="24"/>
      <c r="G832" s="25"/>
      <c r="H832" s="26"/>
      <c r="J832" s="117" t="str">
        <f t="shared" si="49"/>
        <v/>
      </c>
      <c r="K832" s="153"/>
      <c r="L832" s="105" t="str">
        <f t="shared" si="50"/>
        <v/>
      </c>
      <c r="M832" s="105" t="str">
        <f>IF(ISBLANK($D832),"",MATCH($L832,SEFA!$K:$K,0))</f>
        <v/>
      </c>
      <c r="N832" s="100" t="str">
        <f t="shared" si="51"/>
        <v/>
      </c>
    </row>
    <row r="833" spans="1:14">
      <c r="A833" s="116" t="str">
        <f t="shared" si="48"/>
        <v/>
      </c>
      <c r="B833" s="25"/>
      <c r="C833" s="105" t="str">
        <f>IF($B833&gt;0,VLOOKUP($B833,'State Agencies 070824'!$H:$L,3,FALSE),"")</f>
        <v/>
      </c>
      <c r="D833" s="25"/>
      <c r="E833" s="105" t="str">
        <f>IF($D833&gt;0,VLOOKUP($D833,'ALN 070824'!$A:$C,2,FALSE),"")</f>
        <v/>
      </c>
      <c r="F833" s="24"/>
      <c r="G833" s="25"/>
      <c r="H833" s="26"/>
      <c r="J833" s="117" t="str">
        <f t="shared" si="49"/>
        <v/>
      </c>
      <c r="K833" s="153"/>
      <c r="L833" s="105" t="str">
        <f t="shared" si="50"/>
        <v/>
      </c>
      <c r="M833" s="105" t="str">
        <f>IF(ISBLANK($D833),"",MATCH($L833,SEFA!$K:$K,0))</f>
        <v/>
      </c>
      <c r="N833" s="100" t="str">
        <f t="shared" si="51"/>
        <v/>
      </c>
    </row>
    <row r="834" spans="1:14">
      <c r="A834" s="116" t="str">
        <f t="shared" si="48"/>
        <v/>
      </c>
      <c r="B834" s="25"/>
      <c r="C834" s="105" t="str">
        <f>IF($B834&gt;0,VLOOKUP($B834,'State Agencies 070824'!$H:$L,3,FALSE),"")</f>
        <v/>
      </c>
      <c r="D834" s="25"/>
      <c r="E834" s="105" t="str">
        <f>IF($D834&gt;0,VLOOKUP($D834,'ALN 070824'!$A:$C,2,FALSE),"")</f>
        <v/>
      </c>
      <c r="F834" s="24"/>
      <c r="G834" s="25"/>
      <c r="H834" s="26"/>
      <c r="J834" s="117" t="str">
        <f t="shared" si="49"/>
        <v/>
      </c>
      <c r="K834" s="153"/>
      <c r="L834" s="105" t="str">
        <f t="shared" si="50"/>
        <v/>
      </c>
      <c r="M834" s="105" t="str">
        <f>IF(ISBLANK($D834),"",MATCH($L834,SEFA!$K:$K,0))</f>
        <v/>
      </c>
      <c r="N834" s="100" t="str">
        <f t="shared" si="51"/>
        <v/>
      </c>
    </row>
    <row r="835" spans="1:14">
      <c r="A835" s="116" t="str">
        <f t="shared" si="48"/>
        <v/>
      </c>
      <c r="B835" s="25"/>
      <c r="C835" s="105" t="str">
        <f>IF($B835&gt;0,VLOOKUP($B835,'State Agencies 070824'!$H:$L,3,FALSE),"")</f>
        <v/>
      </c>
      <c r="D835" s="25"/>
      <c r="E835" s="105" t="str">
        <f>IF($D835&gt;0,VLOOKUP($D835,'ALN 070824'!$A:$C,2,FALSE),"")</f>
        <v/>
      </c>
      <c r="F835" s="24"/>
      <c r="G835" s="25"/>
      <c r="H835" s="26"/>
      <c r="J835" s="117" t="str">
        <f t="shared" si="49"/>
        <v/>
      </c>
      <c r="K835" s="153"/>
      <c r="L835" s="105" t="str">
        <f t="shared" si="50"/>
        <v/>
      </c>
      <c r="M835" s="105" t="str">
        <f>IF(ISBLANK($D835),"",MATCH($L835,SEFA!$K:$K,0))</f>
        <v/>
      </c>
      <c r="N835" s="100" t="str">
        <f t="shared" si="51"/>
        <v/>
      </c>
    </row>
    <row r="836" spans="1:14">
      <c r="A836" s="116" t="str">
        <f t="shared" si="48"/>
        <v/>
      </c>
      <c r="B836" s="25"/>
      <c r="C836" s="105" t="str">
        <f>IF($B836&gt;0,VLOOKUP($B836,'State Agencies 070824'!$H:$L,3,FALSE),"")</f>
        <v/>
      </c>
      <c r="D836" s="25"/>
      <c r="E836" s="105" t="str">
        <f>IF($D836&gt;0,VLOOKUP($D836,'ALN 070824'!$A:$C,2,FALSE),"")</f>
        <v/>
      </c>
      <c r="F836" s="24"/>
      <c r="G836" s="25"/>
      <c r="H836" s="26"/>
      <c r="J836" s="117" t="str">
        <f t="shared" si="49"/>
        <v/>
      </c>
      <c r="K836" s="153"/>
      <c r="L836" s="105" t="str">
        <f t="shared" si="50"/>
        <v/>
      </c>
      <c r="M836" s="105" t="str">
        <f>IF(ISBLANK($D836),"",MATCH($L836,SEFA!$K:$K,0))</f>
        <v/>
      </c>
      <c r="N836" s="100" t="str">
        <f t="shared" si="51"/>
        <v/>
      </c>
    </row>
    <row r="837" spans="1:14">
      <c r="A837" s="116" t="str">
        <f t="shared" si="48"/>
        <v/>
      </c>
      <c r="B837" s="25"/>
      <c r="C837" s="105" t="str">
        <f>IF($B837&gt;0,VLOOKUP($B837,'State Agencies 070824'!$H:$L,3,FALSE),"")</f>
        <v/>
      </c>
      <c r="D837" s="25"/>
      <c r="E837" s="105" t="str">
        <f>IF($D837&gt;0,VLOOKUP($D837,'ALN 070824'!$A:$C,2,FALSE),"")</f>
        <v/>
      </c>
      <c r="F837" s="24"/>
      <c r="G837" s="25"/>
      <c r="H837" s="26"/>
      <c r="J837" s="117" t="str">
        <f t="shared" si="49"/>
        <v/>
      </c>
      <c r="K837" s="153"/>
      <c r="L837" s="105" t="str">
        <f t="shared" si="50"/>
        <v/>
      </c>
      <c r="M837" s="105" t="str">
        <f>IF(ISBLANK($D837),"",MATCH($L837,SEFA!$K:$K,0))</f>
        <v/>
      </c>
      <c r="N837" s="100" t="str">
        <f t="shared" si="51"/>
        <v/>
      </c>
    </row>
    <row r="838" spans="1:14">
      <c r="A838" s="116" t="str">
        <f t="shared" si="48"/>
        <v/>
      </c>
      <c r="B838" s="25"/>
      <c r="C838" s="105" t="str">
        <f>IF($B838&gt;0,VLOOKUP($B838,'State Agencies 070824'!$H:$L,3,FALSE),"")</f>
        <v/>
      </c>
      <c r="D838" s="25"/>
      <c r="E838" s="105" t="str">
        <f>IF($D838&gt;0,VLOOKUP($D838,'ALN 070824'!$A:$C,2,FALSE),"")</f>
        <v/>
      </c>
      <c r="F838" s="24"/>
      <c r="G838" s="25"/>
      <c r="H838" s="26"/>
      <c r="J838" s="117" t="str">
        <f t="shared" si="49"/>
        <v/>
      </c>
      <c r="K838" s="153"/>
      <c r="L838" s="105" t="str">
        <f t="shared" si="50"/>
        <v/>
      </c>
      <c r="M838" s="105" t="str">
        <f>IF(ISBLANK($D838),"",MATCH($L838,SEFA!$K:$K,0))</f>
        <v/>
      </c>
      <c r="N838" s="100" t="str">
        <f t="shared" si="51"/>
        <v/>
      </c>
    </row>
    <row r="839" spans="1:14">
      <c r="A839" s="116" t="str">
        <f t="shared" si="48"/>
        <v/>
      </c>
      <c r="B839" s="25"/>
      <c r="C839" s="105" t="str">
        <f>IF($B839&gt;0,VLOOKUP($B839,'State Agencies 070824'!$H:$L,3,FALSE),"")</f>
        <v/>
      </c>
      <c r="D839" s="25"/>
      <c r="E839" s="105" t="str">
        <f>IF($D839&gt;0,VLOOKUP($D839,'ALN 070824'!$A:$C,2,FALSE),"")</f>
        <v/>
      </c>
      <c r="F839" s="24"/>
      <c r="G839" s="25"/>
      <c r="H839" s="26"/>
      <c r="J839" s="117" t="str">
        <f t="shared" si="49"/>
        <v/>
      </c>
      <c r="K839" s="153"/>
      <c r="L839" s="105" t="str">
        <f t="shared" si="50"/>
        <v/>
      </c>
      <c r="M839" s="105" t="str">
        <f>IF(ISBLANK($D839),"",MATCH($L839,SEFA!$K:$K,0))</f>
        <v/>
      </c>
      <c r="N839" s="100" t="str">
        <f t="shared" si="51"/>
        <v/>
      </c>
    </row>
    <row r="840" spans="1:14">
      <c r="A840" s="116" t="str">
        <f t="shared" si="48"/>
        <v/>
      </c>
      <c r="B840" s="25"/>
      <c r="C840" s="105" t="str">
        <f>IF($B840&gt;0,VLOOKUP($B840,'State Agencies 070824'!$H:$L,3,FALSE),"")</f>
        <v/>
      </c>
      <c r="D840" s="25"/>
      <c r="E840" s="105" t="str">
        <f>IF($D840&gt;0,VLOOKUP($D840,'ALN 070824'!$A:$C,2,FALSE),"")</f>
        <v/>
      </c>
      <c r="F840" s="24"/>
      <c r="G840" s="25"/>
      <c r="H840" s="26"/>
      <c r="J840" s="117" t="str">
        <f t="shared" si="49"/>
        <v/>
      </c>
      <c r="K840" s="153"/>
      <c r="L840" s="105" t="str">
        <f t="shared" si="50"/>
        <v/>
      </c>
      <c r="M840" s="105" t="str">
        <f>IF(ISBLANK($D840),"",MATCH($L840,SEFA!$K:$K,0))</f>
        <v/>
      </c>
      <c r="N840" s="100" t="str">
        <f t="shared" si="51"/>
        <v/>
      </c>
    </row>
    <row r="841" spans="1:14">
      <c r="A841" s="116" t="str">
        <f t="shared" ref="A841:A904" si="52">IF($B841=0,"",$B$2)</f>
        <v/>
      </c>
      <c r="B841" s="25"/>
      <c r="C841" s="105" t="str">
        <f>IF($B841&gt;0,VLOOKUP($B841,'State Agencies 070824'!$H:$L,3,FALSE),"")</f>
        <v/>
      </c>
      <c r="D841" s="25"/>
      <c r="E841" s="105" t="str">
        <f>IF($D841&gt;0,VLOOKUP($D841,'ALN 070824'!$A:$C,2,FALSE),"")</f>
        <v/>
      </c>
      <c r="F841" s="24"/>
      <c r="G841" s="25"/>
      <c r="H841" s="26"/>
      <c r="J841" s="117" t="str">
        <f t="shared" ref="J841:J904" si="53">IF(ISERROR($M841),CONCATENATE($D841," ",$G841),"")</f>
        <v/>
      </c>
      <c r="K841" s="153"/>
      <c r="L841" s="105" t="str">
        <f t="shared" ref="L841:L904" si="54">CONCATENATE($D841,$G841)</f>
        <v/>
      </c>
      <c r="M841" s="105" t="str">
        <f>IF(ISBLANK($D841),"",MATCH($L841,SEFA!$K:$K,0))</f>
        <v/>
      </c>
      <c r="N841" s="100" t="str">
        <f t="shared" ref="N841:N904" si="55">CONCATENATE($B841,$D841,$G841,$H841)</f>
        <v/>
      </c>
    </row>
    <row r="842" spans="1:14">
      <c r="A842" s="116" t="str">
        <f t="shared" si="52"/>
        <v/>
      </c>
      <c r="B842" s="25"/>
      <c r="C842" s="105" t="str">
        <f>IF($B842&gt;0,VLOOKUP($B842,'State Agencies 070824'!$H:$L,3,FALSE),"")</f>
        <v/>
      </c>
      <c r="D842" s="25"/>
      <c r="E842" s="105" t="str">
        <f>IF($D842&gt;0,VLOOKUP($D842,'ALN 070824'!$A:$C,2,FALSE),"")</f>
        <v/>
      </c>
      <c r="F842" s="24"/>
      <c r="G842" s="25"/>
      <c r="H842" s="26"/>
      <c r="J842" s="117" t="str">
        <f t="shared" si="53"/>
        <v/>
      </c>
      <c r="K842" s="153"/>
      <c r="L842" s="105" t="str">
        <f t="shared" si="54"/>
        <v/>
      </c>
      <c r="M842" s="105" t="str">
        <f>IF(ISBLANK($D842),"",MATCH($L842,SEFA!$K:$K,0))</f>
        <v/>
      </c>
      <c r="N842" s="100" t="str">
        <f t="shared" si="55"/>
        <v/>
      </c>
    </row>
    <row r="843" spans="1:14">
      <c r="A843" s="116" t="str">
        <f t="shared" si="52"/>
        <v/>
      </c>
      <c r="B843" s="25"/>
      <c r="C843" s="105" t="str">
        <f>IF($B843&gt;0,VLOOKUP($B843,'State Agencies 070824'!$H:$L,3,FALSE),"")</f>
        <v/>
      </c>
      <c r="D843" s="25"/>
      <c r="E843" s="105" t="str">
        <f>IF($D843&gt;0,VLOOKUP($D843,'ALN 070824'!$A:$C,2,FALSE),"")</f>
        <v/>
      </c>
      <c r="F843" s="24"/>
      <c r="G843" s="25"/>
      <c r="H843" s="26"/>
      <c r="J843" s="117" t="str">
        <f t="shared" si="53"/>
        <v/>
      </c>
      <c r="K843" s="153"/>
      <c r="L843" s="105" t="str">
        <f t="shared" si="54"/>
        <v/>
      </c>
      <c r="M843" s="105" t="str">
        <f>IF(ISBLANK($D843),"",MATCH($L843,SEFA!$K:$K,0))</f>
        <v/>
      </c>
      <c r="N843" s="100" t="str">
        <f t="shared" si="55"/>
        <v/>
      </c>
    </row>
    <row r="844" spans="1:14">
      <c r="A844" s="116" t="str">
        <f t="shared" si="52"/>
        <v/>
      </c>
      <c r="B844" s="25"/>
      <c r="C844" s="105" t="str">
        <f>IF($B844&gt;0,VLOOKUP($B844,'State Agencies 070824'!$H:$L,3,FALSE),"")</f>
        <v/>
      </c>
      <c r="D844" s="25"/>
      <c r="E844" s="105" t="str">
        <f>IF($D844&gt;0,VLOOKUP($D844,'ALN 070824'!$A:$C,2,FALSE),"")</f>
        <v/>
      </c>
      <c r="F844" s="24"/>
      <c r="G844" s="25"/>
      <c r="H844" s="26"/>
      <c r="J844" s="117" t="str">
        <f t="shared" si="53"/>
        <v/>
      </c>
      <c r="K844" s="153"/>
      <c r="L844" s="105" t="str">
        <f t="shared" si="54"/>
        <v/>
      </c>
      <c r="M844" s="105" t="str">
        <f>IF(ISBLANK($D844),"",MATCH($L844,SEFA!$K:$K,0))</f>
        <v/>
      </c>
      <c r="N844" s="100" t="str">
        <f t="shared" si="55"/>
        <v/>
      </c>
    </row>
    <row r="845" spans="1:14">
      <c r="A845" s="116" t="str">
        <f t="shared" si="52"/>
        <v/>
      </c>
      <c r="B845" s="25"/>
      <c r="C845" s="105" t="str">
        <f>IF($B845&gt;0,VLOOKUP($B845,'State Agencies 070824'!$H:$L,3,FALSE),"")</f>
        <v/>
      </c>
      <c r="D845" s="25"/>
      <c r="E845" s="105" t="str">
        <f>IF($D845&gt;0,VLOOKUP($D845,'ALN 070824'!$A:$C,2,FALSE),"")</f>
        <v/>
      </c>
      <c r="F845" s="24"/>
      <c r="G845" s="25"/>
      <c r="H845" s="26"/>
      <c r="J845" s="117" t="str">
        <f t="shared" si="53"/>
        <v/>
      </c>
      <c r="K845" s="153"/>
      <c r="L845" s="105" t="str">
        <f t="shared" si="54"/>
        <v/>
      </c>
      <c r="M845" s="105" t="str">
        <f>IF(ISBLANK($D845),"",MATCH($L845,SEFA!$K:$K,0))</f>
        <v/>
      </c>
      <c r="N845" s="100" t="str">
        <f t="shared" si="55"/>
        <v/>
      </c>
    </row>
    <row r="846" spans="1:14">
      <c r="A846" s="116" t="str">
        <f t="shared" si="52"/>
        <v/>
      </c>
      <c r="B846" s="25"/>
      <c r="C846" s="105" t="str">
        <f>IF($B846&gt;0,VLOOKUP($B846,'State Agencies 070824'!$H:$L,3,FALSE),"")</f>
        <v/>
      </c>
      <c r="D846" s="25"/>
      <c r="E846" s="105" t="str">
        <f>IF($D846&gt;0,VLOOKUP($D846,'ALN 070824'!$A:$C,2,FALSE),"")</f>
        <v/>
      </c>
      <c r="F846" s="24"/>
      <c r="G846" s="25"/>
      <c r="H846" s="26"/>
      <c r="J846" s="117" t="str">
        <f t="shared" si="53"/>
        <v/>
      </c>
      <c r="K846" s="153"/>
      <c r="L846" s="105" t="str">
        <f t="shared" si="54"/>
        <v/>
      </c>
      <c r="M846" s="105" t="str">
        <f>IF(ISBLANK($D846),"",MATCH($L846,SEFA!$K:$K,0))</f>
        <v/>
      </c>
      <c r="N846" s="100" t="str">
        <f t="shared" si="55"/>
        <v/>
      </c>
    </row>
    <row r="847" spans="1:14">
      <c r="A847" s="116" t="str">
        <f t="shared" si="52"/>
        <v/>
      </c>
      <c r="B847" s="25"/>
      <c r="C847" s="105" t="str">
        <f>IF($B847&gt;0,VLOOKUP($B847,'State Agencies 070824'!$H:$L,3,FALSE),"")</f>
        <v/>
      </c>
      <c r="D847" s="25"/>
      <c r="E847" s="105" t="str">
        <f>IF($D847&gt;0,VLOOKUP($D847,'ALN 070824'!$A:$C,2,FALSE),"")</f>
        <v/>
      </c>
      <c r="F847" s="24"/>
      <c r="G847" s="25"/>
      <c r="H847" s="26"/>
      <c r="J847" s="117" t="str">
        <f t="shared" si="53"/>
        <v/>
      </c>
      <c r="K847" s="153"/>
      <c r="L847" s="105" t="str">
        <f t="shared" si="54"/>
        <v/>
      </c>
      <c r="M847" s="105" t="str">
        <f>IF(ISBLANK($D847),"",MATCH($L847,SEFA!$K:$K,0))</f>
        <v/>
      </c>
      <c r="N847" s="100" t="str">
        <f t="shared" si="55"/>
        <v/>
      </c>
    </row>
    <row r="848" spans="1:14">
      <c r="A848" s="116" t="str">
        <f t="shared" si="52"/>
        <v/>
      </c>
      <c r="B848" s="25"/>
      <c r="C848" s="105" t="str">
        <f>IF($B848&gt;0,VLOOKUP($B848,'State Agencies 070824'!$H:$L,3,FALSE),"")</f>
        <v/>
      </c>
      <c r="D848" s="25"/>
      <c r="E848" s="105" t="str">
        <f>IF($D848&gt;0,VLOOKUP($D848,'ALN 070824'!$A:$C,2,FALSE),"")</f>
        <v/>
      </c>
      <c r="F848" s="24"/>
      <c r="G848" s="25"/>
      <c r="H848" s="26"/>
      <c r="J848" s="117" t="str">
        <f t="shared" si="53"/>
        <v/>
      </c>
      <c r="K848" s="153"/>
      <c r="L848" s="105" t="str">
        <f t="shared" si="54"/>
        <v/>
      </c>
      <c r="M848" s="105" t="str">
        <f>IF(ISBLANK($D848),"",MATCH($L848,SEFA!$K:$K,0))</f>
        <v/>
      </c>
      <c r="N848" s="100" t="str">
        <f t="shared" si="55"/>
        <v/>
      </c>
    </row>
    <row r="849" spans="1:14">
      <c r="A849" s="116" t="str">
        <f t="shared" si="52"/>
        <v/>
      </c>
      <c r="B849" s="25"/>
      <c r="C849" s="105" t="str">
        <f>IF($B849&gt;0,VLOOKUP($B849,'State Agencies 070824'!$H:$L,3,FALSE),"")</f>
        <v/>
      </c>
      <c r="D849" s="25"/>
      <c r="E849" s="105" t="str">
        <f>IF($D849&gt;0,VLOOKUP($D849,'ALN 070824'!$A:$C,2,FALSE),"")</f>
        <v/>
      </c>
      <c r="F849" s="24"/>
      <c r="G849" s="25"/>
      <c r="H849" s="26"/>
      <c r="J849" s="117" t="str">
        <f t="shared" si="53"/>
        <v/>
      </c>
      <c r="K849" s="153"/>
      <c r="L849" s="105" t="str">
        <f t="shared" si="54"/>
        <v/>
      </c>
      <c r="M849" s="105" t="str">
        <f>IF(ISBLANK($D849),"",MATCH($L849,SEFA!$K:$K,0))</f>
        <v/>
      </c>
      <c r="N849" s="100" t="str">
        <f t="shared" si="55"/>
        <v/>
      </c>
    </row>
    <row r="850" spans="1:14">
      <c r="A850" s="116" t="str">
        <f t="shared" si="52"/>
        <v/>
      </c>
      <c r="B850" s="25"/>
      <c r="C850" s="105" t="str">
        <f>IF($B850&gt;0,VLOOKUP($B850,'State Agencies 070824'!$H:$L,3,FALSE),"")</f>
        <v/>
      </c>
      <c r="D850" s="25"/>
      <c r="E850" s="105" t="str">
        <f>IF($D850&gt;0,VLOOKUP($D850,'ALN 070824'!$A:$C,2,FALSE),"")</f>
        <v/>
      </c>
      <c r="F850" s="24"/>
      <c r="G850" s="25"/>
      <c r="H850" s="26"/>
      <c r="J850" s="117" t="str">
        <f t="shared" si="53"/>
        <v/>
      </c>
      <c r="K850" s="153"/>
      <c r="L850" s="105" t="str">
        <f t="shared" si="54"/>
        <v/>
      </c>
      <c r="M850" s="105" t="str">
        <f>IF(ISBLANK($D850),"",MATCH($L850,SEFA!$K:$K,0))</f>
        <v/>
      </c>
      <c r="N850" s="100" t="str">
        <f t="shared" si="55"/>
        <v/>
      </c>
    </row>
    <row r="851" spans="1:14">
      <c r="A851" s="116" t="str">
        <f t="shared" si="52"/>
        <v/>
      </c>
      <c r="B851" s="25"/>
      <c r="C851" s="105" t="str">
        <f>IF($B851&gt;0,VLOOKUP($B851,'State Agencies 070824'!$H:$L,3,FALSE),"")</f>
        <v/>
      </c>
      <c r="D851" s="25"/>
      <c r="E851" s="105" t="str">
        <f>IF($D851&gt;0,VLOOKUP($D851,'ALN 070824'!$A:$C,2,FALSE),"")</f>
        <v/>
      </c>
      <c r="F851" s="24"/>
      <c r="G851" s="25"/>
      <c r="H851" s="26"/>
      <c r="J851" s="117" t="str">
        <f t="shared" si="53"/>
        <v/>
      </c>
      <c r="K851" s="153"/>
      <c r="L851" s="105" t="str">
        <f t="shared" si="54"/>
        <v/>
      </c>
      <c r="M851" s="105" t="str">
        <f>IF(ISBLANK($D851),"",MATCH($L851,SEFA!$K:$K,0))</f>
        <v/>
      </c>
      <c r="N851" s="100" t="str">
        <f t="shared" si="55"/>
        <v/>
      </c>
    </row>
    <row r="852" spans="1:14">
      <c r="A852" s="116" t="str">
        <f t="shared" si="52"/>
        <v/>
      </c>
      <c r="B852" s="25"/>
      <c r="C852" s="105" t="str">
        <f>IF($B852&gt;0,VLOOKUP($B852,'State Agencies 070824'!$H:$L,3,FALSE),"")</f>
        <v/>
      </c>
      <c r="D852" s="25"/>
      <c r="E852" s="105" t="str">
        <f>IF($D852&gt;0,VLOOKUP($D852,'ALN 070824'!$A:$C,2,FALSE),"")</f>
        <v/>
      </c>
      <c r="F852" s="24"/>
      <c r="G852" s="25"/>
      <c r="H852" s="26"/>
      <c r="J852" s="117" t="str">
        <f t="shared" si="53"/>
        <v/>
      </c>
      <c r="K852" s="153"/>
      <c r="L852" s="105" t="str">
        <f t="shared" si="54"/>
        <v/>
      </c>
      <c r="M852" s="105" t="str">
        <f>IF(ISBLANK($D852),"",MATCH($L852,SEFA!$K:$K,0))</f>
        <v/>
      </c>
      <c r="N852" s="100" t="str">
        <f t="shared" si="55"/>
        <v/>
      </c>
    </row>
    <row r="853" spans="1:14">
      <c r="A853" s="116" t="str">
        <f t="shared" si="52"/>
        <v/>
      </c>
      <c r="B853" s="25"/>
      <c r="C853" s="105" t="str">
        <f>IF($B853&gt;0,VLOOKUP($B853,'State Agencies 070824'!$H:$L,3,FALSE),"")</f>
        <v/>
      </c>
      <c r="D853" s="25"/>
      <c r="E853" s="105" t="str">
        <f>IF($D853&gt;0,VLOOKUP($D853,'ALN 070824'!$A:$C,2,FALSE),"")</f>
        <v/>
      </c>
      <c r="F853" s="24"/>
      <c r="G853" s="25"/>
      <c r="H853" s="26"/>
      <c r="J853" s="117" t="str">
        <f t="shared" si="53"/>
        <v/>
      </c>
      <c r="K853" s="153"/>
      <c r="L853" s="105" t="str">
        <f t="shared" si="54"/>
        <v/>
      </c>
      <c r="M853" s="105" t="str">
        <f>IF(ISBLANK($D853),"",MATCH($L853,SEFA!$K:$K,0))</f>
        <v/>
      </c>
      <c r="N853" s="100" t="str">
        <f t="shared" si="55"/>
        <v/>
      </c>
    </row>
    <row r="854" spans="1:14">
      <c r="A854" s="116" t="str">
        <f t="shared" si="52"/>
        <v/>
      </c>
      <c r="B854" s="25"/>
      <c r="C854" s="105" t="str">
        <f>IF($B854&gt;0,VLOOKUP($B854,'State Agencies 070824'!$H:$L,3,FALSE),"")</f>
        <v/>
      </c>
      <c r="D854" s="25"/>
      <c r="E854" s="105" t="str">
        <f>IF($D854&gt;0,VLOOKUP($D854,'ALN 070824'!$A:$C,2,FALSE),"")</f>
        <v/>
      </c>
      <c r="F854" s="24"/>
      <c r="G854" s="25"/>
      <c r="H854" s="26"/>
      <c r="J854" s="117" t="str">
        <f t="shared" si="53"/>
        <v/>
      </c>
      <c r="K854" s="153"/>
      <c r="L854" s="105" t="str">
        <f t="shared" si="54"/>
        <v/>
      </c>
      <c r="M854" s="105" t="str">
        <f>IF(ISBLANK($D854),"",MATCH($L854,SEFA!$K:$K,0))</f>
        <v/>
      </c>
      <c r="N854" s="100" t="str">
        <f t="shared" si="55"/>
        <v/>
      </c>
    </row>
    <row r="855" spans="1:14">
      <c r="A855" s="116" t="str">
        <f t="shared" si="52"/>
        <v/>
      </c>
      <c r="B855" s="25"/>
      <c r="C855" s="105" t="str">
        <f>IF($B855&gt;0,VLOOKUP($B855,'State Agencies 070824'!$H:$L,3,FALSE),"")</f>
        <v/>
      </c>
      <c r="D855" s="25"/>
      <c r="E855" s="105" t="str">
        <f>IF($D855&gt;0,VLOOKUP($D855,'ALN 070824'!$A:$C,2,FALSE),"")</f>
        <v/>
      </c>
      <c r="F855" s="24"/>
      <c r="G855" s="25"/>
      <c r="H855" s="26"/>
      <c r="J855" s="117" t="str">
        <f t="shared" si="53"/>
        <v/>
      </c>
      <c r="K855" s="153"/>
      <c r="L855" s="105" t="str">
        <f t="shared" si="54"/>
        <v/>
      </c>
      <c r="M855" s="105" t="str">
        <f>IF(ISBLANK($D855),"",MATCH($L855,SEFA!$K:$K,0))</f>
        <v/>
      </c>
      <c r="N855" s="100" t="str">
        <f t="shared" si="55"/>
        <v/>
      </c>
    </row>
    <row r="856" spans="1:14">
      <c r="A856" s="116" t="str">
        <f t="shared" si="52"/>
        <v/>
      </c>
      <c r="B856" s="25"/>
      <c r="C856" s="105" t="str">
        <f>IF($B856&gt;0,VLOOKUP($B856,'State Agencies 070824'!$H:$L,3,FALSE),"")</f>
        <v/>
      </c>
      <c r="D856" s="25"/>
      <c r="E856" s="105" t="str">
        <f>IF($D856&gt;0,VLOOKUP($D856,'ALN 070824'!$A:$C,2,FALSE),"")</f>
        <v/>
      </c>
      <c r="F856" s="24"/>
      <c r="G856" s="25"/>
      <c r="H856" s="26"/>
      <c r="J856" s="117" t="str">
        <f t="shared" si="53"/>
        <v/>
      </c>
      <c r="K856" s="153"/>
      <c r="L856" s="105" t="str">
        <f t="shared" si="54"/>
        <v/>
      </c>
      <c r="M856" s="105" t="str">
        <f>IF(ISBLANK($D856),"",MATCH($L856,SEFA!$K:$K,0))</f>
        <v/>
      </c>
      <c r="N856" s="100" t="str">
        <f t="shared" si="55"/>
        <v/>
      </c>
    </row>
    <row r="857" spans="1:14">
      <c r="A857" s="116" t="str">
        <f t="shared" si="52"/>
        <v/>
      </c>
      <c r="B857" s="25"/>
      <c r="C857" s="105" t="str">
        <f>IF($B857&gt;0,VLOOKUP($B857,'State Agencies 070824'!$H:$L,3,FALSE),"")</f>
        <v/>
      </c>
      <c r="D857" s="25"/>
      <c r="E857" s="105" t="str">
        <f>IF($D857&gt;0,VLOOKUP($D857,'ALN 070824'!$A:$C,2,FALSE),"")</f>
        <v/>
      </c>
      <c r="F857" s="24"/>
      <c r="G857" s="25"/>
      <c r="H857" s="26"/>
      <c r="J857" s="117" t="str">
        <f t="shared" si="53"/>
        <v/>
      </c>
      <c r="K857" s="153"/>
      <c r="L857" s="105" t="str">
        <f t="shared" si="54"/>
        <v/>
      </c>
      <c r="M857" s="105" t="str">
        <f>IF(ISBLANK($D857),"",MATCH($L857,SEFA!$K:$K,0))</f>
        <v/>
      </c>
      <c r="N857" s="100" t="str">
        <f t="shared" si="55"/>
        <v/>
      </c>
    </row>
    <row r="858" spans="1:14">
      <c r="A858" s="116" t="str">
        <f t="shared" si="52"/>
        <v/>
      </c>
      <c r="B858" s="25"/>
      <c r="C858" s="105" t="str">
        <f>IF($B858&gt;0,VLOOKUP($B858,'State Agencies 070824'!$H:$L,3,FALSE),"")</f>
        <v/>
      </c>
      <c r="D858" s="25"/>
      <c r="E858" s="105" t="str">
        <f>IF($D858&gt;0,VLOOKUP($D858,'ALN 070824'!$A:$C,2,FALSE),"")</f>
        <v/>
      </c>
      <c r="F858" s="24"/>
      <c r="G858" s="25"/>
      <c r="H858" s="26"/>
      <c r="J858" s="117" t="str">
        <f t="shared" si="53"/>
        <v/>
      </c>
      <c r="K858" s="153"/>
      <c r="L858" s="105" t="str">
        <f t="shared" si="54"/>
        <v/>
      </c>
      <c r="M858" s="105" t="str">
        <f>IF(ISBLANK($D858),"",MATCH($L858,SEFA!$K:$K,0))</f>
        <v/>
      </c>
      <c r="N858" s="100" t="str">
        <f t="shared" si="55"/>
        <v/>
      </c>
    </row>
    <row r="859" spans="1:14">
      <c r="A859" s="116" t="str">
        <f t="shared" si="52"/>
        <v/>
      </c>
      <c r="B859" s="25"/>
      <c r="C859" s="105" t="str">
        <f>IF($B859&gt;0,VLOOKUP($B859,'State Agencies 070824'!$H:$L,3,FALSE),"")</f>
        <v/>
      </c>
      <c r="D859" s="25"/>
      <c r="E859" s="105" t="str">
        <f>IF($D859&gt;0,VLOOKUP($D859,'ALN 070824'!$A:$C,2,FALSE),"")</f>
        <v/>
      </c>
      <c r="F859" s="24"/>
      <c r="G859" s="25"/>
      <c r="H859" s="26"/>
      <c r="J859" s="117" t="str">
        <f t="shared" si="53"/>
        <v/>
      </c>
      <c r="K859" s="153"/>
      <c r="L859" s="105" t="str">
        <f t="shared" si="54"/>
        <v/>
      </c>
      <c r="M859" s="105" t="str">
        <f>IF(ISBLANK($D859),"",MATCH($L859,SEFA!$K:$K,0))</f>
        <v/>
      </c>
      <c r="N859" s="100" t="str">
        <f t="shared" si="55"/>
        <v/>
      </c>
    </row>
    <row r="860" spans="1:14">
      <c r="A860" s="116" t="str">
        <f t="shared" si="52"/>
        <v/>
      </c>
      <c r="B860" s="25"/>
      <c r="C860" s="105" t="str">
        <f>IF($B860&gt;0,VLOOKUP($B860,'State Agencies 070824'!$H:$L,3,FALSE),"")</f>
        <v/>
      </c>
      <c r="D860" s="25"/>
      <c r="E860" s="105" t="str">
        <f>IF($D860&gt;0,VLOOKUP($D860,'ALN 070824'!$A:$C,2,FALSE),"")</f>
        <v/>
      </c>
      <c r="F860" s="24"/>
      <c r="G860" s="25"/>
      <c r="H860" s="26"/>
      <c r="J860" s="117" t="str">
        <f t="shared" si="53"/>
        <v/>
      </c>
      <c r="K860" s="153"/>
      <c r="L860" s="105" t="str">
        <f t="shared" si="54"/>
        <v/>
      </c>
      <c r="M860" s="105" t="str">
        <f>IF(ISBLANK($D860),"",MATCH($L860,SEFA!$K:$K,0))</f>
        <v/>
      </c>
      <c r="N860" s="100" t="str">
        <f t="shared" si="55"/>
        <v/>
      </c>
    </row>
    <row r="861" spans="1:14">
      <c r="A861" s="116" t="str">
        <f t="shared" si="52"/>
        <v/>
      </c>
      <c r="B861" s="25"/>
      <c r="C861" s="105" t="str">
        <f>IF($B861&gt;0,VLOOKUP($B861,'State Agencies 070824'!$H:$L,3,FALSE),"")</f>
        <v/>
      </c>
      <c r="D861" s="25"/>
      <c r="E861" s="105" t="str">
        <f>IF($D861&gt;0,VLOOKUP($D861,'ALN 070824'!$A:$C,2,FALSE),"")</f>
        <v/>
      </c>
      <c r="F861" s="24"/>
      <c r="G861" s="25"/>
      <c r="H861" s="26"/>
      <c r="J861" s="117" t="str">
        <f t="shared" si="53"/>
        <v/>
      </c>
      <c r="K861" s="153"/>
      <c r="L861" s="105" t="str">
        <f t="shared" si="54"/>
        <v/>
      </c>
      <c r="M861" s="105" t="str">
        <f>IF(ISBLANK($D861),"",MATCH($L861,SEFA!$K:$K,0))</f>
        <v/>
      </c>
      <c r="N861" s="100" t="str">
        <f t="shared" si="55"/>
        <v/>
      </c>
    </row>
    <row r="862" spans="1:14">
      <c r="A862" s="116" t="str">
        <f t="shared" si="52"/>
        <v/>
      </c>
      <c r="B862" s="25"/>
      <c r="C862" s="105" t="str">
        <f>IF($B862&gt;0,VLOOKUP($B862,'State Agencies 070824'!$H:$L,3,FALSE),"")</f>
        <v/>
      </c>
      <c r="D862" s="25"/>
      <c r="E862" s="105" t="str">
        <f>IF($D862&gt;0,VLOOKUP($D862,'ALN 070824'!$A:$C,2,FALSE),"")</f>
        <v/>
      </c>
      <c r="F862" s="24"/>
      <c r="G862" s="25"/>
      <c r="H862" s="26"/>
      <c r="J862" s="117" t="str">
        <f t="shared" si="53"/>
        <v/>
      </c>
      <c r="K862" s="153"/>
      <c r="L862" s="105" t="str">
        <f t="shared" si="54"/>
        <v/>
      </c>
      <c r="M862" s="105" t="str">
        <f>IF(ISBLANK($D862),"",MATCH($L862,SEFA!$K:$K,0))</f>
        <v/>
      </c>
      <c r="N862" s="100" t="str">
        <f t="shared" si="55"/>
        <v/>
      </c>
    </row>
    <row r="863" spans="1:14">
      <c r="A863" s="116" t="str">
        <f t="shared" si="52"/>
        <v/>
      </c>
      <c r="B863" s="25"/>
      <c r="C863" s="105" t="str">
        <f>IF($B863&gt;0,VLOOKUP($B863,'State Agencies 070824'!$H:$L,3,FALSE),"")</f>
        <v/>
      </c>
      <c r="D863" s="25"/>
      <c r="E863" s="105" t="str">
        <f>IF($D863&gt;0,VLOOKUP($D863,'ALN 070824'!$A:$C,2,FALSE),"")</f>
        <v/>
      </c>
      <c r="F863" s="24"/>
      <c r="G863" s="25"/>
      <c r="H863" s="26"/>
      <c r="J863" s="117" t="str">
        <f t="shared" si="53"/>
        <v/>
      </c>
      <c r="K863" s="153"/>
      <c r="L863" s="105" t="str">
        <f t="shared" si="54"/>
        <v/>
      </c>
      <c r="M863" s="105" t="str">
        <f>IF(ISBLANK($D863),"",MATCH($L863,SEFA!$K:$K,0))</f>
        <v/>
      </c>
      <c r="N863" s="100" t="str">
        <f t="shared" si="55"/>
        <v/>
      </c>
    </row>
    <row r="864" spans="1:14">
      <c r="A864" s="116" t="str">
        <f t="shared" si="52"/>
        <v/>
      </c>
      <c r="B864" s="25"/>
      <c r="C864" s="105" t="str">
        <f>IF($B864&gt;0,VLOOKUP($B864,'State Agencies 070824'!$H:$L,3,FALSE),"")</f>
        <v/>
      </c>
      <c r="D864" s="25"/>
      <c r="E864" s="105" t="str">
        <f>IF($D864&gt;0,VLOOKUP($D864,'ALN 070824'!$A:$C,2,FALSE),"")</f>
        <v/>
      </c>
      <c r="F864" s="24"/>
      <c r="G864" s="25"/>
      <c r="H864" s="26"/>
      <c r="J864" s="117" t="str">
        <f t="shared" si="53"/>
        <v/>
      </c>
      <c r="K864" s="153"/>
      <c r="L864" s="105" t="str">
        <f t="shared" si="54"/>
        <v/>
      </c>
      <c r="M864" s="105" t="str">
        <f>IF(ISBLANK($D864),"",MATCH($L864,SEFA!$K:$K,0))</f>
        <v/>
      </c>
      <c r="N864" s="100" t="str">
        <f t="shared" si="55"/>
        <v/>
      </c>
    </row>
    <row r="865" spans="1:14">
      <c r="A865" s="116" t="str">
        <f t="shared" si="52"/>
        <v/>
      </c>
      <c r="B865" s="25"/>
      <c r="C865" s="105" t="str">
        <f>IF($B865&gt;0,VLOOKUP($B865,'State Agencies 070824'!$H:$L,3,FALSE),"")</f>
        <v/>
      </c>
      <c r="D865" s="25"/>
      <c r="E865" s="105" t="str">
        <f>IF($D865&gt;0,VLOOKUP($D865,'ALN 070824'!$A:$C,2,FALSE),"")</f>
        <v/>
      </c>
      <c r="F865" s="24"/>
      <c r="G865" s="25"/>
      <c r="H865" s="26"/>
      <c r="J865" s="117" t="str">
        <f t="shared" si="53"/>
        <v/>
      </c>
      <c r="K865" s="153"/>
      <c r="L865" s="105" t="str">
        <f t="shared" si="54"/>
        <v/>
      </c>
      <c r="M865" s="105" t="str">
        <f>IF(ISBLANK($D865),"",MATCH($L865,SEFA!$K:$K,0))</f>
        <v/>
      </c>
      <c r="N865" s="100" t="str">
        <f t="shared" si="55"/>
        <v/>
      </c>
    </row>
    <row r="866" spans="1:14">
      <c r="A866" s="116" t="str">
        <f t="shared" si="52"/>
        <v/>
      </c>
      <c r="B866" s="25"/>
      <c r="C866" s="105" t="str">
        <f>IF($B866&gt;0,VLOOKUP($B866,'State Agencies 070824'!$H:$L,3,FALSE),"")</f>
        <v/>
      </c>
      <c r="D866" s="25"/>
      <c r="E866" s="105" t="str">
        <f>IF($D866&gt;0,VLOOKUP($D866,'ALN 070824'!$A:$C,2,FALSE),"")</f>
        <v/>
      </c>
      <c r="F866" s="24"/>
      <c r="G866" s="25"/>
      <c r="H866" s="26"/>
      <c r="J866" s="117" t="str">
        <f t="shared" si="53"/>
        <v/>
      </c>
      <c r="K866" s="153"/>
      <c r="L866" s="105" t="str">
        <f t="shared" si="54"/>
        <v/>
      </c>
      <c r="M866" s="105" t="str">
        <f>IF(ISBLANK($D866),"",MATCH($L866,SEFA!$K:$K,0))</f>
        <v/>
      </c>
      <c r="N866" s="100" t="str">
        <f t="shared" si="55"/>
        <v/>
      </c>
    </row>
    <row r="867" spans="1:14">
      <c r="A867" s="116" t="str">
        <f t="shared" si="52"/>
        <v/>
      </c>
      <c r="B867" s="25"/>
      <c r="C867" s="105" t="str">
        <f>IF($B867&gt;0,VLOOKUP($B867,'State Agencies 070824'!$H:$L,3,FALSE),"")</f>
        <v/>
      </c>
      <c r="D867" s="25"/>
      <c r="E867" s="105" t="str">
        <f>IF($D867&gt;0,VLOOKUP($D867,'ALN 070824'!$A:$C,2,FALSE),"")</f>
        <v/>
      </c>
      <c r="F867" s="24"/>
      <c r="G867" s="25"/>
      <c r="H867" s="26"/>
      <c r="J867" s="117" t="str">
        <f t="shared" si="53"/>
        <v/>
      </c>
      <c r="K867" s="153"/>
      <c r="L867" s="105" t="str">
        <f t="shared" si="54"/>
        <v/>
      </c>
      <c r="M867" s="105" t="str">
        <f>IF(ISBLANK($D867),"",MATCH($L867,SEFA!$K:$K,0))</f>
        <v/>
      </c>
      <c r="N867" s="100" t="str">
        <f t="shared" si="55"/>
        <v/>
      </c>
    </row>
    <row r="868" spans="1:14">
      <c r="A868" s="116" t="str">
        <f t="shared" si="52"/>
        <v/>
      </c>
      <c r="B868" s="25"/>
      <c r="C868" s="105" t="str">
        <f>IF($B868&gt;0,VLOOKUP($B868,'State Agencies 070824'!$H:$L,3,FALSE),"")</f>
        <v/>
      </c>
      <c r="D868" s="25"/>
      <c r="E868" s="105" t="str">
        <f>IF($D868&gt;0,VLOOKUP($D868,'ALN 070824'!$A:$C,2,FALSE),"")</f>
        <v/>
      </c>
      <c r="F868" s="24"/>
      <c r="G868" s="25"/>
      <c r="H868" s="26"/>
      <c r="J868" s="117" t="str">
        <f t="shared" si="53"/>
        <v/>
      </c>
      <c r="K868" s="153"/>
      <c r="L868" s="105" t="str">
        <f t="shared" si="54"/>
        <v/>
      </c>
      <c r="M868" s="105" t="str">
        <f>IF(ISBLANK($D868),"",MATCH($L868,SEFA!$K:$K,0))</f>
        <v/>
      </c>
      <c r="N868" s="100" t="str">
        <f t="shared" si="55"/>
        <v/>
      </c>
    </row>
    <row r="869" spans="1:14">
      <c r="A869" s="116" t="str">
        <f t="shared" si="52"/>
        <v/>
      </c>
      <c r="B869" s="25"/>
      <c r="C869" s="105" t="str">
        <f>IF($B869&gt;0,VLOOKUP($B869,'State Agencies 070824'!$H:$L,3,FALSE),"")</f>
        <v/>
      </c>
      <c r="D869" s="25"/>
      <c r="E869" s="105" t="str">
        <f>IF($D869&gt;0,VLOOKUP($D869,'ALN 070824'!$A:$C,2,FALSE),"")</f>
        <v/>
      </c>
      <c r="F869" s="24"/>
      <c r="G869" s="25"/>
      <c r="H869" s="26"/>
      <c r="J869" s="117" t="str">
        <f t="shared" si="53"/>
        <v/>
      </c>
      <c r="K869" s="153"/>
      <c r="L869" s="105" t="str">
        <f t="shared" si="54"/>
        <v/>
      </c>
      <c r="M869" s="105" t="str">
        <f>IF(ISBLANK($D869),"",MATCH($L869,SEFA!$K:$K,0))</f>
        <v/>
      </c>
      <c r="N869" s="100" t="str">
        <f t="shared" si="55"/>
        <v/>
      </c>
    </row>
    <row r="870" spans="1:14">
      <c r="A870" s="116" t="str">
        <f t="shared" si="52"/>
        <v/>
      </c>
      <c r="B870" s="25"/>
      <c r="C870" s="105" t="str">
        <f>IF($B870&gt;0,VLOOKUP($B870,'State Agencies 070824'!$H:$L,3,FALSE),"")</f>
        <v/>
      </c>
      <c r="D870" s="25"/>
      <c r="E870" s="105" t="str">
        <f>IF($D870&gt;0,VLOOKUP($D870,'ALN 070824'!$A:$C,2,FALSE),"")</f>
        <v/>
      </c>
      <c r="F870" s="24"/>
      <c r="G870" s="25"/>
      <c r="H870" s="26"/>
      <c r="J870" s="117" t="str">
        <f t="shared" si="53"/>
        <v/>
      </c>
      <c r="K870" s="153"/>
      <c r="L870" s="105" t="str">
        <f t="shared" si="54"/>
        <v/>
      </c>
      <c r="M870" s="105" t="str">
        <f>IF(ISBLANK($D870),"",MATCH($L870,SEFA!$K:$K,0))</f>
        <v/>
      </c>
      <c r="N870" s="100" t="str">
        <f t="shared" si="55"/>
        <v/>
      </c>
    </row>
    <row r="871" spans="1:14">
      <c r="A871" s="116" t="str">
        <f t="shared" si="52"/>
        <v/>
      </c>
      <c r="B871" s="25"/>
      <c r="C871" s="105" t="str">
        <f>IF($B871&gt;0,VLOOKUP($B871,'State Agencies 070824'!$H:$L,3,FALSE),"")</f>
        <v/>
      </c>
      <c r="D871" s="25"/>
      <c r="E871" s="105" t="str">
        <f>IF($D871&gt;0,VLOOKUP($D871,'ALN 070824'!$A:$C,2,FALSE),"")</f>
        <v/>
      </c>
      <c r="F871" s="24"/>
      <c r="G871" s="25"/>
      <c r="H871" s="26"/>
      <c r="J871" s="117" t="str">
        <f t="shared" si="53"/>
        <v/>
      </c>
      <c r="K871" s="153"/>
      <c r="L871" s="105" t="str">
        <f t="shared" si="54"/>
        <v/>
      </c>
      <c r="M871" s="105" t="str">
        <f>IF(ISBLANK($D871),"",MATCH($L871,SEFA!$K:$K,0))</f>
        <v/>
      </c>
      <c r="N871" s="100" t="str">
        <f t="shared" si="55"/>
        <v/>
      </c>
    </row>
    <row r="872" spans="1:14">
      <c r="A872" s="116" t="str">
        <f t="shared" si="52"/>
        <v/>
      </c>
      <c r="B872" s="25"/>
      <c r="C872" s="105" t="str">
        <f>IF($B872&gt;0,VLOOKUP($B872,'State Agencies 070824'!$H:$L,3,FALSE),"")</f>
        <v/>
      </c>
      <c r="D872" s="25"/>
      <c r="E872" s="105" t="str">
        <f>IF($D872&gt;0,VLOOKUP($D872,'ALN 070824'!$A:$C,2,FALSE),"")</f>
        <v/>
      </c>
      <c r="F872" s="24"/>
      <c r="G872" s="25"/>
      <c r="H872" s="26"/>
      <c r="J872" s="117" t="str">
        <f t="shared" si="53"/>
        <v/>
      </c>
      <c r="K872" s="153"/>
      <c r="L872" s="105" t="str">
        <f t="shared" si="54"/>
        <v/>
      </c>
      <c r="M872" s="105" t="str">
        <f>IF(ISBLANK($D872),"",MATCH($L872,SEFA!$K:$K,0))</f>
        <v/>
      </c>
      <c r="N872" s="100" t="str">
        <f t="shared" si="55"/>
        <v/>
      </c>
    </row>
    <row r="873" spans="1:14">
      <c r="A873" s="116" t="str">
        <f t="shared" si="52"/>
        <v/>
      </c>
      <c r="B873" s="25"/>
      <c r="C873" s="105" t="str">
        <f>IF($B873&gt;0,VLOOKUP($B873,'State Agencies 070824'!$H:$L,3,FALSE),"")</f>
        <v/>
      </c>
      <c r="D873" s="25"/>
      <c r="E873" s="105" t="str">
        <f>IF($D873&gt;0,VLOOKUP($D873,'ALN 070824'!$A:$C,2,FALSE),"")</f>
        <v/>
      </c>
      <c r="F873" s="24"/>
      <c r="G873" s="25"/>
      <c r="H873" s="26"/>
      <c r="J873" s="117" t="str">
        <f t="shared" si="53"/>
        <v/>
      </c>
      <c r="K873" s="153"/>
      <c r="L873" s="105" t="str">
        <f t="shared" si="54"/>
        <v/>
      </c>
      <c r="M873" s="105" t="str">
        <f>IF(ISBLANK($D873),"",MATCH($L873,SEFA!$K:$K,0))</f>
        <v/>
      </c>
      <c r="N873" s="100" t="str">
        <f t="shared" si="55"/>
        <v/>
      </c>
    </row>
    <row r="874" spans="1:14">
      <c r="A874" s="116" t="str">
        <f t="shared" si="52"/>
        <v/>
      </c>
      <c r="B874" s="25"/>
      <c r="C874" s="105" t="str">
        <f>IF($B874&gt;0,VLOOKUP($B874,'State Agencies 070824'!$H:$L,3,FALSE),"")</f>
        <v/>
      </c>
      <c r="D874" s="25"/>
      <c r="E874" s="105" t="str">
        <f>IF($D874&gt;0,VLOOKUP($D874,'ALN 070824'!$A:$C,2,FALSE),"")</f>
        <v/>
      </c>
      <c r="F874" s="24"/>
      <c r="G874" s="25"/>
      <c r="H874" s="26"/>
      <c r="J874" s="117" t="str">
        <f t="shared" si="53"/>
        <v/>
      </c>
      <c r="K874" s="153"/>
      <c r="L874" s="105" t="str">
        <f t="shared" si="54"/>
        <v/>
      </c>
      <c r="M874" s="105" t="str">
        <f>IF(ISBLANK($D874),"",MATCH($L874,SEFA!$K:$K,0))</f>
        <v/>
      </c>
      <c r="N874" s="100" t="str">
        <f t="shared" si="55"/>
        <v/>
      </c>
    </row>
    <row r="875" spans="1:14">
      <c r="A875" s="116" t="str">
        <f t="shared" si="52"/>
        <v/>
      </c>
      <c r="B875" s="25"/>
      <c r="C875" s="105" t="str">
        <f>IF($B875&gt;0,VLOOKUP($B875,'State Agencies 070824'!$H:$L,3,FALSE),"")</f>
        <v/>
      </c>
      <c r="D875" s="25"/>
      <c r="E875" s="105" t="str">
        <f>IF($D875&gt;0,VLOOKUP($D875,'ALN 070824'!$A:$C,2,FALSE),"")</f>
        <v/>
      </c>
      <c r="F875" s="24"/>
      <c r="G875" s="25"/>
      <c r="H875" s="26"/>
      <c r="J875" s="117" t="str">
        <f t="shared" si="53"/>
        <v/>
      </c>
      <c r="K875" s="153"/>
      <c r="L875" s="105" t="str">
        <f t="shared" si="54"/>
        <v/>
      </c>
      <c r="M875" s="105" t="str">
        <f>IF(ISBLANK($D875),"",MATCH($L875,SEFA!$K:$K,0))</f>
        <v/>
      </c>
      <c r="N875" s="100" t="str">
        <f t="shared" si="55"/>
        <v/>
      </c>
    </row>
    <row r="876" spans="1:14">
      <c r="A876" s="116" t="str">
        <f t="shared" si="52"/>
        <v/>
      </c>
      <c r="B876" s="25"/>
      <c r="C876" s="105" t="str">
        <f>IF($B876&gt;0,VLOOKUP($B876,'State Agencies 070824'!$H:$L,3,FALSE),"")</f>
        <v/>
      </c>
      <c r="D876" s="25"/>
      <c r="E876" s="105" t="str">
        <f>IF($D876&gt;0,VLOOKUP($D876,'ALN 070824'!$A:$C,2,FALSE),"")</f>
        <v/>
      </c>
      <c r="F876" s="24"/>
      <c r="G876" s="25"/>
      <c r="H876" s="26"/>
      <c r="J876" s="117" t="str">
        <f t="shared" si="53"/>
        <v/>
      </c>
      <c r="K876" s="153"/>
      <c r="L876" s="105" t="str">
        <f t="shared" si="54"/>
        <v/>
      </c>
      <c r="M876" s="105" t="str">
        <f>IF(ISBLANK($D876),"",MATCH($L876,SEFA!$K:$K,0))</f>
        <v/>
      </c>
      <c r="N876" s="100" t="str">
        <f t="shared" si="55"/>
        <v/>
      </c>
    </row>
    <row r="877" spans="1:14">
      <c r="A877" s="116" t="str">
        <f t="shared" si="52"/>
        <v/>
      </c>
      <c r="B877" s="25"/>
      <c r="C877" s="105" t="str">
        <f>IF($B877&gt;0,VLOOKUP($B877,'State Agencies 070824'!$H:$L,3,FALSE),"")</f>
        <v/>
      </c>
      <c r="D877" s="25"/>
      <c r="E877" s="105" t="str">
        <f>IF($D877&gt;0,VLOOKUP($D877,'ALN 070824'!$A:$C,2,FALSE),"")</f>
        <v/>
      </c>
      <c r="F877" s="24"/>
      <c r="G877" s="25"/>
      <c r="H877" s="26"/>
      <c r="J877" s="117" t="str">
        <f t="shared" si="53"/>
        <v/>
      </c>
      <c r="K877" s="153"/>
      <c r="L877" s="105" t="str">
        <f t="shared" si="54"/>
        <v/>
      </c>
      <c r="M877" s="105" t="str">
        <f>IF(ISBLANK($D877),"",MATCH($L877,SEFA!$K:$K,0))</f>
        <v/>
      </c>
      <c r="N877" s="100" t="str">
        <f t="shared" si="55"/>
        <v/>
      </c>
    </row>
    <row r="878" spans="1:14">
      <c r="A878" s="116" t="str">
        <f t="shared" si="52"/>
        <v/>
      </c>
      <c r="B878" s="25"/>
      <c r="C878" s="105" t="str">
        <f>IF($B878&gt;0,VLOOKUP($B878,'State Agencies 070824'!$H:$L,3,FALSE),"")</f>
        <v/>
      </c>
      <c r="D878" s="25"/>
      <c r="E878" s="105" t="str">
        <f>IF($D878&gt;0,VLOOKUP($D878,'ALN 070824'!$A:$C,2,FALSE),"")</f>
        <v/>
      </c>
      <c r="F878" s="24"/>
      <c r="G878" s="25"/>
      <c r="H878" s="26"/>
      <c r="J878" s="117" t="str">
        <f t="shared" si="53"/>
        <v/>
      </c>
      <c r="K878" s="153"/>
      <c r="L878" s="105" t="str">
        <f t="shared" si="54"/>
        <v/>
      </c>
      <c r="M878" s="105" t="str">
        <f>IF(ISBLANK($D878),"",MATCH($L878,SEFA!$K:$K,0))</f>
        <v/>
      </c>
      <c r="N878" s="100" t="str">
        <f t="shared" si="55"/>
        <v/>
      </c>
    </row>
    <row r="879" spans="1:14">
      <c r="A879" s="116" t="str">
        <f t="shared" si="52"/>
        <v/>
      </c>
      <c r="B879" s="25"/>
      <c r="C879" s="105" t="str">
        <f>IF($B879&gt;0,VLOOKUP($B879,'State Agencies 070824'!$H:$L,3,FALSE),"")</f>
        <v/>
      </c>
      <c r="D879" s="25"/>
      <c r="E879" s="105" t="str">
        <f>IF($D879&gt;0,VLOOKUP($D879,'ALN 070824'!$A:$C,2,FALSE),"")</f>
        <v/>
      </c>
      <c r="F879" s="24"/>
      <c r="G879" s="25"/>
      <c r="H879" s="26"/>
      <c r="J879" s="117" t="str">
        <f t="shared" si="53"/>
        <v/>
      </c>
      <c r="K879" s="153"/>
      <c r="L879" s="105" t="str">
        <f t="shared" si="54"/>
        <v/>
      </c>
      <c r="M879" s="105" t="str">
        <f>IF(ISBLANK($D879),"",MATCH($L879,SEFA!$K:$K,0))</f>
        <v/>
      </c>
      <c r="N879" s="100" t="str">
        <f t="shared" si="55"/>
        <v/>
      </c>
    </row>
    <row r="880" spans="1:14">
      <c r="A880" s="116" t="str">
        <f t="shared" si="52"/>
        <v/>
      </c>
      <c r="B880" s="25"/>
      <c r="C880" s="105" t="str">
        <f>IF($B880&gt;0,VLOOKUP($B880,'State Agencies 070824'!$H:$L,3,FALSE),"")</f>
        <v/>
      </c>
      <c r="D880" s="25"/>
      <c r="E880" s="105" t="str">
        <f>IF($D880&gt;0,VLOOKUP($D880,'ALN 070824'!$A:$C,2,FALSE),"")</f>
        <v/>
      </c>
      <c r="F880" s="24"/>
      <c r="G880" s="25"/>
      <c r="H880" s="26"/>
      <c r="J880" s="117" t="str">
        <f t="shared" si="53"/>
        <v/>
      </c>
      <c r="K880" s="153"/>
      <c r="L880" s="105" t="str">
        <f t="shared" si="54"/>
        <v/>
      </c>
      <c r="M880" s="105" t="str">
        <f>IF(ISBLANK($D880),"",MATCH($L880,SEFA!$K:$K,0))</f>
        <v/>
      </c>
      <c r="N880" s="100" t="str">
        <f t="shared" si="55"/>
        <v/>
      </c>
    </row>
    <row r="881" spans="1:14">
      <c r="A881" s="116" t="str">
        <f t="shared" si="52"/>
        <v/>
      </c>
      <c r="B881" s="25"/>
      <c r="C881" s="105" t="str">
        <f>IF($B881&gt;0,VLOOKUP($B881,'State Agencies 070824'!$H:$L,3,FALSE),"")</f>
        <v/>
      </c>
      <c r="D881" s="25"/>
      <c r="E881" s="105" t="str">
        <f>IF($D881&gt;0,VLOOKUP($D881,'ALN 070824'!$A:$C,2,FALSE),"")</f>
        <v/>
      </c>
      <c r="F881" s="24"/>
      <c r="G881" s="25"/>
      <c r="H881" s="26"/>
      <c r="J881" s="117" t="str">
        <f t="shared" si="53"/>
        <v/>
      </c>
      <c r="K881" s="153"/>
      <c r="L881" s="105" t="str">
        <f t="shared" si="54"/>
        <v/>
      </c>
      <c r="M881" s="105" t="str">
        <f>IF(ISBLANK($D881),"",MATCH($L881,SEFA!$K:$K,0))</f>
        <v/>
      </c>
      <c r="N881" s="100" t="str">
        <f t="shared" si="55"/>
        <v/>
      </c>
    </row>
    <row r="882" spans="1:14">
      <c r="A882" s="116" t="str">
        <f t="shared" si="52"/>
        <v/>
      </c>
      <c r="B882" s="25"/>
      <c r="C882" s="105" t="str">
        <f>IF($B882&gt;0,VLOOKUP($B882,'State Agencies 070824'!$H:$L,3,FALSE),"")</f>
        <v/>
      </c>
      <c r="D882" s="25"/>
      <c r="E882" s="105" t="str">
        <f>IF($D882&gt;0,VLOOKUP($D882,'ALN 070824'!$A:$C,2,FALSE),"")</f>
        <v/>
      </c>
      <c r="F882" s="24"/>
      <c r="G882" s="25"/>
      <c r="H882" s="26"/>
      <c r="J882" s="117" t="str">
        <f t="shared" si="53"/>
        <v/>
      </c>
      <c r="K882" s="153"/>
      <c r="L882" s="105" t="str">
        <f t="shared" si="54"/>
        <v/>
      </c>
      <c r="M882" s="105" t="str">
        <f>IF(ISBLANK($D882),"",MATCH($L882,SEFA!$K:$K,0))</f>
        <v/>
      </c>
      <c r="N882" s="100" t="str">
        <f t="shared" si="55"/>
        <v/>
      </c>
    </row>
    <row r="883" spans="1:14">
      <c r="A883" s="116" t="str">
        <f t="shared" si="52"/>
        <v/>
      </c>
      <c r="B883" s="25"/>
      <c r="C883" s="105" t="str">
        <f>IF($B883&gt;0,VLOOKUP($B883,'State Agencies 070824'!$H:$L,3,FALSE),"")</f>
        <v/>
      </c>
      <c r="D883" s="25"/>
      <c r="E883" s="105" t="str">
        <f>IF($D883&gt;0,VLOOKUP($D883,'ALN 070824'!$A:$C,2,FALSE),"")</f>
        <v/>
      </c>
      <c r="F883" s="24"/>
      <c r="G883" s="25"/>
      <c r="H883" s="26"/>
      <c r="J883" s="117" t="str">
        <f t="shared" si="53"/>
        <v/>
      </c>
      <c r="K883" s="153"/>
      <c r="L883" s="105" t="str">
        <f t="shared" si="54"/>
        <v/>
      </c>
      <c r="M883" s="105" t="str">
        <f>IF(ISBLANK($D883),"",MATCH($L883,SEFA!$K:$K,0))</f>
        <v/>
      </c>
      <c r="N883" s="100" t="str">
        <f t="shared" si="55"/>
        <v/>
      </c>
    </row>
    <row r="884" spans="1:14">
      <c r="A884" s="116" t="str">
        <f t="shared" si="52"/>
        <v/>
      </c>
      <c r="B884" s="25"/>
      <c r="C884" s="105" t="str">
        <f>IF($B884&gt;0,VLOOKUP($B884,'State Agencies 070824'!$H:$L,3,FALSE),"")</f>
        <v/>
      </c>
      <c r="D884" s="25"/>
      <c r="E884" s="105" t="str">
        <f>IF($D884&gt;0,VLOOKUP($D884,'ALN 070824'!$A:$C,2,FALSE),"")</f>
        <v/>
      </c>
      <c r="F884" s="24"/>
      <c r="G884" s="25"/>
      <c r="H884" s="26"/>
      <c r="J884" s="117" t="str">
        <f t="shared" si="53"/>
        <v/>
      </c>
      <c r="K884" s="153"/>
      <c r="L884" s="105" t="str">
        <f t="shared" si="54"/>
        <v/>
      </c>
      <c r="M884" s="105" t="str">
        <f>IF(ISBLANK($D884),"",MATCH($L884,SEFA!$K:$K,0))</f>
        <v/>
      </c>
      <c r="N884" s="100" t="str">
        <f t="shared" si="55"/>
        <v/>
      </c>
    </row>
    <row r="885" spans="1:14">
      <c r="A885" s="116" t="str">
        <f t="shared" si="52"/>
        <v/>
      </c>
      <c r="B885" s="25"/>
      <c r="C885" s="105" t="str">
        <f>IF($B885&gt;0,VLOOKUP($B885,'State Agencies 070824'!$H:$L,3,FALSE),"")</f>
        <v/>
      </c>
      <c r="D885" s="25"/>
      <c r="E885" s="105" t="str">
        <f>IF($D885&gt;0,VLOOKUP($D885,'ALN 070824'!$A:$C,2,FALSE),"")</f>
        <v/>
      </c>
      <c r="F885" s="24"/>
      <c r="G885" s="25"/>
      <c r="H885" s="26"/>
      <c r="J885" s="117" t="str">
        <f t="shared" si="53"/>
        <v/>
      </c>
      <c r="K885" s="153"/>
      <c r="L885" s="105" t="str">
        <f t="shared" si="54"/>
        <v/>
      </c>
      <c r="M885" s="105" t="str">
        <f>IF(ISBLANK($D885),"",MATCH($L885,SEFA!$K:$K,0))</f>
        <v/>
      </c>
      <c r="N885" s="100" t="str">
        <f t="shared" si="55"/>
        <v/>
      </c>
    </row>
    <row r="886" spans="1:14">
      <c r="A886" s="116" t="str">
        <f t="shared" si="52"/>
        <v/>
      </c>
      <c r="B886" s="25"/>
      <c r="C886" s="105" t="str">
        <f>IF($B886&gt;0,VLOOKUP($B886,'State Agencies 070824'!$H:$L,3,FALSE),"")</f>
        <v/>
      </c>
      <c r="D886" s="25"/>
      <c r="E886" s="105" t="str">
        <f>IF($D886&gt;0,VLOOKUP($D886,'ALN 070824'!$A:$C,2,FALSE),"")</f>
        <v/>
      </c>
      <c r="F886" s="24"/>
      <c r="G886" s="25"/>
      <c r="H886" s="26"/>
      <c r="J886" s="117" t="str">
        <f t="shared" si="53"/>
        <v/>
      </c>
      <c r="K886" s="153"/>
      <c r="L886" s="105" t="str">
        <f t="shared" si="54"/>
        <v/>
      </c>
      <c r="M886" s="105" t="str">
        <f>IF(ISBLANK($D886),"",MATCH($L886,SEFA!$K:$K,0))</f>
        <v/>
      </c>
      <c r="N886" s="100" t="str">
        <f t="shared" si="55"/>
        <v/>
      </c>
    </row>
    <row r="887" spans="1:14">
      <c r="A887" s="116" t="str">
        <f t="shared" si="52"/>
        <v/>
      </c>
      <c r="B887" s="25"/>
      <c r="C887" s="105" t="str">
        <f>IF($B887&gt;0,VLOOKUP($B887,'State Agencies 070824'!$H:$L,3,FALSE),"")</f>
        <v/>
      </c>
      <c r="D887" s="25"/>
      <c r="E887" s="105" t="str">
        <f>IF($D887&gt;0,VLOOKUP($D887,'ALN 070824'!$A:$C,2,FALSE),"")</f>
        <v/>
      </c>
      <c r="F887" s="24"/>
      <c r="G887" s="25"/>
      <c r="H887" s="26"/>
      <c r="J887" s="117" t="str">
        <f t="shared" si="53"/>
        <v/>
      </c>
      <c r="K887" s="153"/>
      <c r="L887" s="105" t="str">
        <f t="shared" si="54"/>
        <v/>
      </c>
      <c r="M887" s="105" t="str">
        <f>IF(ISBLANK($D887),"",MATCH($L887,SEFA!$K:$K,0))</f>
        <v/>
      </c>
      <c r="N887" s="100" t="str">
        <f t="shared" si="55"/>
        <v/>
      </c>
    </row>
    <row r="888" spans="1:14">
      <c r="A888" s="116" t="str">
        <f t="shared" si="52"/>
        <v/>
      </c>
      <c r="B888" s="25"/>
      <c r="C888" s="105" t="str">
        <f>IF($B888&gt;0,VLOOKUP($B888,'State Agencies 070824'!$H:$L,3,FALSE),"")</f>
        <v/>
      </c>
      <c r="D888" s="25"/>
      <c r="E888" s="105" t="str">
        <f>IF($D888&gt;0,VLOOKUP($D888,'ALN 070824'!$A:$C,2,FALSE),"")</f>
        <v/>
      </c>
      <c r="F888" s="24"/>
      <c r="G888" s="25"/>
      <c r="H888" s="26"/>
      <c r="J888" s="117" t="str">
        <f t="shared" si="53"/>
        <v/>
      </c>
      <c r="K888" s="153"/>
      <c r="L888" s="105" t="str">
        <f t="shared" si="54"/>
        <v/>
      </c>
      <c r="M888" s="105" t="str">
        <f>IF(ISBLANK($D888),"",MATCH($L888,SEFA!$K:$K,0))</f>
        <v/>
      </c>
      <c r="N888" s="100" t="str">
        <f t="shared" si="55"/>
        <v/>
      </c>
    </row>
    <row r="889" spans="1:14">
      <c r="A889" s="116" t="str">
        <f t="shared" si="52"/>
        <v/>
      </c>
      <c r="B889" s="25"/>
      <c r="C889" s="105" t="str">
        <f>IF($B889&gt;0,VLOOKUP($B889,'State Agencies 070824'!$H:$L,3,FALSE),"")</f>
        <v/>
      </c>
      <c r="D889" s="25"/>
      <c r="E889" s="105" t="str">
        <f>IF($D889&gt;0,VLOOKUP($D889,'ALN 070824'!$A:$C,2,FALSE),"")</f>
        <v/>
      </c>
      <c r="F889" s="24"/>
      <c r="G889" s="25"/>
      <c r="H889" s="26"/>
      <c r="J889" s="117" t="str">
        <f t="shared" si="53"/>
        <v/>
      </c>
      <c r="K889" s="153"/>
      <c r="L889" s="105" t="str">
        <f t="shared" si="54"/>
        <v/>
      </c>
      <c r="M889" s="105" t="str">
        <f>IF(ISBLANK($D889),"",MATCH($L889,SEFA!$K:$K,0))</f>
        <v/>
      </c>
      <c r="N889" s="100" t="str">
        <f t="shared" si="55"/>
        <v/>
      </c>
    </row>
    <row r="890" spans="1:14">
      <c r="A890" s="116" t="str">
        <f t="shared" si="52"/>
        <v/>
      </c>
      <c r="B890" s="25"/>
      <c r="C890" s="105" t="str">
        <f>IF($B890&gt;0,VLOOKUP($B890,'State Agencies 070824'!$H:$L,3,FALSE),"")</f>
        <v/>
      </c>
      <c r="D890" s="25"/>
      <c r="E890" s="105" t="str">
        <f>IF($D890&gt;0,VLOOKUP($D890,'ALN 070824'!$A:$C,2,FALSE),"")</f>
        <v/>
      </c>
      <c r="F890" s="24"/>
      <c r="G890" s="25"/>
      <c r="H890" s="26"/>
      <c r="J890" s="117" t="str">
        <f t="shared" si="53"/>
        <v/>
      </c>
      <c r="K890" s="153"/>
      <c r="L890" s="105" t="str">
        <f t="shared" si="54"/>
        <v/>
      </c>
      <c r="M890" s="105" t="str">
        <f>IF(ISBLANK($D890),"",MATCH($L890,SEFA!$K:$K,0))</f>
        <v/>
      </c>
      <c r="N890" s="100" t="str">
        <f t="shared" si="55"/>
        <v/>
      </c>
    </row>
    <row r="891" spans="1:14">
      <c r="A891" s="116" t="str">
        <f t="shared" si="52"/>
        <v/>
      </c>
      <c r="B891" s="25"/>
      <c r="C891" s="105" t="str">
        <f>IF($B891&gt;0,VLOOKUP($B891,'State Agencies 070824'!$H:$L,3,FALSE),"")</f>
        <v/>
      </c>
      <c r="D891" s="25"/>
      <c r="E891" s="105" t="str">
        <f>IF($D891&gt;0,VLOOKUP($D891,'ALN 070824'!$A:$C,2,FALSE),"")</f>
        <v/>
      </c>
      <c r="F891" s="24"/>
      <c r="G891" s="25"/>
      <c r="H891" s="26"/>
      <c r="J891" s="117" t="str">
        <f t="shared" si="53"/>
        <v/>
      </c>
      <c r="K891" s="153"/>
      <c r="L891" s="105" t="str">
        <f t="shared" si="54"/>
        <v/>
      </c>
      <c r="M891" s="105" t="str">
        <f>IF(ISBLANK($D891),"",MATCH($L891,SEFA!$K:$K,0))</f>
        <v/>
      </c>
      <c r="N891" s="100" t="str">
        <f t="shared" si="55"/>
        <v/>
      </c>
    </row>
    <row r="892" spans="1:14">
      <c r="A892" s="116" t="str">
        <f t="shared" si="52"/>
        <v/>
      </c>
      <c r="B892" s="25"/>
      <c r="C892" s="105" t="str">
        <f>IF($B892&gt;0,VLOOKUP($B892,'State Agencies 070824'!$H:$L,3,FALSE),"")</f>
        <v/>
      </c>
      <c r="D892" s="25"/>
      <c r="E892" s="105" t="str">
        <f>IF($D892&gt;0,VLOOKUP($D892,'ALN 070824'!$A:$C,2,FALSE),"")</f>
        <v/>
      </c>
      <c r="F892" s="24"/>
      <c r="G892" s="25"/>
      <c r="H892" s="26"/>
      <c r="J892" s="117" t="str">
        <f t="shared" si="53"/>
        <v/>
      </c>
      <c r="K892" s="153"/>
      <c r="L892" s="105" t="str">
        <f t="shared" si="54"/>
        <v/>
      </c>
      <c r="M892" s="105" t="str">
        <f>IF(ISBLANK($D892),"",MATCH($L892,SEFA!$K:$K,0))</f>
        <v/>
      </c>
      <c r="N892" s="100" t="str">
        <f t="shared" si="55"/>
        <v/>
      </c>
    </row>
    <row r="893" spans="1:14">
      <c r="A893" s="116" t="str">
        <f t="shared" si="52"/>
        <v/>
      </c>
      <c r="B893" s="25"/>
      <c r="C893" s="105" t="str">
        <f>IF($B893&gt;0,VLOOKUP($B893,'State Agencies 070824'!$H:$L,3,FALSE),"")</f>
        <v/>
      </c>
      <c r="D893" s="25"/>
      <c r="E893" s="105" t="str">
        <f>IF($D893&gt;0,VLOOKUP($D893,'ALN 070824'!$A:$C,2,FALSE),"")</f>
        <v/>
      </c>
      <c r="F893" s="24"/>
      <c r="G893" s="25"/>
      <c r="H893" s="26"/>
      <c r="J893" s="117" t="str">
        <f t="shared" si="53"/>
        <v/>
      </c>
      <c r="K893" s="153"/>
      <c r="L893" s="105" t="str">
        <f t="shared" si="54"/>
        <v/>
      </c>
      <c r="M893" s="105" t="str">
        <f>IF(ISBLANK($D893),"",MATCH($L893,SEFA!$K:$K,0))</f>
        <v/>
      </c>
      <c r="N893" s="100" t="str">
        <f t="shared" si="55"/>
        <v/>
      </c>
    </row>
    <row r="894" spans="1:14">
      <c r="A894" s="116" t="str">
        <f t="shared" si="52"/>
        <v/>
      </c>
      <c r="B894" s="25"/>
      <c r="C894" s="105" t="str">
        <f>IF($B894&gt;0,VLOOKUP($B894,'State Agencies 070824'!$H:$L,3,FALSE),"")</f>
        <v/>
      </c>
      <c r="D894" s="25"/>
      <c r="E894" s="105" t="str">
        <f>IF($D894&gt;0,VLOOKUP($D894,'ALN 070824'!$A:$C,2,FALSE),"")</f>
        <v/>
      </c>
      <c r="F894" s="24"/>
      <c r="G894" s="25"/>
      <c r="H894" s="26"/>
      <c r="J894" s="117" t="str">
        <f t="shared" si="53"/>
        <v/>
      </c>
      <c r="K894" s="153"/>
      <c r="L894" s="105" t="str">
        <f t="shared" si="54"/>
        <v/>
      </c>
      <c r="M894" s="105" t="str">
        <f>IF(ISBLANK($D894),"",MATCH($L894,SEFA!$K:$K,0))</f>
        <v/>
      </c>
      <c r="N894" s="100" t="str">
        <f t="shared" si="55"/>
        <v/>
      </c>
    </row>
    <row r="895" spans="1:14">
      <c r="A895" s="116" t="str">
        <f t="shared" si="52"/>
        <v/>
      </c>
      <c r="B895" s="25"/>
      <c r="C895" s="105" t="str">
        <f>IF($B895&gt;0,VLOOKUP($B895,'State Agencies 070824'!$H:$L,3,FALSE),"")</f>
        <v/>
      </c>
      <c r="D895" s="25"/>
      <c r="E895" s="105" t="str">
        <f>IF($D895&gt;0,VLOOKUP($D895,'ALN 070824'!$A:$C,2,FALSE),"")</f>
        <v/>
      </c>
      <c r="F895" s="24"/>
      <c r="G895" s="25"/>
      <c r="H895" s="26"/>
      <c r="J895" s="117" t="str">
        <f t="shared" si="53"/>
        <v/>
      </c>
      <c r="K895" s="153"/>
      <c r="L895" s="105" t="str">
        <f t="shared" si="54"/>
        <v/>
      </c>
      <c r="M895" s="105" t="str">
        <f>IF(ISBLANK($D895),"",MATCH($L895,SEFA!$K:$K,0))</f>
        <v/>
      </c>
      <c r="N895" s="100" t="str">
        <f t="shared" si="55"/>
        <v/>
      </c>
    </row>
    <row r="896" spans="1:14">
      <c r="A896" s="116" t="str">
        <f t="shared" si="52"/>
        <v/>
      </c>
      <c r="B896" s="25"/>
      <c r="C896" s="105" t="str">
        <f>IF($B896&gt;0,VLOOKUP($B896,'State Agencies 070824'!$H:$L,3,FALSE),"")</f>
        <v/>
      </c>
      <c r="D896" s="25"/>
      <c r="E896" s="105" t="str">
        <f>IF($D896&gt;0,VLOOKUP($D896,'ALN 070824'!$A:$C,2,FALSE),"")</f>
        <v/>
      </c>
      <c r="F896" s="24"/>
      <c r="G896" s="25"/>
      <c r="H896" s="26"/>
      <c r="J896" s="117" t="str">
        <f t="shared" si="53"/>
        <v/>
      </c>
      <c r="K896" s="153"/>
      <c r="L896" s="105" t="str">
        <f t="shared" si="54"/>
        <v/>
      </c>
      <c r="M896" s="105" t="str">
        <f>IF(ISBLANK($D896),"",MATCH($L896,SEFA!$K:$K,0))</f>
        <v/>
      </c>
      <c r="N896" s="100" t="str">
        <f t="shared" si="55"/>
        <v/>
      </c>
    </row>
    <row r="897" spans="1:14">
      <c r="A897" s="116" t="str">
        <f t="shared" si="52"/>
        <v/>
      </c>
      <c r="B897" s="25"/>
      <c r="C897" s="105" t="str">
        <f>IF($B897&gt;0,VLOOKUP($B897,'State Agencies 070824'!$H:$L,3,FALSE),"")</f>
        <v/>
      </c>
      <c r="D897" s="25"/>
      <c r="E897" s="105" t="str">
        <f>IF($D897&gt;0,VLOOKUP($D897,'ALN 070824'!$A:$C,2,FALSE),"")</f>
        <v/>
      </c>
      <c r="F897" s="24"/>
      <c r="G897" s="25"/>
      <c r="H897" s="26"/>
      <c r="J897" s="117" t="str">
        <f t="shared" si="53"/>
        <v/>
      </c>
      <c r="K897" s="153"/>
      <c r="L897" s="105" t="str">
        <f t="shared" si="54"/>
        <v/>
      </c>
      <c r="M897" s="105" t="str">
        <f>IF(ISBLANK($D897),"",MATCH($L897,SEFA!$K:$K,0))</f>
        <v/>
      </c>
      <c r="N897" s="100" t="str">
        <f t="shared" si="55"/>
        <v/>
      </c>
    </row>
    <row r="898" spans="1:14">
      <c r="A898" s="116" t="str">
        <f t="shared" si="52"/>
        <v/>
      </c>
      <c r="B898" s="25"/>
      <c r="C898" s="105" t="str">
        <f>IF($B898&gt;0,VLOOKUP($B898,'State Agencies 070824'!$H:$L,3,FALSE),"")</f>
        <v/>
      </c>
      <c r="D898" s="25"/>
      <c r="E898" s="105" t="str">
        <f>IF($D898&gt;0,VLOOKUP($D898,'ALN 070824'!$A:$C,2,FALSE),"")</f>
        <v/>
      </c>
      <c r="F898" s="24"/>
      <c r="G898" s="25"/>
      <c r="H898" s="26"/>
      <c r="J898" s="117" t="str">
        <f t="shared" si="53"/>
        <v/>
      </c>
      <c r="K898" s="153"/>
      <c r="L898" s="105" t="str">
        <f t="shared" si="54"/>
        <v/>
      </c>
      <c r="M898" s="105" t="str">
        <f>IF(ISBLANK($D898),"",MATCH($L898,SEFA!$K:$K,0))</f>
        <v/>
      </c>
      <c r="N898" s="100" t="str">
        <f t="shared" si="55"/>
        <v/>
      </c>
    </row>
    <row r="899" spans="1:14">
      <c r="A899" s="116" t="str">
        <f t="shared" si="52"/>
        <v/>
      </c>
      <c r="B899" s="25"/>
      <c r="C899" s="105" t="str">
        <f>IF($B899&gt;0,VLOOKUP($B899,'State Agencies 070824'!$H:$L,3,FALSE),"")</f>
        <v/>
      </c>
      <c r="D899" s="25"/>
      <c r="E899" s="105" t="str">
        <f>IF($D899&gt;0,VLOOKUP($D899,'ALN 070824'!$A:$C,2,FALSE),"")</f>
        <v/>
      </c>
      <c r="F899" s="24"/>
      <c r="G899" s="25"/>
      <c r="H899" s="26"/>
      <c r="J899" s="117" t="str">
        <f t="shared" si="53"/>
        <v/>
      </c>
      <c r="K899" s="153"/>
      <c r="L899" s="105" t="str">
        <f t="shared" si="54"/>
        <v/>
      </c>
      <c r="M899" s="105" t="str">
        <f>IF(ISBLANK($D899),"",MATCH($L899,SEFA!$K:$K,0))</f>
        <v/>
      </c>
      <c r="N899" s="100" t="str">
        <f t="shared" si="55"/>
        <v/>
      </c>
    </row>
    <row r="900" spans="1:14">
      <c r="A900" s="116" t="str">
        <f t="shared" si="52"/>
        <v/>
      </c>
      <c r="B900" s="25"/>
      <c r="C900" s="105" t="str">
        <f>IF($B900&gt;0,VLOOKUP($B900,'State Agencies 070824'!$H:$L,3,FALSE),"")</f>
        <v/>
      </c>
      <c r="D900" s="25"/>
      <c r="E900" s="105" t="str">
        <f>IF($D900&gt;0,VLOOKUP($D900,'ALN 070824'!$A:$C,2,FALSE),"")</f>
        <v/>
      </c>
      <c r="F900" s="24"/>
      <c r="G900" s="25"/>
      <c r="H900" s="26"/>
      <c r="J900" s="117" t="str">
        <f t="shared" si="53"/>
        <v/>
      </c>
      <c r="K900" s="153"/>
      <c r="L900" s="105" t="str">
        <f t="shared" si="54"/>
        <v/>
      </c>
      <c r="M900" s="105" t="str">
        <f>IF(ISBLANK($D900),"",MATCH($L900,SEFA!$K:$K,0))</f>
        <v/>
      </c>
      <c r="N900" s="100" t="str">
        <f t="shared" si="55"/>
        <v/>
      </c>
    </row>
    <row r="901" spans="1:14">
      <c r="A901" s="116" t="str">
        <f t="shared" si="52"/>
        <v/>
      </c>
      <c r="B901" s="25"/>
      <c r="C901" s="105" t="str">
        <f>IF($B901&gt;0,VLOOKUP($B901,'State Agencies 070824'!$H:$L,3,FALSE),"")</f>
        <v/>
      </c>
      <c r="D901" s="25"/>
      <c r="E901" s="105" t="str">
        <f>IF($D901&gt;0,VLOOKUP($D901,'ALN 070824'!$A:$C,2,FALSE),"")</f>
        <v/>
      </c>
      <c r="F901" s="24"/>
      <c r="G901" s="25"/>
      <c r="H901" s="26"/>
      <c r="J901" s="117" t="str">
        <f t="shared" si="53"/>
        <v/>
      </c>
      <c r="K901" s="153"/>
      <c r="L901" s="105" t="str">
        <f t="shared" si="54"/>
        <v/>
      </c>
      <c r="M901" s="105" t="str">
        <f>IF(ISBLANK($D901),"",MATCH($L901,SEFA!$K:$K,0))</f>
        <v/>
      </c>
      <c r="N901" s="100" t="str">
        <f t="shared" si="55"/>
        <v/>
      </c>
    </row>
    <row r="902" spans="1:14">
      <c r="A902" s="116" t="str">
        <f t="shared" si="52"/>
        <v/>
      </c>
      <c r="B902" s="25"/>
      <c r="C902" s="105" t="str">
        <f>IF($B902&gt;0,VLOOKUP($B902,'State Agencies 070824'!$H:$L,3,FALSE),"")</f>
        <v/>
      </c>
      <c r="D902" s="25"/>
      <c r="E902" s="105" t="str">
        <f>IF($D902&gt;0,VLOOKUP($D902,'ALN 070824'!$A:$C,2,FALSE),"")</f>
        <v/>
      </c>
      <c r="F902" s="24"/>
      <c r="G902" s="25"/>
      <c r="H902" s="26"/>
      <c r="J902" s="117" t="str">
        <f t="shared" si="53"/>
        <v/>
      </c>
      <c r="K902" s="153"/>
      <c r="L902" s="105" t="str">
        <f t="shared" si="54"/>
        <v/>
      </c>
      <c r="M902" s="105" t="str">
        <f>IF(ISBLANK($D902),"",MATCH($L902,SEFA!$K:$K,0))</f>
        <v/>
      </c>
      <c r="N902" s="100" t="str">
        <f t="shared" si="55"/>
        <v/>
      </c>
    </row>
    <row r="903" spans="1:14">
      <c r="A903" s="116" t="str">
        <f t="shared" si="52"/>
        <v/>
      </c>
      <c r="B903" s="25"/>
      <c r="C903" s="105" t="str">
        <f>IF($B903&gt;0,VLOOKUP($B903,'State Agencies 070824'!$H:$L,3,FALSE),"")</f>
        <v/>
      </c>
      <c r="D903" s="25"/>
      <c r="E903" s="105" t="str">
        <f>IF($D903&gt;0,VLOOKUP($D903,'ALN 070824'!$A:$C,2,FALSE),"")</f>
        <v/>
      </c>
      <c r="F903" s="24"/>
      <c r="G903" s="25"/>
      <c r="H903" s="26"/>
      <c r="J903" s="117" t="str">
        <f t="shared" si="53"/>
        <v/>
      </c>
      <c r="K903" s="153"/>
      <c r="L903" s="105" t="str">
        <f t="shared" si="54"/>
        <v/>
      </c>
      <c r="M903" s="105" t="str">
        <f>IF(ISBLANK($D903),"",MATCH($L903,SEFA!$K:$K,0))</f>
        <v/>
      </c>
      <c r="N903" s="100" t="str">
        <f t="shared" si="55"/>
        <v/>
      </c>
    </row>
    <row r="904" spans="1:14">
      <c r="A904" s="116" t="str">
        <f t="shared" si="52"/>
        <v/>
      </c>
      <c r="B904" s="25"/>
      <c r="C904" s="105" t="str">
        <f>IF($B904&gt;0,VLOOKUP($B904,'State Agencies 070824'!$H:$L,3,FALSE),"")</f>
        <v/>
      </c>
      <c r="D904" s="25"/>
      <c r="E904" s="105" t="str">
        <f>IF($D904&gt;0,VLOOKUP($D904,'ALN 070824'!$A:$C,2,FALSE),"")</f>
        <v/>
      </c>
      <c r="F904" s="24"/>
      <c r="G904" s="25"/>
      <c r="H904" s="26"/>
      <c r="J904" s="117" t="str">
        <f t="shared" si="53"/>
        <v/>
      </c>
      <c r="K904" s="153"/>
      <c r="L904" s="105" t="str">
        <f t="shared" si="54"/>
        <v/>
      </c>
      <c r="M904" s="105" t="str">
        <f>IF(ISBLANK($D904),"",MATCH($L904,SEFA!$K:$K,0))</f>
        <v/>
      </c>
      <c r="N904" s="100" t="str">
        <f t="shared" si="55"/>
        <v/>
      </c>
    </row>
    <row r="905" spans="1:14">
      <c r="A905" s="116" t="str">
        <f t="shared" ref="A905:A968" si="56">IF($B905=0,"",$B$2)</f>
        <v/>
      </c>
      <c r="B905" s="25"/>
      <c r="C905" s="105" t="str">
        <f>IF($B905&gt;0,VLOOKUP($B905,'State Agencies 070824'!$H:$L,3,FALSE),"")</f>
        <v/>
      </c>
      <c r="D905" s="25"/>
      <c r="E905" s="105" t="str">
        <f>IF($D905&gt;0,VLOOKUP($D905,'ALN 070824'!$A:$C,2,FALSE),"")</f>
        <v/>
      </c>
      <c r="F905" s="24"/>
      <c r="G905" s="25"/>
      <c r="H905" s="26"/>
      <c r="J905" s="117" t="str">
        <f t="shared" ref="J905:J968" si="57">IF(ISERROR($M905),CONCATENATE($D905," ",$G905),"")</f>
        <v/>
      </c>
      <c r="K905" s="153"/>
      <c r="L905" s="105" t="str">
        <f t="shared" ref="L905:L968" si="58">CONCATENATE($D905,$G905)</f>
        <v/>
      </c>
      <c r="M905" s="105" t="str">
        <f>IF(ISBLANK($D905),"",MATCH($L905,SEFA!$K:$K,0))</f>
        <v/>
      </c>
      <c r="N905" s="100" t="str">
        <f t="shared" ref="N905:N968" si="59">CONCATENATE($B905,$D905,$G905,$H905)</f>
        <v/>
      </c>
    </row>
    <row r="906" spans="1:14">
      <c r="A906" s="116" t="str">
        <f t="shared" si="56"/>
        <v/>
      </c>
      <c r="B906" s="25"/>
      <c r="C906" s="105" t="str">
        <f>IF($B906&gt;0,VLOOKUP($B906,'State Agencies 070824'!$H:$L,3,FALSE),"")</f>
        <v/>
      </c>
      <c r="D906" s="25"/>
      <c r="E906" s="105" t="str">
        <f>IF($D906&gt;0,VLOOKUP($D906,'ALN 070824'!$A:$C,2,FALSE),"")</f>
        <v/>
      </c>
      <c r="F906" s="24"/>
      <c r="G906" s="25"/>
      <c r="H906" s="26"/>
      <c r="J906" s="117" t="str">
        <f t="shared" si="57"/>
        <v/>
      </c>
      <c r="K906" s="153"/>
      <c r="L906" s="105" t="str">
        <f t="shared" si="58"/>
        <v/>
      </c>
      <c r="M906" s="105" t="str">
        <f>IF(ISBLANK($D906),"",MATCH($L906,SEFA!$K:$K,0))</f>
        <v/>
      </c>
      <c r="N906" s="100" t="str">
        <f t="shared" si="59"/>
        <v/>
      </c>
    </row>
    <row r="907" spans="1:14">
      <c r="A907" s="116" t="str">
        <f t="shared" si="56"/>
        <v/>
      </c>
      <c r="B907" s="25"/>
      <c r="C907" s="105" t="str">
        <f>IF($B907&gt;0,VLOOKUP($B907,'State Agencies 070824'!$H:$L,3,FALSE),"")</f>
        <v/>
      </c>
      <c r="D907" s="25"/>
      <c r="E907" s="105" t="str">
        <f>IF($D907&gt;0,VLOOKUP($D907,'ALN 070824'!$A:$C,2,FALSE),"")</f>
        <v/>
      </c>
      <c r="F907" s="24"/>
      <c r="G907" s="25"/>
      <c r="H907" s="26"/>
      <c r="J907" s="117" t="str">
        <f t="shared" si="57"/>
        <v/>
      </c>
      <c r="K907" s="153"/>
      <c r="L907" s="105" t="str">
        <f t="shared" si="58"/>
        <v/>
      </c>
      <c r="M907" s="105" t="str">
        <f>IF(ISBLANK($D907),"",MATCH($L907,SEFA!$K:$K,0))</f>
        <v/>
      </c>
      <c r="N907" s="100" t="str">
        <f t="shared" si="59"/>
        <v/>
      </c>
    </row>
    <row r="908" spans="1:14">
      <c r="A908" s="116" t="str">
        <f t="shared" si="56"/>
        <v/>
      </c>
      <c r="B908" s="25"/>
      <c r="C908" s="105" t="str">
        <f>IF($B908&gt;0,VLOOKUP($B908,'State Agencies 070824'!$H:$L,3,FALSE),"")</f>
        <v/>
      </c>
      <c r="D908" s="25"/>
      <c r="E908" s="105" t="str">
        <f>IF($D908&gt;0,VLOOKUP($D908,'ALN 070824'!$A:$C,2,FALSE),"")</f>
        <v/>
      </c>
      <c r="F908" s="24"/>
      <c r="G908" s="25"/>
      <c r="H908" s="26"/>
      <c r="J908" s="117" t="str">
        <f t="shared" si="57"/>
        <v/>
      </c>
      <c r="K908" s="153"/>
      <c r="L908" s="105" t="str">
        <f t="shared" si="58"/>
        <v/>
      </c>
      <c r="M908" s="105" t="str">
        <f>IF(ISBLANK($D908),"",MATCH($L908,SEFA!$K:$K,0))</f>
        <v/>
      </c>
      <c r="N908" s="100" t="str">
        <f t="shared" si="59"/>
        <v/>
      </c>
    </row>
    <row r="909" spans="1:14">
      <c r="A909" s="116" t="str">
        <f t="shared" si="56"/>
        <v/>
      </c>
      <c r="B909" s="25"/>
      <c r="C909" s="105" t="str">
        <f>IF($B909&gt;0,VLOOKUP($B909,'State Agencies 070824'!$H:$L,3,FALSE),"")</f>
        <v/>
      </c>
      <c r="D909" s="25"/>
      <c r="E909" s="105" t="str">
        <f>IF($D909&gt;0,VLOOKUP($D909,'ALN 070824'!$A:$C,2,FALSE),"")</f>
        <v/>
      </c>
      <c r="F909" s="24"/>
      <c r="G909" s="25"/>
      <c r="H909" s="26"/>
      <c r="J909" s="117" t="str">
        <f t="shared" si="57"/>
        <v/>
      </c>
      <c r="K909" s="153"/>
      <c r="L909" s="105" t="str">
        <f t="shared" si="58"/>
        <v/>
      </c>
      <c r="M909" s="105" t="str">
        <f>IF(ISBLANK($D909),"",MATCH($L909,SEFA!$K:$K,0))</f>
        <v/>
      </c>
      <c r="N909" s="100" t="str">
        <f t="shared" si="59"/>
        <v/>
      </c>
    </row>
    <row r="910" spans="1:14">
      <c r="A910" s="116" t="str">
        <f t="shared" si="56"/>
        <v/>
      </c>
      <c r="B910" s="25"/>
      <c r="C910" s="105" t="str">
        <f>IF($B910&gt;0,VLOOKUP($B910,'State Agencies 070824'!$H:$L,3,FALSE),"")</f>
        <v/>
      </c>
      <c r="D910" s="25"/>
      <c r="E910" s="105" t="str">
        <f>IF($D910&gt;0,VLOOKUP($D910,'ALN 070824'!$A:$C,2,FALSE),"")</f>
        <v/>
      </c>
      <c r="F910" s="24"/>
      <c r="G910" s="25"/>
      <c r="H910" s="26"/>
      <c r="J910" s="117" t="str">
        <f t="shared" si="57"/>
        <v/>
      </c>
      <c r="K910" s="153"/>
      <c r="L910" s="105" t="str">
        <f t="shared" si="58"/>
        <v/>
      </c>
      <c r="M910" s="105" t="str">
        <f>IF(ISBLANK($D910),"",MATCH($L910,SEFA!$K:$K,0))</f>
        <v/>
      </c>
      <c r="N910" s="100" t="str">
        <f t="shared" si="59"/>
        <v/>
      </c>
    </row>
    <row r="911" spans="1:14">
      <c r="A911" s="116" t="str">
        <f t="shared" si="56"/>
        <v/>
      </c>
      <c r="B911" s="25"/>
      <c r="C911" s="105" t="str">
        <f>IF($B911&gt;0,VLOOKUP($B911,'State Agencies 070824'!$H:$L,3,FALSE),"")</f>
        <v/>
      </c>
      <c r="D911" s="25"/>
      <c r="E911" s="105" t="str">
        <f>IF($D911&gt;0,VLOOKUP($D911,'ALN 070824'!$A:$C,2,FALSE),"")</f>
        <v/>
      </c>
      <c r="F911" s="24"/>
      <c r="G911" s="25"/>
      <c r="H911" s="26"/>
      <c r="J911" s="117" t="str">
        <f t="shared" si="57"/>
        <v/>
      </c>
      <c r="K911" s="153"/>
      <c r="L911" s="105" t="str">
        <f t="shared" si="58"/>
        <v/>
      </c>
      <c r="M911" s="105" t="str">
        <f>IF(ISBLANK($D911),"",MATCH($L911,SEFA!$K:$K,0))</f>
        <v/>
      </c>
      <c r="N911" s="100" t="str">
        <f t="shared" si="59"/>
        <v/>
      </c>
    </row>
    <row r="912" spans="1:14">
      <c r="A912" s="116" t="str">
        <f t="shared" si="56"/>
        <v/>
      </c>
      <c r="B912" s="25"/>
      <c r="C912" s="105" t="str">
        <f>IF($B912&gt;0,VLOOKUP($B912,'State Agencies 070824'!$H:$L,3,FALSE),"")</f>
        <v/>
      </c>
      <c r="D912" s="25"/>
      <c r="E912" s="105" t="str">
        <f>IF($D912&gt;0,VLOOKUP($D912,'ALN 070824'!$A:$C,2,FALSE),"")</f>
        <v/>
      </c>
      <c r="F912" s="24"/>
      <c r="G912" s="25"/>
      <c r="H912" s="26"/>
      <c r="J912" s="117" t="str">
        <f t="shared" si="57"/>
        <v/>
      </c>
      <c r="K912" s="153"/>
      <c r="L912" s="105" t="str">
        <f t="shared" si="58"/>
        <v/>
      </c>
      <c r="M912" s="105" t="str">
        <f>IF(ISBLANK($D912),"",MATCH($L912,SEFA!$K:$K,0))</f>
        <v/>
      </c>
      <c r="N912" s="100" t="str">
        <f t="shared" si="59"/>
        <v/>
      </c>
    </row>
    <row r="913" spans="1:14">
      <c r="A913" s="116" t="str">
        <f t="shared" si="56"/>
        <v/>
      </c>
      <c r="B913" s="25"/>
      <c r="C913" s="105" t="str">
        <f>IF($B913&gt;0,VLOOKUP($B913,'State Agencies 070824'!$H:$L,3,FALSE),"")</f>
        <v/>
      </c>
      <c r="D913" s="25"/>
      <c r="E913" s="105" t="str">
        <f>IF($D913&gt;0,VLOOKUP($D913,'ALN 070824'!$A:$C,2,FALSE),"")</f>
        <v/>
      </c>
      <c r="F913" s="24"/>
      <c r="G913" s="25"/>
      <c r="H913" s="26"/>
      <c r="J913" s="117" t="str">
        <f t="shared" si="57"/>
        <v/>
      </c>
      <c r="K913" s="153"/>
      <c r="L913" s="105" t="str">
        <f t="shared" si="58"/>
        <v/>
      </c>
      <c r="M913" s="105" t="str">
        <f>IF(ISBLANK($D913),"",MATCH($L913,SEFA!$K:$K,0))</f>
        <v/>
      </c>
      <c r="N913" s="100" t="str">
        <f t="shared" si="59"/>
        <v/>
      </c>
    </row>
    <row r="914" spans="1:14">
      <c r="A914" s="116" t="str">
        <f t="shared" si="56"/>
        <v/>
      </c>
      <c r="B914" s="25"/>
      <c r="C914" s="105" t="str">
        <f>IF($B914&gt;0,VLOOKUP($B914,'State Agencies 070824'!$H:$L,3,FALSE),"")</f>
        <v/>
      </c>
      <c r="D914" s="25"/>
      <c r="E914" s="105" t="str">
        <f>IF($D914&gt;0,VLOOKUP($D914,'ALN 070824'!$A:$C,2,FALSE),"")</f>
        <v/>
      </c>
      <c r="F914" s="24"/>
      <c r="G914" s="25"/>
      <c r="H914" s="26"/>
      <c r="J914" s="117" t="str">
        <f t="shared" si="57"/>
        <v/>
      </c>
      <c r="K914" s="153"/>
      <c r="L914" s="105" t="str">
        <f t="shared" si="58"/>
        <v/>
      </c>
      <c r="M914" s="105" t="str">
        <f>IF(ISBLANK($D914),"",MATCH($L914,SEFA!$K:$K,0))</f>
        <v/>
      </c>
      <c r="N914" s="100" t="str">
        <f t="shared" si="59"/>
        <v/>
      </c>
    </row>
    <row r="915" spans="1:14">
      <c r="A915" s="116" t="str">
        <f t="shared" si="56"/>
        <v/>
      </c>
      <c r="B915" s="25"/>
      <c r="C915" s="105" t="str">
        <f>IF($B915&gt;0,VLOOKUP($B915,'State Agencies 070824'!$H:$L,3,FALSE),"")</f>
        <v/>
      </c>
      <c r="D915" s="25"/>
      <c r="E915" s="105" t="str">
        <f>IF($D915&gt;0,VLOOKUP($D915,'ALN 070824'!$A:$C,2,FALSE),"")</f>
        <v/>
      </c>
      <c r="F915" s="24"/>
      <c r="G915" s="25"/>
      <c r="H915" s="26"/>
      <c r="J915" s="117" t="str">
        <f t="shared" si="57"/>
        <v/>
      </c>
      <c r="K915" s="153"/>
      <c r="L915" s="105" t="str">
        <f t="shared" si="58"/>
        <v/>
      </c>
      <c r="M915" s="105" t="str">
        <f>IF(ISBLANK($D915),"",MATCH($L915,SEFA!$K:$K,0))</f>
        <v/>
      </c>
      <c r="N915" s="100" t="str">
        <f t="shared" si="59"/>
        <v/>
      </c>
    </row>
    <row r="916" spans="1:14">
      <c r="A916" s="116" t="str">
        <f t="shared" si="56"/>
        <v/>
      </c>
      <c r="B916" s="25"/>
      <c r="C916" s="105" t="str">
        <f>IF($B916&gt;0,VLOOKUP($B916,'State Agencies 070824'!$H:$L,3,FALSE),"")</f>
        <v/>
      </c>
      <c r="D916" s="25"/>
      <c r="E916" s="105" t="str">
        <f>IF($D916&gt;0,VLOOKUP($D916,'ALN 070824'!$A:$C,2,FALSE),"")</f>
        <v/>
      </c>
      <c r="F916" s="24"/>
      <c r="G916" s="25"/>
      <c r="H916" s="26"/>
      <c r="J916" s="117" t="str">
        <f t="shared" si="57"/>
        <v/>
      </c>
      <c r="K916" s="153"/>
      <c r="L916" s="105" t="str">
        <f t="shared" si="58"/>
        <v/>
      </c>
      <c r="M916" s="105" t="str">
        <f>IF(ISBLANK($D916),"",MATCH($L916,SEFA!$K:$K,0))</f>
        <v/>
      </c>
      <c r="N916" s="100" t="str">
        <f t="shared" si="59"/>
        <v/>
      </c>
    </row>
    <row r="917" spans="1:14">
      <c r="A917" s="116" t="str">
        <f t="shared" si="56"/>
        <v/>
      </c>
      <c r="B917" s="25"/>
      <c r="C917" s="105" t="str">
        <f>IF($B917&gt;0,VLOOKUP($B917,'State Agencies 070824'!$H:$L,3,FALSE),"")</f>
        <v/>
      </c>
      <c r="D917" s="25"/>
      <c r="E917" s="105" t="str">
        <f>IF($D917&gt;0,VLOOKUP($D917,'ALN 070824'!$A:$C,2,FALSE),"")</f>
        <v/>
      </c>
      <c r="F917" s="24"/>
      <c r="G917" s="25"/>
      <c r="H917" s="26"/>
      <c r="J917" s="117" t="str">
        <f t="shared" si="57"/>
        <v/>
      </c>
      <c r="K917" s="153"/>
      <c r="L917" s="105" t="str">
        <f t="shared" si="58"/>
        <v/>
      </c>
      <c r="M917" s="105" t="str">
        <f>IF(ISBLANK($D917),"",MATCH($L917,SEFA!$K:$K,0))</f>
        <v/>
      </c>
      <c r="N917" s="100" t="str">
        <f t="shared" si="59"/>
        <v/>
      </c>
    </row>
    <row r="918" spans="1:14">
      <c r="A918" s="116" t="str">
        <f t="shared" si="56"/>
        <v/>
      </c>
      <c r="B918" s="25"/>
      <c r="C918" s="105" t="str">
        <f>IF($B918&gt;0,VLOOKUP($B918,'State Agencies 070824'!$H:$L,3,FALSE),"")</f>
        <v/>
      </c>
      <c r="D918" s="25"/>
      <c r="E918" s="105" t="str">
        <f>IF($D918&gt;0,VLOOKUP($D918,'ALN 070824'!$A:$C,2,FALSE),"")</f>
        <v/>
      </c>
      <c r="F918" s="24"/>
      <c r="G918" s="25"/>
      <c r="H918" s="26"/>
      <c r="J918" s="117" t="str">
        <f t="shared" si="57"/>
        <v/>
      </c>
      <c r="K918" s="153"/>
      <c r="L918" s="105" t="str">
        <f t="shared" si="58"/>
        <v/>
      </c>
      <c r="M918" s="105" t="str">
        <f>IF(ISBLANK($D918),"",MATCH($L918,SEFA!$K:$K,0))</f>
        <v/>
      </c>
      <c r="N918" s="100" t="str">
        <f t="shared" si="59"/>
        <v/>
      </c>
    </row>
    <row r="919" spans="1:14">
      <c r="A919" s="116" t="str">
        <f t="shared" si="56"/>
        <v/>
      </c>
      <c r="B919" s="25"/>
      <c r="C919" s="105" t="str">
        <f>IF($B919&gt;0,VLOOKUP($B919,'State Agencies 070824'!$H:$L,3,FALSE),"")</f>
        <v/>
      </c>
      <c r="D919" s="25"/>
      <c r="E919" s="105" t="str">
        <f>IF($D919&gt;0,VLOOKUP($D919,'ALN 070824'!$A:$C,2,FALSE),"")</f>
        <v/>
      </c>
      <c r="F919" s="24"/>
      <c r="G919" s="25"/>
      <c r="H919" s="26"/>
      <c r="J919" s="117" t="str">
        <f t="shared" si="57"/>
        <v/>
      </c>
      <c r="K919" s="153"/>
      <c r="L919" s="105" t="str">
        <f t="shared" si="58"/>
        <v/>
      </c>
      <c r="M919" s="105" t="str">
        <f>IF(ISBLANK($D919),"",MATCH($L919,SEFA!$K:$K,0))</f>
        <v/>
      </c>
      <c r="N919" s="100" t="str">
        <f t="shared" si="59"/>
        <v/>
      </c>
    </row>
    <row r="920" spans="1:14">
      <c r="A920" s="116" t="str">
        <f t="shared" si="56"/>
        <v/>
      </c>
      <c r="B920" s="25"/>
      <c r="C920" s="105" t="str">
        <f>IF($B920&gt;0,VLOOKUP($B920,'State Agencies 070824'!$H:$L,3,FALSE),"")</f>
        <v/>
      </c>
      <c r="D920" s="25"/>
      <c r="E920" s="105" t="str">
        <f>IF($D920&gt;0,VLOOKUP($D920,'ALN 070824'!$A:$C,2,FALSE),"")</f>
        <v/>
      </c>
      <c r="F920" s="24"/>
      <c r="G920" s="25"/>
      <c r="H920" s="26"/>
      <c r="J920" s="117" t="str">
        <f t="shared" si="57"/>
        <v/>
      </c>
      <c r="K920" s="153"/>
      <c r="L920" s="105" t="str">
        <f t="shared" si="58"/>
        <v/>
      </c>
      <c r="M920" s="105" t="str">
        <f>IF(ISBLANK($D920),"",MATCH($L920,SEFA!$K:$K,0))</f>
        <v/>
      </c>
      <c r="N920" s="100" t="str">
        <f t="shared" si="59"/>
        <v/>
      </c>
    </row>
    <row r="921" spans="1:14">
      <c r="A921" s="116" t="str">
        <f t="shared" si="56"/>
        <v/>
      </c>
      <c r="B921" s="25"/>
      <c r="C921" s="105" t="str">
        <f>IF($B921&gt;0,VLOOKUP($B921,'State Agencies 070824'!$H:$L,3,FALSE),"")</f>
        <v/>
      </c>
      <c r="D921" s="25"/>
      <c r="E921" s="105" t="str">
        <f>IF($D921&gt;0,VLOOKUP($D921,'ALN 070824'!$A:$C,2,FALSE),"")</f>
        <v/>
      </c>
      <c r="F921" s="24"/>
      <c r="G921" s="25"/>
      <c r="H921" s="26"/>
      <c r="J921" s="117" t="str">
        <f t="shared" si="57"/>
        <v/>
      </c>
      <c r="K921" s="153"/>
      <c r="L921" s="105" t="str">
        <f t="shared" si="58"/>
        <v/>
      </c>
      <c r="M921" s="105" t="str">
        <f>IF(ISBLANK($D921),"",MATCH($L921,SEFA!$K:$K,0))</f>
        <v/>
      </c>
      <c r="N921" s="100" t="str">
        <f t="shared" si="59"/>
        <v/>
      </c>
    </row>
    <row r="922" spans="1:14">
      <c r="A922" s="116" t="str">
        <f t="shared" si="56"/>
        <v/>
      </c>
      <c r="B922" s="25"/>
      <c r="C922" s="105" t="str">
        <f>IF($B922&gt;0,VLOOKUP($B922,'State Agencies 070824'!$H:$L,3,FALSE),"")</f>
        <v/>
      </c>
      <c r="D922" s="25"/>
      <c r="E922" s="105" t="str">
        <f>IF($D922&gt;0,VLOOKUP($D922,'ALN 070824'!$A:$C,2,FALSE),"")</f>
        <v/>
      </c>
      <c r="F922" s="24"/>
      <c r="G922" s="25"/>
      <c r="H922" s="26"/>
      <c r="J922" s="117" t="str">
        <f t="shared" si="57"/>
        <v/>
      </c>
      <c r="K922" s="153"/>
      <c r="L922" s="105" t="str">
        <f t="shared" si="58"/>
        <v/>
      </c>
      <c r="M922" s="105" t="str">
        <f>IF(ISBLANK($D922),"",MATCH($L922,SEFA!$K:$K,0))</f>
        <v/>
      </c>
      <c r="N922" s="100" t="str">
        <f t="shared" si="59"/>
        <v/>
      </c>
    </row>
    <row r="923" spans="1:14">
      <c r="A923" s="116" t="str">
        <f t="shared" si="56"/>
        <v/>
      </c>
      <c r="B923" s="25"/>
      <c r="C923" s="105" t="str">
        <f>IF($B923&gt;0,VLOOKUP($B923,'State Agencies 070824'!$H:$L,3,FALSE),"")</f>
        <v/>
      </c>
      <c r="D923" s="25"/>
      <c r="E923" s="105" t="str">
        <f>IF($D923&gt;0,VLOOKUP($D923,'ALN 070824'!$A:$C,2,FALSE),"")</f>
        <v/>
      </c>
      <c r="F923" s="24"/>
      <c r="G923" s="25"/>
      <c r="H923" s="26"/>
      <c r="J923" s="117" t="str">
        <f t="shared" si="57"/>
        <v/>
      </c>
      <c r="K923" s="153"/>
      <c r="L923" s="105" t="str">
        <f t="shared" si="58"/>
        <v/>
      </c>
      <c r="M923" s="105" t="str">
        <f>IF(ISBLANK($D923),"",MATCH($L923,SEFA!$K:$K,0))</f>
        <v/>
      </c>
      <c r="N923" s="100" t="str">
        <f t="shared" si="59"/>
        <v/>
      </c>
    </row>
    <row r="924" spans="1:14">
      <c r="A924" s="116" t="str">
        <f t="shared" si="56"/>
        <v/>
      </c>
      <c r="B924" s="25"/>
      <c r="C924" s="105" t="str">
        <f>IF($B924&gt;0,VLOOKUP($B924,'State Agencies 070824'!$H:$L,3,FALSE),"")</f>
        <v/>
      </c>
      <c r="D924" s="25"/>
      <c r="E924" s="105" t="str">
        <f>IF($D924&gt;0,VLOOKUP($D924,'ALN 070824'!$A:$C,2,FALSE),"")</f>
        <v/>
      </c>
      <c r="F924" s="24"/>
      <c r="G924" s="25"/>
      <c r="H924" s="26"/>
      <c r="J924" s="117" t="str">
        <f t="shared" si="57"/>
        <v/>
      </c>
      <c r="K924" s="153"/>
      <c r="L924" s="105" t="str">
        <f t="shared" si="58"/>
        <v/>
      </c>
      <c r="M924" s="105" t="str">
        <f>IF(ISBLANK($D924),"",MATCH($L924,SEFA!$K:$K,0))</f>
        <v/>
      </c>
      <c r="N924" s="100" t="str">
        <f t="shared" si="59"/>
        <v/>
      </c>
    </row>
    <row r="925" spans="1:14">
      <c r="A925" s="116" t="str">
        <f t="shared" si="56"/>
        <v/>
      </c>
      <c r="B925" s="25"/>
      <c r="C925" s="105" t="str">
        <f>IF($B925&gt;0,VLOOKUP($B925,'State Agencies 070824'!$H:$L,3,FALSE),"")</f>
        <v/>
      </c>
      <c r="D925" s="25"/>
      <c r="E925" s="105" t="str">
        <f>IF($D925&gt;0,VLOOKUP($D925,'ALN 070824'!$A:$C,2,FALSE),"")</f>
        <v/>
      </c>
      <c r="F925" s="24"/>
      <c r="G925" s="25"/>
      <c r="H925" s="26"/>
      <c r="J925" s="117" t="str">
        <f t="shared" si="57"/>
        <v/>
      </c>
      <c r="K925" s="153"/>
      <c r="L925" s="105" t="str">
        <f t="shared" si="58"/>
        <v/>
      </c>
      <c r="M925" s="105" t="str">
        <f>IF(ISBLANK($D925),"",MATCH($L925,SEFA!$K:$K,0))</f>
        <v/>
      </c>
      <c r="N925" s="100" t="str">
        <f t="shared" si="59"/>
        <v/>
      </c>
    </row>
    <row r="926" spans="1:14">
      <c r="A926" s="116" t="str">
        <f t="shared" si="56"/>
        <v/>
      </c>
      <c r="B926" s="25"/>
      <c r="C926" s="105" t="str">
        <f>IF($B926&gt;0,VLOOKUP($B926,'State Agencies 070824'!$H:$L,3,FALSE),"")</f>
        <v/>
      </c>
      <c r="D926" s="25"/>
      <c r="E926" s="105" t="str">
        <f>IF($D926&gt;0,VLOOKUP($D926,'ALN 070824'!$A:$C,2,FALSE),"")</f>
        <v/>
      </c>
      <c r="F926" s="24"/>
      <c r="G926" s="25"/>
      <c r="H926" s="26"/>
      <c r="J926" s="117" t="str">
        <f t="shared" si="57"/>
        <v/>
      </c>
      <c r="K926" s="153"/>
      <c r="L926" s="105" t="str">
        <f t="shared" si="58"/>
        <v/>
      </c>
      <c r="M926" s="105" t="str">
        <f>IF(ISBLANK($D926),"",MATCH($L926,SEFA!$K:$K,0))</f>
        <v/>
      </c>
      <c r="N926" s="100" t="str">
        <f t="shared" si="59"/>
        <v/>
      </c>
    </row>
    <row r="927" spans="1:14">
      <c r="A927" s="116" t="str">
        <f t="shared" si="56"/>
        <v/>
      </c>
      <c r="B927" s="25"/>
      <c r="C927" s="105" t="str">
        <f>IF($B927&gt;0,VLOOKUP($B927,'State Agencies 070824'!$H:$L,3,FALSE),"")</f>
        <v/>
      </c>
      <c r="D927" s="25"/>
      <c r="E927" s="105" t="str">
        <f>IF($D927&gt;0,VLOOKUP($D927,'ALN 070824'!$A:$C,2,FALSE),"")</f>
        <v/>
      </c>
      <c r="F927" s="24"/>
      <c r="G927" s="25"/>
      <c r="H927" s="26"/>
      <c r="J927" s="117" t="str">
        <f t="shared" si="57"/>
        <v/>
      </c>
      <c r="K927" s="153"/>
      <c r="L927" s="105" t="str">
        <f t="shared" si="58"/>
        <v/>
      </c>
      <c r="M927" s="105" t="str">
        <f>IF(ISBLANK($D927),"",MATCH($L927,SEFA!$K:$K,0))</f>
        <v/>
      </c>
      <c r="N927" s="100" t="str">
        <f t="shared" si="59"/>
        <v/>
      </c>
    </row>
    <row r="928" spans="1:14">
      <c r="A928" s="116" t="str">
        <f t="shared" si="56"/>
        <v/>
      </c>
      <c r="B928" s="25"/>
      <c r="C928" s="105" t="str">
        <f>IF($B928&gt;0,VLOOKUP($B928,'State Agencies 070824'!$H:$L,3,FALSE),"")</f>
        <v/>
      </c>
      <c r="D928" s="25"/>
      <c r="E928" s="105" t="str">
        <f>IF($D928&gt;0,VLOOKUP($D928,'ALN 070824'!$A:$C,2,FALSE),"")</f>
        <v/>
      </c>
      <c r="F928" s="24"/>
      <c r="G928" s="25"/>
      <c r="H928" s="26"/>
      <c r="J928" s="117" t="str">
        <f t="shared" si="57"/>
        <v/>
      </c>
      <c r="K928" s="153"/>
      <c r="L928" s="105" t="str">
        <f t="shared" si="58"/>
        <v/>
      </c>
      <c r="M928" s="105" t="str">
        <f>IF(ISBLANK($D928),"",MATCH($L928,SEFA!$K:$K,0))</f>
        <v/>
      </c>
      <c r="N928" s="100" t="str">
        <f t="shared" si="59"/>
        <v/>
      </c>
    </row>
    <row r="929" spans="1:14">
      <c r="A929" s="116" t="str">
        <f t="shared" si="56"/>
        <v/>
      </c>
      <c r="B929" s="25"/>
      <c r="C929" s="105" t="str">
        <f>IF($B929&gt;0,VLOOKUP($B929,'State Agencies 070824'!$H:$L,3,FALSE),"")</f>
        <v/>
      </c>
      <c r="D929" s="25"/>
      <c r="E929" s="105" t="str">
        <f>IF($D929&gt;0,VLOOKUP($D929,'ALN 070824'!$A:$C,2,FALSE),"")</f>
        <v/>
      </c>
      <c r="F929" s="24"/>
      <c r="G929" s="25"/>
      <c r="H929" s="26"/>
      <c r="J929" s="117" t="str">
        <f t="shared" si="57"/>
        <v/>
      </c>
      <c r="K929" s="153"/>
      <c r="L929" s="105" t="str">
        <f t="shared" si="58"/>
        <v/>
      </c>
      <c r="M929" s="105" t="str">
        <f>IF(ISBLANK($D929),"",MATCH($L929,SEFA!$K:$K,0))</f>
        <v/>
      </c>
      <c r="N929" s="100" t="str">
        <f t="shared" si="59"/>
        <v/>
      </c>
    </row>
    <row r="930" spans="1:14">
      <c r="A930" s="116" t="str">
        <f t="shared" si="56"/>
        <v/>
      </c>
      <c r="B930" s="25"/>
      <c r="C930" s="105" t="str">
        <f>IF($B930&gt;0,VLOOKUP($B930,'State Agencies 070824'!$H:$L,3,FALSE),"")</f>
        <v/>
      </c>
      <c r="D930" s="25"/>
      <c r="E930" s="105" t="str">
        <f>IF($D930&gt;0,VLOOKUP($D930,'ALN 070824'!$A:$C,2,FALSE),"")</f>
        <v/>
      </c>
      <c r="F930" s="24"/>
      <c r="G930" s="25"/>
      <c r="H930" s="26"/>
      <c r="J930" s="117" t="str">
        <f t="shared" si="57"/>
        <v/>
      </c>
      <c r="K930" s="153"/>
      <c r="L930" s="105" t="str">
        <f t="shared" si="58"/>
        <v/>
      </c>
      <c r="M930" s="105" t="str">
        <f>IF(ISBLANK($D930),"",MATCH($L930,SEFA!$K:$K,0))</f>
        <v/>
      </c>
      <c r="N930" s="100" t="str">
        <f t="shared" si="59"/>
        <v/>
      </c>
    </row>
    <row r="931" spans="1:14">
      <c r="A931" s="116" t="str">
        <f t="shared" si="56"/>
        <v/>
      </c>
      <c r="B931" s="25"/>
      <c r="C931" s="105" t="str">
        <f>IF($B931&gt;0,VLOOKUP($B931,'State Agencies 070824'!$H:$L,3,FALSE),"")</f>
        <v/>
      </c>
      <c r="D931" s="25"/>
      <c r="E931" s="105" t="str">
        <f>IF($D931&gt;0,VLOOKUP($D931,'ALN 070824'!$A:$C,2,FALSE),"")</f>
        <v/>
      </c>
      <c r="F931" s="24"/>
      <c r="G931" s="25"/>
      <c r="H931" s="26"/>
      <c r="J931" s="117" t="str">
        <f t="shared" si="57"/>
        <v/>
      </c>
      <c r="K931" s="153"/>
      <c r="L931" s="105" t="str">
        <f t="shared" si="58"/>
        <v/>
      </c>
      <c r="M931" s="105" t="str">
        <f>IF(ISBLANK($D931),"",MATCH($L931,SEFA!$K:$K,0))</f>
        <v/>
      </c>
      <c r="N931" s="100" t="str">
        <f t="shared" si="59"/>
        <v/>
      </c>
    </row>
    <row r="932" spans="1:14">
      <c r="A932" s="116" t="str">
        <f t="shared" si="56"/>
        <v/>
      </c>
      <c r="B932" s="25"/>
      <c r="C932" s="105" t="str">
        <f>IF($B932&gt;0,VLOOKUP($B932,'State Agencies 070824'!$H:$L,3,FALSE),"")</f>
        <v/>
      </c>
      <c r="D932" s="25"/>
      <c r="E932" s="105" t="str">
        <f>IF($D932&gt;0,VLOOKUP($D932,'ALN 070824'!$A:$C,2,FALSE),"")</f>
        <v/>
      </c>
      <c r="F932" s="24"/>
      <c r="G932" s="25"/>
      <c r="H932" s="26"/>
      <c r="J932" s="117" t="str">
        <f t="shared" si="57"/>
        <v/>
      </c>
      <c r="K932" s="153"/>
      <c r="L932" s="105" t="str">
        <f t="shared" si="58"/>
        <v/>
      </c>
      <c r="M932" s="105" t="str">
        <f>IF(ISBLANK($D932),"",MATCH($L932,SEFA!$K:$K,0))</f>
        <v/>
      </c>
      <c r="N932" s="100" t="str">
        <f t="shared" si="59"/>
        <v/>
      </c>
    </row>
    <row r="933" spans="1:14">
      <c r="A933" s="116" t="str">
        <f t="shared" si="56"/>
        <v/>
      </c>
      <c r="B933" s="25"/>
      <c r="C933" s="105" t="str">
        <f>IF($B933&gt;0,VLOOKUP($B933,'State Agencies 070824'!$H:$L,3,FALSE),"")</f>
        <v/>
      </c>
      <c r="D933" s="25"/>
      <c r="E933" s="105" t="str">
        <f>IF($D933&gt;0,VLOOKUP($D933,'ALN 070824'!$A:$C,2,FALSE),"")</f>
        <v/>
      </c>
      <c r="F933" s="24"/>
      <c r="G933" s="25"/>
      <c r="H933" s="26"/>
      <c r="J933" s="117" t="str">
        <f t="shared" si="57"/>
        <v/>
      </c>
      <c r="K933" s="153"/>
      <c r="L933" s="105" t="str">
        <f t="shared" si="58"/>
        <v/>
      </c>
      <c r="M933" s="105" t="str">
        <f>IF(ISBLANK($D933),"",MATCH($L933,SEFA!$K:$K,0))</f>
        <v/>
      </c>
      <c r="N933" s="100" t="str">
        <f t="shared" si="59"/>
        <v/>
      </c>
    </row>
    <row r="934" spans="1:14">
      <c r="A934" s="116" t="str">
        <f t="shared" si="56"/>
        <v/>
      </c>
      <c r="B934" s="25"/>
      <c r="C934" s="105" t="str">
        <f>IF($B934&gt;0,VLOOKUP($B934,'State Agencies 070824'!$H:$L,3,FALSE),"")</f>
        <v/>
      </c>
      <c r="D934" s="25"/>
      <c r="E934" s="105" t="str">
        <f>IF($D934&gt;0,VLOOKUP($D934,'ALN 070824'!$A:$C,2,FALSE),"")</f>
        <v/>
      </c>
      <c r="F934" s="24"/>
      <c r="G934" s="25"/>
      <c r="H934" s="26"/>
      <c r="J934" s="117" t="str">
        <f t="shared" si="57"/>
        <v/>
      </c>
      <c r="K934" s="153"/>
      <c r="L934" s="105" t="str">
        <f t="shared" si="58"/>
        <v/>
      </c>
      <c r="M934" s="105" t="str">
        <f>IF(ISBLANK($D934),"",MATCH($L934,SEFA!$K:$K,0))</f>
        <v/>
      </c>
      <c r="N934" s="100" t="str">
        <f t="shared" si="59"/>
        <v/>
      </c>
    </row>
    <row r="935" spans="1:14">
      <c r="A935" s="116" t="str">
        <f t="shared" si="56"/>
        <v/>
      </c>
      <c r="B935" s="25"/>
      <c r="C935" s="105" t="str">
        <f>IF($B935&gt;0,VLOOKUP($B935,'State Agencies 070824'!$H:$L,3,FALSE),"")</f>
        <v/>
      </c>
      <c r="D935" s="25"/>
      <c r="E935" s="105" t="str">
        <f>IF($D935&gt;0,VLOOKUP($D935,'ALN 070824'!$A:$C,2,FALSE),"")</f>
        <v/>
      </c>
      <c r="F935" s="24"/>
      <c r="G935" s="25"/>
      <c r="H935" s="26"/>
      <c r="J935" s="117" t="str">
        <f t="shared" si="57"/>
        <v/>
      </c>
      <c r="K935" s="153"/>
      <c r="L935" s="105" t="str">
        <f t="shared" si="58"/>
        <v/>
      </c>
      <c r="M935" s="105" t="str">
        <f>IF(ISBLANK($D935),"",MATCH($L935,SEFA!$K:$K,0))</f>
        <v/>
      </c>
      <c r="N935" s="100" t="str">
        <f t="shared" si="59"/>
        <v/>
      </c>
    </row>
    <row r="936" spans="1:14">
      <c r="A936" s="116" t="str">
        <f t="shared" si="56"/>
        <v/>
      </c>
      <c r="B936" s="25"/>
      <c r="C936" s="105" t="str">
        <f>IF($B936&gt;0,VLOOKUP($B936,'State Agencies 070824'!$H:$L,3,FALSE),"")</f>
        <v/>
      </c>
      <c r="D936" s="25"/>
      <c r="E936" s="105" t="str">
        <f>IF($D936&gt;0,VLOOKUP($D936,'ALN 070824'!$A:$C,2,FALSE),"")</f>
        <v/>
      </c>
      <c r="F936" s="24"/>
      <c r="G936" s="25"/>
      <c r="H936" s="26"/>
      <c r="J936" s="117" t="str">
        <f t="shared" si="57"/>
        <v/>
      </c>
      <c r="K936" s="153"/>
      <c r="L936" s="105" t="str">
        <f t="shared" si="58"/>
        <v/>
      </c>
      <c r="M936" s="105" t="str">
        <f>IF(ISBLANK($D936),"",MATCH($L936,SEFA!$K:$K,0))</f>
        <v/>
      </c>
      <c r="N936" s="100" t="str">
        <f t="shared" si="59"/>
        <v/>
      </c>
    </row>
    <row r="937" spans="1:14">
      <c r="A937" s="116" t="str">
        <f t="shared" si="56"/>
        <v/>
      </c>
      <c r="B937" s="25"/>
      <c r="C937" s="105" t="str">
        <f>IF($B937&gt;0,VLOOKUP($B937,'State Agencies 070824'!$H:$L,3,FALSE),"")</f>
        <v/>
      </c>
      <c r="D937" s="25"/>
      <c r="E937" s="105" t="str">
        <f>IF($D937&gt;0,VLOOKUP($D937,'ALN 070824'!$A:$C,2,FALSE),"")</f>
        <v/>
      </c>
      <c r="F937" s="24"/>
      <c r="G937" s="25"/>
      <c r="H937" s="26"/>
      <c r="J937" s="117" t="str">
        <f t="shared" si="57"/>
        <v/>
      </c>
      <c r="K937" s="153"/>
      <c r="L937" s="105" t="str">
        <f t="shared" si="58"/>
        <v/>
      </c>
      <c r="M937" s="105" t="str">
        <f>IF(ISBLANK($D937),"",MATCH($L937,SEFA!$K:$K,0))</f>
        <v/>
      </c>
      <c r="N937" s="100" t="str">
        <f t="shared" si="59"/>
        <v/>
      </c>
    </row>
    <row r="938" spans="1:14">
      <c r="A938" s="116" t="str">
        <f t="shared" si="56"/>
        <v/>
      </c>
      <c r="B938" s="25"/>
      <c r="C938" s="105" t="str">
        <f>IF($B938&gt;0,VLOOKUP($B938,'State Agencies 070824'!$H:$L,3,FALSE),"")</f>
        <v/>
      </c>
      <c r="D938" s="25"/>
      <c r="E938" s="105" t="str">
        <f>IF($D938&gt;0,VLOOKUP($D938,'ALN 070824'!$A:$C,2,FALSE),"")</f>
        <v/>
      </c>
      <c r="F938" s="24"/>
      <c r="G938" s="25"/>
      <c r="H938" s="26"/>
      <c r="J938" s="117" t="str">
        <f t="shared" si="57"/>
        <v/>
      </c>
      <c r="K938" s="153"/>
      <c r="L938" s="105" t="str">
        <f t="shared" si="58"/>
        <v/>
      </c>
      <c r="M938" s="105" t="str">
        <f>IF(ISBLANK($D938),"",MATCH($L938,SEFA!$K:$K,0))</f>
        <v/>
      </c>
      <c r="N938" s="100" t="str">
        <f t="shared" si="59"/>
        <v/>
      </c>
    </row>
    <row r="939" spans="1:14">
      <c r="A939" s="116" t="str">
        <f t="shared" si="56"/>
        <v/>
      </c>
      <c r="B939" s="25"/>
      <c r="C939" s="105" t="str">
        <f>IF($B939&gt;0,VLOOKUP($B939,'State Agencies 070824'!$H:$L,3,FALSE),"")</f>
        <v/>
      </c>
      <c r="D939" s="25"/>
      <c r="E939" s="105" t="str">
        <f>IF($D939&gt;0,VLOOKUP($D939,'ALN 070824'!$A:$C,2,FALSE),"")</f>
        <v/>
      </c>
      <c r="F939" s="24"/>
      <c r="G939" s="25"/>
      <c r="H939" s="26"/>
      <c r="J939" s="117" t="str">
        <f t="shared" si="57"/>
        <v/>
      </c>
      <c r="K939" s="153"/>
      <c r="L939" s="105" t="str">
        <f t="shared" si="58"/>
        <v/>
      </c>
      <c r="M939" s="105" t="str">
        <f>IF(ISBLANK($D939),"",MATCH($L939,SEFA!$K:$K,0))</f>
        <v/>
      </c>
      <c r="N939" s="100" t="str">
        <f t="shared" si="59"/>
        <v/>
      </c>
    </row>
    <row r="940" spans="1:14">
      <c r="A940" s="116" t="str">
        <f t="shared" si="56"/>
        <v/>
      </c>
      <c r="B940" s="25"/>
      <c r="C940" s="105" t="str">
        <f>IF($B940&gt;0,VLOOKUP($B940,'State Agencies 070824'!$H:$L,3,FALSE),"")</f>
        <v/>
      </c>
      <c r="D940" s="25"/>
      <c r="E940" s="105" t="str">
        <f>IF($D940&gt;0,VLOOKUP($D940,'ALN 070824'!$A:$C,2,FALSE),"")</f>
        <v/>
      </c>
      <c r="F940" s="24"/>
      <c r="G940" s="25"/>
      <c r="H940" s="26"/>
      <c r="J940" s="117" t="str">
        <f t="shared" si="57"/>
        <v/>
      </c>
      <c r="K940" s="153"/>
      <c r="L940" s="105" t="str">
        <f t="shared" si="58"/>
        <v/>
      </c>
      <c r="M940" s="105" t="str">
        <f>IF(ISBLANK($D940),"",MATCH($L940,SEFA!$K:$K,0))</f>
        <v/>
      </c>
      <c r="N940" s="100" t="str">
        <f t="shared" si="59"/>
        <v/>
      </c>
    </row>
    <row r="941" spans="1:14">
      <c r="A941" s="116" t="str">
        <f t="shared" si="56"/>
        <v/>
      </c>
      <c r="B941" s="25"/>
      <c r="C941" s="105" t="str">
        <f>IF($B941&gt;0,VLOOKUP($B941,'State Agencies 070824'!$H:$L,3,FALSE),"")</f>
        <v/>
      </c>
      <c r="D941" s="25"/>
      <c r="E941" s="105" t="str">
        <f>IF($D941&gt;0,VLOOKUP($D941,'ALN 070824'!$A:$C,2,FALSE),"")</f>
        <v/>
      </c>
      <c r="F941" s="24"/>
      <c r="G941" s="25"/>
      <c r="H941" s="26"/>
      <c r="J941" s="117" t="str">
        <f t="shared" si="57"/>
        <v/>
      </c>
      <c r="K941" s="153"/>
      <c r="L941" s="105" t="str">
        <f t="shared" si="58"/>
        <v/>
      </c>
      <c r="M941" s="105" t="str">
        <f>IF(ISBLANK($D941),"",MATCH($L941,SEFA!$K:$K,0))</f>
        <v/>
      </c>
      <c r="N941" s="100" t="str">
        <f t="shared" si="59"/>
        <v/>
      </c>
    </row>
    <row r="942" spans="1:14">
      <c r="A942" s="116" t="str">
        <f t="shared" si="56"/>
        <v/>
      </c>
      <c r="B942" s="25"/>
      <c r="C942" s="105" t="str">
        <f>IF($B942&gt;0,VLOOKUP($B942,'State Agencies 070824'!$H:$L,3,FALSE),"")</f>
        <v/>
      </c>
      <c r="D942" s="25"/>
      <c r="E942" s="105" t="str">
        <f>IF($D942&gt;0,VLOOKUP($D942,'ALN 070824'!$A:$C,2,FALSE),"")</f>
        <v/>
      </c>
      <c r="F942" s="24"/>
      <c r="G942" s="25"/>
      <c r="H942" s="26"/>
      <c r="J942" s="117" t="str">
        <f t="shared" si="57"/>
        <v/>
      </c>
      <c r="K942" s="153"/>
      <c r="L942" s="105" t="str">
        <f t="shared" si="58"/>
        <v/>
      </c>
      <c r="M942" s="105" t="str">
        <f>IF(ISBLANK($D942),"",MATCH($L942,SEFA!$K:$K,0))</f>
        <v/>
      </c>
      <c r="N942" s="100" t="str">
        <f t="shared" si="59"/>
        <v/>
      </c>
    </row>
    <row r="943" spans="1:14">
      <c r="A943" s="116" t="str">
        <f t="shared" si="56"/>
        <v/>
      </c>
      <c r="B943" s="25"/>
      <c r="C943" s="105" t="str">
        <f>IF($B943&gt;0,VLOOKUP($B943,'State Agencies 070824'!$H:$L,3,FALSE),"")</f>
        <v/>
      </c>
      <c r="D943" s="25"/>
      <c r="E943" s="105" t="str">
        <f>IF($D943&gt;0,VLOOKUP($D943,'ALN 070824'!$A:$C,2,FALSE),"")</f>
        <v/>
      </c>
      <c r="F943" s="24"/>
      <c r="G943" s="25"/>
      <c r="H943" s="26"/>
      <c r="J943" s="117" t="str">
        <f t="shared" si="57"/>
        <v/>
      </c>
      <c r="K943" s="153"/>
      <c r="L943" s="105" t="str">
        <f t="shared" si="58"/>
        <v/>
      </c>
      <c r="M943" s="105" t="str">
        <f>IF(ISBLANK($D943),"",MATCH($L943,SEFA!$K:$K,0))</f>
        <v/>
      </c>
      <c r="N943" s="100" t="str">
        <f t="shared" si="59"/>
        <v/>
      </c>
    </row>
    <row r="944" spans="1:14">
      <c r="A944" s="116" t="str">
        <f t="shared" si="56"/>
        <v/>
      </c>
      <c r="B944" s="25"/>
      <c r="C944" s="105" t="str">
        <f>IF($B944&gt;0,VLOOKUP($B944,'State Agencies 070824'!$H:$L,3,FALSE),"")</f>
        <v/>
      </c>
      <c r="D944" s="25"/>
      <c r="E944" s="105" t="str">
        <f>IF($D944&gt;0,VLOOKUP($D944,'ALN 070824'!$A:$C,2,FALSE),"")</f>
        <v/>
      </c>
      <c r="F944" s="24"/>
      <c r="G944" s="25"/>
      <c r="H944" s="26"/>
      <c r="J944" s="117" t="str">
        <f t="shared" si="57"/>
        <v/>
      </c>
      <c r="K944" s="153"/>
      <c r="L944" s="105" t="str">
        <f t="shared" si="58"/>
        <v/>
      </c>
      <c r="M944" s="105" t="str">
        <f>IF(ISBLANK($D944),"",MATCH($L944,SEFA!$K:$K,0))</f>
        <v/>
      </c>
      <c r="N944" s="100" t="str">
        <f t="shared" si="59"/>
        <v/>
      </c>
    </row>
    <row r="945" spans="1:14">
      <c r="A945" s="116" t="str">
        <f t="shared" si="56"/>
        <v/>
      </c>
      <c r="B945" s="25"/>
      <c r="C945" s="105" t="str">
        <f>IF($B945&gt;0,VLOOKUP($B945,'State Agencies 070824'!$H:$L,3,FALSE),"")</f>
        <v/>
      </c>
      <c r="D945" s="25"/>
      <c r="E945" s="105" t="str">
        <f>IF($D945&gt;0,VLOOKUP($D945,'ALN 070824'!$A:$C,2,FALSE),"")</f>
        <v/>
      </c>
      <c r="F945" s="24"/>
      <c r="G945" s="25"/>
      <c r="H945" s="26"/>
      <c r="J945" s="117" t="str">
        <f t="shared" si="57"/>
        <v/>
      </c>
      <c r="K945" s="153"/>
      <c r="L945" s="105" t="str">
        <f t="shared" si="58"/>
        <v/>
      </c>
      <c r="M945" s="105" t="str">
        <f>IF(ISBLANK($D945),"",MATCH($L945,SEFA!$K:$K,0))</f>
        <v/>
      </c>
      <c r="N945" s="100" t="str">
        <f t="shared" si="59"/>
        <v/>
      </c>
    </row>
    <row r="946" spans="1:14">
      <c r="A946" s="116" t="str">
        <f t="shared" si="56"/>
        <v/>
      </c>
      <c r="B946" s="25"/>
      <c r="C946" s="105" t="str">
        <f>IF($B946&gt;0,VLOOKUP($B946,'State Agencies 070824'!$H:$L,3,FALSE),"")</f>
        <v/>
      </c>
      <c r="D946" s="25"/>
      <c r="E946" s="105" t="str">
        <f>IF($D946&gt;0,VLOOKUP($D946,'ALN 070824'!$A:$C,2,FALSE),"")</f>
        <v/>
      </c>
      <c r="F946" s="24"/>
      <c r="G946" s="25"/>
      <c r="H946" s="26"/>
      <c r="J946" s="117" t="str">
        <f t="shared" si="57"/>
        <v/>
      </c>
      <c r="K946" s="153"/>
      <c r="L946" s="105" t="str">
        <f t="shared" si="58"/>
        <v/>
      </c>
      <c r="M946" s="105" t="str">
        <f>IF(ISBLANK($D946),"",MATCH($L946,SEFA!$K:$K,0))</f>
        <v/>
      </c>
      <c r="N946" s="100" t="str">
        <f t="shared" si="59"/>
        <v/>
      </c>
    </row>
    <row r="947" spans="1:14">
      <c r="A947" s="116" t="str">
        <f t="shared" si="56"/>
        <v/>
      </c>
      <c r="B947" s="25"/>
      <c r="C947" s="105" t="str">
        <f>IF($B947&gt;0,VLOOKUP($B947,'State Agencies 070824'!$H:$L,3,FALSE),"")</f>
        <v/>
      </c>
      <c r="D947" s="25"/>
      <c r="E947" s="105" t="str">
        <f>IF($D947&gt;0,VLOOKUP($D947,'ALN 070824'!$A:$C,2,FALSE),"")</f>
        <v/>
      </c>
      <c r="F947" s="24"/>
      <c r="G947" s="25"/>
      <c r="H947" s="26"/>
      <c r="J947" s="117" t="str">
        <f t="shared" si="57"/>
        <v/>
      </c>
      <c r="K947" s="153"/>
      <c r="L947" s="105" t="str">
        <f t="shared" si="58"/>
        <v/>
      </c>
      <c r="M947" s="105" t="str">
        <f>IF(ISBLANK($D947),"",MATCH($L947,SEFA!$K:$K,0))</f>
        <v/>
      </c>
      <c r="N947" s="100" t="str">
        <f t="shared" si="59"/>
        <v/>
      </c>
    </row>
    <row r="948" spans="1:14">
      <c r="A948" s="116" t="str">
        <f t="shared" si="56"/>
        <v/>
      </c>
      <c r="B948" s="25"/>
      <c r="C948" s="105" t="str">
        <f>IF($B948&gt;0,VLOOKUP($B948,'State Agencies 070824'!$H:$L,3,FALSE),"")</f>
        <v/>
      </c>
      <c r="D948" s="25"/>
      <c r="E948" s="105" t="str">
        <f>IF($D948&gt;0,VLOOKUP($D948,'ALN 070824'!$A:$C,2,FALSE),"")</f>
        <v/>
      </c>
      <c r="F948" s="24"/>
      <c r="G948" s="25"/>
      <c r="H948" s="26"/>
      <c r="J948" s="117" t="str">
        <f t="shared" si="57"/>
        <v/>
      </c>
      <c r="K948" s="153"/>
      <c r="L948" s="105" t="str">
        <f t="shared" si="58"/>
        <v/>
      </c>
      <c r="M948" s="105" t="str">
        <f>IF(ISBLANK($D948),"",MATCH($L948,SEFA!$K:$K,0))</f>
        <v/>
      </c>
      <c r="N948" s="100" t="str">
        <f t="shared" si="59"/>
        <v/>
      </c>
    </row>
    <row r="949" spans="1:14">
      <c r="A949" s="116" t="str">
        <f t="shared" si="56"/>
        <v/>
      </c>
      <c r="B949" s="25"/>
      <c r="C949" s="105" t="str">
        <f>IF($B949&gt;0,VLOOKUP($B949,'State Agencies 070824'!$H:$L,3,FALSE),"")</f>
        <v/>
      </c>
      <c r="D949" s="25"/>
      <c r="E949" s="105" t="str">
        <f>IF($D949&gt;0,VLOOKUP($D949,'ALN 070824'!$A:$C,2,FALSE),"")</f>
        <v/>
      </c>
      <c r="F949" s="24"/>
      <c r="G949" s="25"/>
      <c r="H949" s="26"/>
      <c r="J949" s="117" t="str">
        <f t="shared" si="57"/>
        <v/>
      </c>
      <c r="K949" s="153"/>
      <c r="L949" s="105" t="str">
        <f t="shared" si="58"/>
        <v/>
      </c>
      <c r="M949" s="105" t="str">
        <f>IF(ISBLANK($D949),"",MATCH($L949,SEFA!$K:$K,0))</f>
        <v/>
      </c>
      <c r="N949" s="100" t="str">
        <f t="shared" si="59"/>
        <v/>
      </c>
    </row>
    <row r="950" spans="1:14">
      <c r="A950" s="116" t="str">
        <f t="shared" si="56"/>
        <v/>
      </c>
      <c r="B950" s="25"/>
      <c r="C950" s="105" t="str">
        <f>IF($B950&gt;0,VLOOKUP($B950,'State Agencies 070824'!$H:$L,3,FALSE),"")</f>
        <v/>
      </c>
      <c r="D950" s="25"/>
      <c r="E950" s="105" t="str">
        <f>IF($D950&gt;0,VLOOKUP($D950,'ALN 070824'!$A:$C,2,FALSE),"")</f>
        <v/>
      </c>
      <c r="F950" s="24"/>
      <c r="G950" s="25"/>
      <c r="H950" s="26"/>
      <c r="J950" s="117" t="str">
        <f t="shared" si="57"/>
        <v/>
      </c>
      <c r="K950" s="153"/>
      <c r="L950" s="105" t="str">
        <f t="shared" si="58"/>
        <v/>
      </c>
      <c r="M950" s="105" t="str">
        <f>IF(ISBLANK($D950),"",MATCH($L950,SEFA!$K:$K,0))</f>
        <v/>
      </c>
      <c r="N950" s="100" t="str">
        <f t="shared" si="59"/>
        <v/>
      </c>
    </row>
    <row r="951" spans="1:14">
      <c r="A951" s="116" t="str">
        <f t="shared" si="56"/>
        <v/>
      </c>
      <c r="B951" s="25"/>
      <c r="C951" s="105" t="str">
        <f>IF($B951&gt;0,VLOOKUP($B951,'State Agencies 070824'!$H:$L,3,FALSE),"")</f>
        <v/>
      </c>
      <c r="D951" s="25"/>
      <c r="E951" s="105" t="str">
        <f>IF($D951&gt;0,VLOOKUP($D951,'ALN 070824'!$A:$C,2,FALSE),"")</f>
        <v/>
      </c>
      <c r="F951" s="24"/>
      <c r="G951" s="25"/>
      <c r="H951" s="26"/>
      <c r="J951" s="117" t="str">
        <f t="shared" si="57"/>
        <v/>
      </c>
      <c r="K951" s="153"/>
      <c r="L951" s="105" t="str">
        <f t="shared" si="58"/>
        <v/>
      </c>
      <c r="M951" s="105" t="str">
        <f>IF(ISBLANK($D951),"",MATCH($L951,SEFA!$K:$K,0))</f>
        <v/>
      </c>
      <c r="N951" s="100" t="str">
        <f t="shared" si="59"/>
        <v/>
      </c>
    </row>
    <row r="952" spans="1:14">
      <c r="A952" s="116" t="str">
        <f t="shared" si="56"/>
        <v/>
      </c>
      <c r="B952" s="25"/>
      <c r="C952" s="105" t="str">
        <f>IF($B952&gt;0,VLOOKUP($B952,'State Agencies 070824'!$H:$L,3,FALSE),"")</f>
        <v/>
      </c>
      <c r="D952" s="25"/>
      <c r="E952" s="105" t="str">
        <f>IF($D952&gt;0,VLOOKUP($D952,'ALN 070824'!$A:$C,2,FALSE),"")</f>
        <v/>
      </c>
      <c r="F952" s="24"/>
      <c r="G952" s="25"/>
      <c r="H952" s="26"/>
      <c r="J952" s="117" t="str">
        <f t="shared" si="57"/>
        <v/>
      </c>
      <c r="K952" s="153"/>
      <c r="L952" s="105" t="str">
        <f t="shared" si="58"/>
        <v/>
      </c>
      <c r="M952" s="105" t="str">
        <f>IF(ISBLANK($D952),"",MATCH($L952,SEFA!$K:$K,0))</f>
        <v/>
      </c>
      <c r="N952" s="100" t="str">
        <f t="shared" si="59"/>
        <v/>
      </c>
    </row>
    <row r="953" spans="1:14">
      <c r="A953" s="116" t="str">
        <f t="shared" si="56"/>
        <v/>
      </c>
      <c r="B953" s="25"/>
      <c r="C953" s="105" t="str">
        <f>IF($B953&gt;0,VLOOKUP($B953,'State Agencies 070824'!$H:$L,3,FALSE),"")</f>
        <v/>
      </c>
      <c r="D953" s="25"/>
      <c r="E953" s="105" t="str">
        <f>IF($D953&gt;0,VLOOKUP($D953,'ALN 070824'!$A:$C,2,FALSE),"")</f>
        <v/>
      </c>
      <c r="F953" s="24"/>
      <c r="G953" s="25"/>
      <c r="H953" s="26"/>
      <c r="J953" s="117" t="str">
        <f t="shared" si="57"/>
        <v/>
      </c>
      <c r="K953" s="153"/>
      <c r="L953" s="105" t="str">
        <f t="shared" si="58"/>
        <v/>
      </c>
      <c r="M953" s="105" t="str">
        <f>IF(ISBLANK($D953),"",MATCH($L953,SEFA!$K:$K,0))</f>
        <v/>
      </c>
      <c r="N953" s="100" t="str">
        <f t="shared" si="59"/>
        <v/>
      </c>
    </row>
    <row r="954" spans="1:14">
      <c r="A954" s="116" t="str">
        <f t="shared" si="56"/>
        <v/>
      </c>
      <c r="B954" s="25"/>
      <c r="C954" s="105" t="str">
        <f>IF($B954&gt;0,VLOOKUP($B954,'State Agencies 070824'!$H:$L,3,FALSE),"")</f>
        <v/>
      </c>
      <c r="D954" s="25"/>
      <c r="E954" s="105" t="str">
        <f>IF($D954&gt;0,VLOOKUP($D954,'ALN 070824'!$A:$C,2,FALSE),"")</f>
        <v/>
      </c>
      <c r="F954" s="24"/>
      <c r="G954" s="25"/>
      <c r="H954" s="26"/>
      <c r="J954" s="117" t="str">
        <f t="shared" si="57"/>
        <v/>
      </c>
      <c r="K954" s="153"/>
      <c r="L954" s="105" t="str">
        <f t="shared" si="58"/>
        <v/>
      </c>
      <c r="M954" s="105" t="str">
        <f>IF(ISBLANK($D954),"",MATCH($L954,SEFA!$K:$K,0))</f>
        <v/>
      </c>
      <c r="N954" s="100" t="str">
        <f t="shared" si="59"/>
        <v/>
      </c>
    </row>
    <row r="955" spans="1:14">
      <c r="A955" s="116" t="str">
        <f t="shared" si="56"/>
        <v/>
      </c>
      <c r="B955" s="25"/>
      <c r="C955" s="105" t="str">
        <f>IF($B955&gt;0,VLOOKUP($B955,'State Agencies 070824'!$H:$L,3,FALSE),"")</f>
        <v/>
      </c>
      <c r="D955" s="25"/>
      <c r="E955" s="105" t="str">
        <f>IF($D955&gt;0,VLOOKUP($D955,'ALN 070824'!$A:$C,2,FALSE),"")</f>
        <v/>
      </c>
      <c r="F955" s="24"/>
      <c r="G955" s="25"/>
      <c r="H955" s="26"/>
      <c r="J955" s="117" t="str">
        <f t="shared" si="57"/>
        <v/>
      </c>
      <c r="K955" s="153"/>
      <c r="L955" s="105" t="str">
        <f t="shared" si="58"/>
        <v/>
      </c>
      <c r="M955" s="105" t="str">
        <f>IF(ISBLANK($D955),"",MATCH($L955,SEFA!$K:$K,0))</f>
        <v/>
      </c>
      <c r="N955" s="100" t="str">
        <f t="shared" si="59"/>
        <v/>
      </c>
    </row>
    <row r="956" spans="1:14">
      <c r="A956" s="116" t="str">
        <f t="shared" si="56"/>
        <v/>
      </c>
      <c r="B956" s="25"/>
      <c r="C956" s="105" t="str">
        <f>IF($B956&gt;0,VLOOKUP($B956,'State Agencies 070824'!$H:$L,3,FALSE),"")</f>
        <v/>
      </c>
      <c r="D956" s="25"/>
      <c r="E956" s="105" t="str">
        <f>IF($D956&gt;0,VLOOKUP($D956,'ALN 070824'!$A:$C,2,FALSE),"")</f>
        <v/>
      </c>
      <c r="F956" s="24"/>
      <c r="G956" s="25"/>
      <c r="H956" s="26"/>
      <c r="J956" s="117" t="str">
        <f t="shared" si="57"/>
        <v/>
      </c>
      <c r="K956" s="153"/>
      <c r="L956" s="105" t="str">
        <f t="shared" si="58"/>
        <v/>
      </c>
      <c r="M956" s="105" t="str">
        <f>IF(ISBLANK($D956),"",MATCH($L956,SEFA!$K:$K,0))</f>
        <v/>
      </c>
      <c r="N956" s="100" t="str">
        <f t="shared" si="59"/>
        <v/>
      </c>
    </row>
    <row r="957" spans="1:14">
      <c r="A957" s="116" t="str">
        <f t="shared" si="56"/>
        <v/>
      </c>
      <c r="B957" s="25"/>
      <c r="C957" s="105" t="str">
        <f>IF($B957&gt;0,VLOOKUP($B957,'State Agencies 070824'!$H:$L,3,FALSE),"")</f>
        <v/>
      </c>
      <c r="D957" s="25"/>
      <c r="E957" s="105" t="str">
        <f>IF($D957&gt;0,VLOOKUP($D957,'ALN 070824'!$A:$C,2,FALSE),"")</f>
        <v/>
      </c>
      <c r="F957" s="24"/>
      <c r="G957" s="25"/>
      <c r="H957" s="26"/>
      <c r="J957" s="117" t="str">
        <f t="shared" si="57"/>
        <v/>
      </c>
      <c r="K957" s="153"/>
      <c r="L957" s="105" t="str">
        <f t="shared" si="58"/>
        <v/>
      </c>
      <c r="M957" s="105" t="str">
        <f>IF(ISBLANK($D957),"",MATCH($L957,SEFA!$K:$K,0))</f>
        <v/>
      </c>
      <c r="N957" s="100" t="str">
        <f t="shared" si="59"/>
        <v/>
      </c>
    </row>
    <row r="958" spans="1:14">
      <c r="A958" s="116" t="str">
        <f t="shared" si="56"/>
        <v/>
      </c>
      <c r="B958" s="25"/>
      <c r="C958" s="105" t="str">
        <f>IF($B958&gt;0,VLOOKUP($B958,'State Agencies 070824'!$H:$L,3,FALSE),"")</f>
        <v/>
      </c>
      <c r="D958" s="25"/>
      <c r="E958" s="105" t="str">
        <f>IF($D958&gt;0,VLOOKUP($D958,'ALN 070824'!$A:$C,2,FALSE),"")</f>
        <v/>
      </c>
      <c r="F958" s="24"/>
      <c r="G958" s="25"/>
      <c r="H958" s="26"/>
      <c r="J958" s="117" t="str">
        <f t="shared" si="57"/>
        <v/>
      </c>
      <c r="K958" s="153"/>
      <c r="L958" s="105" t="str">
        <f t="shared" si="58"/>
        <v/>
      </c>
      <c r="M958" s="105" t="str">
        <f>IF(ISBLANK($D958),"",MATCH($L958,SEFA!$K:$K,0))</f>
        <v/>
      </c>
      <c r="N958" s="100" t="str">
        <f t="shared" si="59"/>
        <v/>
      </c>
    </row>
    <row r="959" spans="1:14">
      <c r="A959" s="116" t="str">
        <f t="shared" si="56"/>
        <v/>
      </c>
      <c r="B959" s="25"/>
      <c r="C959" s="105" t="str">
        <f>IF($B959&gt;0,VLOOKUP($B959,'State Agencies 070824'!$H:$L,3,FALSE),"")</f>
        <v/>
      </c>
      <c r="D959" s="25"/>
      <c r="E959" s="105" t="str">
        <f>IF($D959&gt;0,VLOOKUP($D959,'ALN 070824'!$A:$C,2,FALSE),"")</f>
        <v/>
      </c>
      <c r="F959" s="24"/>
      <c r="G959" s="25"/>
      <c r="H959" s="26"/>
      <c r="J959" s="117" t="str">
        <f t="shared" si="57"/>
        <v/>
      </c>
      <c r="K959" s="153"/>
      <c r="L959" s="105" t="str">
        <f t="shared" si="58"/>
        <v/>
      </c>
      <c r="M959" s="105" t="str">
        <f>IF(ISBLANK($D959),"",MATCH($L959,SEFA!$K:$K,0))</f>
        <v/>
      </c>
      <c r="N959" s="100" t="str">
        <f t="shared" si="59"/>
        <v/>
      </c>
    </row>
    <row r="960" spans="1:14">
      <c r="A960" s="116" t="str">
        <f t="shared" si="56"/>
        <v/>
      </c>
      <c r="B960" s="25"/>
      <c r="C960" s="105" t="str">
        <f>IF($B960&gt;0,VLOOKUP($B960,'State Agencies 070824'!$H:$L,3,FALSE),"")</f>
        <v/>
      </c>
      <c r="D960" s="25"/>
      <c r="E960" s="105" t="str">
        <f>IF($D960&gt;0,VLOOKUP($D960,'ALN 070824'!$A:$C,2,FALSE),"")</f>
        <v/>
      </c>
      <c r="F960" s="24"/>
      <c r="G960" s="25"/>
      <c r="H960" s="26"/>
      <c r="J960" s="117" t="str">
        <f t="shared" si="57"/>
        <v/>
      </c>
      <c r="K960" s="153"/>
      <c r="L960" s="105" t="str">
        <f t="shared" si="58"/>
        <v/>
      </c>
      <c r="M960" s="105" t="str">
        <f>IF(ISBLANK($D960),"",MATCH($L960,SEFA!$K:$K,0))</f>
        <v/>
      </c>
      <c r="N960" s="100" t="str">
        <f t="shared" si="59"/>
        <v/>
      </c>
    </row>
    <row r="961" spans="1:14">
      <c r="A961" s="116" t="str">
        <f t="shared" si="56"/>
        <v/>
      </c>
      <c r="B961" s="25"/>
      <c r="C961" s="105" t="str">
        <f>IF($B961&gt;0,VLOOKUP($B961,'State Agencies 070824'!$H:$L,3,FALSE),"")</f>
        <v/>
      </c>
      <c r="D961" s="25"/>
      <c r="E961" s="105" t="str">
        <f>IF($D961&gt;0,VLOOKUP($D961,'ALN 070824'!$A:$C,2,FALSE),"")</f>
        <v/>
      </c>
      <c r="F961" s="24"/>
      <c r="G961" s="25"/>
      <c r="H961" s="26"/>
      <c r="J961" s="117" t="str">
        <f t="shared" si="57"/>
        <v/>
      </c>
      <c r="K961" s="153"/>
      <c r="L961" s="105" t="str">
        <f t="shared" si="58"/>
        <v/>
      </c>
      <c r="M961" s="105" t="str">
        <f>IF(ISBLANK($D961),"",MATCH($L961,SEFA!$K:$K,0))</f>
        <v/>
      </c>
      <c r="N961" s="100" t="str">
        <f t="shared" si="59"/>
        <v/>
      </c>
    </row>
    <row r="962" spans="1:14">
      <c r="A962" s="116" t="str">
        <f t="shared" si="56"/>
        <v/>
      </c>
      <c r="B962" s="25"/>
      <c r="C962" s="105" t="str">
        <f>IF($B962&gt;0,VLOOKUP($B962,'State Agencies 070824'!$H:$L,3,FALSE),"")</f>
        <v/>
      </c>
      <c r="D962" s="25"/>
      <c r="E962" s="105" t="str">
        <f>IF($D962&gt;0,VLOOKUP($D962,'ALN 070824'!$A:$C,2,FALSE),"")</f>
        <v/>
      </c>
      <c r="F962" s="24"/>
      <c r="G962" s="25"/>
      <c r="H962" s="26"/>
      <c r="J962" s="117" t="str">
        <f t="shared" si="57"/>
        <v/>
      </c>
      <c r="K962" s="153"/>
      <c r="L962" s="105" t="str">
        <f t="shared" si="58"/>
        <v/>
      </c>
      <c r="M962" s="105" t="str">
        <f>IF(ISBLANK($D962),"",MATCH($L962,SEFA!$K:$K,0))</f>
        <v/>
      </c>
      <c r="N962" s="100" t="str">
        <f t="shared" si="59"/>
        <v/>
      </c>
    </row>
    <row r="963" spans="1:14">
      <c r="A963" s="116" t="str">
        <f t="shared" si="56"/>
        <v/>
      </c>
      <c r="B963" s="25"/>
      <c r="C963" s="105" t="str">
        <f>IF($B963&gt;0,VLOOKUP($B963,'State Agencies 070824'!$H:$L,3,FALSE),"")</f>
        <v/>
      </c>
      <c r="D963" s="25"/>
      <c r="E963" s="105" t="str">
        <f>IF($D963&gt;0,VLOOKUP($D963,'ALN 070824'!$A:$C,2,FALSE),"")</f>
        <v/>
      </c>
      <c r="F963" s="24"/>
      <c r="G963" s="25"/>
      <c r="H963" s="26"/>
      <c r="J963" s="117" t="str">
        <f t="shared" si="57"/>
        <v/>
      </c>
      <c r="K963" s="153"/>
      <c r="L963" s="105" t="str">
        <f t="shared" si="58"/>
        <v/>
      </c>
      <c r="M963" s="105" t="str">
        <f>IF(ISBLANK($D963),"",MATCH($L963,SEFA!$K:$K,0))</f>
        <v/>
      </c>
      <c r="N963" s="100" t="str">
        <f t="shared" si="59"/>
        <v/>
      </c>
    </row>
    <row r="964" spans="1:14">
      <c r="A964" s="116" t="str">
        <f t="shared" si="56"/>
        <v/>
      </c>
      <c r="B964" s="25"/>
      <c r="C964" s="105" t="str">
        <f>IF($B964&gt;0,VLOOKUP($B964,'State Agencies 070824'!$H:$L,3,FALSE),"")</f>
        <v/>
      </c>
      <c r="D964" s="25"/>
      <c r="E964" s="105" t="str">
        <f>IF($D964&gt;0,VLOOKUP($D964,'ALN 070824'!$A:$C,2,FALSE),"")</f>
        <v/>
      </c>
      <c r="F964" s="24"/>
      <c r="G964" s="25"/>
      <c r="H964" s="26"/>
      <c r="J964" s="117" t="str">
        <f t="shared" si="57"/>
        <v/>
      </c>
      <c r="K964" s="153"/>
      <c r="L964" s="105" t="str">
        <f t="shared" si="58"/>
        <v/>
      </c>
      <c r="M964" s="105" t="str">
        <f>IF(ISBLANK($D964),"",MATCH($L964,SEFA!$K:$K,0))</f>
        <v/>
      </c>
      <c r="N964" s="100" t="str">
        <f t="shared" si="59"/>
        <v/>
      </c>
    </row>
    <row r="965" spans="1:14">
      <c r="A965" s="116" t="str">
        <f t="shared" si="56"/>
        <v/>
      </c>
      <c r="B965" s="25"/>
      <c r="C965" s="105" t="str">
        <f>IF($B965&gt;0,VLOOKUP($B965,'State Agencies 070824'!$H:$L,3,FALSE),"")</f>
        <v/>
      </c>
      <c r="D965" s="25"/>
      <c r="E965" s="105" t="str">
        <f>IF($D965&gt;0,VLOOKUP($D965,'ALN 070824'!$A:$C,2,FALSE),"")</f>
        <v/>
      </c>
      <c r="F965" s="24"/>
      <c r="G965" s="25"/>
      <c r="H965" s="26"/>
      <c r="J965" s="117" t="str">
        <f t="shared" si="57"/>
        <v/>
      </c>
      <c r="K965" s="153"/>
      <c r="L965" s="105" t="str">
        <f t="shared" si="58"/>
        <v/>
      </c>
      <c r="M965" s="105" t="str">
        <f>IF(ISBLANK($D965),"",MATCH($L965,SEFA!$K:$K,0))</f>
        <v/>
      </c>
      <c r="N965" s="100" t="str">
        <f t="shared" si="59"/>
        <v/>
      </c>
    </row>
    <row r="966" spans="1:14">
      <c r="A966" s="116" t="str">
        <f t="shared" si="56"/>
        <v/>
      </c>
      <c r="B966" s="25"/>
      <c r="C966" s="105" t="str">
        <f>IF($B966&gt;0,VLOOKUP($B966,'State Agencies 070824'!$H:$L,3,FALSE),"")</f>
        <v/>
      </c>
      <c r="D966" s="25"/>
      <c r="E966" s="105" t="str">
        <f>IF($D966&gt;0,VLOOKUP($D966,'ALN 070824'!$A:$C,2,FALSE),"")</f>
        <v/>
      </c>
      <c r="F966" s="24"/>
      <c r="G966" s="25"/>
      <c r="H966" s="26"/>
      <c r="J966" s="117" t="str">
        <f t="shared" si="57"/>
        <v/>
      </c>
      <c r="K966" s="153"/>
      <c r="L966" s="105" t="str">
        <f t="shared" si="58"/>
        <v/>
      </c>
      <c r="M966" s="105" t="str">
        <f>IF(ISBLANK($D966),"",MATCH($L966,SEFA!$K:$K,0))</f>
        <v/>
      </c>
      <c r="N966" s="100" t="str">
        <f t="shared" si="59"/>
        <v/>
      </c>
    </row>
    <row r="967" spans="1:14">
      <c r="A967" s="116" t="str">
        <f t="shared" si="56"/>
        <v/>
      </c>
      <c r="B967" s="25"/>
      <c r="C967" s="105" t="str">
        <f>IF($B967&gt;0,VLOOKUP($B967,'State Agencies 070824'!$H:$L,3,FALSE),"")</f>
        <v/>
      </c>
      <c r="D967" s="25"/>
      <c r="E967" s="105" t="str">
        <f>IF($D967&gt;0,VLOOKUP($D967,'ALN 070824'!$A:$C,2,FALSE),"")</f>
        <v/>
      </c>
      <c r="F967" s="24"/>
      <c r="G967" s="25"/>
      <c r="H967" s="26"/>
      <c r="J967" s="117" t="str">
        <f t="shared" si="57"/>
        <v/>
      </c>
      <c r="K967" s="153"/>
      <c r="L967" s="105" t="str">
        <f t="shared" si="58"/>
        <v/>
      </c>
      <c r="M967" s="105" t="str">
        <f>IF(ISBLANK($D967),"",MATCH($L967,SEFA!$K:$K,0))</f>
        <v/>
      </c>
      <c r="N967" s="100" t="str">
        <f t="shared" si="59"/>
        <v/>
      </c>
    </row>
    <row r="968" spans="1:14">
      <c r="A968" s="116" t="str">
        <f t="shared" si="56"/>
        <v/>
      </c>
      <c r="B968" s="25"/>
      <c r="C968" s="105" t="str">
        <f>IF($B968&gt;0,VLOOKUP($B968,'State Agencies 070824'!$H:$L,3,FALSE),"")</f>
        <v/>
      </c>
      <c r="D968" s="25"/>
      <c r="E968" s="105" t="str">
        <f>IF($D968&gt;0,VLOOKUP($D968,'ALN 070824'!$A:$C,2,FALSE),"")</f>
        <v/>
      </c>
      <c r="F968" s="24"/>
      <c r="G968" s="25"/>
      <c r="H968" s="26"/>
      <c r="J968" s="117" t="str">
        <f t="shared" si="57"/>
        <v/>
      </c>
      <c r="K968" s="153"/>
      <c r="L968" s="105" t="str">
        <f t="shared" si="58"/>
        <v/>
      </c>
      <c r="M968" s="105" t="str">
        <f>IF(ISBLANK($D968),"",MATCH($L968,SEFA!$K:$K,0))</f>
        <v/>
      </c>
      <c r="N968" s="100" t="str">
        <f t="shared" si="59"/>
        <v/>
      </c>
    </row>
    <row r="969" spans="1:14">
      <c r="A969" s="116" t="str">
        <f t="shared" ref="A969:A1000" si="60">IF($B969=0,"",$B$2)</f>
        <v/>
      </c>
      <c r="B969" s="25"/>
      <c r="C969" s="105" t="str">
        <f>IF($B969&gt;0,VLOOKUP($B969,'State Agencies 070824'!$H:$L,3,FALSE),"")</f>
        <v/>
      </c>
      <c r="D969" s="25"/>
      <c r="E969" s="105" t="str">
        <f>IF($D969&gt;0,VLOOKUP($D969,'ALN 070824'!$A:$C,2,FALSE),"")</f>
        <v/>
      </c>
      <c r="F969" s="24"/>
      <c r="G969" s="25"/>
      <c r="H969" s="26"/>
      <c r="J969" s="117" t="str">
        <f t="shared" ref="J969:J1000" si="61">IF(ISERROR($M969),CONCATENATE($D969," ",$G969),"")</f>
        <v/>
      </c>
      <c r="K969" s="153"/>
      <c r="L969" s="105" t="str">
        <f t="shared" ref="L969:L1000" si="62">CONCATENATE($D969,$G969)</f>
        <v/>
      </c>
      <c r="M969" s="105" t="str">
        <f>IF(ISBLANK($D969),"",MATCH($L969,SEFA!$K:$K,0))</f>
        <v/>
      </c>
      <c r="N969" s="100" t="str">
        <f t="shared" ref="N969:N1000" si="63">CONCATENATE($B969,$D969,$G969,$H969)</f>
        <v/>
      </c>
    </row>
    <row r="970" spans="1:14">
      <c r="A970" s="116" t="str">
        <f t="shared" si="60"/>
        <v/>
      </c>
      <c r="B970" s="25"/>
      <c r="C970" s="105" t="str">
        <f>IF($B970&gt;0,VLOOKUP($B970,'State Agencies 070824'!$H:$L,3,FALSE),"")</f>
        <v/>
      </c>
      <c r="D970" s="25"/>
      <c r="E970" s="105" t="str">
        <f>IF($D970&gt;0,VLOOKUP($D970,'ALN 070824'!$A:$C,2,FALSE),"")</f>
        <v/>
      </c>
      <c r="F970" s="24"/>
      <c r="G970" s="25"/>
      <c r="H970" s="26"/>
      <c r="J970" s="117" t="str">
        <f t="shared" si="61"/>
        <v/>
      </c>
      <c r="K970" s="153"/>
      <c r="L970" s="105" t="str">
        <f t="shared" si="62"/>
        <v/>
      </c>
      <c r="M970" s="105" t="str">
        <f>IF(ISBLANK($D970),"",MATCH($L970,SEFA!$K:$K,0))</f>
        <v/>
      </c>
      <c r="N970" s="100" t="str">
        <f t="shared" si="63"/>
        <v/>
      </c>
    </row>
    <row r="971" spans="1:14">
      <c r="A971" s="116" t="str">
        <f t="shared" si="60"/>
        <v/>
      </c>
      <c r="B971" s="25"/>
      <c r="C971" s="105" t="str">
        <f>IF($B971&gt;0,VLOOKUP($B971,'State Agencies 070824'!$H:$L,3,FALSE),"")</f>
        <v/>
      </c>
      <c r="D971" s="25"/>
      <c r="E971" s="105" t="str">
        <f>IF($D971&gt;0,VLOOKUP($D971,'ALN 070824'!$A:$C,2,FALSE),"")</f>
        <v/>
      </c>
      <c r="F971" s="24"/>
      <c r="G971" s="25"/>
      <c r="H971" s="26"/>
      <c r="J971" s="117" t="str">
        <f t="shared" si="61"/>
        <v/>
      </c>
      <c r="K971" s="153"/>
      <c r="L971" s="105" t="str">
        <f t="shared" si="62"/>
        <v/>
      </c>
      <c r="M971" s="105" t="str">
        <f>IF(ISBLANK($D971),"",MATCH($L971,SEFA!$K:$K,0))</f>
        <v/>
      </c>
      <c r="N971" s="100" t="str">
        <f t="shared" si="63"/>
        <v/>
      </c>
    </row>
    <row r="972" spans="1:14">
      <c r="A972" s="116" t="str">
        <f t="shared" si="60"/>
        <v/>
      </c>
      <c r="B972" s="25"/>
      <c r="C972" s="105" t="str">
        <f>IF($B972&gt;0,VLOOKUP($B972,'State Agencies 070824'!$H:$L,3,FALSE),"")</f>
        <v/>
      </c>
      <c r="D972" s="25"/>
      <c r="E972" s="105" t="str">
        <f>IF($D972&gt;0,VLOOKUP($D972,'ALN 070824'!$A:$C,2,FALSE),"")</f>
        <v/>
      </c>
      <c r="F972" s="24"/>
      <c r="G972" s="25"/>
      <c r="H972" s="26"/>
      <c r="J972" s="117" t="str">
        <f t="shared" si="61"/>
        <v/>
      </c>
      <c r="K972" s="153"/>
      <c r="L972" s="105" t="str">
        <f t="shared" si="62"/>
        <v/>
      </c>
      <c r="M972" s="105" t="str">
        <f>IF(ISBLANK($D972),"",MATCH($L972,SEFA!$K:$K,0))</f>
        <v/>
      </c>
      <c r="N972" s="100" t="str">
        <f t="shared" si="63"/>
        <v/>
      </c>
    </row>
    <row r="973" spans="1:14">
      <c r="A973" s="116" t="str">
        <f t="shared" si="60"/>
        <v/>
      </c>
      <c r="B973" s="25"/>
      <c r="C973" s="105" t="str">
        <f>IF($B973&gt;0,VLOOKUP($B973,'State Agencies 070824'!$H:$L,3,FALSE),"")</f>
        <v/>
      </c>
      <c r="D973" s="25"/>
      <c r="E973" s="105" t="str">
        <f>IF($D973&gt;0,VLOOKUP($D973,'ALN 070824'!$A:$C,2,FALSE),"")</f>
        <v/>
      </c>
      <c r="F973" s="24"/>
      <c r="G973" s="25"/>
      <c r="H973" s="26"/>
      <c r="J973" s="117" t="str">
        <f t="shared" si="61"/>
        <v/>
      </c>
      <c r="K973" s="153"/>
      <c r="L973" s="105" t="str">
        <f t="shared" si="62"/>
        <v/>
      </c>
      <c r="M973" s="105" t="str">
        <f>IF(ISBLANK($D973),"",MATCH($L973,SEFA!$K:$K,0))</f>
        <v/>
      </c>
      <c r="N973" s="100" t="str">
        <f t="shared" si="63"/>
        <v/>
      </c>
    </row>
    <row r="974" spans="1:14">
      <c r="A974" s="116" t="str">
        <f t="shared" si="60"/>
        <v/>
      </c>
      <c r="B974" s="25"/>
      <c r="C974" s="105" t="str">
        <f>IF($B974&gt;0,VLOOKUP($B974,'State Agencies 070824'!$H:$L,3,FALSE),"")</f>
        <v/>
      </c>
      <c r="D974" s="25"/>
      <c r="E974" s="105" t="str">
        <f>IF($D974&gt;0,VLOOKUP($D974,'ALN 070824'!$A:$C,2,FALSE),"")</f>
        <v/>
      </c>
      <c r="F974" s="24"/>
      <c r="G974" s="25"/>
      <c r="H974" s="26"/>
      <c r="J974" s="117" t="str">
        <f t="shared" si="61"/>
        <v/>
      </c>
      <c r="K974" s="153"/>
      <c r="L974" s="105" t="str">
        <f t="shared" si="62"/>
        <v/>
      </c>
      <c r="M974" s="105" t="str">
        <f>IF(ISBLANK($D974),"",MATCH($L974,SEFA!$K:$K,0))</f>
        <v/>
      </c>
      <c r="N974" s="100" t="str">
        <f t="shared" si="63"/>
        <v/>
      </c>
    </row>
    <row r="975" spans="1:14">
      <c r="A975" s="116" t="str">
        <f t="shared" si="60"/>
        <v/>
      </c>
      <c r="B975" s="25"/>
      <c r="C975" s="105" t="str">
        <f>IF($B975&gt;0,VLOOKUP($B975,'State Agencies 070824'!$H:$L,3,FALSE),"")</f>
        <v/>
      </c>
      <c r="D975" s="25"/>
      <c r="E975" s="105" t="str">
        <f>IF($D975&gt;0,VLOOKUP($D975,'ALN 070824'!$A:$C,2,FALSE),"")</f>
        <v/>
      </c>
      <c r="F975" s="24"/>
      <c r="G975" s="25"/>
      <c r="H975" s="26"/>
      <c r="J975" s="117" t="str">
        <f t="shared" si="61"/>
        <v/>
      </c>
      <c r="K975" s="153"/>
      <c r="L975" s="105" t="str">
        <f t="shared" si="62"/>
        <v/>
      </c>
      <c r="M975" s="105" t="str">
        <f>IF(ISBLANK($D975),"",MATCH($L975,SEFA!$K:$K,0))</f>
        <v/>
      </c>
      <c r="N975" s="100" t="str">
        <f t="shared" si="63"/>
        <v/>
      </c>
    </row>
    <row r="976" spans="1:14">
      <c r="A976" s="116" t="str">
        <f t="shared" si="60"/>
        <v/>
      </c>
      <c r="B976" s="25"/>
      <c r="C976" s="105" t="str">
        <f>IF($B976&gt;0,VLOOKUP($B976,'State Agencies 070824'!$H:$L,3,FALSE),"")</f>
        <v/>
      </c>
      <c r="D976" s="25"/>
      <c r="E976" s="105" t="str">
        <f>IF($D976&gt;0,VLOOKUP($D976,'ALN 070824'!$A:$C,2,FALSE),"")</f>
        <v/>
      </c>
      <c r="F976" s="24"/>
      <c r="G976" s="25"/>
      <c r="H976" s="26"/>
      <c r="J976" s="117" t="str">
        <f t="shared" si="61"/>
        <v/>
      </c>
      <c r="K976" s="153"/>
      <c r="L976" s="105" t="str">
        <f t="shared" si="62"/>
        <v/>
      </c>
      <c r="M976" s="105" t="str">
        <f>IF(ISBLANK($D976),"",MATCH($L976,SEFA!$K:$K,0))</f>
        <v/>
      </c>
      <c r="N976" s="100" t="str">
        <f t="shared" si="63"/>
        <v/>
      </c>
    </row>
    <row r="977" spans="1:14">
      <c r="A977" s="116" t="str">
        <f t="shared" si="60"/>
        <v/>
      </c>
      <c r="B977" s="25"/>
      <c r="C977" s="105" t="str">
        <f>IF($B977&gt;0,VLOOKUP($B977,'State Agencies 070824'!$H:$L,3,FALSE),"")</f>
        <v/>
      </c>
      <c r="D977" s="25"/>
      <c r="E977" s="105" t="str">
        <f>IF($D977&gt;0,VLOOKUP($D977,'ALN 070824'!$A:$C,2,FALSE),"")</f>
        <v/>
      </c>
      <c r="F977" s="24"/>
      <c r="G977" s="25"/>
      <c r="H977" s="26"/>
      <c r="J977" s="117" t="str">
        <f t="shared" si="61"/>
        <v/>
      </c>
      <c r="K977" s="153"/>
      <c r="L977" s="105" t="str">
        <f t="shared" si="62"/>
        <v/>
      </c>
      <c r="M977" s="105" t="str">
        <f>IF(ISBLANK($D977),"",MATCH($L977,SEFA!$K:$K,0))</f>
        <v/>
      </c>
      <c r="N977" s="100" t="str">
        <f t="shared" si="63"/>
        <v/>
      </c>
    </row>
    <row r="978" spans="1:14">
      <c r="A978" s="116" t="str">
        <f t="shared" si="60"/>
        <v/>
      </c>
      <c r="B978" s="25"/>
      <c r="C978" s="105" t="str">
        <f>IF($B978&gt;0,VLOOKUP($B978,'State Agencies 070824'!$H:$L,3,FALSE),"")</f>
        <v/>
      </c>
      <c r="D978" s="25"/>
      <c r="E978" s="105" t="str">
        <f>IF($D978&gt;0,VLOOKUP($D978,'ALN 070824'!$A:$C,2,FALSE),"")</f>
        <v/>
      </c>
      <c r="F978" s="24"/>
      <c r="G978" s="25"/>
      <c r="H978" s="26"/>
      <c r="J978" s="117" t="str">
        <f t="shared" si="61"/>
        <v/>
      </c>
      <c r="K978" s="153"/>
      <c r="L978" s="105" t="str">
        <f t="shared" si="62"/>
        <v/>
      </c>
      <c r="M978" s="105" t="str">
        <f>IF(ISBLANK($D978),"",MATCH($L978,SEFA!$K:$K,0))</f>
        <v/>
      </c>
      <c r="N978" s="100" t="str">
        <f t="shared" si="63"/>
        <v/>
      </c>
    </row>
    <row r="979" spans="1:14">
      <c r="A979" s="116" t="str">
        <f t="shared" si="60"/>
        <v/>
      </c>
      <c r="B979" s="25"/>
      <c r="C979" s="105" t="str">
        <f>IF($B979&gt;0,VLOOKUP($B979,'State Agencies 070824'!$H:$L,3,FALSE),"")</f>
        <v/>
      </c>
      <c r="D979" s="25"/>
      <c r="E979" s="105" t="str">
        <f>IF($D979&gt;0,VLOOKUP($D979,'ALN 070824'!$A:$C,2,FALSE),"")</f>
        <v/>
      </c>
      <c r="F979" s="24"/>
      <c r="G979" s="25"/>
      <c r="H979" s="26"/>
      <c r="J979" s="117" t="str">
        <f t="shared" si="61"/>
        <v/>
      </c>
      <c r="K979" s="153"/>
      <c r="L979" s="105" t="str">
        <f t="shared" si="62"/>
        <v/>
      </c>
      <c r="M979" s="105" t="str">
        <f>IF(ISBLANK($D979),"",MATCH($L979,SEFA!$K:$K,0))</f>
        <v/>
      </c>
      <c r="N979" s="100" t="str">
        <f t="shared" si="63"/>
        <v/>
      </c>
    </row>
    <row r="980" spans="1:14">
      <c r="A980" s="116" t="str">
        <f t="shared" si="60"/>
        <v/>
      </c>
      <c r="B980" s="25"/>
      <c r="C980" s="105" t="str">
        <f>IF($B980&gt;0,VLOOKUP($B980,'State Agencies 070824'!$H:$L,3,FALSE),"")</f>
        <v/>
      </c>
      <c r="D980" s="25"/>
      <c r="E980" s="105" t="str">
        <f>IF($D980&gt;0,VLOOKUP($D980,'ALN 070824'!$A:$C,2,FALSE),"")</f>
        <v/>
      </c>
      <c r="F980" s="24"/>
      <c r="G980" s="25"/>
      <c r="H980" s="26"/>
      <c r="J980" s="117" t="str">
        <f t="shared" si="61"/>
        <v/>
      </c>
      <c r="K980" s="153"/>
      <c r="L980" s="105" t="str">
        <f t="shared" si="62"/>
        <v/>
      </c>
      <c r="M980" s="105" t="str">
        <f>IF(ISBLANK($D980),"",MATCH($L980,SEFA!$K:$K,0))</f>
        <v/>
      </c>
      <c r="N980" s="100" t="str">
        <f t="shared" si="63"/>
        <v/>
      </c>
    </row>
    <row r="981" spans="1:14">
      <c r="A981" s="116" t="str">
        <f t="shared" si="60"/>
        <v/>
      </c>
      <c r="B981" s="25"/>
      <c r="C981" s="105" t="str">
        <f>IF($B981&gt;0,VLOOKUP($B981,'State Agencies 070824'!$H:$L,3,FALSE),"")</f>
        <v/>
      </c>
      <c r="D981" s="25"/>
      <c r="E981" s="105" t="str">
        <f>IF($D981&gt;0,VLOOKUP($D981,'ALN 070824'!$A:$C,2,FALSE),"")</f>
        <v/>
      </c>
      <c r="F981" s="24"/>
      <c r="G981" s="25"/>
      <c r="H981" s="26"/>
      <c r="J981" s="117" t="str">
        <f t="shared" si="61"/>
        <v/>
      </c>
      <c r="K981" s="153"/>
      <c r="L981" s="105" t="str">
        <f t="shared" si="62"/>
        <v/>
      </c>
      <c r="M981" s="105" t="str">
        <f>IF(ISBLANK($D981),"",MATCH($L981,SEFA!$K:$K,0))</f>
        <v/>
      </c>
      <c r="N981" s="100" t="str">
        <f t="shared" si="63"/>
        <v/>
      </c>
    </row>
    <row r="982" spans="1:14">
      <c r="A982" s="116" t="str">
        <f t="shared" si="60"/>
        <v/>
      </c>
      <c r="B982" s="25"/>
      <c r="C982" s="105" t="str">
        <f>IF($B982&gt;0,VLOOKUP($B982,'State Agencies 070824'!$H:$L,3,FALSE),"")</f>
        <v/>
      </c>
      <c r="D982" s="25"/>
      <c r="E982" s="105" t="str">
        <f>IF($D982&gt;0,VLOOKUP($D982,'ALN 070824'!$A:$C,2,FALSE),"")</f>
        <v/>
      </c>
      <c r="F982" s="24"/>
      <c r="G982" s="25"/>
      <c r="H982" s="26"/>
      <c r="J982" s="117" t="str">
        <f t="shared" si="61"/>
        <v/>
      </c>
      <c r="K982" s="153"/>
      <c r="L982" s="105" t="str">
        <f t="shared" si="62"/>
        <v/>
      </c>
      <c r="M982" s="105" t="str">
        <f>IF(ISBLANK($D982),"",MATCH($L982,SEFA!$K:$K,0))</f>
        <v/>
      </c>
      <c r="N982" s="100" t="str">
        <f t="shared" si="63"/>
        <v/>
      </c>
    </row>
    <row r="983" spans="1:14">
      <c r="A983" s="116" t="str">
        <f t="shared" si="60"/>
        <v/>
      </c>
      <c r="B983" s="25"/>
      <c r="C983" s="105" t="str">
        <f>IF($B983&gt;0,VLOOKUP($B983,'State Agencies 070824'!$H:$L,3,FALSE),"")</f>
        <v/>
      </c>
      <c r="D983" s="25"/>
      <c r="E983" s="105" t="str">
        <f>IF($D983&gt;0,VLOOKUP($D983,'ALN 070824'!$A:$C,2,FALSE),"")</f>
        <v/>
      </c>
      <c r="F983" s="24"/>
      <c r="G983" s="25"/>
      <c r="H983" s="26"/>
      <c r="J983" s="117" t="str">
        <f t="shared" si="61"/>
        <v/>
      </c>
      <c r="K983" s="153"/>
      <c r="L983" s="105" t="str">
        <f t="shared" si="62"/>
        <v/>
      </c>
      <c r="M983" s="105" t="str">
        <f>IF(ISBLANK($D983),"",MATCH($L983,SEFA!$K:$K,0))</f>
        <v/>
      </c>
      <c r="N983" s="100" t="str">
        <f t="shared" si="63"/>
        <v/>
      </c>
    </row>
    <row r="984" spans="1:14">
      <c r="A984" s="116" t="str">
        <f t="shared" si="60"/>
        <v/>
      </c>
      <c r="B984" s="25"/>
      <c r="C984" s="105" t="str">
        <f>IF($B984&gt;0,VLOOKUP($B984,'State Agencies 070824'!$H:$L,3,FALSE),"")</f>
        <v/>
      </c>
      <c r="D984" s="25"/>
      <c r="E984" s="105" t="str">
        <f>IF($D984&gt;0,VLOOKUP($D984,'ALN 070824'!$A:$C,2,FALSE),"")</f>
        <v/>
      </c>
      <c r="F984" s="24"/>
      <c r="G984" s="25"/>
      <c r="H984" s="26"/>
      <c r="J984" s="117" t="str">
        <f t="shared" si="61"/>
        <v/>
      </c>
      <c r="K984" s="153"/>
      <c r="L984" s="105" t="str">
        <f t="shared" si="62"/>
        <v/>
      </c>
      <c r="M984" s="105" t="str">
        <f>IF(ISBLANK($D984),"",MATCH($L984,SEFA!$K:$K,0))</f>
        <v/>
      </c>
      <c r="N984" s="100" t="str">
        <f t="shared" si="63"/>
        <v/>
      </c>
    </row>
    <row r="985" spans="1:14">
      <c r="A985" s="116" t="str">
        <f t="shared" si="60"/>
        <v/>
      </c>
      <c r="B985" s="25"/>
      <c r="C985" s="105" t="str">
        <f>IF($B985&gt;0,VLOOKUP($B985,'State Agencies 070824'!$H:$L,3,FALSE),"")</f>
        <v/>
      </c>
      <c r="D985" s="25"/>
      <c r="E985" s="105" t="str">
        <f>IF($D985&gt;0,VLOOKUP($D985,'ALN 070824'!$A:$C,2,FALSE),"")</f>
        <v/>
      </c>
      <c r="F985" s="24"/>
      <c r="G985" s="25"/>
      <c r="H985" s="26"/>
      <c r="J985" s="117" t="str">
        <f t="shared" si="61"/>
        <v/>
      </c>
      <c r="K985" s="153"/>
      <c r="L985" s="105" t="str">
        <f t="shared" si="62"/>
        <v/>
      </c>
      <c r="M985" s="105" t="str">
        <f>IF(ISBLANK($D985),"",MATCH($L985,SEFA!$K:$K,0))</f>
        <v/>
      </c>
      <c r="N985" s="100" t="str">
        <f t="shared" si="63"/>
        <v/>
      </c>
    </row>
    <row r="986" spans="1:14">
      <c r="A986" s="116" t="str">
        <f t="shared" si="60"/>
        <v/>
      </c>
      <c r="B986" s="25"/>
      <c r="C986" s="105" t="str">
        <f>IF($B986&gt;0,VLOOKUP($B986,'State Agencies 070824'!$H:$L,3,FALSE),"")</f>
        <v/>
      </c>
      <c r="D986" s="25"/>
      <c r="E986" s="105" t="str">
        <f>IF($D986&gt;0,VLOOKUP($D986,'ALN 070824'!$A:$C,2,FALSE),"")</f>
        <v/>
      </c>
      <c r="F986" s="24"/>
      <c r="G986" s="25"/>
      <c r="H986" s="26"/>
      <c r="J986" s="117" t="str">
        <f t="shared" si="61"/>
        <v/>
      </c>
      <c r="K986" s="153"/>
      <c r="L986" s="105" t="str">
        <f t="shared" si="62"/>
        <v/>
      </c>
      <c r="M986" s="105" t="str">
        <f>IF(ISBLANK($D986),"",MATCH($L986,SEFA!$K:$K,0))</f>
        <v/>
      </c>
      <c r="N986" s="100" t="str">
        <f t="shared" si="63"/>
        <v/>
      </c>
    </row>
    <row r="987" spans="1:14">
      <c r="A987" s="116" t="str">
        <f t="shared" si="60"/>
        <v/>
      </c>
      <c r="B987" s="25"/>
      <c r="C987" s="105" t="str">
        <f>IF($B987&gt;0,VLOOKUP($B987,'State Agencies 070824'!$H:$L,3,FALSE),"")</f>
        <v/>
      </c>
      <c r="D987" s="25"/>
      <c r="E987" s="105" t="str">
        <f>IF($D987&gt;0,VLOOKUP($D987,'ALN 070824'!$A:$C,2,FALSE),"")</f>
        <v/>
      </c>
      <c r="F987" s="24"/>
      <c r="G987" s="25"/>
      <c r="H987" s="26"/>
      <c r="J987" s="117" t="str">
        <f t="shared" si="61"/>
        <v/>
      </c>
      <c r="K987" s="153"/>
      <c r="L987" s="105" t="str">
        <f t="shared" si="62"/>
        <v/>
      </c>
      <c r="M987" s="105" t="str">
        <f>IF(ISBLANK($D987),"",MATCH($L987,SEFA!$K:$K,0))</f>
        <v/>
      </c>
      <c r="N987" s="100" t="str">
        <f t="shared" si="63"/>
        <v/>
      </c>
    </row>
    <row r="988" spans="1:14">
      <c r="A988" s="116" t="str">
        <f t="shared" si="60"/>
        <v/>
      </c>
      <c r="B988" s="25"/>
      <c r="C988" s="105" t="str">
        <f>IF($B988&gt;0,VLOOKUP($B988,'State Agencies 070824'!$H:$L,3,FALSE),"")</f>
        <v/>
      </c>
      <c r="D988" s="25"/>
      <c r="E988" s="105" t="str">
        <f>IF($D988&gt;0,VLOOKUP($D988,'ALN 070824'!$A:$C,2,FALSE),"")</f>
        <v/>
      </c>
      <c r="F988" s="24"/>
      <c r="G988" s="25"/>
      <c r="H988" s="26"/>
      <c r="J988" s="117" t="str">
        <f t="shared" si="61"/>
        <v/>
      </c>
      <c r="K988" s="153"/>
      <c r="L988" s="105" t="str">
        <f t="shared" si="62"/>
        <v/>
      </c>
      <c r="M988" s="105" t="str">
        <f>IF(ISBLANK($D988),"",MATCH($L988,SEFA!$K:$K,0))</f>
        <v/>
      </c>
      <c r="N988" s="100" t="str">
        <f t="shared" si="63"/>
        <v/>
      </c>
    </row>
    <row r="989" spans="1:14">
      <c r="A989" s="116" t="str">
        <f t="shared" si="60"/>
        <v/>
      </c>
      <c r="B989" s="25"/>
      <c r="C989" s="105" t="str">
        <f>IF($B989&gt;0,VLOOKUP($B989,'State Agencies 070824'!$H:$L,3,FALSE),"")</f>
        <v/>
      </c>
      <c r="D989" s="25"/>
      <c r="E989" s="105" t="str">
        <f>IF($D989&gt;0,VLOOKUP($D989,'ALN 070824'!$A:$C,2,FALSE),"")</f>
        <v/>
      </c>
      <c r="F989" s="24"/>
      <c r="G989" s="25"/>
      <c r="H989" s="26"/>
      <c r="J989" s="117" t="str">
        <f t="shared" si="61"/>
        <v/>
      </c>
      <c r="K989" s="153"/>
      <c r="L989" s="105" t="str">
        <f t="shared" si="62"/>
        <v/>
      </c>
      <c r="M989" s="105" t="str">
        <f>IF(ISBLANK($D989),"",MATCH($L989,SEFA!$K:$K,0))</f>
        <v/>
      </c>
      <c r="N989" s="100" t="str">
        <f t="shared" si="63"/>
        <v/>
      </c>
    </row>
    <row r="990" spans="1:14">
      <c r="A990" s="116" t="str">
        <f t="shared" si="60"/>
        <v/>
      </c>
      <c r="B990" s="25"/>
      <c r="C990" s="105" t="str">
        <f>IF($B990&gt;0,VLOOKUP($B990,'State Agencies 070824'!$H:$L,3,FALSE),"")</f>
        <v/>
      </c>
      <c r="D990" s="25"/>
      <c r="E990" s="105" t="str">
        <f>IF($D990&gt;0,VLOOKUP($D990,'ALN 070824'!$A:$C,2,FALSE),"")</f>
        <v/>
      </c>
      <c r="F990" s="24"/>
      <c r="G990" s="25"/>
      <c r="H990" s="26"/>
      <c r="J990" s="117" t="str">
        <f t="shared" si="61"/>
        <v/>
      </c>
      <c r="K990" s="153"/>
      <c r="L990" s="105" t="str">
        <f t="shared" si="62"/>
        <v/>
      </c>
      <c r="M990" s="105" t="str">
        <f>IF(ISBLANK($D990),"",MATCH($L990,SEFA!$K:$K,0))</f>
        <v/>
      </c>
      <c r="N990" s="100" t="str">
        <f t="shared" si="63"/>
        <v/>
      </c>
    </row>
    <row r="991" spans="1:14">
      <c r="A991" s="116" t="str">
        <f t="shared" si="60"/>
        <v/>
      </c>
      <c r="B991" s="25"/>
      <c r="C991" s="105" t="str">
        <f>IF($B991&gt;0,VLOOKUP($B991,'State Agencies 070824'!$H:$L,3,FALSE),"")</f>
        <v/>
      </c>
      <c r="D991" s="25"/>
      <c r="E991" s="105" t="str">
        <f>IF($D991&gt;0,VLOOKUP($D991,'ALN 070824'!$A:$C,2,FALSE),"")</f>
        <v/>
      </c>
      <c r="F991" s="24"/>
      <c r="G991" s="25"/>
      <c r="H991" s="26"/>
      <c r="J991" s="117" t="str">
        <f t="shared" si="61"/>
        <v/>
      </c>
      <c r="K991" s="153"/>
      <c r="L991" s="105" t="str">
        <f t="shared" si="62"/>
        <v/>
      </c>
      <c r="M991" s="105" t="str">
        <f>IF(ISBLANK($D991),"",MATCH($L991,SEFA!$K:$K,0))</f>
        <v/>
      </c>
      <c r="N991" s="100" t="str">
        <f t="shared" si="63"/>
        <v/>
      </c>
    </row>
    <row r="992" spans="1:14">
      <c r="A992" s="116" t="str">
        <f t="shared" si="60"/>
        <v/>
      </c>
      <c r="B992" s="25"/>
      <c r="C992" s="105" t="str">
        <f>IF($B992&gt;0,VLOOKUP($B992,'State Agencies 070824'!$H:$L,3,FALSE),"")</f>
        <v/>
      </c>
      <c r="D992" s="25"/>
      <c r="E992" s="105" t="str">
        <f>IF($D992&gt;0,VLOOKUP($D992,'ALN 070824'!$A:$C,2,FALSE),"")</f>
        <v/>
      </c>
      <c r="F992" s="24"/>
      <c r="G992" s="25"/>
      <c r="H992" s="26"/>
      <c r="J992" s="117" t="str">
        <f t="shared" si="61"/>
        <v/>
      </c>
      <c r="K992" s="153"/>
      <c r="L992" s="105" t="str">
        <f t="shared" si="62"/>
        <v/>
      </c>
      <c r="M992" s="105" t="str">
        <f>IF(ISBLANK($D992),"",MATCH($L992,SEFA!$K:$K,0))</f>
        <v/>
      </c>
      <c r="N992" s="100" t="str">
        <f t="shared" si="63"/>
        <v/>
      </c>
    </row>
    <row r="993" spans="1:14">
      <c r="A993" s="116" t="str">
        <f t="shared" si="60"/>
        <v/>
      </c>
      <c r="B993" s="25"/>
      <c r="C993" s="105" t="str">
        <f>IF($B993&gt;0,VLOOKUP($B993,'State Agencies 070824'!$H:$L,3,FALSE),"")</f>
        <v/>
      </c>
      <c r="D993" s="25"/>
      <c r="E993" s="105" t="str">
        <f>IF($D993&gt;0,VLOOKUP($D993,'ALN 070824'!$A:$C,2,FALSE),"")</f>
        <v/>
      </c>
      <c r="F993" s="24"/>
      <c r="G993" s="25"/>
      <c r="H993" s="26"/>
      <c r="J993" s="117" t="str">
        <f t="shared" si="61"/>
        <v/>
      </c>
      <c r="K993" s="153"/>
      <c r="L993" s="105" t="str">
        <f t="shared" si="62"/>
        <v/>
      </c>
      <c r="M993" s="105" t="str">
        <f>IF(ISBLANK($D993),"",MATCH($L993,SEFA!$K:$K,0))</f>
        <v/>
      </c>
      <c r="N993" s="100" t="str">
        <f t="shared" si="63"/>
        <v/>
      </c>
    </row>
    <row r="994" spans="1:14">
      <c r="A994" s="116" t="str">
        <f t="shared" si="60"/>
        <v/>
      </c>
      <c r="B994" s="25"/>
      <c r="C994" s="105" t="str">
        <f>IF($B994&gt;0,VLOOKUP($B994,'State Agencies 070824'!$H:$L,3,FALSE),"")</f>
        <v/>
      </c>
      <c r="D994" s="25"/>
      <c r="E994" s="105" t="str">
        <f>IF($D994&gt;0,VLOOKUP($D994,'ALN 070824'!$A:$C,2,FALSE),"")</f>
        <v/>
      </c>
      <c r="F994" s="24"/>
      <c r="G994" s="25"/>
      <c r="H994" s="26"/>
      <c r="J994" s="117" t="str">
        <f t="shared" si="61"/>
        <v/>
      </c>
      <c r="K994" s="153"/>
      <c r="L994" s="105" t="str">
        <f t="shared" si="62"/>
        <v/>
      </c>
      <c r="M994" s="105" t="str">
        <f>IF(ISBLANK($D994),"",MATCH($L994,SEFA!$K:$K,0))</f>
        <v/>
      </c>
      <c r="N994" s="100" t="str">
        <f t="shared" si="63"/>
        <v/>
      </c>
    </row>
    <row r="995" spans="1:14">
      <c r="A995" s="116" t="str">
        <f t="shared" si="60"/>
        <v/>
      </c>
      <c r="B995" s="25"/>
      <c r="C995" s="105" t="str">
        <f>IF($B995&gt;0,VLOOKUP($B995,'State Agencies 070824'!$H:$L,3,FALSE),"")</f>
        <v/>
      </c>
      <c r="D995" s="25"/>
      <c r="E995" s="105" t="str">
        <f>IF($D995&gt;0,VLOOKUP($D995,'ALN 070824'!$A:$C,2,FALSE),"")</f>
        <v/>
      </c>
      <c r="F995" s="24"/>
      <c r="G995" s="25"/>
      <c r="H995" s="26"/>
      <c r="J995" s="117" t="str">
        <f t="shared" si="61"/>
        <v/>
      </c>
      <c r="K995" s="153"/>
      <c r="L995" s="105" t="str">
        <f t="shared" si="62"/>
        <v/>
      </c>
      <c r="M995" s="105" t="str">
        <f>IF(ISBLANK($D995),"",MATCH($L995,SEFA!$K:$K,0))</f>
        <v/>
      </c>
      <c r="N995" s="100" t="str">
        <f t="shared" si="63"/>
        <v/>
      </c>
    </row>
    <row r="996" spans="1:14">
      <c r="A996" s="116" t="str">
        <f t="shared" si="60"/>
        <v/>
      </c>
      <c r="B996" s="25"/>
      <c r="C996" s="105" t="str">
        <f>IF($B996&gt;0,VLOOKUP($B996,'State Agencies 070824'!$H:$L,3,FALSE),"")</f>
        <v/>
      </c>
      <c r="D996" s="25"/>
      <c r="E996" s="105" t="str">
        <f>IF($D996&gt;0,VLOOKUP($D996,'ALN 070824'!$A:$C,2,FALSE),"")</f>
        <v/>
      </c>
      <c r="F996" s="24"/>
      <c r="G996" s="25"/>
      <c r="H996" s="26"/>
      <c r="J996" s="117" t="str">
        <f t="shared" si="61"/>
        <v/>
      </c>
      <c r="K996" s="153"/>
      <c r="L996" s="105" t="str">
        <f t="shared" si="62"/>
        <v/>
      </c>
      <c r="M996" s="105" t="str">
        <f>IF(ISBLANK($D996),"",MATCH($L996,SEFA!$K:$K,0))</f>
        <v/>
      </c>
      <c r="N996" s="100" t="str">
        <f t="shared" si="63"/>
        <v/>
      </c>
    </row>
    <row r="997" spans="1:14">
      <c r="A997" s="116" t="str">
        <f t="shared" si="60"/>
        <v/>
      </c>
      <c r="B997" s="25"/>
      <c r="C997" s="105" t="str">
        <f>IF($B997&gt;0,VLOOKUP($B997,'State Agencies 070824'!$H:$L,3,FALSE),"")</f>
        <v/>
      </c>
      <c r="D997" s="25"/>
      <c r="E997" s="105" t="str">
        <f>IF($D997&gt;0,VLOOKUP($D997,'ALN 070824'!$A:$C,2,FALSE),"")</f>
        <v/>
      </c>
      <c r="F997" s="24"/>
      <c r="G997" s="25"/>
      <c r="H997" s="26"/>
      <c r="J997" s="117" t="str">
        <f t="shared" si="61"/>
        <v/>
      </c>
      <c r="K997" s="153"/>
      <c r="L997" s="105" t="str">
        <f t="shared" si="62"/>
        <v/>
      </c>
      <c r="M997" s="105" t="str">
        <f>IF(ISBLANK($D997),"",MATCH($L997,SEFA!$K:$K,0))</f>
        <v/>
      </c>
      <c r="N997" s="100" t="str">
        <f t="shared" si="63"/>
        <v/>
      </c>
    </row>
    <row r="998" spans="1:14">
      <c r="A998" s="116" t="str">
        <f t="shared" si="60"/>
        <v/>
      </c>
      <c r="B998" s="25"/>
      <c r="C998" s="105" t="str">
        <f>IF($B998&gt;0,VLOOKUP($B998,'State Agencies 070824'!$H:$L,3,FALSE),"")</f>
        <v/>
      </c>
      <c r="D998" s="25"/>
      <c r="E998" s="105" t="str">
        <f>IF($D998&gt;0,VLOOKUP($D998,'ALN 070824'!$A:$C,2,FALSE),"")</f>
        <v/>
      </c>
      <c r="F998" s="24"/>
      <c r="G998" s="25"/>
      <c r="H998" s="26"/>
      <c r="J998" s="117" t="str">
        <f t="shared" si="61"/>
        <v/>
      </c>
      <c r="K998" s="153"/>
      <c r="L998" s="105" t="str">
        <f t="shared" si="62"/>
        <v/>
      </c>
      <c r="M998" s="105" t="str">
        <f>IF(ISBLANK($D998),"",MATCH($L998,SEFA!$K:$K,0))</f>
        <v/>
      </c>
      <c r="N998" s="100" t="str">
        <f t="shared" si="63"/>
        <v/>
      </c>
    </row>
    <row r="999" spans="1:14">
      <c r="A999" s="116" t="str">
        <f t="shared" si="60"/>
        <v/>
      </c>
      <c r="B999" s="25"/>
      <c r="C999" s="105" t="str">
        <f>IF($B999&gt;0,VLOOKUP($B999,'State Agencies 070824'!$H:$L,3,FALSE),"")</f>
        <v/>
      </c>
      <c r="D999" s="25"/>
      <c r="E999" s="105" t="str">
        <f>IF($D999&gt;0,VLOOKUP($D999,'ALN 070824'!$A:$C,2,FALSE),"")</f>
        <v/>
      </c>
      <c r="F999" s="24"/>
      <c r="G999" s="25"/>
      <c r="H999" s="26"/>
      <c r="J999" s="117" t="str">
        <f t="shared" si="61"/>
        <v/>
      </c>
      <c r="K999" s="153"/>
      <c r="L999" s="105" t="str">
        <f t="shared" si="62"/>
        <v/>
      </c>
      <c r="M999" s="105" t="str">
        <f>IF(ISBLANK($D999),"",MATCH($L999,SEFA!$K:$K,0))</f>
        <v/>
      </c>
      <c r="N999" s="100" t="str">
        <f t="shared" si="63"/>
        <v/>
      </c>
    </row>
    <row r="1000" spans="1:14">
      <c r="A1000" s="116" t="str">
        <f t="shared" si="60"/>
        <v/>
      </c>
      <c r="B1000" s="25"/>
      <c r="C1000" s="105" t="str">
        <f>IF($B1000&gt;0,VLOOKUP($B1000,'State Agencies 070824'!$H:$L,3,FALSE),"")</f>
        <v/>
      </c>
      <c r="D1000" s="25"/>
      <c r="E1000" s="105" t="str">
        <f>IF($D1000&gt;0,VLOOKUP($D1000,'ALN 070824'!$A:$C,2,FALSE),"")</f>
        <v/>
      </c>
      <c r="F1000" s="24"/>
      <c r="G1000" s="25"/>
      <c r="H1000" s="26"/>
      <c r="J1000" s="117" t="str">
        <f t="shared" si="61"/>
        <v/>
      </c>
      <c r="K1000" s="153"/>
      <c r="L1000" s="105" t="str">
        <f t="shared" si="62"/>
        <v/>
      </c>
      <c r="M1000" s="105" t="str">
        <f>IF(ISBLANK($D1000),"",MATCH($L1000,SEFA!$K:$K,0))</f>
        <v/>
      </c>
      <c r="N1000" s="100" t="str">
        <f t="shared" si="63"/>
        <v/>
      </c>
    </row>
  </sheetData>
  <sheetProtection algorithmName="SHA-512" hashValue="bz91VecyvIVHTGkpIo19ZoFo4t4OUY1liEbYshUAbFTCQwRefXDrj5F1f6FySuIVK88RhH1oWRMV/FJS3nus+w==" saltValue="Xr5rVxlRJ2UEE+7yW+x8Mw==" spinCount="100000" sheet="1" objects="1" scenarios="1" sort="0" autoFilter="0"/>
  <autoFilter ref="D7:D1000" xr:uid="{00000000-0001-0000-0000-000000000000}"/>
  <mergeCells count="3">
    <mergeCell ref="A3:D3"/>
    <mergeCell ref="J7:K7"/>
    <mergeCell ref="B1:G1"/>
  </mergeCells>
  <phoneticPr fontId="5" type="noConversion"/>
  <conditionalFormatting sqref="D8:D1000 G8:G1000 B8:B1000">
    <cfRule type="expression" dxfId="62" priority="36">
      <formula>IF(ISBLANK($D8),0,COUNTIF($N$8:$N$1000,$N8)&gt;1)</formula>
    </cfRule>
  </conditionalFormatting>
  <conditionalFormatting sqref="D8:D1000 G8:G1000">
    <cfRule type="expression" dxfId="61" priority="3">
      <formula>AND(NOT(ISBLANK($G8)),ISBLANK($D8))</formula>
    </cfRule>
    <cfRule type="expression" dxfId="60" priority="35">
      <formula>ISERROR($E8)</formula>
    </cfRule>
  </conditionalFormatting>
  <conditionalFormatting sqref="E8:E1000 C8:C1000">
    <cfRule type="containsErrors" dxfId="59" priority="29">
      <formula>ISERROR(C8)</formula>
    </cfRule>
  </conditionalFormatting>
  <conditionalFormatting sqref="E8:E1000 H8:H1000">
    <cfRule type="expression" dxfId="58" priority="21">
      <formula>AND($E8="Other Assistance",ISBLANK($H8))</formula>
    </cfRule>
  </conditionalFormatting>
  <conditionalFormatting sqref="F8:F1000">
    <cfRule type="expression" dxfId="57" priority="7">
      <formula>OR(($F8-ROUND($F8,0))&lt;&gt;0, _xlfn.ISFORMULA($F8))</formula>
    </cfRule>
  </conditionalFormatting>
  <conditionalFormatting sqref="J8:K1000">
    <cfRule type="expression" dxfId="56" priority="1">
      <formula>$K8="Other (Please email DOA)."</formula>
    </cfRule>
    <cfRule type="expression" dxfId="55" priority="30">
      <formula>AND(NOT(ISBLANK($K8)),$J8="")</formula>
    </cfRule>
    <cfRule type="expression" dxfId="54" priority="31">
      <formula>$K8="No expenditures during FY24."</formula>
    </cfRule>
    <cfRule type="expression" dxfId="53" priority="32">
      <formula>AND(ISERROR($M8),ISBLANK($K8))</formula>
    </cfRule>
  </conditionalFormatting>
  <dataValidations xWindow="863" yWindow="334" count="3">
    <dataValidation type="whole" allowBlank="1" showInputMessage="1" showErrorMessage="1" sqref="F8:F1000" xr:uid="{00000000-0002-0000-0000-000000000000}">
      <formula1>-1000000000000000000</formula1>
      <formula2>1000000000000000000</formula2>
    </dataValidation>
    <dataValidation type="textLength" allowBlank="1" showInputMessage="1" showErrorMessage="1" errorTitle="Invalid ALN" error="Please verify and enter the correct ALN._x000a_Contact DOA if assistance needed." sqref="D7:D1000" xr:uid="{00000000-0002-0000-0000-000002000000}">
      <formula1>6</formula1>
      <formula2>7</formula2>
    </dataValidation>
    <dataValidation type="list" allowBlank="1" showInputMessage="1" showErrorMessage="1" sqref="K8:K1000" xr:uid="{33CB4CB6-B406-4F8C-9C43-57986911E36D}">
      <formula1>IF($J8="","",$L$4:$L$5)</formula1>
    </dataValidation>
  </dataValidations>
  <pageMargins left="0.5" right="0.5" top="1" bottom="0.6" header="0.5" footer="0.3"/>
  <pageSetup scale="66" fitToHeight="100" orientation="landscape" r:id="rId1"/>
  <headerFooter>
    <oddHeader>&amp;C&amp;"Arial,Bold"Attachment CU5
Federal Schedules
&amp;A</oddHeader>
    <oddFooter xml:space="preserve">&amp;L&amp;F
&amp;A&amp;RPage &amp;P of &amp;N
&amp;D </oddFooter>
  </headerFooter>
  <legacyDrawing r:id="rId2"/>
  <extLst>
    <ext xmlns:x14="http://schemas.microsoft.com/office/spreadsheetml/2009/9/main" uri="{CCE6A557-97BC-4b89-ADB6-D9C93CAAB3DF}">
      <x14:dataValidations xmlns:xm="http://schemas.microsoft.com/office/excel/2006/main" xWindow="863" yWindow="334" count="3">
        <x14:dataValidation type="list" allowBlank="1" showInputMessage="1" showErrorMessage="1" prompt="@ = R&amp;D_x000a_# = COVID-19_x000a_+ = COVID-19 R&amp;D_x000a_% = IIJA_x000a_&amp; = IIJA R&amp;D" xr:uid="{00000000-0002-0000-0000-000001000000}">
          <x14:formula1>
            <xm:f>'REVISION CONTROL LOG'!$I$3:$I$7</xm:f>
          </x14:formula1>
          <xm:sqref>G8:G1000</xm:sqref>
        </x14:dataValidation>
        <x14:dataValidation type="list" allowBlank="1" showDropDown="1" showInputMessage="1" showErrorMessage="1" errorTitle="Invalid Agency Number" error="Please verify the agency number." xr:uid="{00000000-0002-0000-0000-000005000000}">
          <x14:formula1>
            <xm:f>'State Agencies 070824'!$H:$H</xm:f>
          </x14:formula1>
          <xm:sqref>B9:B1000</xm:sqref>
        </x14:dataValidation>
        <x14:dataValidation type="list" allowBlank="1" showDropDown="1" showInputMessage="1" showErrorMessage="1" errorTitle="Invalid Agency Number" error="Please verify the agency number." xr:uid="{00000000-0002-0000-0000-000006000000}">
          <x14:formula1>
            <xm:f>'State Agencies 070824'!$H:H</xm:f>
          </x14:formula1>
          <xm:sqref>B8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1000"/>
  <sheetViews>
    <sheetView showGridLines="0" zoomScaleNormal="100" workbookViewId="0">
      <pane xSplit="1" ySplit="7" topLeftCell="B8" activePane="bottomRight" state="frozen"/>
      <selection activeCell="H35" sqref="H35"/>
      <selection pane="topRight" activeCell="H35" sqref="H35"/>
      <selection pane="bottomLeft" activeCell="H35" sqref="H35"/>
      <selection pane="bottomRight" activeCell="K1" sqref="K1:N1048576"/>
    </sheetView>
  </sheetViews>
  <sheetFormatPr defaultColWidth="9.140625" defaultRowHeight="11.25"/>
  <cols>
    <col min="1" max="1" width="13.7109375" style="116" customWidth="1"/>
    <col min="2" max="2" width="13" style="116" customWidth="1"/>
    <col min="3" max="3" width="29.140625" style="105" customWidth="1"/>
    <col min="4" max="4" width="8.140625" style="118" customWidth="1"/>
    <col min="5" max="5" width="7.140625" style="116" customWidth="1"/>
    <col min="6" max="6" width="42" style="99" customWidth="1"/>
    <col min="7" max="7" width="20.5703125" style="123" bestFit="1" customWidth="1"/>
    <col min="8" max="8" width="30.140625" style="105" customWidth="1"/>
    <col min="9" max="9" width="1.28515625" style="105" customWidth="1"/>
    <col min="10" max="10" width="58" style="100" customWidth="1"/>
    <col min="11" max="11" width="5.7109375" style="100" hidden="1" customWidth="1"/>
    <col min="12" max="12" width="6.85546875" style="105" hidden="1" customWidth="1"/>
    <col min="13" max="13" width="6.5703125" style="105" hidden="1" customWidth="1"/>
    <col min="14" max="14" width="6.85546875" style="100" hidden="1" customWidth="1"/>
    <col min="15" max="16384" width="9.140625" style="100"/>
  </cols>
  <sheetData>
    <row r="1" spans="1:14" s="76" customFormat="1" ht="12.75">
      <c r="A1" s="82" t="s">
        <v>8733</v>
      </c>
      <c r="B1" s="257" t="str">
        <f>SEFA!$B$1</f>
        <v/>
      </c>
      <c r="C1" s="257"/>
      <c r="D1" s="257"/>
      <c r="E1" s="257"/>
      <c r="F1" s="257"/>
      <c r="G1" s="257"/>
      <c r="H1" s="257"/>
      <c r="I1" s="74"/>
      <c r="L1" s="74"/>
      <c r="M1" s="74"/>
    </row>
    <row r="2" spans="1:14" s="76" customFormat="1" ht="12.75">
      <c r="A2" s="82" t="s">
        <v>8734</v>
      </c>
      <c r="B2" s="111" t="str">
        <f>IF(SEFA!$B$2&gt;0,SEFA!$B$2,"")</f>
        <v/>
      </c>
      <c r="C2" s="77"/>
      <c r="D2" s="84"/>
      <c r="E2" s="75"/>
      <c r="F2" s="79"/>
      <c r="G2" s="121"/>
      <c r="H2" s="77"/>
      <c r="I2" s="74"/>
      <c r="L2" s="74"/>
      <c r="M2" s="74"/>
    </row>
    <row r="3" spans="1:14" s="76" customFormat="1" ht="12.75">
      <c r="A3" s="251" t="s">
        <v>3229</v>
      </c>
      <c r="B3" s="252"/>
      <c r="C3" s="252"/>
      <c r="D3" s="252"/>
      <c r="E3" s="252"/>
      <c r="F3" s="252"/>
      <c r="G3" s="121"/>
      <c r="H3" s="77"/>
      <c r="I3" s="75"/>
      <c r="L3" s="75"/>
      <c r="M3" s="75"/>
    </row>
    <row r="4" spans="1:14" s="76" customFormat="1" ht="12.75">
      <c r="A4" s="75"/>
      <c r="B4" s="75"/>
      <c r="C4" s="77"/>
      <c r="D4" s="78"/>
      <c r="E4" s="75"/>
      <c r="F4" s="79"/>
      <c r="G4" s="121"/>
      <c r="H4" s="77"/>
      <c r="I4" s="75"/>
      <c r="L4" s="75"/>
      <c r="M4" s="75"/>
    </row>
    <row r="5" spans="1:14" s="76" customFormat="1" ht="12.75">
      <c r="A5" s="75"/>
      <c r="B5" s="75"/>
      <c r="C5" s="77"/>
      <c r="D5" s="78"/>
      <c r="E5" s="75"/>
      <c r="F5" s="113" t="s">
        <v>1037</v>
      </c>
      <c r="G5" s="122">
        <f>SUM($G$8:$G$1000)</f>
        <v>0</v>
      </c>
      <c r="H5" s="77"/>
      <c r="I5" s="75"/>
      <c r="L5" s="75"/>
      <c r="M5" s="75"/>
    </row>
    <row r="6" spans="1:14" ht="12.75">
      <c r="I6" s="77"/>
      <c r="L6" s="77"/>
      <c r="M6" s="77"/>
    </row>
    <row r="7" spans="1:14" ht="45" customHeight="1">
      <c r="A7" s="95" t="s">
        <v>4966</v>
      </c>
      <c r="B7" s="95" t="s">
        <v>427</v>
      </c>
      <c r="C7" s="95" t="s">
        <v>428</v>
      </c>
      <c r="D7" s="96" t="s">
        <v>6303</v>
      </c>
      <c r="E7" s="154" t="s">
        <v>8248</v>
      </c>
      <c r="F7" s="95" t="s">
        <v>2215</v>
      </c>
      <c r="G7" s="97" t="s">
        <v>2079</v>
      </c>
      <c r="H7" s="98" t="s">
        <v>7666</v>
      </c>
      <c r="I7" s="99"/>
      <c r="K7" s="101" t="s">
        <v>8330</v>
      </c>
      <c r="L7" s="101" t="s">
        <v>8332</v>
      </c>
      <c r="M7" s="101" t="s">
        <v>8333</v>
      </c>
      <c r="N7" s="101" t="s">
        <v>8331</v>
      </c>
    </row>
    <row r="8" spans="1:14">
      <c r="A8" s="118" t="str">
        <f>IF($B8=0,"",$B$2)</f>
        <v/>
      </c>
      <c r="B8" s="25"/>
      <c r="C8" s="105" t="str">
        <f>IF($B8&gt;0,VLOOKUP($B8,'State Agencies 070824'!$H:$L,3,FALSE),"")</f>
        <v/>
      </c>
      <c r="D8" s="23"/>
      <c r="E8" s="28"/>
      <c r="F8" s="105" t="str">
        <f>IF($D8&gt;0,VLOOKUP($D8,'ALN 070824'!$A:$C,2,FALSE),"")</f>
        <v/>
      </c>
      <c r="G8" s="44"/>
      <c r="H8" s="26"/>
      <c r="J8" s="100" t="str">
        <f>IF(OR(D8="84.425",D8="84.032"),"Please complete the ALN with alpha character.",IFERROR(IF(AND(F8="Other Assistance",ISBLANK(H8)),"Program Name required, please provide the Other ID Number (if applicable).",""),""))</f>
        <v/>
      </c>
      <c r="K8" s="100" t="str">
        <f>CONCATENATE($D8,$E8)</f>
        <v/>
      </c>
      <c r="L8" s="105" t="str">
        <f>IF(ISBLANK($D8),"",MATCH($K8,SEFA!$K:$K,0))</f>
        <v/>
      </c>
      <c r="M8" s="105" t="str">
        <f>IF(ISBLANK($D8),"",MATCH($K8,'RECEIVED FROM NONSTATE'!$L:$L,0))</f>
        <v/>
      </c>
      <c r="N8" s="100" t="str">
        <f>CONCATENATE($B8,$D8,$E8,$H8)</f>
        <v/>
      </c>
    </row>
    <row r="9" spans="1:14">
      <c r="A9" s="118" t="str">
        <f t="shared" ref="A9:A72" si="0">IF($B9=0,"",$B$2)</f>
        <v/>
      </c>
      <c r="B9" s="25"/>
      <c r="C9" s="105" t="str">
        <f>IF($B9&gt;0,VLOOKUP($B9,'State Agencies 070824'!$H:$L,3,FALSE),"")</f>
        <v/>
      </c>
      <c r="D9" s="23"/>
      <c r="E9" s="28"/>
      <c r="F9" s="105" t="str">
        <f>IF($D9&gt;0,VLOOKUP($D9,'ALN 070824'!$A:$C,2,FALSE),"")</f>
        <v/>
      </c>
      <c r="G9" s="44"/>
      <c r="H9" s="26"/>
      <c r="J9" s="100" t="str">
        <f t="shared" ref="J9:J72" si="1">IF(OR(D9="84.425",D9="84.032"),"Please complete the ALN with alpha character.",IFERROR(IF(AND(F9="Other Assistance",ISBLANK(H9)),"Program Name required, please provide the Other ID Number (if applicable).",""),""))</f>
        <v/>
      </c>
      <c r="K9" s="100" t="str">
        <f t="shared" ref="K9:K72" si="2">CONCATENATE($D9,$E9)</f>
        <v/>
      </c>
      <c r="L9" s="105" t="str">
        <f>IF(ISBLANK($D9),"",MATCH($K9,SEFA!$K:$K,0))</f>
        <v/>
      </c>
      <c r="M9" s="105" t="str">
        <f>IF(ISBLANK($D9),"",MATCH($K9,'RECEIVED FROM NONSTATE'!$L:$L,0))</f>
        <v/>
      </c>
      <c r="N9" s="100" t="str">
        <f t="shared" ref="N9:N72" si="3">CONCATENATE($B9,$D9,$E9,$H9)</f>
        <v/>
      </c>
    </row>
    <row r="10" spans="1:14">
      <c r="A10" s="118" t="str">
        <f t="shared" si="0"/>
        <v/>
      </c>
      <c r="B10" s="25"/>
      <c r="C10" s="105" t="str">
        <f>IF($B10&gt;0,VLOOKUP($B10,'State Agencies 070824'!$H:$L,3,FALSE),"")</f>
        <v/>
      </c>
      <c r="D10" s="23"/>
      <c r="E10" s="28"/>
      <c r="F10" s="105" t="str">
        <f>IF($D10&gt;0,VLOOKUP($D10,'ALN 070824'!$A:$C,2,FALSE),"")</f>
        <v/>
      </c>
      <c r="G10" s="44"/>
      <c r="H10" s="26"/>
      <c r="J10" s="100" t="str">
        <f t="shared" si="1"/>
        <v/>
      </c>
      <c r="K10" s="100" t="str">
        <f t="shared" si="2"/>
        <v/>
      </c>
      <c r="L10" s="105" t="str">
        <f>IF(ISBLANK($D10),"",MATCH($K10,SEFA!$K:$K,0))</f>
        <v/>
      </c>
      <c r="M10" s="105" t="str">
        <f>IF(ISBLANK($D10),"",MATCH($K10,'RECEIVED FROM NONSTATE'!$L:$L,0))</f>
        <v/>
      </c>
      <c r="N10" s="100" t="str">
        <f t="shared" si="3"/>
        <v/>
      </c>
    </row>
    <row r="11" spans="1:14">
      <c r="A11" s="118" t="str">
        <f t="shared" si="0"/>
        <v/>
      </c>
      <c r="B11" s="25"/>
      <c r="C11" s="105" t="str">
        <f>IF($B11&gt;0,VLOOKUP($B11,'State Agencies 070824'!$H:$L,3,FALSE),"")</f>
        <v/>
      </c>
      <c r="D11" s="23"/>
      <c r="E11" s="28"/>
      <c r="F11" s="105" t="str">
        <f>IF($D11&gt;0,VLOOKUP($D11,'ALN 070824'!$A:$C,2,FALSE),"")</f>
        <v/>
      </c>
      <c r="G11" s="44"/>
      <c r="H11" s="26"/>
      <c r="J11" s="100" t="str">
        <f t="shared" si="1"/>
        <v/>
      </c>
      <c r="K11" s="100" t="str">
        <f t="shared" si="2"/>
        <v/>
      </c>
      <c r="L11" s="105" t="str">
        <f>IF(ISBLANK($D11),"",MATCH($K11,SEFA!$K:$K,0))</f>
        <v/>
      </c>
      <c r="M11" s="105" t="str">
        <f>IF(ISBLANK($D11),"",MATCH($K11,'RECEIVED FROM NONSTATE'!$L:$L,0))</f>
        <v/>
      </c>
      <c r="N11" s="100" t="str">
        <f t="shared" si="3"/>
        <v/>
      </c>
    </row>
    <row r="12" spans="1:14">
      <c r="A12" s="118" t="str">
        <f t="shared" si="0"/>
        <v/>
      </c>
      <c r="B12" s="25"/>
      <c r="C12" s="105" t="str">
        <f>IF($B12&gt;0,VLOOKUP($B12,'State Agencies 070824'!$H:$L,3,FALSE),"")</f>
        <v/>
      </c>
      <c r="D12" s="23"/>
      <c r="E12" s="28"/>
      <c r="F12" s="105" t="str">
        <f>IF($D12&gt;0,VLOOKUP($D12,'ALN 070824'!$A:$C,2,FALSE),"")</f>
        <v/>
      </c>
      <c r="G12" s="44"/>
      <c r="H12" s="26"/>
      <c r="J12" s="100" t="str">
        <f t="shared" si="1"/>
        <v/>
      </c>
      <c r="K12" s="100" t="str">
        <f t="shared" si="2"/>
        <v/>
      </c>
      <c r="L12" s="105" t="str">
        <f>IF(ISBLANK($D12),"",MATCH($K12,SEFA!$K:$K,0))</f>
        <v/>
      </c>
      <c r="M12" s="105" t="str">
        <f>IF(ISBLANK($D12),"",MATCH($K12,'RECEIVED FROM NONSTATE'!$L:$L,0))</f>
        <v/>
      </c>
      <c r="N12" s="100" t="str">
        <f t="shared" si="3"/>
        <v/>
      </c>
    </row>
    <row r="13" spans="1:14">
      <c r="A13" s="118" t="str">
        <f t="shared" si="0"/>
        <v/>
      </c>
      <c r="B13" s="25"/>
      <c r="C13" s="105" t="str">
        <f>IF($B13&gt;0,VLOOKUP($B13,'State Agencies 070824'!$H:$L,3,FALSE),"")</f>
        <v/>
      </c>
      <c r="D13" s="23"/>
      <c r="E13" s="28"/>
      <c r="F13" s="105" t="str">
        <f>IF($D13&gt;0,VLOOKUP($D13,'ALN 070824'!$A:$C,2,FALSE),"")</f>
        <v/>
      </c>
      <c r="G13" s="44"/>
      <c r="H13" s="26"/>
      <c r="J13" s="100" t="str">
        <f t="shared" si="1"/>
        <v/>
      </c>
      <c r="K13" s="100" t="str">
        <f t="shared" si="2"/>
        <v/>
      </c>
      <c r="L13" s="105" t="str">
        <f>IF(ISBLANK($D13),"",MATCH($K13,SEFA!$K:$K,0))</f>
        <v/>
      </c>
      <c r="M13" s="105" t="str">
        <f>IF(ISBLANK($D13),"",MATCH($K13,'RECEIVED FROM NONSTATE'!$L:$L,0))</f>
        <v/>
      </c>
      <c r="N13" s="100" t="str">
        <f t="shared" si="3"/>
        <v/>
      </c>
    </row>
    <row r="14" spans="1:14">
      <c r="A14" s="118" t="str">
        <f t="shared" si="0"/>
        <v/>
      </c>
      <c r="B14" s="25"/>
      <c r="C14" s="105" t="str">
        <f>IF($B14&gt;0,VLOOKUP($B14,'State Agencies 070824'!$H:$L,3,FALSE),"")</f>
        <v/>
      </c>
      <c r="D14" s="23"/>
      <c r="E14" s="28"/>
      <c r="F14" s="105" t="str">
        <f>IF($D14&gt;0,VLOOKUP($D14,'ALN 070824'!$A:$C,2,FALSE),"")</f>
        <v/>
      </c>
      <c r="G14" s="44"/>
      <c r="H14" s="26"/>
      <c r="J14" s="100" t="str">
        <f t="shared" si="1"/>
        <v/>
      </c>
      <c r="K14" s="100" t="str">
        <f t="shared" si="2"/>
        <v/>
      </c>
      <c r="L14" s="105" t="str">
        <f>IF(ISBLANK($D14),"",MATCH($K14,SEFA!$K:$K,0))</f>
        <v/>
      </c>
      <c r="M14" s="105" t="str">
        <f>IF(ISBLANK($D14),"",MATCH($K14,'RECEIVED FROM NONSTATE'!$L:$L,0))</f>
        <v/>
      </c>
      <c r="N14" s="100" t="str">
        <f t="shared" si="3"/>
        <v/>
      </c>
    </row>
    <row r="15" spans="1:14">
      <c r="A15" s="118" t="str">
        <f t="shared" si="0"/>
        <v/>
      </c>
      <c r="B15" s="25"/>
      <c r="C15" s="105" t="str">
        <f>IF($B15&gt;0,VLOOKUP($B15,'State Agencies 070824'!$H:$L,3,FALSE),"")</f>
        <v/>
      </c>
      <c r="D15" s="23"/>
      <c r="E15" s="28"/>
      <c r="F15" s="105" t="str">
        <f>IF($D15&gt;0,VLOOKUP($D15,'ALN 070824'!$A:$C,2,FALSE),"")</f>
        <v/>
      </c>
      <c r="G15" s="44"/>
      <c r="H15" s="26"/>
      <c r="J15" s="100" t="str">
        <f t="shared" si="1"/>
        <v/>
      </c>
      <c r="K15" s="100" t="str">
        <f t="shared" si="2"/>
        <v/>
      </c>
      <c r="L15" s="105" t="str">
        <f>IF(ISBLANK($D15),"",MATCH($K15,SEFA!$K:$K,0))</f>
        <v/>
      </c>
      <c r="M15" s="105" t="str">
        <f>IF(ISBLANK($D15),"",MATCH($K15,'RECEIVED FROM NONSTATE'!$L:$L,0))</f>
        <v/>
      </c>
      <c r="N15" s="100" t="str">
        <f t="shared" si="3"/>
        <v/>
      </c>
    </row>
    <row r="16" spans="1:14">
      <c r="A16" s="118" t="str">
        <f t="shared" si="0"/>
        <v/>
      </c>
      <c r="B16" s="25"/>
      <c r="C16" s="105" t="str">
        <f>IF($B16&gt;0,VLOOKUP($B16,'State Agencies 070824'!$H:$L,3,FALSE),"")</f>
        <v/>
      </c>
      <c r="D16" s="23"/>
      <c r="E16" s="28"/>
      <c r="F16" s="105" t="str">
        <f>IF($D16&gt;0,VLOOKUP($D16,'ALN 070824'!$A:$C,2,FALSE),"")</f>
        <v/>
      </c>
      <c r="G16" s="44"/>
      <c r="H16" s="26"/>
      <c r="J16" s="100" t="str">
        <f t="shared" si="1"/>
        <v/>
      </c>
      <c r="K16" s="100" t="str">
        <f t="shared" si="2"/>
        <v/>
      </c>
      <c r="L16" s="105" t="str">
        <f>IF(ISBLANK($D16),"",MATCH($K16,SEFA!$K:$K,0))</f>
        <v/>
      </c>
      <c r="M16" s="105" t="str">
        <f>IF(ISBLANK($D16),"",MATCH($K16,'RECEIVED FROM NONSTATE'!$L:$L,0))</f>
        <v/>
      </c>
      <c r="N16" s="100" t="str">
        <f t="shared" si="3"/>
        <v/>
      </c>
    </row>
    <row r="17" spans="1:14">
      <c r="A17" s="118" t="str">
        <f t="shared" si="0"/>
        <v/>
      </c>
      <c r="B17" s="25"/>
      <c r="C17" s="105" t="str">
        <f>IF($B17&gt;0,VLOOKUP($B17,'State Agencies 070824'!$H:$L,3,FALSE),"")</f>
        <v/>
      </c>
      <c r="D17" s="23"/>
      <c r="E17" s="28"/>
      <c r="F17" s="105" t="str">
        <f>IF($D17&gt;0,VLOOKUP($D17,'ALN 070824'!$A:$C,2,FALSE),"")</f>
        <v/>
      </c>
      <c r="G17" s="44"/>
      <c r="H17" s="26"/>
      <c r="J17" s="100" t="str">
        <f t="shared" si="1"/>
        <v/>
      </c>
      <c r="K17" s="100" t="str">
        <f t="shared" si="2"/>
        <v/>
      </c>
      <c r="L17" s="105" t="str">
        <f>IF(ISBLANK($D17),"",MATCH($K17,SEFA!$K:$K,0))</f>
        <v/>
      </c>
      <c r="M17" s="105" t="str">
        <f>IF(ISBLANK($D17),"",MATCH($K17,'RECEIVED FROM NONSTATE'!$L:$L,0))</f>
        <v/>
      </c>
      <c r="N17" s="100" t="str">
        <f t="shared" si="3"/>
        <v/>
      </c>
    </row>
    <row r="18" spans="1:14">
      <c r="A18" s="118" t="str">
        <f t="shared" si="0"/>
        <v/>
      </c>
      <c r="B18" s="25"/>
      <c r="C18" s="105" t="str">
        <f>IF($B18&gt;0,VLOOKUP($B18,'State Agencies 070824'!$H:$L,3,FALSE),"")</f>
        <v/>
      </c>
      <c r="D18" s="23"/>
      <c r="E18" s="28"/>
      <c r="F18" s="105" t="str">
        <f>IF($D18&gt;0,VLOOKUP($D18,'ALN 070824'!$A:$C,2,FALSE),"")</f>
        <v/>
      </c>
      <c r="G18" s="44"/>
      <c r="H18" s="26"/>
      <c r="J18" s="100" t="str">
        <f t="shared" si="1"/>
        <v/>
      </c>
      <c r="K18" s="100" t="str">
        <f t="shared" si="2"/>
        <v/>
      </c>
      <c r="L18" s="105" t="str">
        <f>IF(ISBLANK($D18),"",MATCH($K18,SEFA!$K:$K,0))</f>
        <v/>
      </c>
      <c r="M18" s="105" t="str">
        <f>IF(ISBLANK($D18),"",MATCH($K18,'RECEIVED FROM NONSTATE'!$L:$L,0))</f>
        <v/>
      </c>
      <c r="N18" s="100" t="str">
        <f t="shared" si="3"/>
        <v/>
      </c>
    </row>
    <row r="19" spans="1:14">
      <c r="A19" s="118" t="str">
        <f t="shared" si="0"/>
        <v/>
      </c>
      <c r="B19" s="25"/>
      <c r="C19" s="105" t="str">
        <f>IF($B19&gt;0,VLOOKUP($B19,'State Agencies 070824'!$H:$L,3,FALSE),"")</f>
        <v/>
      </c>
      <c r="D19" s="23"/>
      <c r="E19" s="28"/>
      <c r="F19" s="105" t="str">
        <f>IF($D19&gt;0,VLOOKUP($D19,'ALN 070824'!$A:$C,2,FALSE),"")</f>
        <v/>
      </c>
      <c r="G19" s="44"/>
      <c r="H19" s="26"/>
      <c r="J19" s="100" t="str">
        <f t="shared" si="1"/>
        <v/>
      </c>
      <c r="K19" s="100" t="str">
        <f t="shared" si="2"/>
        <v/>
      </c>
      <c r="L19" s="105" t="str">
        <f>IF(ISBLANK($D19),"",MATCH($K19,SEFA!$K:$K,0))</f>
        <v/>
      </c>
      <c r="M19" s="105" t="str">
        <f>IF(ISBLANK($D19),"",MATCH($K19,'RECEIVED FROM NONSTATE'!$L:$L,0))</f>
        <v/>
      </c>
      <c r="N19" s="100" t="str">
        <f t="shared" si="3"/>
        <v/>
      </c>
    </row>
    <row r="20" spans="1:14">
      <c r="A20" s="118" t="str">
        <f t="shared" si="0"/>
        <v/>
      </c>
      <c r="B20" s="25"/>
      <c r="C20" s="105" t="str">
        <f>IF($B20&gt;0,VLOOKUP($B20,'State Agencies 070824'!$H:$L,3,FALSE),"")</f>
        <v/>
      </c>
      <c r="D20" s="23"/>
      <c r="E20" s="28"/>
      <c r="F20" s="105" t="str">
        <f>IF($D20&gt;0,VLOOKUP($D20,'ALN 070824'!$A:$C,2,FALSE),"")</f>
        <v/>
      </c>
      <c r="G20" s="44"/>
      <c r="H20" s="26"/>
      <c r="J20" s="100" t="str">
        <f t="shared" si="1"/>
        <v/>
      </c>
      <c r="K20" s="100" t="str">
        <f t="shared" si="2"/>
        <v/>
      </c>
      <c r="L20" s="105" t="str">
        <f>IF(ISBLANK($D20),"",MATCH($K20,SEFA!$K:$K,0))</f>
        <v/>
      </c>
      <c r="M20" s="105" t="str">
        <f>IF(ISBLANK($D20),"",MATCH($K20,'RECEIVED FROM NONSTATE'!$L:$L,0))</f>
        <v/>
      </c>
      <c r="N20" s="100" t="str">
        <f t="shared" si="3"/>
        <v/>
      </c>
    </row>
    <row r="21" spans="1:14">
      <c r="A21" s="118" t="str">
        <f t="shared" si="0"/>
        <v/>
      </c>
      <c r="B21" s="25"/>
      <c r="C21" s="105" t="str">
        <f>IF($B21&gt;0,VLOOKUP($B21,'State Agencies 070824'!$H:$L,3,FALSE),"")</f>
        <v/>
      </c>
      <c r="D21" s="23"/>
      <c r="E21" s="28"/>
      <c r="F21" s="105" t="str">
        <f>IF($D21&gt;0,VLOOKUP($D21,'ALN 070824'!$A:$C,2,FALSE),"")</f>
        <v/>
      </c>
      <c r="G21" s="44"/>
      <c r="H21" s="26"/>
      <c r="J21" s="100" t="str">
        <f t="shared" si="1"/>
        <v/>
      </c>
      <c r="K21" s="100" t="str">
        <f t="shared" si="2"/>
        <v/>
      </c>
      <c r="L21" s="105" t="str">
        <f>IF(ISBLANK($D21),"",MATCH($K21,SEFA!$K:$K,0))</f>
        <v/>
      </c>
      <c r="M21" s="105" t="str">
        <f>IF(ISBLANK($D21),"",MATCH($K21,'RECEIVED FROM NONSTATE'!$L:$L,0))</f>
        <v/>
      </c>
      <c r="N21" s="100" t="str">
        <f t="shared" si="3"/>
        <v/>
      </c>
    </row>
    <row r="22" spans="1:14">
      <c r="A22" s="118" t="str">
        <f t="shared" si="0"/>
        <v/>
      </c>
      <c r="B22" s="25"/>
      <c r="C22" s="105" t="str">
        <f>IF($B22&gt;0,VLOOKUP($B22,'State Agencies 070824'!$H:$L,3,FALSE),"")</f>
        <v/>
      </c>
      <c r="D22" s="23"/>
      <c r="E22" s="28"/>
      <c r="F22" s="105" t="str">
        <f>IF($D22&gt;0,VLOOKUP($D22,'ALN 070824'!$A:$C,2,FALSE),"")</f>
        <v/>
      </c>
      <c r="G22" s="44"/>
      <c r="H22" s="26"/>
      <c r="J22" s="100" t="str">
        <f t="shared" si="1"/>
        <v/>
      </c>
      <c r="K22" s="100" t="str">
        <f t="shared" si="2"/>
        <v/>
      </c>
      <c r="L22" s="105" t="str">
        <f>IF(ISBLANK($D22),"",MATCH($K22,SEFA!$K:$K,0))</f>
        <v/>
      </c>
      <c r="M22" s="105" t="str">
        <f>IF(ISBLANK($D22),"",MATCH($K22,'RECEIVED FROM NONSTATE'!$L:$L,0))</f>
        <v/>
      </c>
      <c r="N22" s="100" t="str">
        <f t="shared" si="3"/>
        <v/>
      </c>
    </row>
    <row r="23" spans="1:14">
      <c r="A23" s="118" t="str">
        <f t="shared" si="0"/>
        <v/>
      </c>
      <c r="B23" s="25"/>
      <c r="C23" s="105" t="str">
        <f>IF($B23&gt;0,VLOOKUP($B23,'State Agencies 070824'!$H:$L,3,FALSE),"")</f>
        <v/>
      </c>
      <c r="D23" s="23"/>
      <c r="E23" s="28"/>
      <c r="F23" s="105" t="str">
        <f>IF($D23&gt;0,VLOOKUP($D23,'ALN 070824'!$A:$C,2,FALSE),"")</f>
        <v/>
      </c>
      <c r="G23" s="44"/>
      <c r="H23" s="26"/>
      <c r="J23" s="100" t="str">
        <f t="shared" si="1"/>
        <v/>
      </c>
      <c r="K23" s="100" t="str">
        <f t="shared" si="2"/>
        <v/>
      </c>
      <c r="L23" s="105" t="str">
        <f>IF(ISBLANK($D23),"",MATCH($K23,SEFA!$K:$K,0))</f>
        <v/>
      </c>
      <c r="M23" s="105" t="str">
        <f>IF(ISBLANK($D23),"",MATCH($K23,'RECEIVED FROM NONSTATE'!$L:$L,0))</f>
        <v/>
      </c>
      <c r="N23" s="100" t="str">
        <f t="shared" si="3"/>
        <v/>
      </c>
    </row>
    <row r="24" spans="1:14">
      <c r="A24" s="118" t="str">
        <f>IF($B24=0,"",$B$2)</f>
        <v/>
      </c>
      <c r="B24" s="25"/>
      <c r="C24" s="105" t="str">
        <f>IF($B24&gt;0,VLOOKUP($B24,'State Agencies 070824'!$H:$L,3,FALSE),"")</f>
        <v/>
      </c>
      <c r="D24" s="23"/>
      <c r="E24" s="28"/>
      <c r="F24" s="105" t="str">
        <f>IF($D24&gt;0,VLOOKUP($D24,'ALN 070824'!$A:$C,2,FALSE),"")</f>
        <v/>
      </c>
      <c r="G24" s="44"/>
      <c r="H24" s="26"/>
      <c r="J24" s="100" t="str">
        <f t="shared" si="1"/>
        <v/>
      </c>
      <c r="K24" s="100" t="str">
        <f t="shared" si="2"/>
        <v/>
      </c>
      <c r="L24" s="105" t="str">
        <f>IF(ISBLANK($D24),"",MATCH($K24,SEFA!$K:$K,0))</f>
        <v/>
      </c>
      <c r="M24" s="105" t="str">
        <f>IF(ISBLANK($D24),"",MATCH($K24,'RECEIVED FROM NONSTATE'!$L:$L,0))</f>
        <v/>
      </c>
      <c r="N24" s="100" t="str">
        <f t="shared" si="3"/>
        <v/>
      </c>
    </row>
    <row r="25" spans="1:14">
      <c r="A25" s="118" t="str">
        <f t="shared" si="0"/>
        <v/>
      </c>
      <c r="B25" s="25"/>
      <c r="C25" s="105" t="str">
        <f>IF($B25&gt;0,VLOOKUP($B25,'State Agencies 070824'!$H:$L,3,FALSE),"")</f>
        <v/>
      </c>
      <c r="D25" s="23"/>
      <c r="E25" s="28"/>
      <c r="F25" s="105" t="str">
        <f>IF($D25&gt;0,VLOOKUP($D25,'ALN 070824'!$A:$C,2,FALSE),"")</f>
        <v/>
      </c>
      <c r="G25" s="44"/>
      <c r="H25" s="26"/>
      <c r="J25" s="100" t="str">
        <f t="shared" si="1"/>
        <v/>
      </c>
      <c r="K25" s="100" t="str">
        <f t="shared" si="2"/>
        <v/>
      </c>
      <c r="L25" s="105" t="str">
        <f>IF(ISBLANK($D25),"",MATCH($K25,SEFA!$K:$K,0))</f>
        <v/>
      </c>
      <c r="M25" s="105" t="str">
        <f>IF(ISBLANK($D25),"",MATCH($K25,'RECEIVED FROM NONSTATE'!$L:$L,0))</f>
        <v/>
      </c>
      <c r="N25" s="100" t="str">
        <f t="shared" si="3"/>
        <v/>
      </c>
    </row>
    <row r="26" spans="1:14">
      <c r="A26" s="118" t="str">
        <f t="shared" si="0"/>
        <v/>
      </c>
      <c r="B26" s="25"/>
      <c r="C26" s="105" t="str">
        <f>IF($B26&gt;0,VLOOKUP($B26,'State Agencies 070824'!$H:$L,3,FALSE),"")</f>
        <v/>
      </c>
      <c r="D26" s="23"/>
      <c r="E26" s="28"/>
      <c r="F26" s="105" t="str">
        <f>IF($D26&gt;0,VLOOKUP($D26,'ALN 070824'!$A:$C,2,FALSE),"")</f>
        <v/>
      </c>
      <c r="G26" s="44"/>
      <c r="H26" s="26"/>
      <c r="J26" s="100" t="str">
        <f t="shared" si="1"/>
        <v/>
      </c>
      <c r="K26" s="100" t="str">
        <f t="shared" si="2"/>
        <v/>
      </c>
      <c r="L26" s="105" t="str">
        <f>IF(ISBLANK($D26),"",MATCH($K26,SEFA!$K:$K,0))</f>
        <v/>
      </c>
      <c r="M26" s="105" t="str">
        <f>IF(ISBLANK($D26),"",MATCH($K26,'RECEIVED FROM NONSTATE'!$L:$L,0))</f>
        <v/>
      </c>
      <c r="N26" s="100" t="str">
        <f t="shared" si="3"/>
        <v/>
      </c>
    </row>
    <row r="27" spans="1:14">
      <c r="A27" s="118" t="str">
        <f t="shared" si="0"/>
        <v/>
      </c>
      <c r="B27" s="25"/>
      <c r="C27" s="105" t="str">
        <f>IF($B27&gt;0,VLOOKUP($B27,'State Agencies 070824'!$H:$L,3,FALSE),"")</f>
        <v/>
      </c>
      <c r="D27" s="23"/>
      <c r="E27" s="28"/>
      <c r="F27" s="105" t="str">
        <f>IF($D27&gt;0,VLOOKUP($D27,'ALN 070824'!$A:$C,2,FALSE),"")</f>
        <v/>
      </c>
      <c r="G27" s="44"/>
      <c r="H27" s="26"/>
      <c r="J27" s="100" t="str">
        <f t="shared" si="1"/>
        <v/>
      </c>
      <c r="K27" s="100" t="str">
        <f t="shared" si="2"/>
        <v/>
      </c>
      <c r="L27" s="105" t="str">
        <f>IF(ISBLANK($D27),"",MATCH($K27,SEFA!$K:$K,0))</f>
        <v/>
      </c>
      <c r="M27" s="105" t="str">
        <f>IF(ISBLANK($D27),"",MATCH($K27,'RECEIVED FROM NONSTATE'!$L:$L,0))</f>
        <v/>
      </c>
      <c r="N27" s="100" t="str">
        <f t="shared" si="3"/>
        <v/>
      </c>
    </row>
    <row r="28" spans="1:14">
      <c r="A28" s="118" t="str">
        <f t="shared" si="0"/>
        <v/>
      </c>
      <c r="B28" s="25"/>
      <c r="C28" s="105" t="str">
        <f>IF($B28&gt;0,VLOOKUP($B28,'State Agencies 070824'!$H:$L,3,FALSE),"")</f>
        <v/>
      </c>
      <c r="D28" s="23"/>
      <c r="E28" s="28"/>
      <c r="F28" s="105" t="str">
        <f>IF($D28&gt;0,VLOOKUP($D28,'ALN 070824'!$A:$C,2,FALSE),"")</f>
        <v/>
      </c>
      <c r="G28" s="44"/>
      <c r="H28" s="26"/>
      <c r="J28" s="100" t="str">
        <f t="shared" si="1"/>
        <v/>
      </c>
      <c r="K28" s="100" t="str">
        <f t="shared" si="2"/>
        <v/>
      </c>
      <c r="L28" s="105" t="str">
        <f>IF(ISBLANK($D28),"",MATCH($K28,SEFA!$K:$K,0))</f>
        <v/>
      </c>
      <c r="M28" s="105" t="str">
        <f>IF(ISBLANK($D28),"",MATCH($K28,'RECEIVED FROM NONSTATE'!$L:$L,0))</f>
        <v/>
      </c>
      <c r="N28" s="100" t="str">
        <f t="shared" si="3"/>
        <v/>
      </c>
    </row>
    <row r="29" spans="1:14">
      <c r="A29" s="118" t="str">
        <f t="shared" si="0"/>
        <v/>
      </c>
      <c r="B29" s="25"/>
      <c r="C29" s="105" t="str">
        <f>IF($B29&gt;0,VLOOKUP($B29,'State Agencies 070824'!$H:$L,3,FALSE),"")</f>
        <v/>
      </c>
      <c r="D29" s="23"/>
      <c r="E29" s="28"/>
      <c r="F29" s="105" t="str">
        <f>IF($D29&gt;0,VLOOKUP($D29,'ALN 070824'!$A:$C,2,FALSE),"")</f>
        <v/>
      </c>
      <c r="G29" s="44"/>
      <c r="H29" s="26"/>
      <c r="J29" s="100" t="str">
        <f t="shared" si="1"/>
        <v/>
      </c>
      <c r="K29" s="100" t="str">
        <f t="shared" si="2"/>
        <v/>
      </c>
      <c r="L29" s="105" t="str">
        <f>IF(ISBLANK($D29),"",MATCH($K29,SEFA!$K:$K,0))</f>
        <v/>
      </c>
      <c r="M29" s="105" t="str">
        <f>IF(ISBLANK($D29),"",MATCH($K29,'RECEIVED FROM NONSTATE'!$L:$L,0))</f>
        <v/>
      </c>
      <c r="N29" s="100" t="str">
        <f t="shared" si="3"/>
        <v/>
      </c>
    </row>
    <row r="30" spans="1:14">
      <c r="A30" s="118" t="str">
        <f t="shared" si="0"/>
        <v/>
      </c>
      <c r="B30" s="25"/>
      <c r="C30" s="105" t="str">
        <f>IF($B30&gt;0,VLOOKUP($B30,'State Agencies 070824'!$H:$L,3,FALSE),"")</f>
        <v/>
      </c>
      <c r="D30" s="23"/>
      <c r="E30" s="28"/>
      <c r="F30" s="105" t="str">
        <f>IF($D30&gt;0,VLOOKUP($D30,'ALN 070824'!$A:$C,2,FALSE),"")</f>
        <v/>
      </c>
      <c r="G30" s="44"/>
      <c r="H30" s="26"/>
      <c r="J30" s="100" t="str">
        <f t="shared" si="1"/>
        <v/>
      </c>
      <c r="K30" s="100" t="str">
        <f t="shared" si="2"/>
        <v/>
      </c>
      <c r="L30" s="105" t="str">
        <f>IF(ISBLANK($D30),"",MATCH($K30,SEFA!$K:$K,0))</f>
        <v/>
      </c>
      <c r="M30" s="105" t="str">
        <f>IF(ISBLANK($D30),"",MATCH($K30,'RECEIVED FROM NONSTATE'!$L:$L,0))</f>
        <v/>
      </c>
      <c r="N30" s="100" t="str">
        <f t="shared" si="3"/>
        <v/>
      </c>
    </row>
    <row r="31" spans="1:14">
      <c r="A31" s="118" t="str">
        <f t="shared" si="0"/>
        <v/>
      </c>
      <c r="B31" s="25"/>
      <c r="C31" s="105" t="str">
        <f>IF($B31&gt;0,VLOOKUP($B31,'State Agencies 070824'!$H:$L,3,FALSE),"")</f>
        <v/>
      </c>
      <c r="D31" s="23"/>
      <c r="E31" s="28"/>
      <c r="F31" s="105" t="str">
        <f>IF($D31&gt;0,VLOOKUP($D31,'ALN 070824'!$A:$C,2,FALSE),"")</f>
        <v/>
      </c>
      <c r="G31" s="44"/>
      <c r="H31" s="26"/>
      <c r="J31" s="100" t="str">
        <f t="shared" si="1"/>
        <v/>
      </c>
      <c r="K31" s="100" t="str">
        <f t="shared" si="2"/>
        <v/>
      </c>
      <c r="L31" s="105" t="str">
        <f>IF(ISBLANK($D31),"",MATCH($K31,SEFA!$K:$K,0))</f>
        <v/>
      </c>
      <c r="M31" s="105" t="str">
        <f>IF(ISBLANK($D31),"",MATCH($K31,'RECEIVED FROM NONSTATE'!$L:$L,0))</f>
        <v/>
      </c>
      <c r="N31" s="100" t="str">
        <f t="shared" si="3"/>
        <v/>
      </c>
    </row>
    <row r="32" spans="1:14">
      <c r="A32" s="118" t="str">
        <f t="shared" si="0"/>
        <v/>
      </c>
      <c r="B32" s="25"/>
      <c r="C32" s="105" t="str">
        <f>IF($B32&gt;0,VLOOKUP($B32,'State Agencies 070824'!$H:$L,3,FALSE),"")</f>
        <v/>
      </c>
      <c r="D32" s="23"/>
      <c r="E32" s="28"/>
      <c r="F32" s="105" t="str">
        <f>IF($D32&gt;0,VLOOKUP($D32,'ALN 070824'!$A:$C,2,FALSE),"")</f>
        <v/>
      </c>
      <c r="G32" s="44"/>
      <c r="H32" s="26"/>
      <c r="J32" s="100" t="str">
        <f t="shared" si="1"/>
        <v/>
      </c>
      <c r="K32" s="100" t="str">
        <f t="shared" si="2"/>
        <v/>
      </c>
      <c r="L32" s="105" t="str">
        <f>IF(ISBLANK($D32),"",MATCH($K32,SEFA!$K:$K,0))</f>
        <v/>
      </c>
      <c r="M32" s="105" t="str">
        <f>IF(ISBLANK($D32),"",MATCH($K32,'RECEIVED FROM NONSTATE'!$L:$L,0))</f>
        <v/>
      </c>
      <c r="N32" s="100" t="str">
        <f t="shared" si="3"/>
        <v/>
      </c>
    </row>
    <row r="33" spans="1:14">
      <c r="A33" s="118" t="str">
        <f t="shared" si="0"/>
        <v/>
      </c>
      <c r="B33" s="25"/>
      <c r="C33" s="105" t="str">
        <f>IF($B33&gt;0,VLOOKUP($B33,'State Agencies 070824'!$H:$L,3,FALSE),"")</f>
        <v/>
      </c>
      <c r="D33" s="23"/>
      <c r="E33" s="28"/>
      <c r="F33" s="105" t="str">
        <f>IF($D33&gt;0,VLOOKUP($D33,'ALN 070824'!$A:$C,2,FALSE),"")</f>
        <v/>
      </c>
      <c r="G33" s="44"/>
      <c r="H33" s="26"/>
      <c r="J33" s="100" t="str">
        <f t="shared" si="1"/>
        <v/>
      </c>
      <c r="K33" s="100" t="str">
        <f t="shared" si="2"/>
        <v/>
      </c>
      <c r="L33" s="105" t="str">
        <f>IF(ISBLANK($D33),"",MATCH($K33,SEFA!$K:$K,0))</f>
        <v/>
      </c>
      <c r="M33" s="105" t="str">
        <f>IF(ISBLANK($D33),"",MATCH($K33,'RECEIVED FROM NONSTATE'!$L:$L,0))</f>
        <v/>
      </c>
      <c r="N33" s="100" t="str">
        <f t="shared" si="3"/>
        <v/>
      </c>
    </row>
    <row r="34" spans="1:14">
      <c r="A34" s="118" t="str">
        <f t="shared" si="0"/>
        <v/>
      </c>
      <c r="B34" s="25"/>
      <c r="C34" s="105" t="str">
        <f>IF($B34&gt;0,VLOOKUP($B34,'State Agencies 070824'!$H:$L,3,FALSE),"")</f>
        <v/>
      </c>
      <c r="D34" s="23"/>
      <c r="E34" s="28"/>
      <c r="F34" s="105" t="str">
        <f>IF($D34&gt;0,VLOOKUP($D34,'ALN 070824'!$A:$C,2,FALSE),"")</f>
        <v/>
      </c>
      <c r="G34" s="44"/>
      <c r="H34" s="26"/>
      <c r="J34" s="100" t="str">
        <f t="shared" si="1"/>
        <v/>
      </c>
      <c r="K34" s="100" t="str">
        <f t="shared" si="2"/>
        <v/>
      </c>
      <c r="L34" s="105" t="str">
        <f>IF(ISBLANK($D34),"",MATCH($K34,SEFA!$K:$K,0))</f>
        <v/>
      </c>
      <c r="M34" s="105" t="str">
        <f>IF(ISBLANK($D34),"",MATCH($K34,'RECEIVED FROM NONSTATE'!$L:$L,0))</f>
        <v/>
      </c>
      <c r="N34" s="100" t="str">
        <f t="shared" si="3"/>
        <v/>
      </c>
    </row>
    <row r="35" spans="1:14">
      <c r="A35" s="118" t="str">
        <f t="shared" si="0"/>
        <v/>
      </c>
      <c r="B35" s="25"/>
      <c r="C35" s="105" t="str">
        <f>IF($B35&gt;0,VLOOKUP($B35,'State Agencies 070824'!$H:$L,3,FALSE),"")</f>
        <v/>
      </c>
      <c r="D35" s="23"/>
      <c r="E35" s="28"/>
      <c r="F35" s="105" t="str">
        <f>IF($D35&gt;0,VLOOKUP($D35,'ALN 070824'!$A:$C,2,FALSE),"")</f>
        <v/>
      </c>
      <c r="G35" s="44"/>
      <c r="H35" s="26"/>
      <c r="J35" s="100" t="str">
        <f t="shared" si="1"/>
        <v/>
      </c>
      <c r="K35" s="100" t="str">
        <f t="shared" si="2"/>
        <v/>
      </c>
      <c r="L35" s="105" t="str">
        <f>IF(ISBLANK($D35),"",MATCH($K35,SEFA!$K:$K,0))</f>
        <v/>
      </c>
      <c r="M35" s="105" t="str">
        <f>IF(ISBLANK($D35),"",MATCH($K35,'RECEIVED FROM NONSTATE'!$L:$L,0))</f>
        <v/>
      </c>
      <c r="N35" s="100" t="str">
        <f t="shared" si="3"/>
        <v/>
      </c>
    </row>
    <row r="36" spans="1:14">
      <c r="A36" s="118" t="str">
        <f t="shared" si="0"/>
        <v/>
      </c>
      <c r="B36" s="25"/>
      <c r="C36" s="105" t="str">
        <f>IF($B36&gt;0,VLOOKUP($B36,'State Agencies 070824'!$H:$L,3,FALSE),"")</f>
        <v/>
      </c>
      <c r="D36" s="23"/>
      <c r="E36" s="28"/>
      <c r="F36" s="105" t="str">
        <f>IF($D36&gt;0,VLOOKUP($D36,'ALN 070824'!$A:$C,2,FALSE),"")</f>
        <v/>
      </c>
      <c r="G36" s="44"/>
      <c r="H36" s="26"/>
      <c r="J36" s="100" t="str">
        <f t="shared" si="1"/>
        <v/>
      </c>
      <c r="K36" s="100" t="str">
        <f t="shared" si="2"/>
        <v/>
      </c>
      <c r="L36" s="105" t="str">
        <f>IF(ISBLANK($D36),"",MATCH($K36,SEFA!$K:$K,0))</f>
        <v/>
      </c>
      <c r="M36" s="105" t="str">
        <f>IF(ISBLANK($D36),"",MATCH($K36,'RECEIVED FROM NONSTATE'!$L:$L,0))</f>
        <v/>
      </c>
      <c r="N36" s="100" t="str">
        <f t="shared" si="3"/>
        <v/>
      </c>
    </row>
    <row r="37" spans="1:14">
      <c r="A37" s="118" t="str">
        <f t="shared" si="0"/>
        <v/>
      </c>
      <c r="B37" s="25"/>
      <c r="C37" s="105" t="str">
        <f>IF($B37&gt;0,VLOOKUP($B37,'State Agencies 070824'!$H:$L,3,FALSE),"")</f>
        <v/>
      </c>
      <c r="D37" s="23"/>
      <c r="E37" s="28"/>
      <c r="F37" s="105" t="str">
        <f>IF($D37&gt;0,VLOOKUP($D37,'ALN 070824'!$A:$C,2,FALSE),"")</f>
        <v/>
      </c>
      <c r="G37" s="44"/>
      <c r="H37" s="26"/>
      <c r="J37" s="100" t="str">
        <f t="shared" si="1"/>
        <v/>
      </c>
      <c r="K37" s="100" t="str">
        <f t="shared" si="2"/>
        <v/>
      </c>
      <c r="L37" s="105" t="str">
        <f>IF(ISBLANK($D37),"",MATCH($K37,SEFA!$K:$K,0))</f>
        <v/>
      </c>
      <c r="M37" s="105" t="str">
        <f>IF(ISBLANK($D37),"",MATCH($K37,'RECEIVED FROM NONSTATE'!$L:$L,0))</f>
        <v/>
      </c>
      <c r="N37" s="100" t="str">
        <f t="shared" si="3"/>
        <v/>
      </c>
    </row>
    <row r="38" spans="1:14">
      <c r="A38" s="118" t="str">
        <f t="shared" si="0"/>
        <v/>
      </c>
      <c r="B38" s="25"/>
      <c r="C38" s="105" t="str">
        <f>IF($B38&gt;0,VLOOKUP($B38,'State Agencies 070824'!$H:$L,3,FALSE),"")</f>
        <v/>
      </c>
      <c r="D38" s="23"/>
      <c r="E38" s="28"/>
      <c r="F38" s="105" t="str">
        <f>IF($D38&gt;0,VLOOKUP($D38,'ALN 070824'!$A:$C,2,FALSE),"")</f>
        <v/>
      </c>
      <c r="G38" s="44"/>
      <c r="H38" s="26"/>
      <c r="J38" s="100" t="str">
        <f t="shared" si="1"/>
        <v/>
      </c>
      <c r="K38" s="100" t="str">
        <f t="shared" si="2"/>
        <v/>
      </c>
      <c r="L38" s="105" t="str">
        <f>IF(ISBLANK($D38),"",MATCH($K38,SEFA!$K:$K,0))</f>
        <v/>
      </c>
      <c r="M38" s="105" t="str">
        <f>IF(ISBLANK($D38),"",MATCH($K38,'RECEIVED FROM NONSTATE'!$L:$L,0))</f>
        <v/>
      </c>
      <c r="N38" s="100" t="str">
        <f t="shared" si="3"/>
        <v/>
      </c>
    </row>
    <row r="39" spans="1:14">
      <c r="A39" s="118" t="str">
        <f t="shared" si="0"/>
        <v/>
      </c>
      <c r="B39" s="25"/>
      <c r="C39" s="105" t="str">
        <f>IF($B39&gt;0,VLOOKUP($B39,'State Agencies 070824'!$H:$L,3,FALSE),"")</f>
        <v/>
      </c>
      <c r="D39" s="23"/>
      <c r="E39" s="28"/>
      <c r="F39" s="105" t="str">
        <f>IF($D39&gt;0,VLOOKUP($D39,'ALN 070824'!$A:$C,2,FALSE),"")</f>
        <v/>
      </c>
      <c r="G39" s="44"/>
      <c r="H39" s="26"/>
      <c r="J39" s="100" t="str">
        <f t="shared" si="1"/>
        <v/>
      </c>
      <c r="K39" s="100" t="str">
        <f t="shared" si="2"/>
        <v/>
      </c>
      <c r="L39" s="105" t="str">
        <f>IF(ISBLANK($D39),"",MATCH($K39,SEFA!$K:$K,0))</f>
        <v/>
      </c>
      <c r="M39" s="105" t="str">
        <f>IF(ISBLANK($D39),"",MATCH($K39,'RECEIVED FROM NONSTATE'!$L:$L,0))</f>
        <v/>
      </c>
      <c r="N39" s="100" t="str">
        <f t="shared" si="3"/>
        <v/>
      </c>
    </row>
    <row r="40" spans="1:14">
      <c r="A40" s="118" t="str">
        <f t="shared" si="0"/>
        <v/>
      </c>
      <c r="B40" s="25"/>
      <c r="C40" s="105" t="str">
        <f>IF($B40&gt;0,VLOOKUP($B40,'State Agencies 070824'!$H:$L,3,FALSE),"")</f>
        <v/>
      </c>
      <c r="D40" s="23"/>
      <c r="E40" s="28"/>
      <c r="F40" s="105" t="str">
        <f>IF($D40&gt;0,VLOOKUP($D40,'ALN 070824'!$A:$C,2,FALSE),"")</f>
        <v/>
      </c>
      <c r="G40" s="44"/>
      <c r="H40" s="26"/>
      <c r="J40" s="100" t="str">
        <f t="shared" si="1"/>
        <v/>
      </c>
      <c r="K40" s="100" t="str">
        <f t="shared" si="2"/>
        <v/>
      </c>
      <c r="L40" s="105" t="str">
        <f>IF(ISBLANK($D40),"",MATCH($K40,SEFA!$K:$K,0))</f>
        <v/>
      </c>
      <c r="M40" s="105" t="str">
        <f>IF(ISBLANK($D40),"",MATCH($K40,'RECEIVED FROM NONSTATE'!$L:$L,0))</f>
        <v/>
      </c>
      <c r="N40" s="100" t="str">
        <f t="shared" si="3"/>
        <v/>
      </c>
    </row>
    <row r="41" spans="1:14">
      <c r="A41" s="118" t="str">
        <f t="shared" si="0"/>
        <v/>
      </c>
      <c r="B41" s="25"/>
      <c r="C41" s="105" t="str">
        <f>IF($B41&gt;0,VLOOKUP($B41,'State Agencies 070824'!$H:$L,3,FALSE),"")</f>
        <v/>
      </c>
      <c r="D41" s="23"/>
      <c r="E41" s="28"/>
      <c r="F41" s="105" t="str">
        <f>IF($D41&gt;0,VLOOKUP($D41,'ALN 070824'!$A:$C,2,FALSE),"")</f>
        <v/>
      </c>
      <c r="G41" s="44"/>
      <c r="H41" s="26"/>
      <c r="J41" s="100" t="str">
        <f t="shared" si="1"/>
        <v/>
      </c>
      <c r="K41" s="100" t="str">
        <f t="shared" si="2"/>
        <v/>
      </c>
      <c r="L41" s="105" t="str">
        <f>IF(ISBLANK($D41),"",MATCH($K41,SEFA!$K:$K,0))</f>
        <v/>
      </c>
      <c r="M41" s="105" t="str">
        <f>IF(ISBLANK($D41),"",MATCH($K41,'RECEIVED FROM NONSTATE'!$L:$L,0))</f>
        <v/>
      </c>
      <c r="N41" s="100" t="str">
        <f t="shared" si="3"/>
        <v/>
      </c>
    </row>
    <row r="42" spans="1:14">
      <c r="A42" s="118" t="str">
        <f t="shared" si="0"/>
        <v/>
      </c>
      <c r="B42" s="25"/>
      <c r="C42" s="105" t="str">
        <f>IF($B42&gt;0,VLOOKUP($B42,'State Agencies 070824'!$H:$L,3,FALSE),"")</f>
        <v/>
      </c>
      <c r="D42" s="23"/>
      <c r="E42" s="28"/>
      <c r="F42" s="105" t="str">
        <f>IF($D42&gt;0,VLOOKUP($D42,'ALN 070824'!$A:$C,2,FALSE),"")</f>
        <v/>
      </c>
      <c r="G42" s="44"/>
      <c r="H42" s="26"/>
      <c r="J42" s="100" t="str">
        <f t="shared" si="1"/>
        <v/>
      </c>
      <c r="K42" s="100" t="str">
        <f t="shared" si="2"/>
        <v/>
      </c>
      <c r="L42" s="105" t="str">
        <f>IF(ISBLANK($D42),"",MATCH($K42,SEFA!$K:$K,0))</f>
        <v/>
      </c>
      <c r="M42" s="105" t="str">
        <f>IF(ISBLANK($D42),"",MATCH($K42,'RECEIVED FROM NONSTATE'!$L:$L,0))</f>
        <v/>
      </c>
      <c r="N42" s="100" t="str">
        <f t="shared" si="3"/>
        <v/>
      </c>
    </row>
    <row r="43" spans="1:14">
      <c r="A43" s="118" t="str">
        <f t="shared" si="0"/>
        <v/>
      </c>
      <c r="B43" s="25"/>
      <c r="C43" s="105" t="str">
        <f>IF($B43&gt;0,VLOOKUP($B43,'State Agencies 070824'!$H:$L,3,FALSE),"")</f>
        <v/>
      </c>
      <c r="D43" s="23"/>
      <c r="E43" s="28"/>
      <c r="F43" s="105" t="str">
        <f>IF($D43&gt;0,VLOOKUP($D43,'ALN 070824'!$A:$C,2,FALSE),"")</f>
        <v/>
      </c>
      <c r="G43" s="44"/>
      <c r="H43" s="26"/>
      <c r="J43" s="100" t="str">
        <f t="shared" si="1"/>
        <v/>
      </c>
      <c r="K43" s="100" t="str">
        <f t="shared" si="2"/>
        <v/>
      </c>
      <c r="L43" s="105" t="str">
        <f>IF(ISBLANK($D43),"",MATCH($K43,SEFA!$K:$K,0))</f>
        <v/>
      </c>
      <c r="M43" s="105" t="str">
        <f>IF(ISBLANK($D43),"",MATCH($K43,'RECEIVED FROM NONSTATE'!$L:$L,0))</f>
        <v/>
      </c>
      <c r="N43" s="100" t="str">
        <f t="shared" si="3"/>
        <v/>
      </c>
    </row>
    <row r="44" spans="1:14">
      <c r="A44" s="118" t="str">
        <f t="shared" si="0"/>
        <v/>
      </c>
      <c r="B44" s="25"/>
      <c r="C44" s="105" t="str">
        <f>IF($B44&gt;0,VLOOKUP($B44,'State Agencies 070824'!$H:$L,3,FALSE),"")</f>
        <v/>
      </c>
      <c r="D44" s="23"/>
      <c r="E44" s="28"/>
      <c r="F44" s="105" t="str">
        <f>IF($D44&gt;0,VLOOKUP($D44,'ALN 070824'!$A:$C,2,FALSE),"")</f>
        <v/>
      </c>
      <c r="G44" s="44"/>
      <c r="H44" s="26"/>
      <c r="J44" s="100" t="str">
        <f t="shared" si="1"/>
        <v/>
      </c>
      <c r="K44" s="100" t="str">
        <f t="shared" si="2"/>
        <v/>
      </c>
      <c r="L44" s="105" t="str">
        <f>IF(ISBLANK($D44),"",MATCH($K44,SEFA!$K:$K,0))</f>
        <v/>
      </c>
      <c r="M44" s="105" t="str">
        <f>IF(ISBLANK($D44),"",MATCH($K44,'RECEIVED FROM NONSTATE'!$L:$L,0))</f>
        <v/>
      </c>
      <c r="N44" s="100" t="str">
        <f t="shared" si="3"/>
        <v/>
      </c>
    </row>
    <row r="45" spans="1:14">
      <c r="A45" s="118" t="str">
        <f t="shared" si="0"/>
        <v/>
      </c>
      <c r="B45" s="25"/>
      <c r="C45" s="105" t="str">
        <f>IF($B45&gt;0,VLOOKUP($B45,'State Agencies 070824'!$H:$L,3,FALSE),"")</f>
        <v/>
      </c>
      <c r="D45" s="23"/>
      <c r="E45" s="28"/>
      <c r="F45" s="105" t="str">
        <f>IF($D45&gt;0,VLOOKUP($D45,'ALN 070824'!$A:$C,2,FALSE),"")</f>
        <v/>
      </c>
      <c r="G45" s="44"/>
      <c r="H45" s="26"/>
      <c r="J45" s="100" t="str">
        <f t="shared" si="1"/>
        <v/>
      </c>
      <c r="K45" s="100" t="str">
        <f t="shared" si="2"/>
        <v/>
      </c>
      <c r="L45" s="105" t="str">
        <f>IF(ISBLANK($D45),"",MATCH($K45,SEFA!$K:$K,0))</f>
        <v/>
      </c>
      <c r="M45" s="105" t="str">
        <f>IF(ISBLANK($D45),"",MATCH($K45,'RECEIVED FROM NONSTATE'!$L:$L,0))</f>
        <v/>
      </c>
      <c r="N45" s="100" t="str">
        <f t="shared" si="3"/>
        <v/>
      </c>
    </row>
    <row r="46" spans="1:14">
      <c r="A46" s="118" t="str">
        <f t="shared" si="0"/>
        <v/>
      </c>
      <c r="B46" s="25"/>
      <c r="C46" s="105" t="str">
        <f>IF($B46&gt;0,VLOOKUP($B46,'State Agencies 070824'!$H:$L,3,FALSE),"")</f>
        <v/>
      </c>
      <c r="D46" s="23"/>
      <c r="E46" s="28"/>
      <c r="F46" s="105" t="str">
        <f>IF($D46&gt;0,VLOOKUP($D46,'ALN 070824'!$A:$C,2,FALSE),"")</f>
        <v/>
      </c>
      <c r="G46" s="44"/>
      <c r="H46" s="26"/>
      <c r="J46" s="100" t="str">
        <f t="shared" si="1"/>
        <v/>
      </c>
      <c r="K46" s="100" t="str">
        <f t="shared" si="2"/>
        <v/>
      </c>
      <c r="L46" s="105" t="str">
        <f>IF(ISBLANK($D46),"",MATCH($K46,SEFA!$K:$K,0))</f>
        <v/>
      </c>
      <c r="M46" s="105" t="str">
        <f>IF(ISBLANK($D46),"",MATCH($K46,'RECEIVED FROM NONSTATE'!$L:$L,0))</f>
        <v/>
      </c>
      <c r="N46" s="100" t="str">
        <f t="shared" si="3"/>
        <v/>
      </c>
    </row>
    <row r="47" spans="1:14">
      <c r="A47" s="118" t="str">
        <f t="shared" si="0"/>
        <v/>
      </c>
      <c r="B47" s="25"/>
      <c r="C47" s="105" t="str">
        <f>IF($B47&gt;0,VLOOKUP($B47,'State Agencies 070824'!$H:$L,3,FALSE),"")</f>
        <v/>
      </c>
      <c r="D47" s="23"/>
      <c r="E47" s="28"/>
      <c r="F47" s="105" t="str">
        <f>IF($D47&gt;0,VLOOKUP($D47,'ALN 070824'!$A:$C,2,FALSE),"")</f>
        <v/>
      </c>
      <c r="G47" s="44"/>
      <c r="H47" s="26"/>
      <c r="J47" s="100" t="str">
        <f t="shared" si="1"/>
        <v/>
      </c>
      <c r="K47" s="100" t="str">
        <f t="shared" si="2"/>
        <v/>
      </c>
      <c r="L47" s="105" t="str">
        <f>IF(ISBLANK($D47),"",MATCH($K47,SEFA!$K:$K,0))</f>
        <v/>
      </c>
      <c r="M47" s="105" t="str">
        <f>IF(ISBLANK($D47),"",MATCH($K47,'RECEIVED FROM NONSTATE'!$L:$L,0))</f>
        <v/>
      </c>
      <c r="N47" s="100" t="str">
        <f t="shared" si="3"/>
        <v/>
      </c>
    </row>
    <row r="48" spans="1:14">
      <c r="A48" s="118" t="str">
        <f t="shared" si="0"/>
        <v/>
      </c>
      <c r="B48" s="25"/>
      <c r="C48" s="105" t="str">
        <f>IF($B48&gt;0,VLOOKUP($B48,'State Agencies 070824'!$H:$L,3,FALSE),"")</f>
        <v/>
      </c>
      <c r="D48" s="23"/>
      <c r="E48" s="28"/>
      <c r="F48" s="105" t="str">
        <f>IF($D48&gt;0,VLOOKUP($D48,'ALN 070824'!$A:$C,2,FALSE),"")</f>
        <v/>
      </c>
      <c r="G48" s="44"/>
      <c r="H48" s="26"/>
      <c r="J48" s="100" t="str">
        <f t="shared" si="1"/>
        <v/>
      </c>
      <c r="K48" s="100" t="str">
        <f t="shared" si="2"/>
        <v/>
      </c>
      <c r="L48" s="105" t="str">
        <f>IF(ISBLANK($D48),"",MATCH($K48,SEFA!$K:$K,0))</f>
        <v/>
      </c>
      <c r="M48" s="105" t="str">
        <f>IF(ISBLANK($D48),"",MATCH($K48,'RECEIVED FROM NONSTATE'!$L:$L,0))</f>
        <v/>
      </c>
      <c r="N48" s="100" t="str">
        <f t="shared" si="3"/>
        <v/>
      </c>
    </row>
    <row r="49" spans="1:14">
      <c r="A49" s="118" t="str">
        <f t="shared" si="0"/>
        <v/>
      </c>
      <c r="B49" s="25"/>
      <c r="C49" s="105" t="str">
        <f>IF($B49&gt;0,VLOOKUP($B49,'State Agencies 070824'!$H:$L,3,FALSE),"")</f>
        <v/>
      </c>
      <c r="D49" s="23"/>
      <c r="E49" s="28"/>
      <c r="F49" s="105" t="str">
        <f>IF($D49&gt;0,VLOOKUP($D49,'ALN 070824'!$A:$C,2,FALSE),"")</f>
        <v/>
      </c>
      <c r="G49" s="44"/>
      <c r="H49" s="26"/>
      <c r="J49" s="100" t="str">
        <f t="shared" si="1"/>
        <v/>
      </c>
      <c r="K49" s="100" t="str">
        <f t="shared" si="2"/>
        <v/>
      </c>
      <c r="L49" s="105" t="str">
        <f>IF(ISBLANK($D49),"",MATCH($K49,SEFA!$K:$K,0))</f>
        <v/>
      </c>
      <c r="M49" s="105" t="str">
        <f>IF(ISBLANK($D49),"",MATCH($K49,'RECEIVED FROM NONSTATE'!$L:$L,0))</f>
        <v/>
      </c>
      <c r="N49" s="100" t="str">
        <f t="shared" si="3"/>
        <v/>
      </c>
    </row>
    <row r="50" spans="1:14">
      <c r="A50" s="118" t="str">
        <f t="shared" si="0"/>
        <v/>
      </c>
      <c r="B50" s="25"/>
      <c r="C50" s="105" t="str">
        <f>IF($B50&gt;0,VLOOKUP($B50,'State Agencies 070824'!$H:$L,3,FALSE),"")</f>
        <v/>
      </c>
      <c r="D50" s="23"/>
      <c r="E50" s="28"/>
      <c r="F50" s="105" t="str">
        <f>IF($D50&gt;0,VLOOKUP($D50,'ALN 070824'!$A:$C,2,FALSE),"")</f>
        <v/>
      </c>
      <c r="G50" s="44"/>
      <c r="H50" s="26"/>
      <c r="J50" s="100" t="str">
        <f t="shared" si="1"/>
        <v/>
      </c>
      <c r="K50" s="100" t="str">
        <f t="shared" si="2"/>
        <v/>
      </c>
      <c r="L50" s="105" t="str">
        <f>IF(ISBLANK($D50),"",MATCH($K50,SEFA!$K:$K,0))</f>
        <v/>
      </c>
      <c r="M50" s="105" t="str">
        <f>IF(ISBLANK($D50),"",MATCH($K50,'RECEIVED FROM NONSTATE'!$L:$L,0))</f>
        <v/>
      </c>
      <c r="N50" s="100" t="str">
        <f t="shared" si="3"/>
        <v/>
      </c>
    </row>
    <row r="51" spans="1:14">
      <c r="A51" s="118" t="str">
        <f t="shared" si="0"/>
        <v/>
      </c>
      <c r="B51" s="25"/>
      <c r="C51" s="105" t="str">
        <f>IF($B51&gt;0,VLOOKUP($B51,'State Agencies 070824'!$H:$L,3,FALSE),"")</f>
        <v/>
      </c>
      <c r="D51" s="23"/>
      <c r="E51" s="28"/>
      <c r="F51" s="105" t="str">
        <f>IF($D51&gt;0,VLOOKUP($D51,'ALN 070824'!$A:$C,2,FALSE),"")</f>
        <v/>
      </c>
      <c r="G51" s="44"/>
      <c r="H51" s="26"/>
      <c r="J51" s="100" t="str">
        <f t="shared" si="1"/>
        <v/>
      </c>
      <c r="K51" s="100" t="str">
        <f t="shared" si="2"/>
        <v/>
      </c>
      <c r="L51" s="105" t="str">
        <f>IF(ISBLANK($D51),"",MATCH($K51,SEFA!$K:$K,0))</f>
        <v/>
      </c>
      <c r="M51" s="105" t="str">
        <f>IF(ISBLANK($D51),"",MATCH($K51,'RECEIVED FROM NONSTATE'!$L:$L,0))</f>
        <v/>
      </c>
      <c r="N51" s="100" t="str">
        <f t="shared" si="3"/>
        <v/>
      </c>
    </row>
    <row r="52" spans="1:14">
      <c r="A52" s="118" t="str">
        <f t="shared" si="0"/>
        <v/>
      </c>
      <c r="B52" s="25"/>
      <c r="C52" s="105" t="str">
        <f>IF($B52&gt;0,VLOOKUP($B52,'State Agencies 070824'!$H:$L,3,FALSE),"")</f>
        <v/>
      </c>
      <c r="D52" s="23"/>
      <c r="E52" s="28"/>
      <c r="F52" s="105" t="str">
        <f>IF($D52&gt;0,VLOOKUP($D52,'ALN 070824'!$A:$C,2,FALSE),"")</f>
        <v/>
      </c>
      <c r="G52" s="44"/>
      <c r="H52" s="26"/>
      <c r="J52" s="100" t="str">
        <f t="shared" si="1"/>
        <v/>
      </c>
      <c r="K52" s="100" t="str">
        <f t="shared" si="2"/>
        <v/>
      </c>
      <c r="L52" s="105" t="str">
        <f>IF(ISBLANK($D52),"",MATCH($K52,SEFA!$K:$K,0))</f>
        <v/>
      </c>
      <c r="M52" s="105" t="str">
        <f>IF(ISBLANK($D52),"",MATCH($K52,'RECEIVED FROM NONSTATE'!$L:$L,0))</f>
        <v/>
      </c>
      <c r="N52" s="100" t="str">
        <f t="shared" si="3"/>
        <v/>
      </c>
    </row>
    <row r="53" spans="1:14">
      <c r="A53" s="118" t="str">
        <f t="shared" si="0"/>
        <v/>
      </c>
      <c r="B53" s="25"/>
      <c r="C53" s="105" t="str">
        <f>IF($B53&gt;0,VLOOKUP($B53,'State Agencies 070824'!$H:$L,3,FALSE),"")</f>
        <v/>
      </c>
      <c r="D53" s="23"/>
      <c r="E53" s="28"/>
      <c r="F53" s="105" t="str">
        <f>IF($D53&gt;0,VLOOKUP($D53,'ALN 070824'!$A:$C,2,FALSE),"")</f>
        <v/>
      </c>
      <c r="G53" s="44"/>
      <c r="H53" s="26"/>
      <c r="J53" s="100" t="str">
        <f t="shared" si="1"/>
        <v/>
      </c>
      <c r="K53" s="100" t="str">
        <f t="shared" si="2"/>
        <v/>
      </c>
      <c r="L53" s="105" t="str">
        <f>IF(ISBLANK($D53),"",MATCH($K53,SEFA!$K:$K,0))</f>
        <v/>
      </c>
      <c r="M53" s="105" t="str">
        <f>IF(ISBLANK($D53),"",MATCH($K53,'RECEIVED FROM NONSTATE'!$L:$L,0))</f>
        <v/>
      </c>
      <c r="N53" s="100" t="str">
        <f t="shared" si="3"/>
        <v/>
      </c>
    </row>
    <row r="54" spans="1:14">
      <c r="A54" s="118" t="str">
        <f t="shared" si="0"/>
        <v/>
      </c>
      <c r="B54" s="25"/>
      <c r="C54" s="105" t="str">
        <f>IF($B54&gt;0,VLOOKUP($B54,'State Agencies 070824'!$H:$L,3,FALSE),"")</f>
        <v/>
      </c>
      <c r="D54" s="23"/>
      <c r="E54" s="28"/>
      <c r="F54" s="105" t="str">
        <f>IF($D54&gt;0,VLOOKUP($D54,'ALN 070824'!$A:$C,2,FALSE),"")</f>
        <v/>
      </c>
      <c r="G54" s="44"/>
      <c r="H54" s="26"/>
      <c r="J54" s="100" t="str">
        <f t="shared" si="1"/>
        <v/>
      </c>
      <c r="K54" s="100" t="str">
        <f t="shared" si="2"/>
        <v/>
      </c>
      <c r="L54" s="105" t="str">
        <f>IF(ISBLANK($D54),"",MATCH($K54,SEFA!$K:$K,0))</f>
        <v/>
      </c>
      <c r="M54" s="105" t="str">
        <f>IF(ISBLANK($D54),"",MATCH($K54,'RECEIVED FROM NONSTATE'!$L:$L,0))</f>
        <v/>
      </c>
      <c r="N54" s="100" t="str">
        <f t="shared" si="3"/>
        <v/>
      </c>
    </row>
    <row r="55" spans="1:14">
      <c r="A55" s="118" t="str">
        <f t="shared" si="0"/>
        <v/>
      </c>
      <c r="B55" s="25"/>
      <c r="C55" s="105" t="str">
        <f>IF($B55&gt;0,VLOOKUP($B55,'State Agencies 070824'!$H:$L,3,FALSE),"")</f>
        <v/>
      </c>
      <c r="D55" s="23"/>
      <c r="E55" s="28"/>
      <c r="F55" s="105" t="str">
        <f>IF($D55&gt;0,VLOOKUP($D55,'ALN 070824'!$A:$C,2,FALSE),"")</f>
        <v/>
      </c>
      <c r="G55" s="44"/>
      <c r="H55" s="26"/>
      <c r="J55" s="100" t="str">
        <f t="shared" si="1"/>
        <v/>
      </c>
      <c r="K55" s="100" t="str">
        <f t="shared" si="2"/>
        <v/>
      </c>
      <c r="L55" s="105" t="str">
        <f>IF(ISBLANK($D55),"",MATCH($K55,SEFA!$K:$K,0))</f>
        <v/>
      </c>
      <c r="M55" s="105" t="str">
        <f>IF(ISBLANK($D55),"",MATCH($K55,'RECEIVED FROM NONSTATE'!$L:$L,0))</f>
        <v/>
      </c>
      <c r="N55" s="100" t="str">
        <f t="shared" si="3"/>
        <v/>
      </c>
    </row>
    <row r="56" spans="1:14">
      <c r="A56" s="118" t="str">
        <f t="shared" si="0"/>
        <v/>
      </c>
      <c r="B56" s="25"/>
      <c r="C56" s="105" t="str">
        <f>IF($B56&gt;0,VLOOKUP($B56,'State Agencies 070824'!$H:$L,3,FALSE),"")</f>
        <v/>
      </c>
      <c r="D56" s="23"/>
      <c r="E56" s="28"/>
      <c r="F56" s="105" t="str">
        <f>IF($D56&gt;0,VLOOKUP($D56,'ALN 070824'!$A:$C,2,FALSE),"")</f>
        <v/>
      </c>
      <c r="G56" s="44"/>
      <c r="H56" s="26"/>
      <c r="J56" s="100" t="str">
        <f t="shared" si="1"/>
        <v/>
      </c>
      <c r="K56" s="100" t="str">
        <f t="shared" si="2"/>
        <v/>
      </c>
      <c r="L56" s="105" t="str">
        <f>IF(ISBLANK($D56),"",MATCH($K56,SEFA!$K:$K,0))</f>
        <v/>
      </c>
      <c r="M56" s="105" t="str">
        <f>IF(ISBLANK($D56),"",MATCH($K56,'RECEIVED FROM NONSTATE'!$L:$L,0))</f>
        <v/>
      </c>
      <c r="N56" s="100" t="str">
        <f t="shared" si="3"/>
        <v/>
      </c>
    </row>
    <row r="57" spans="1:14">
      <c r="A57" s="118" t="str">
        <f t="shared" si="0"/>
        <v/>
      </c>
      <c r="B57" s="25"/>
      <c r="C57" s="105" t="str">
        <f>IF($B57&gt;0,VLOOKUP($B57,'State Agencies 070824'!$H:$L,3,FALSE),"")</f>
        <v/>
      </c>
      <c r="D57" s="23"/>
      <c r="E57" s="28"/>
      <c r="F57" s="105" t="str">
        <f>IF($D57&gt;0,VLOOKUP($D57,'ALN 070824'!$A:$C,2,FALSE),"")</f>
        <v/>
      </c>
      <c r="G57" s="44"/>
      <c r="H57" s="26"/>
      <c r="J57" s="100" t="str">
        <f t="shared" si="1"/>
        <v/>
      </c>
      <c r="K57" s="100" t="str">
        <f t="shared" si="2"/>
        <v/>
      </c>
      <c r="L57" s="105" t="str">
        <f>IF(ISBLANK($D57),"",MATCH($K57,SEFA!$K:$K,0))</f>
        <v/>
      </c>
      <c r="M57" s="105" t="str">
        <f>IF(ISBLANK($D57),"",MATCH($K57,'RECEIVED FROM NONSTATE'!$L:$L,0))</f>
        <v/>
      </c>
      <c r="N57" s="100" t="str">
        <f t="shared" si="3"/>
        <v/>
      </c>
    </row>
    <row r="58" spans="1:14">
      <c r="A58" s="118" t="str">
        <f t="shared" si="0"/>
        <v/>
      </c>
      <c r="B58" s="25"/>
      <c r="C58" s="105" t="str">
        <f>IF($B58&gt;0,VLOOKUP($B58,'State Agencies 070824'!$H:$L,3,FALSE),"")</f>
        <v/>
      </c>
      <c r="D58" s="23"/>
      <c r="E58" s="28"/>
      <c r="F58" s="105" t="str">
        <f>IF($D58&gt;0,VLOOKUP($D58,'ALN 070824'!$A:$C,2,FALSE),"")</f>
        <v/>
      </c>
      <c r="G58" s="44"/>
      <c r="H58" s="26"/>
      <c r="J58" s="100" t="str">
        <f t="shared" si="1"/>
        <v/>
      </c>
      <c r="K58" s="100" t="str">
        <f t="shared" si="2"/>
        <v/>
      </c>
      <c r="L58" s="105" t="str">
        <f>IF(ISBLANK($D58),"",MATCH($K58,SEFA!$K:$K,0))</f>
        <v/>
      </c>
      <c r="M58" s="105" t="str">
        <f>IF(ISBLANK($D58),"",MATCH($K58,'RECEIVED FROM NONSTATE'!$L:$L,0))</f>
        <v/>
      </c>
      <c r="N58" s="100" t="str">
        <f t="shared" si="3"/>
        <v/>
      </c>
    </row>
    <row r="59" spans="1:14">
      <c r="A59" s="118" t="str">
        <f t="shared" si="0"/>
        <v/>
      </c>
      <c r="B59" s="25"/>
      <c r="C59" s="105" t="str">
        <f>IF($B59&gt;0,VLOOKUP($B59,'State Agencies 070824'!$H:$L,3,FALSE),"")</f>
        <v/>
      </c>
      <c r="D59" s="23"/>
      <c r="E59" s="28"/>
      <c r="F59" s="105" t="str">
        <f>IF($D59&gt;0,VLOOKUP($D59,'ALN 070824'!$A:$C,2,FALSE),"")</f>
        <v/>
      </c>
      <c r="G59" s="44"/>
      <c r="H59" s="26"/>
      <c r="J59" s="100" t="str">
        <f t="shared" si="1"/>
        <v/>
      </c>
      <c r="K59" s="100" t="str">
        <f t="shared" si="2"/>
        <v/>
      </c>
      <c r="L59" s="105" t="str">
        <f>IF(ISBLANK($D59),"",MATCH($K59,SEFA!$K:$K,0))</f>
        <v/>
      </c>
      <c r="M59" s="105" t="str">
        <f>IF(ISBLANK($D59),"",MATCH($K59,'RECEIVED FROM NONSTATE'!$L:$L,0))</f>
        <v/>
      </c>
      <c r="N59" s="100" t="str">
        <f t="shared" si="3"/>
        <v/>
      </c>
    </row>
    <row r="60" spans="1:14">
      <c r="A60" s="118" t="str">
        <f t="shared" si="0"/>
        <v/>
      </c>
      <c r="B60" s="25"/>
      <c r="C60" s="105" t="str">
        <f>IF($B60&gt;0,VLOOKUP($B60,'State Agencies 070824'!$H:$L,3,FALSE),"")</f>
        <v/>
      </c>
      <c r="D60" s="23"/>
      <c r="E60" s="28"/>
      <c r="F60" s="105" t="str">
        <f>IF($D60&gt;0,VLOOKUP($D60,'ALN 070824'!$A:$C,2,FALSE),"")</f>
        <v/>
      </c>
      <c r="G60" s="44"/>
      <c r="H60" s="26"/>
      <c r="J60" s="100" t="str">
        <f t="shared" si="1"/>
        <v/>
      </c>
      <c r="K60" s="100" t="str">
        <f t="shared" si="2"/>
        <v/>
      </c>
      <c r="L60" s="105" t="str">
        <f>IF(ISBLANK($D60),"",MATCH($K60,SEFA!$K:$K,0))</f>
        <v/>
      </c>
      <c r="M60" s="105" t="str">
        <f>IF(ISBLANK($D60),"",MATCH($K60,'RECEIVED FROM NONSTATE'!$L:$L,0))</f>
        <v/>
      </c>
      <c r="N60" s="100" t="str">
        <f t="shared" si="3"/>
        <v/>
      </c>
    </row>
    <row r="61" spans="1:14">
      <c r="A61" s="118" t="str">
        <f t="shared" si="0"/>
        <v/>
      </c>
      <c r="B61" s="25"/>
      <c r="C61" s="105" t="str">
        <f>IF($B61&gt;0,VLOOKUP($B61,'State Agencies 070824'!$H:$L,3,FALSE),"")</f>
        <v/>
      </c>
      <c r="D61" s="23"/>
      <c r="E61" s="28"/>
      <c r="F61" s="105" t="str">
        <f>IF($D61&gt;0,VLOOKUP($D61,'ALN 070824'!$A:$C,2,FALSE),"")</f>
        <v/>
      </c>
      <c r="G61" s="44"/>
      <c r="H61" s="26"/>
      <c r="J61" s="100" t="str">
        <f t="shared" si="1"/>
        <v/>
      </c>
      <c r="K61" s="100" t="str">
        <f t="shared" si="2"/>
        <v/>
      </c>
      <c r="L61" s="105" t="str">
        <f>IF(ISBLANK($D61),"",MATCH($K61,SEFA!$K:$K,0))</f>
        <v/>
      </c>
      <c r="M61" s="105" t="str">
        <f>IF(ISBLANK($D61),"",MATCH($K61,'RECEIVED FROM NONSTATE'!$L:$L,0))</f>
        <v/>
      </c>
      <c r="N61" s="100" t="str">
        <f t="shared" si="3"/>
        <v/>
      </c>
    </row>
    <row r="62" spans="1:14">
      <c r="A62" s="118" t="str">
        <f t="shared" si="0"/>
        <v/>
      </c>
      <c r="B62" s="25"/>
      <c r="C62" s="105" t="str">
        <f>IF($B62&gt;0,VLOOKUP($B62,'State Agencies 070824'!$H:$L,3,FALSE),"")</f>
        <v/>
      </c>
      <c r="D62" s="23"/>
      <c r="E62" s="28"/>
      <c r="F62" s="105" t="str">
        <f>IF($D62&gt;0,VLOOKUP($D62,'ALN 070824'!$A:$C,2,FALSE),"")</f>
        <v/>
      </c>
      <c r="G62" s="44"/>
      <c r="H62" s="26"/>
      <c r="J62" s="100" t="str">
        <f t="shared" si="1"/>
        <v/>
      </c>
      <c r="K62" s="100" t="str">
        <f t="shared" si="2"/>
        <v/>
      </c>
      <c r="L62" s="105" t="str">
        <f>IF(ISBLANK($D62),"",MATCH($K62,SEFA!$K:$K,0))</f>
        <v/>
      </c>
      <c r="M62" s="105" t="str">
        <f>IF(ISBLANK($D62),"",MATCH($K62,'RECEIVED FROM NONSTATE'!$L:$L,0))</f>
        <v/>
      </c>
      <c r="N62" s="100" t="str">
        <f t="shared" si="3"/>
        <v/>
      </c>
    </row>
    <row r="63" spans="1:14">
      <c r="A63" s="118" t="str">
        <f t="shared" si="0"/>
        <v/>
      </c>
      <c r="B63" s="25"/>
      <c r="C63" s="105" t="str">
        <f>IF($B63&gt;0,VLOOKUP($B63,'State Agencies 070824'!$H:$L,3,FALSE),"")</f>
        <v/>
      </c>
      <c r="D63" s="23"/>
      <c r="E63" s="28"/>
      <c r="F63" s="105" t="str">
        <f>IF($D63&gt;0,VLOOKUP($D63,'ALN 070824'!$A:$C,2,FALSE),"")</f>
        <v/>
      </c>
      <c r="G63" s="44"/>
      <c r="H63" s="26"/>
      <c r="J63" s="100" t="str">
        <f t="shared" si="1"/>
        <v/>
      </c>
      <c r="K63" s="100" t="str">
        <f t="shared" si="2"/>
        <v/>
      </c>
      <c r="L63" s="105" t="str">
        <f>IF(ISBLANK($D63),"",MATCH($K63,SEFA!$K:$K,0))</f>
        <v/>
      </c>
      <c r="M63" s="105" t="str">
        <f>IF(ISBLANK($D63),"",MATCH($K63,'RECEIVED FROM NONSTATE'!$L:$L,0))</f>
        <v/>
      </c>
      <c r="N63" s="100" t="str">
        <f t="shared" si="3"/>
        <v/>
      </c>
    </row>
    <row r="64" spans="1:14">
      <c r="A64" s="118" t="str">
        <f t="shared" si="0"/>
        <v/>
      </c>
      <c r="B64" s="25"/>
      <c r="C64" s="105" t="str">
        <f>IF($B64&gt;0,VLOOKUP($B64,'State Agencies 070824'!$H:$L,3,FALSE),"")</f>
        <v/>
      </c>
      <c r="D64" s="23"/>
      <c r="E64" s="28"/>
      <c r="F64" s="105" t="str">
        <f>IF($D64&gt;0,VLOOKUP($D64,'ALN 070824'!$A:$C,2,FALSE),"")</f>
        <v/>
      </c>
      <c r="G64" s="44"/>
      <c r="H64" s="26"/>
      <c r="J64" s="100" t="str">
        <f t="shared" si="1"/>
        <v/>
      </c>
      <c r="K64" s="100" t="str">
        <f t="shared" si="2"/>
        <v/>
      </c>
      <c r="L64" s="105" t="str">
        <f>IF(ISBLANK($D64),"",MATCH($K64,SEFA!$K:$K,0))</f>
        <v/>
      </c>
      <c r="M64" s="105" t="str">
        <f>IF(ISBLANK($D64),"",MATCH($K64,'RECEIVED FROM NONSTATE'!$L:$L,0))</f>
        <v/>
      </c>
      <c r="N64" s="100" t="str">
        <f t="shared" si="3"/>
        <v/>
      </c>
    </row>
    <row r="65" spans="1:14">
      <c r="A65" s="118" t="str">
        <f t="shared" si="0"/>
        <v/>
      </c>
      <c r="B65" s="25"/>
      <c r="C65" s="105" t="str">
        <f>IF($B65&gt;0,VLOOKUP($B65,'State Agencies 070824'!$H:$L,3,FALSE),"")</f>
        <v/>
      </c>
      <c r="D65" s="23"/>
      <c r="E65" s="28"/>
      <c r="F65" s="105" t="str">
        <f>IF($D65&gt;0,VLOOKUP($D65,'ALN 070824'!$A:$C,2,FALSE),"")</f>
        <v/>
      </c>
      <c r="G65" s="44"/>
      <c r="H65" s="26"/>
      <c r="J65" s="100" t="str">
        <f t="shared" si="1"/>
        <v/>
      </c>
      <c r="K65" s="100" t="str">
        <f t="shared" si="2"/>
        <v/>
      </c>
      <c r="L65" s="105" t="str">
        <f>IF(ISBLANK($D65),"",MATCH($K65,SEFA!$K:$K,0))</f>
        <v/>
      </c>
      <c r="M65" s="105" t="str">
        <f>IF(ISBLANK($D65),"",MATCH($K65,'RECEIVED FROM NONSTATE'!$L:$L,0))</f>
        <v/>
      </c>
      <c r="N65" s="100" t="str">
        <f t="shared" si="3"/>
        <v/>
      </c>
    </row>
    <row r="66" spans="1:14">
      <c r="A66" s="118" t="str">
        <f t="shared" si="0"/>
        <v/>
      </c>
      <c r="B66" s="25"/>
      <c r="C66" s="105" t="str">
        <f>IF($B66&gt;0,VLOOKUP($B66,'State Agencies 070824'!$H:$L,3,FALSE),"")</f>
        <v/>
      </c>
      <c r="D66" s="23"/>
      <c r="E66" s="28"/>
      <c r="F66" s="105" t="str">
        <f>IF($D66&gt;0,VLOOKUP($D66,'ALN 070824'!$A:$C,2,FALSE),"")</f>
        <v/>
      </c>
      <c r="G66" s="44"/>
      <c r="H66" s="26"/>
      <c r="J66" s="100" t="str">
        <f t="shared" si="1"/>
        <v/>
      </c>
      <c r="K66" s="100" t="str">
        <f t="shared" si="2"/>
        <v/>
      </c>
      <c r="L66" s="105" t="str">
        <f>IF(ISBLANK($D66),"",MATCH($K66,SEFA!$K:$K,0))</f>
        <v/>
      </c>
      <c r="M66" s="105" t="str">
        <f>IF(ISBLANK($D66),"",MATCH($K66,'RECEIVED FROM NONSTATE'!$L:$L,0))</f>
        <v/>
      </c>
      <c r="N66" s="100" t="str">
        <f t="shared" si="3"/>
        <v/>
      </c>
    </row>
    <row r="67" spans="1:14">
      <c r="A67" s="118" t="str">
        <f t="shared" si="0"/>
        <v/>
      </c>
      <c r="B67" s="25"/>
      <c r="C67" s="105" t="str">
        <f>IF($B67&gt;0,VLOOKUP($B67,'State Agencies 070824'!$H:$L,3,FALSE),"")</f>
        <v/>
      </c>
      <c r="D67" s="23"/>
      <c r="E67" s="28"/>
      <c r="F67" s="105" t="str">
        <f>IF($D67&gt;0,VLOOKUP($D67,'ALN 070824'!$A:$C,2,FALSE),"")</f>
        <v/>
      </c>
      <c r="G67" s="44"/>
      <c r="H67" s="26"/>
      <c r="J67" s="100" t="str">
        <f t="shared" si="1"/>
        <v/>
      </c>
      <c r="K67" s="100" t="str">
        <f t="shared" si="2"/>
        <v/>
      </c>
      <c r="L67" s="105" t="str">
        <f>IF(ISBLANK($D67),"",MATCH($K67,SEFA!$K:$K,0))</f>
        <v/>
      </c>
      <c r="M67" s="105" t="str">
        <f>IF(ISBLANK($D67),"",MATCH($K67,'RECEIVED FROM NONSTATE'!$L:$L,0))</f>
        <v/>
      </c>
      <c r="N67" s="100" t="str">
        <f t="shared" si="3"/>
        <v/>
      </c>
    </row>
    <row r="68" spans="1:14">
      <c r="A68" s="118" t="str">
        <f t="shared" si="0"/>
        <v/>
      </c>
      <c r="B68" s="25"/>
      <c r="C68" s="105" t="str">
        <f>IF($B68&gt;0,VLOOKUP($B68,'State Agencies 070824'!$H:$L,3,FALSE),"")</f>
        <v/>
      </c>
      <c r="D68" s="23"/>
      <c r="E68" s="28"/>
      <c r="F68" s="105" t="str">
        <f>IF($D68&gt;0,VLOOKUP($D68,'ALN 070824'!$A:$C,2,FALSE),"")</f>
        <v/>
      </c>
      <c r="G68" s="44"/>
      <c r="H68" s="26"/>
      <c r="J68" s="100" t="str">
        <f t="shared" si="1"/>
        <v/>
      </c>
      <c r="K68" s="100" t="str">
        <f t="shared" si="2"/>
        <v/>
      </c>
      <c r="L68" s="105" t="str">
        <f>IF(ISBLANK($D68),"",MATCH($K68,SEFA!$K:$K,0))</f>
        <v/>
      </c>
      <c r="M68" s="105" t="str">
        <f>IF(ISBLANK($D68),"",MATCH($K68,'RECEIVED FROM NONSTATE'!$L:$L,0))</f>
        <v/>
      </c>
      <c r="N68" s="100" t="str">
        <f t="shared" si="3"/>
        <v/>
      </c>
    </row>
    <row r="69" spans="1:14">
      <c r="A69" s="118" t="str">
        <f t="shared" si="0"/>
        <v/>
      </c>
      <c r="B69" s="25"/>
      <c r="C69" s="105" t="str">
        <f>IF($B69&gt;0,VLOOKUP($B69,'State Agencies 070824'!$H:$L,3,FALSE),"")</f>
        <v/>
      </c>
      <c r="D69" s="23"/>
      <c r="E69" s="28"/>
      <c r="F69" s="105" t="str">
        <f>IF($D69&gt;0,VLOOKUP($D69,'ALN 070824'!$A:$C,2,FALSE),"")</f>
        <v/>
      </c>
      <c r="G69" s="44"/>
      <c r="H69" s="26"/>
      <c r="J69" s="100" t="str">
        <f t="shared" si="1"/>
        <v/>
      </c>
      <c r="K69" s="100" t="str">
        <f t="shared" si="2"/>
        <v/>
      </c>
      <c r="L69" s="105" t="str">
        <f>IF(ISBLANK($D69),"",MATCH($K69,SEFA!$K:$K,0))</f>
        <v/>
      </c>
      <c r="M69" s="105" t="str">
        <f>IF(ISBLANK($D69),"",MATCH($K69,'RECEIVED FROM NONSTATE'!$L:$L,0))</f>
        <v/>
      </c>
      <c r="N69" s="100" t="str">
        <f t="shared" si="3"/>
        <v/>
      </c>
    </row>
    <row r="70" spans="1:14">
      <c r="A70" s="118" t="str">
        <f t="shared" si="0"/>
        <v/>
      </c>
      <c r="B70" s="25"/>
      <c r="C70" s="105" t="str">
        <f>IF($B70&gt;0,VLOOKUP($B70,'State Agencies 070824'!$H:$L,3,FALSE),"")</f>
        <v/>
      </c>
      <c r="D70" s="23"/>
      <c r="E70" s="28"/>
      <c r="F70" s="105" t="str">
        <f>IF($D70&gt;0,VLOOKUP($D70,'ALN 070824'!$A:$C,2,FALSE),"")</f>
        <v/>
      </c>
      <c r="G70" s="44"/>
      <c r="H70" s="26"/>
      <c r="J70" s="100" t="str">
        <f t="shared" si="1"/>
        <v/>
      </c>
      <c r="K70" s="100" t="str">
        <f t="shared" si="2"/>
        <v/>
      </c>
      <c r="L70" s="105" t="str">
        <f>IF(ISBLANK($D70),"",MATCH($K70,SEFA!$K:$K,0))</f>
        <v/>
      </c>
      <c r="M70" s="105" t="str">
        <f>IF(ISBLANK($D70),"",MATCH($K70,'RECEIVED FROM NONSTATE'!$L:$L,0))</f>
        <v/>
      </c>
      <c r="N70" s="100" t="str">
        <f t="shared" si="3"/>
        <v/>
      </c>
    </row>
    <row r="71" spans="1:14">
      <c r="A71" s="118" t="str">
        <f t="shared" si="0"/>
        <v/>
      </c>
      <c r="B71" s="25"/>
      <c r="C71" s="105" t="str">
        <f>IF($B71&gt;0,VLOOKUP($B71,'State Agencies 070824'!$H:$L,3,FALSE),"")</f>
        <v/>
      </c>
      <c r="D71" s="23"/>
      <c r="E71" s="28"/>
      <c r="F71" s="105" t="str">
        <f>IF($D71&gt;0,VLOOKUP($D71,'ALN 070824'!$A:$C,2,FALSE),"")</f>
        <v/>
      </c>
      <c r="G71" s="44"/>
      <c r="H71" s="26"/>
      <c r="J71" s="100" t="str">
        <f t="shared" si="1"/>
        <v/>
      </c>
      <c r="K71" s="100" t="str">
        <f t="shared" si="2"/>
        <v/>
      </c>
      <c r="L71" s="105" t="str">
        <f>IF(ISBLANK($D71),"",MATCH($K71,SEFA!$K:$K,0))</f>
        <v/>
      </c>
      <c r="M71" s="105" t="str">
        <f>IF(ISBLANK($D71),"",MATCH($K71,'RECEIVED FROM NONSTATE'!$L:$L,0))</f>
        <v/>
      </c>
      <c r="N71" s="100" t="str">
        <f t="shared" si="3"/>
        <v/>
      </c>
    </row>
    <row r="72" spans="1:14">
      <c r="A72" s="118" t="str">
        <f t="shared" si="0"/>
        <v/>
      </c>
      <c r="B72" s="25"/>
      <c r="C72" s="105" t="str">
        <f>IF($B72&gt;0,VLOOKUP($B72,'State Agencies 070824'!$H:$L,3,FALSE),"")</f>
        <v/>
      </c>
      <c r="D72" s="23"/>
      <c r="E72" s="28"/>
      <c r="F72" s="105" t="str">
        <f>IF($D72&gt;0,VLOOKUP($D72,'ALN 070824'!$A:$C,2,FALSE),"")</f>
        <v/>
      </c>
      <c r="G72" s="44"/>
      <c r="H72" s="26"/>
      <c r="J72" s="100" t="str">
        <f t="shared" si="1"/>
        <v/>
      </c>
      <c r="K72" s="100" t="str">
        <f t="shared" si="2"/>
        <v/>
      </c>
      <c r="L72" s="105" t="str">
        <f>IF(ISBLANK($D72),"",MATCH($K72,SEFA!$K:$K,0))</f>
        <v/>
      </c>
      <c r="M72" s="105" t="str">
        <f>IF(ISBLANK($D72),"",MATCH($K72,'RECEIVED FROM NONSTATE'!$L:$L,0))</f>
        <v/>
      </c>
      <c r="N72" s="100" t="str">
        <f t="shared" si="3"/>
        <v/>
      </c>
    </row>
    <row r="73" spans="1:14">
      <c r="A73" s="118" t="str">
        <f t="shared" ref="A73:A136" si="4">IF($B73=0,"",$B$2)</f>
        <v/>
      </c>
      <c r="B73" s="25"/>
      <c r="C73" s="105" t="str">
        <f>IF($B73&gt;0,VLOOKUP($B73,'State Agencies 070824'!$H:$L,3,FALSE),"")</f>
        <v/>
      </c>
      <c r="D73" s="23"/>
      <c r="E73" s="28"/>
      <c r="F73" s="105" t="str">
        <f>IF($D73&gt;0,VLOOKUP($D73,'ALN 070824'!$A:$C,2,FALSE),"")</f>
        <v/>
      </c>
      <c r="G73" s="44"/>
      <c r="H73" s="26"/>
      <c r="J73" s="100" t="str">
        <f t="shared" ref="J73:J136" si="5">IF(OR(D73="84.425",D73="84.032"),"Please complete the ALN with alpha character.",IFERROR(IF(AND(F73="Other Assistance",ISBLANK(H73)),"Program Name required, please provide the Other ID Number (if applicable).",""),""))</f>
        <v/>
      </c>
      <c r="K73" s="100" t="str">
        <f t="shared" ref="K73:K136" si="6">CONCATENATE($D73,$E73)</f>
        <v/>
      </c>
      <c r="L73" s="105" t="str">
        <f>IF(ISBLANK($D73),"",MATCH($K73,SEFA!$K:$K,0))</f>
        <v/>
      </c>
      <c r="M73" s="105" t="str">
        <f>IF(ISBLANK($D73),"",MATCH($K73,'RECEIVED FROM NONSTATE'!$L:$L,0))</f>
        <v/>
      </c>
      <c r="N73" s="100" t="str">
        <f t="shared" ref="N73:N136" si="7">CONCATENATE($B73,$D73,$E73,$H73)</f>
        <v/>
      </c>
    </row>
    <row r="74" spans="1:14">
      <c r="A74" s="118" t="str">
        <f t="shared" si="4"/>
        <v/>
      </c>
      <c r="B74" s="25"/>
      <c r="C74" s="105" t="str">
        <f>IF($B74&gt;0,VLOOKUP($B74,'State Agencies 070824'!$H:$L,3,FALSE),"")</f>
        <v/>
      </c>
      <c r="D74" s="23"/>
      <c r="E74" s="28"/>
      <c r="F74" s="105" t="str">
        <f>IF($D74&gt;0,VLOOKUP($D74,'ALN 070824'!$A:$C,2,FALSE),"")</f>
        <v/>
      </c>
      <c r="G74" s="44"/>
      <c r="H74" s="26"/>
      <c r="J74" s="100" t="str">
        <f t="shared" si="5"/>
        <v/>
      </c>
      <c r="K74" s="100" t="str">
        <f t="shared" si="6"/>
        <v/>
      </c>
      <c r="L74" s="105" t="str">
        <f>IF(ISBLANK($D74),"",MATCH($K74,SEFA!$K:$K,0))</f>
        <v/>
      </c>
      <c r="M74" s="105" t="str">
        <f>IF(ISBLANK($D74),"",MATCH($K74,'RECEIVED FROM NONSTATE'!$L:$L,0))</f>
        <v/>
      </c>
      <c r="N74" s="100" t="str">
        <f t="shared" si="7"/>
        <v/>
      </c>
    </row>
    <row r="75" spans="1:14">
      <c r="A75" s="118" t="str">
        <f t="shared" si="4"/>
        <v/>
      </c>
      <c r="B75" s="25"/>
      <c r="C75" s="105" t="str">
        <f>IF($B75&gt;0,VLOOKUP($B75,'State Agencies 070824'!$H:$L,3,FALSE),"")</f>
        <v/>
      </c>
      <c r="D75" s="23"/>
      <c r="E75" s="28"/>
      <c r="F75" s="105" t="str">
        <f>IF($D75&gt;0,VLOOKUP($D75,'ALN 070824'!$A:$C,2,FALSE),"")</f>
        <v/>
      </c>
      <c r="G75" s="44"/>
      <c r="H75" s="26"/>
      <c r="J75" s="100" t="str">
        <f t="shared" si="5"/>
        <v/>
      </c>
      <c r="K75" s="100" t="str">
        <f t="shared" si="6"/>
        <v/>
      </c>
      <c r="L75" s="105" t="str">
        <f>IF(ISBLANK($D75),"",MATCH($K75,SEFA!$K:$K,0))</f>
        <v/>
      </c>
      <c r="M75" s="105" t="str">
        <f>IF(ISBLANK($D75),"",MATCH($K75,'RECEIVED FROM NONSTATE'!$L:$L,0))</f>
        <v/>
      </c>
      <c r="N75" s="100" t="str">
        <f t="shared" si="7"/>
        <v/>
      </c>
    </row>
    <row r="76" spans="1:14">
      <c r="A76" s="118" t="str">
        <f t="shared" si="4"/>
        <v/>
      </c>
      <c r="B76" s="25"/>
      <c r="C76" s="105" t="str">
        <f>IF($B76&gt;0,VLOOKUP($B76,'State Agencies 070824'!$H:$L,3,FALSE),"")</f>
        <v/>
      </c>
      <c r="D76" s="23"/>
      <c r="E76" s="28"/>
      <c r="F76" s="105" t="str">
        <f>IF($D76&gt;0,VLOOKUP($D76,'ALN 070824'!$A:$C,2,FALSE),"")</f>
        <v/>
      </c>
      <c r="G76" s="44"/>
      <c r="H76" s="26"/>
      <c r="J76" s="100" t="str">
        <f t="shared" si="5"/>
        <v/>
      </c>
      <c r="K76" s="100" t="str">
        <f t="shared" si="6"/>
        <v/>
      </c>
      <c r="L76" s="105" t="str">
        <f>IF(ISBLANK($D76),"",MATCH($K76,SEFA!$K:$K,0))</f>
        <v/>
      </c>
      <c r="M76" s="105" t="str">
        <f>IF(ISBLANK($D76),"",MATCH($K76,'RECEIVED FROM NONSTATE'!$L:$L,0))</f>
        <v/>
      </c>
      <c r="N76" s="100" t="str">
        <f t="shared" si="7"/>
        <v/>
      </c>
    </row>
    <row r="77" spans="1:14">
      <c r="A77" s="118" t="str">
        <f t="shared" si="4"/>
        <v/>
      </c>
      <c r="B77" s="25"/>
      <c r="C77" s="105" t="str">
        <f>IF($B77&gt;0,VLOOKUP($B77,'State Agencies 070824'!$H:$L,3,FALSE),"")</f>
        <v/>
      </c>
      <c r="D77" s="23"/>
      <c r="E77" s="28"/>
      <c r="F77" s="105" t="str">
        <f>IF($D77&gt;0,VLOOKUP($D77,'ALN 070824'!$A:$C,2,FALSE),"")</f>
        <v/>
      </c>
      <c r="G77" s="44"/>
      <c r="H77" s="26"/>
      <c r="J77" s="100" t="str">
        <f t="shared" si="5"/>
        <v/>
      </c>
      <c r="K77" s="100" t="str">
        <f t="shared" si="6"/>
        <v/>
      </c>
      <c r="L77" s="105" t="str">
        <f>IF(ISBLANK($D77),"",MATCH($K77,SEFA!$K:$K,0))</f>
        <v/>
      </c>
      <c r="M77" s="105" t="str">
        <f>IF(ISBLANK($D77),"",MATCH($K77,'RECEIVED FROM NONSTATE'!$L:$L,0))</f>
        <v/>
      </c>
      <c r="N77" s="100" t="str">
        <f t="shared" si="7"/>
        <v/>
      </c>
    </row>
    <row r="78" spans="1:14">
      <c r="A78" s="118" t="str">
        <f t="shared" si="4"/>
        <v/>
      </c>
      <c r="B78" s="25"/>
      <c r="C78" s="105" t="str">
        <f>IF($B78&gt;0,VLOOKUP($B78,'State Agencies 070824'!$H:$L,3,FALSE),"")</f>
        <v/>
      </c>
      <c r="D78" s="23"/>
      <c r="E78" s="28"/>
      <c r="F78" s="105" t="str">
        <f>IF($D78&gt;0,VLOOKUP($D78,'ALN 070824'!$A:$C,2,FALSE),"")</f>
        <v/>
      </c>
      <c r="G78" s="44"/>
      <c r="H78" s="26"/>
      <c r="J78" s="100" t="str">
        <f t="shared" si="5"/>
        <v/>
      </c>
      <c r="K78" s="100" t="str">
        <f t="shared" si="6"/>
        <v/>
      </c>
      <c r="L78" s="105" t="str">
        <f>IF(ISBLANK($D78),"",MATCH($K78,SEFA!$K:$K,0))</f>
        <v/>
      </c>
      <c r="M78" s="105" t="str">
        <f>IF(ISBLANK($D78),"",MATCH($K78,'RECEIVED FROM NONSTATE'!$L:$L,0))</f>
        <v/>
      </c>
      <c r="N78" s="100" t="str">
        <f t="shared" si="7"/>
        <v/>
      </c>
    </row>
    <row r="79" spans="1:14">
      <c r="A79" s="118" t="str">
        <f t="shared" si="4"/>
        <v/>
      </c>
      <c r="B79" s="25"/>
      <c r="C79" s="105" t="str">
        <f>IF($B79&gt;0,VLOOKUP($B79,'State Agencies 070824'!$H:$L,3,FALSE),"")</f>
        <v/>
      </c>
      <c r="D79" s="23"/>
      <c r="E79" s="28"/>
      <c r="F79" s="105" t="str">
        <f>IF($D79&gt;0,VLOOKUP($D79,'ALN 070824'!$A:$C,2,FALSE),"")</f>
        <v/>
      </c>
      <c r="G79" s="44"/>
      <c r="H79" s="26"/>
      <c r="J79" s="100" t="str">
        <f t="shared" si="5"/>
        <v/>
      </c>
      <c r="K79" s="100" t="str">
        <f t="shared" si="6"/>
        <v/>
      </c>
      <c r="L79" s="105" t="str">
        <f>IF(ISBLANK($D79),"",MATCH($K79,SEFA!$K:$K,0))</f>
        <v/>
      </c>
      <c r="M79" s="105" t="str">
        <f>IF(ISBLANK($D79),"",MATCH($K79,'RECEIVED FROM NONSTATE'!$L:$L,0))</f>
        <v/>
      </c>
      <c r="N79" s="100" t="str">
        <f t="shared" si="7"/>
        <v/>
      </c>
    </row>
    <row r="80" spans="1:14">
      <c r="A80" s="118" t="str">
        <f t="shared" si="4"/>
        <v/>
      </c>
      <c r="B80" s="25"/>
      <c r="C80" s="105" t="str">
        <f>IF($B80&gt;0,VLOOKUP($B80,'State Agencies 070824'!$H:$L,3,FALSE),"")</f>
        <v/>
      </c>
      <c r="D80" s="23"/>
      <c r="E80" s="28"/>
      <c r="F80" s="105" t="str">
        <f>IF($D80&gt;0,VLOOKUP($D80,'ALN 070824'!$A:$C,2,FALSE),"")</f>
        <v/>
      </c>
      <c r="G80" s="44"/>
      <c r="H80" s="26"/>
      <c r="J80" s="100" t="str">
        <f t="shared" si="5"/>
        <v/>
      </c>
      <c r="K80" s="100" t="str">
        <f t="shared" si="6"/>
        <v/>
      </c>
      <c r="L80" s="105" t="str">
        <f>IF(ISBLANK($D80),"",MATCH($K80,SEFA!$K:$K,0))</f>
        <v/>
      </c>
      <c r="M80" s="105" t="str">
        <f>IF(ISBLANK($D80),"",MATCH($K80,'RECEIVED FROM NONSTATE'!$L:$L,0))</f>
        <v/>
      </c>
      <c r="N80" s="100" t="str">
        <f t="shared" si="7"/>
        <v/>
      </c>
    </row>
    <row r="81" spans="1:14">
      <c r="A81" s="118" t="str">
        <f t="shared" si="4"/>
        <v/>
      </c>
      <c r="B81" s="25"/>
      <c r="C81" s="105" t="str">
        <f>IF($B81&gt;0,VLOOKUP($B81,'State Agencies 070824'!$H:$L,3,FALSE),"")</f>
        <v/>
      </c>
      <c r="D81" s="23"/>
      <c r="E81" s="28"/>
      <c r="F81" s="105" t="str">
        <f>IF($D81&gt;0,VLOOKUP($D81,'ALN 070824'!$A:$C,2,FALSE),"")</f>
        <v/>
      </c>
      <c r="G81" s="44"/>
      <c r="H81" s="26"/>
      <c r="J81" s="100" t="str">
        <f t="shared" si="5"/>
        <v/>
      </c>
      <c r="K81" s="100" t="str">
        <f t="shared" si="6"/>
        <v/>
      </c>
      <c r="L81" s="105" t="str">
        <f>IF(ISBLANK($D81),"",MATCH($K81,SEFA!$K:$K,0))</f>
        <v/>
      </c>
      <c r="M81" s="105" t="str">
        <f>IF(ISBLANK($D81),"",MATCH($K81,'RECEIVED FROM NONSTATE'!$L:$L,0))</f>
        <v/>
      </c>
      <c r="N81" s="100" t="str">
        <f t="shared" si="7"/>
        <v/>
      </c>
    </row>
    <row r="82" spans="1:14">
      <c r="A82" s="118" t="str">
        <f t="shared" si="4"/>
        <v/>
      </c>
      <c r="B82" s="25"/>
      <c r="C82" s="105" t="str">
        <f>IF($B82&gt;0,VLOOKUP($B82,'State Agencies 070824'!$H:$L,3,FALSE),"")</f>
        <v/>
      </c>
      <c r="D82" s="23"/>
      <c r="E82" s="28"/>
      <c r="F82" s="105" t="str">
        <f>IF($D82&gt;0,VLOOKUP($D82,'ALN 070824'!$A:$C,2,FALSE),"")</f>
        <v/>
      </c>
      <c r="G82" s="44"/>
      <c r="H82" s="26"/>
      <c r="J82" s="100" t="str">
        <f t="shared" si="5"/>
        <v/>
      </c>
      <c r="K82" s="100" t="str">
        <f t="shared" si="6"/>
        <v/>
      </c>
      <c r="L82" s="105" t="str">
        <f>IF(ISBLANK($D82),"",MATCH($K82,SEFA!$K:$K,0))</f>
        <v/>
      </c>
      <c r="M82" s="105" t="str">
        <f>IF(ISBLANK($D82),"",MATCH($K82,'RECEIVED FROM NONSTATE'!$L:$L,0))</f>
        <v/>
      </c>
      <c r="N82" s="100" t="str">
        <f t="shared" si="7"/>
        <v/>
      </c>
    </row>
    <row r="83" spans="1:14">
      <c r="A83" s="118" t="str">
        <f t="shared" si="4"/>
        <v/>
      </c>
      <c r="B83" s="25"/>
      <c r="C83" s="105" t="str">
        <f>IF($B83&gt;0,VLOOKUP($B83,'State Agencies 070824'!$H:$L,3,FALSE),"")</f>
        <v/>
      </c>
      <c r="D83" s="23"/>
      <c r="E83" s="28"/>
      <c r="F83" s="105" t="str">
        <f>IF($D83&gt;0,VLOOKUP($D83,'ALN 070824'!$A:$C,2,FALSE),"")</f>
        <v/>
      </c>
      <c r="G83" s="44"/>
      <c r="H83" s="26"/>
      <c r="J83" s="100" t="str">
        <f t="shared" si="5"/>
        <v/>
      </c>
      <c r="K83" s="100" t="str">
        <f t="shared" si="6"/>
        <v/>
      </c>
      <c r="L83" s="105" t="str">
        <f>IF(ISBLANK($D83),"",MATCH($K83,SEFA!$K:$K,0))</f>
        <v/>
      </c>
      <c r="M83" s="105" t="str">
        <f>IF(ISBLANK($D83),"",MATCH($K83,'RECEIVED FROM NONSTATE'!$L:$L,0))</f>
        <v/>
      </c>
      <c r="N83" s="100" t="str">
        <f t="shared" si="7"/>
        <v/>
      </c>
    </row>
    <row r="84" spans="1:14">
      <c r="A84" s="118" t="str">
        <f t="shared" si="4"/>
        <v/>
      </c>
      <c r="B84" s="25"/>
      <c r="C84" s="105" t="str">
        <f>IF($B84&gt;0,VLOOKUP($B84,'State Agencies 070824'!$H:$L,3,FALSE),"")</f>
        <v/>
      </c>
      <c r="D84" s="23"/>
      <c r="E84" s="28"/>
      <c r="F84" s="105" t="str">
        <f>IF($D84&gt;0,VLOOKUP($D84,'ALN 070824'!$A:$C,2,FALSE),"")</f>
        <v/>
      </c>
      <c r="G84" s="44"/>
      <c r="H84" s="26"/>
      <c r="J84" s="100" t="str">
        <f t="shared" si="5"/>
        <v/>
      </c>
      <c r="K84" s="100" t="str">
        <f t="shared" si="6"/>
        <v/>
      </c>
      <c r="L84" s="105" t="str">
        <f>IF(ISBLANK($D84),"",MATCH($K84,SEFA!$K:$K,0))</f>
        <v/>
      </c>
      <c r="M84" s="105" t="str">
        <f>IF(ISBLANK($D84),"",MATCH($K84,'RECEIVED FROM NONSTATE'!$L:$L,0))</f>
        <v/>
      </c>
      <c r="N84" s="100" t="str">
        <f t="shared" si="7"/>
        <v/>
      </c>
    </row>
    <row r="85" spans="1:14">
      <c r="A85" s="118" t="str">
        <f t="shared" si="4"/>
        <v/>
      </c>
      <c r="B85" s="25"/>
      <c r="C85" s="105" t="str">
        <f>IF($B85&gt;0,VLOOKUP($B85,'State Agencies 070824'!$H:$L,3,FALSE),"")</f>
        <v/>
      </c>
      <c r="D85" s="23"/>
      <c r="E85" s="28"/>
      <c r="F85" s="105" t="str">
        <f>IF($D85&gt;0,VLOOKUP($D85,'ALN 070824'!$A:$C,2,FALSE),"")</f>
        <v/>
      </c>
      <c r="G85" s="44"/>
      <c r="H85" s="26"/>
      <c r="J85" s="100" t="str">
        <f t="shared" si="5"/>
        <v/>
      </c>
      <c r="K85" s="100" t="str">
        <f t="shared" si="6"/>
        <v/>
      </c>
      <c r="L85" s="105" t="str">
        <f>IF(ISBLANK($D85),"",MATCH($K85,SEFA!$K:$K,0))</f>
        <v/>
      </c>
      <c r="M85" s="105" t="str">
        <f>IF(ISBLANK($D85),"",MATCH($K85,'RECEIVED FROM NONSTATE'!$L:$L,0))</f>
        <v/>
      </c>
      <c r="N85" s="100" t="str">
        <f t="shared" si="7"/>
        <v/>
      </c>
    </row>
    <row r="86" spans="1:14">
      <c r="A86" s="118" t="str">
        <f t="shared" si="4"/>
        <v/>
      </c>
      <c r="B86" s="25"/>
      <c r="C86" s="105" t="str">
        <f>IF($B86&gt;0,VLOOKUP($B86,'State Agencies 070824'!$H:$L,3,FALSE),"")</f>
        <v/>
      </c>
      <c r="D86" s="23"/>
      <c r="E86" s="28"/>
      <c r="F86" s="105" t="str">
        <f>IF($D86&gt;0,VLOOKUP($D86,'ALN 070824'!$A:$C,2,FALSE),"")</f>
        <v/>
      </c>
      <c r="G86" s="44"/>
      <c r="H86" s="26"/>
      <c r="J86" s="100" t="str">
        <f t="shared" si="5"/>
        <v/>
      </c>
      <c r="K86" s="100" t="str">
        <f t="shared" si="6"/>
        <v/>
      </c>
      <c r="L86" s="105" t="str">
        <f>IF(ISBLANK($D86),"",MATCH($K86,SEFA!$K:$K,0))</f>
        <v/>
      </c>
      <c r="M86" s="105" t="str">
        <f>IF(ISBLANK($D86),"",MATCH($K86,'RECEIVED FROM NONSTATE'!$L:$L,0))</f>
        <v/>
      </c>
      <c r="N86" s="100" t="str">
        <f t="shared" si="7"/>
        <v/>
      </c>
    </row>
    <row r="87" spans="1:14">
      <c r="A87" s="118" t="str">
        <f t="shared" si="4"/>
        <v/>
      </c>
      <c r="B87" s="25"/>
      <c r="C87" s="105" t="str">
        <f>IF($B87&gt;0,VLOOKUP($B87,'State Agencies 070824'!$H:$L,3,FALSE),"")</f>
        <v/>
      </c>
      <c r="D87" s="23"/>
      <c r="E87" s="28"/>
      <c r="F87" s="105" t="str">
        <f>IF($D87&gt;0,VLOOKUP($D87,'ALN 070824'!$A:$C,2,FALSE),"")</f>
        <v/>
      </c>
      <c r="G87" s="44"/>
      <c r="H87" s="26"/>
      <c r="J87" s="100" t="str">
        <f t="shared" si="5"/>
        <v/>
      </c>
      <c r="K87" s="100" t="str">
        <f t="shared" si="6"/>
        <v/>
      </c>
      <c r="L87" s="105" t="str">
        <f>IF(ISBLANK($D87),"",MATCH($K87,SEFA!$K:$K,0))</f>
        <v/>
      </c>
      <c r="M87" s="105" t="str">
        <f>IF(ISBLANK($D87),"",MATCH($K87,'RECEIVED FROM NONSTATE'!$L:$L,0))</f>
        <v/>
      </c>
      <c r="N87" s="100" t="str">
        <f t="shared" si="7"/>
        <v/>
      </c>
    </row>
    <row r="88" spans="1:14">
      <c r="A88" s="118" t="str">
        <f t="shared" si="4"/>
        <v/>
      </c>
      <c r="B88" s="25"/>
      <c r="C88" s="105" t="str">
        <f>IF($B88&gt;0,VLOOKUP($B88,'State Agencies 070824'!$H:$L,3,FALSE),"")</f>
        <v/>
      </c>
      <c r="D88" s="23"/>
      <c r="E88" s="28"/>
      <c r="F88" s="105" t="str">
        <f>IF($D88&gt;0,VLOOKUP($D88,'ALN 070824'!$A:$C,2,FALSE),"")</f>
        <v/>
      </c>
      <c r="G88" s="44"/>
      <c r="H88" s="26"/>
      <c r="J88" s="100" t="str">
        <f t="shared" si="5"/>
        <v/>
      </c>
      <c r="K88" s="100" t="str">
        <f t="shared" si="6"/>
        <v/>
      </c>
      <c r="L88" s="105" t="str">
        <f>IF(ISBLANK($D88),"",MATCH($K88,SEFA!$K:$K,0))</f>
        <v/>
      </c>
      <c r="M88" s="105" t="str">
        <f>IF(ISBLANK($D88),"",MATCH($K88,'RECEIVED FROM NONSTATE'!$L:$L,0))</f>
        <v/>
      </c>
      <c r="N88" s="100" t="str">
        <f t="shared" si="7"/>
        <v/>
      </c>
    </row>
    <row r="89" spans="1:14">
      <c r="A89" s="118" t="str">
        <f t="shared" si="4"/>
        <v/>
      </c>
      <c r="B89" s="25"/>
      <c r="C89" s="105" t="str">
        <f>IF($B89&gt;0,VLOOKUP($B89,'State Agencies 070824'!$H:$L,3,FALSE),"")</f>
        <v/>
      </c>
      <c r="D89" s="23"/>
      <c r="E89" s="28"/>
      <c r="F89" s="105" t="str">
        <f>IF($D89&gt;0,VLOOKUP($D89,'ALN 070824'!$A:$C,2,FALSE),"")</f>
        <v/>
      </c>
      <c r="G89" s="44"/>
      <c r="H89" s="26"/>
      <c r="J89" s="100" t="str">
        <f t="shared" si="5"/>
        <v/>
      </c>
      <c r="K89" s="100" t="str">
        <f t="shared" si="6"/>
        <v/>
      </c>
      <c r="L89" s="105" t="str">
        <f>IF(ISBLANK($D89),"",MATCH($K89,SEFA!$K:$K,0))</f>
        <v/>
      </c>
      <c r="M89" s="105" t="str">
        <f>IF(ISBLANK($D89),"",MATCH($K89,'RECEIVED FROM NONSTATE'!$L:$L,0))</f>
        <v/>
      </c>
      <c r="N89" s="100" t="str">
        <f t="shared" si="7"/>
        <v/>
      </c>
    </row>
    <row r="90" spans="1:14">
      <c r="A90" s="118" t="str">
        <f t="shared" si="4"/>
        <v/>
      </c>
      <c r="B90" s="25"/>
      <c r="C90" s="105" t="str">
        <f>IF($B90&gt;0,VLOOKUP($B90,'State Agencies 070824'!$H:$L,3,FALSE),"")</f>
        <v/>
      </c>
      <c r="D90" s="23"/>
      <c r="E90" s="28"/>
      <c r="F90" s="105" t="str">
        <f>IF($D90&gt;0,VLOOKUP($D90,'ALN 070824'!$A:$C,2,FALSE),"")</f>
        <v/>
      </c>
      <c r="G90" s="44"/>
      <c r="H90" s="26"/>
      <c r="J90" s="100" t="str">
        <f t="shared" si="5"/>
        <v/>
      </c>
      <c r="K90" s="100" t="str">
        <f t="shared" si="6"/>
        <v/>
      </c>
      <c r="L90" s="105" t="str">
        <f>IF(ISBLANK($D90),"",MATCH($K90,SEFA!$K:$K,0))</f>
        <v/>
      </c>
      <c r="M90" s="105" t="str">
        <f>IF(ISBLANK($D90),"",MATCH($K90,'RECEIVED FROM NONSTATE'!$L:$L,0))</f>
        <v/>
      </c>
      <c r="N90" s="100" t="str">
        <f t="shared" si="7"/>
        <v/>
      </c>
    </row>
    <row r="91" spans="1:14">
      <c r="A91" s="118" t="str">
        <f t="shared" si="4"/>
        <v/>
      </c>
      <c r="B91" s="25"/>
      <c r="C91" s="105" t="str">
        <f>IF($B91&gt;0,VLOOKUP($B91,'State Agencies 070824'!$H:$L,3,FALSE),"")</f>
        <v/>
      </c>
      <c r="D91" s="23"/>
      <c r="E91" s="28"/>
      <c r="F91" s="105" t="str">
        <f>IF($D91&gt;0,VLOOKUP($D91,'ALN 070824'!$A:$C,2,FALSE),"")</f>
        <v/>
      </c>
      <c r="G91" s="44"/>
      <c r="H91" s="26"/>
      <c r="J91" s="100" t="str">
        <f t="shared" si="5"/>
        <v/>
      </c>
      <c r="K91" s="100" t="str">
        <f t="shared" si="6"/>
        <v/>
      </c>
      <c r="L91" s="105" t="str">
        <f>IF(ISBLANK($D91),"",MATCH($K91,SEFA!$K:$K,0))</f>
        <v/>
      </c>
      <c r="M91" s="105" t="str">
        <f>IF(ISBLANK($D91),"",MATCH($K91,'RECEIVED FROM NONSTATE'!$L:$L,0))</f>
        <v/>
      </c>
      <c r="N91" s="100" t="str">
        <f t="shared" si="7"/>
        <v/>
      </c>
    </row>
    <row r="92" spans="1:14">
      <c r="A92" s="118" t="str">
        <f t="shared" si="4"/>
        <v/>
      </c>
      <c r="B92" s="25"/>
      <c r="C92" s="105" t="str">
        <f>IF($B92&gt;0,VLOOKUP($B92,'State Agencies 070824'!$H:$L,3,FALSE),"")</f>
        <v/>
      </c>
      <c r="D92" s="23"/>
      <c r="E92" s="28"/>
      <c r="F92" s="105" t="str">
        <f>IF($D92&gt;0,VLOOKUP($D92,'ALN 070824'!$A:$C,2,FALSE),"")</f>
        <v/>
      </c>
      <c r="G92" s="44"/>
      <c r="H92" s="26"/>
      <c r="J92" s="100" t="str">
        <f t="shared" si="5"/>
        <v/>
      </c>
      <c r="K92" s="100" t="str">
        <f t="shared" si="6"/>
        <v/>
      </c>
      <c r="L92" s="105" t="str">
        <f>IF(ISBLANK($D92),"",MATCH($K92,SEFA!$K:$K,0))</f>
        <v/>
      </c>
      <c r="M92" s="105" t="str">
        <f>IF(ISBLANK($D92),"",MATCH($K92,'RECEIVED FROM NONSTATE'!$L:$L,0))</f>
        <v/>
      </c>
      <c r="N92" s="100" t="str">
        <f t="shared" si="7"/>
        <v/>
      </c>
    </row>
    <row r="93" spans="1:14">
      <c r="A93" s="118" t="str">
        <f t="shared" si="4"/>
        <v/>
      </c>
      <c r="B93" s="25"/>
      <c r="C93" s="105" t="str">
        <f>IF($B93&gt;0,VLOOKUP($B93,'State Agencies 070824'!$H:$L,3,FALSE),"")</f>
        <v/>
      </c>
      <c r="D93" s="23"/>
      <c r="E93" s="28"/>
      <c r="F93" s="105" t="str">
        <f>IF($D93&gt;0,VLOOKUP($D93,'ALN 070824'!$A:$C,2,FALSE),"")</f>
        <v/>
      </c>
      <c r="G93" s="44"/>
      <c r="H93" s="26"/>
      <c r="J93" s="100" t="str">
        <f t="shared" si="5"/>
        <v/>
      </c>
      <c r="K93" s="100" t="str">
        <f t="shared" si="6"/>
        <v/>
      </c>
      <c r="L93" s="105" t="str">
        <f>IF(ISBLANK($D93),"",MATCH($K93,SEFA!$K:$K,0))</f>
        <v/>
      </c>
      <c r="M93" s="105" t="str">
        <f>IF(ISBLANK($D93),"",MATCH($K93,'RECEIVED FROM NONSTATE'!$L:$L,0))</f>
        <v/>
      </c>
      <c r="N93" s="100" t="str">
        <f t="shared" si="7"/>
        <v/>
      </c>
    </row>
    <row r="94" spans="1:14">
      <c r="A94" s="118" t="str">
        <f t="shared" si="4"/>
        <v/>
      </c>
      <c r="B94" s="25"/>
      <c r="C94" s="105" t="str">
        <f>IF($B94&gt;0,VLOOKUP($B94,'State Agencies 070824'!$H:$L,3,FALSE),"")</f>
        <v/>
      </c>
      <c r="D94" s="23"/>
      <c r="E94" s="28"/>
      <c r="F94" s="105" t="str">
        <f>IF($D94&gt;0,VLOOKUP($D94,'ALN 070824'!$A:$C,2,FALSE),"")</f>
        <v/>
      </c>
      <c r="G94" s="44"/>
      <c r="H94" s="26"/>
      <c r="J94" s="100" t="str">
        <f t="shared" si="5"/>
        <v/>
      </c>
      <c r="K94" s="100" t="str">
        <f t="shared" si="6"/>
        <v/>
      </c>
      <c r="L94" s="105" t="str">
        <f>IF(ISBLANK($D94),"",MATCH($K94,SEFA!$K:$K,0))</f>
        <v/>
      </c>
      <c r="M94" s="105" t="str">
        <f>IF(ISBLANK($D94),"",MATCH($K94,'RECEIVED FROM NONSTATE'!$L:$L,0))</f>
        <v/>
      </c>
      <c r="N94" s="100" t="str">
        <f t="shared" si="7"/>
        <v/>
      </c>
    </row>
    <row r="95" spans="1:14">
      <c r="A95" s="118" t="str">
        <f t="shared" si="4"/>
        <v/>
      </c>
      <c r="B95" s="25"/>
      <c r="C95" s="105" t="str">
        <f>IF($B95&gt;0,VLOOKUP($B95,'State Agencies 070824'!$H:$L,3,FALSE),"")</f>
        <v/>
      </c>
      <c r="D95" s="23"/>
      <c r="E95" s="28"/>
      <c r="F95" s="105" t="str">
        <f>IF($D95&gt;0,VLOOKUP($D95,'ALN 070824'!$A:$C,2,FALSE),"")</f>
        <v/>
      </c>
      <c r="G95" s="44"/>
      <c r="H95" s="26"/>
      <c r="J95" s="100" t="str">
        <f t="shared" si="5"/>
        <v/>
      </c>
      <c r="K95" s="100" t="str">
        <f t="shared" si="6"/>
        <v/>
      </c>
      <c r="L95" s="105" t="str">
        <f>IF(ISBLANK($D95),"",MATCH($K95,SEFA!$K:$K,0))</f>
        <v/>
      </c>
      <c r="M95" s="105" t="str">
        <f>IF(ISBLANK($D95),"",MATCH($K95,'RECEIVED FROM NONSTATE'!$L:$L,0))</f>
        <v/>
      </c>
      <c r="N95" s="100" t="str">
        <f t="shared" si="7"/>
        <v/>
      </c>
    </row>
    <row r="96" spans="1:14">
      <c r="A96" s="118" t="str">
        <f t="shared" si="4"/>
        <v/>
      </c>
      <c r="B96" s="25"/>
      <c r="C96" s="105" t="str">
        <f>IF($B96&gt;0,VLOOKUP($B96,'State Agencies 070824'!$H:$L,3,FALSE),"")</f>
        <v/>
      </c>
      <c r="D96" s="23"/>
      <c r="E96" s="28"/>
      <c r="F96" s="105" t="str">
        <f>IF($D96&gt;0,VLOOKUP($D96,'ALN 070824'!$A:$C,2,FALSE),"")</f>
        <v/>
      </c>
      <c r="G96" s="44"/>
      <c r="H96" s="26"/>
      <c r="J96" s="100" t="str">
        <f t="shared" si="5"/>
        <v/>
      </c>
      <c r="K96" s="100" t="str">
        <f t="shared" si="6"/>
        <v/>
      </c>
      <c r="L96" s="105" t="str">
        <f>IF(ISBLANK($D96),"",MATCH($K96,SEFA!$K:$K,0))</f>
        <v/>
      </c>
      <c r="M96" s="105" t="str">
        <f>IF(ISBLANK($D96),"",MATCH($K96,'RECEIVED FROM NONSTATE'!$L:$L,0))</f>
        <v/>
      </c>
      <c r="N96" s="100" t="str">
        <f t="shared" si="7"/>
        <v/>
      </c>
    </row>
    <row r="97" spans="1:14">
      <c r="A97" s="118" t="str">
        <f t="shared" si="4"/>
        <v/>
      </c>
      <c r="B97" s="25"/>
      <c r="C97" s="105" t="str">
        <f>IF($B97&gt;0,VLOOKUP($B97,'State Agencies 070824'!$H:$L,3,FALSE),"")</f>
        <v/>
      </c>
      <c r="D97" s="23"/>
      <c r="E97" s="28"/>
      <c r="F97" s="105" t="str">
        <f>IF($D97&gt;0,VLOOKUP($D97,'ALN 070824'!$A:$C,2,FALSE),"")</f>
        <v/>
      </c>
      <c r="G97" s="44"/>
      <c r="H97" s="26"/>
      <c r="J97" s="100" t="str">
        <f t="shared" si="5"/>
        <v/>
      </c>
      <c r="K97" s="100" t="str">
        <f t="shared" si="6"/>
        <v/>
      </c>
      <c r="L97" s="105" t="str">
        <f>IF(ISBLANK($D97),"",MATCH($K97,SEFA!$K:$K,0))</f>
        <v/>
      </c>
      <c r="M97" s="105" t="str">
        <f>IF(ISBLANK($D97),"",MATCH($K97,'RECEIVED FROM NONSTATE'!$L:$L,0))</f>
        <v/>
      </c>
      <c r="N97" s="100" t="str">
        <f t="shared" si="7"/>
        <v/>
      </c>
    </row>
    <row r="98" spans="1:14">
      <c r="A98" s="118" t="str">
        <f t="shared" si="4"/>
        <v/>
      </c>
      <c r="B98" s="25"/>
      <c r="C98" s="105" t="str">
        <f>IF($B98&gt;0,VLOOKUP($B98,'State Agencies 070824'!$H:$L,3,FALSE),"")</f>
        <v/>
      </c>
      <c r="D98" s="23"/>
      <c r="E98" s="28"/>
      <c r="F98" s="105" t="str">
        <f>IF($D98&gt;0,VLOOKUP($D98,'ALN 070824'!$A:$C,2,FALSE),"")</f>
        <v/>
      </c>
      <c r="G98" s="44"/>
      <c r="H98" s="26"/>
      <c r="J98" s="100" t="str">
        <f t="shared" si="5"/>
        <v/>
      </c>
      <c r="K98" s="100" t="str">
        <f t="shared" si="6"/>
        <v/>
      </c>
      <c r="L98" s="105" t="str">
        <f>IF(ISBLANK($D98),"",MATCH($K98,SEFA!$K:$K,0))</f>
        <v/>
      </c>
      <c r="M98" s="105" t="str">
        <f>IF(ISBLANK($D98),"",MATCH($K98,'RECEIVED FROM NONSTATE'!$L:$L,0))</f>
        <v/>
      </c>
      <c r="N98" s="100" t="str">
        <f t="shared" si="7"/>
        <v/>
      </c>
    </row>
    <row r="99" spans="1:14">
      <c r="A99" s="118" t="str">
        <f t="shared" si="4"/>
        <v/>
      </c>
      <c r="B99" s="25"/>
      <c r="C99" s="105" t="str">
        <f>IF($B99&gt;0,VLOOKUP($B99,'State Agencies 070824'!$H:$L,3,FALSE),"")</f>
        <v/>
      </c>
      <c r="D99" s="23"/>
      <c r="E99" s="28"/>
      <c r="F99" s="105" t="str">
        <f>IF($D99&gt;0,VLOOKUP($D99,'ALN 070824'!$A:$C,2,FALSE),"")</f>
        <v/>
      </c>
      <c r="G99" s="44"/>
      <c r="H99" s="26"/>
      <c r="J99" s="100" t="str">
        <f t="shared" si="5"/>
        <v/>
      </c>
      <c r="K99" s="100" t="str">
        <f t="shared" si="6"/>
        <v/>
      </c>
      <c r="L99" s="105" t="str">
        <f>IF(ISBLANK($D99),"",MATCH($K99,SEFA!$K:$K,0))</f>
        <v/>
      </c>
      <c r="M99" s="105" t="str">
        <f>IF(ISBLANK($D99),"",MATCH($K99,'RECEIVED FROM NONSTATE'!$L:$L,0))</f>
        <v/>
      </c>
      <c r="N99" s="100" t="str">
        <f t="shared" si="7"/>
        <v/>
      </c>
    </row>
    <row r="100" spans="1:14">
      <c r="A100" s="118" t="str">
        <f t="shared" si="4"/>
        <v/>
      </c>
      <c r="B100" s="25"/>
      <c r="C100" s="105" t="str">
        <f>IF($B100&gt;0,VLOOKUP($B100,'State Agencies 070824'!$H:$L,3,FALSE),"")</f>
        <v/>
      </c>
      <c r="D100" s="23"/>
      <c r="E100" s="28"/>
      <c r="F100" s="105" t="str">
        <f>IF($D100&gt;0,VLOOKUP($D100,'ALN 070824'!$A:$C,2,FALSE),"")</f>
        <v/>
      </c>
      <c r="G100" s="44"/>
      <c r="H100" s="26"/>
      <c r="J100" s="100" t="str">
        <f t="shared" si="5"/>
        <v/>
      </c>
      <c r="K100" s="100" t="str">
        <f t="shared" si="6"/>
        <v/>
      </c>
      <c r="L100" s="105" t="str">
        <f>IF(ISBLANK($D100),"",MATCH($K100,SEFA!$K:$K,0))</f>
        <v/>
      </c>
      <c r="M100" s="105" t="str">
        <f>IF(ISBLANK($D100),"",MATCH($K100,'RECEIVED FROM NONSTATE'!$L:$L,0))</f>
        <v/>
      </c>
      <c r="N100" s="100" t="str">
        <f t="shared" si="7"/>
        <v/>
      </c>
    </row>
    <row r="101" spans="1:14">
      <c r="A101" s="118" t="str">
        <f t="shared" si="4"/>
        <v/>
      </c>
      <c r="B101" s="25"/>
      <c r="C101" s="105" t="str">
        <f>IF($B101&gt;0,VLOOKUP($B101,'State Agencies 070824'!$H:$L,3,FALSE),"")</f>
        <v/>
      </c>
      <c r="D101" s="23"/>
      <c r="E101" s="28"/>
      <c r="F101" s="105" t="str">
        <f>IF($D101&gt;0,VLOOKUP($D101,'ALN 070824'!$A:$C,2,FALSE),"")</f>
        <v/>
      </c>
      <c r="G101" s="44"/>
      <c r="H101" s="26"/>
      <c r="J101" s="100" t="str">
        <f t="shared" si="5"/>
        <v/>
      </c>
      <c r="K101" s="100" t="str">
        <f t="shared" si="6"/>
        <v/>
      </c>
      <c r="L101" s="105" t="str">
        <f>IF(ISBLANK($D101),"",MATCH($K101,SEFA!$K:$K,0))</f>
        <v/>
      </c>
      <c r="M101" s="105" t="str">
        <f>IF(ISBLANK($D101),"",MATCH($K101,'RECEIVED FROM NONSTATE'!$L:$L,0))</f>
        <v/>
      </c>
      <c r="N101" s="100" t="str">
        <f t="shared" si="7"/>
        <v/>
      </c>
    </row>
    <row r="102" spans="1:14">
      <c r="A102" s="118" t="str">
        <f t="shared" si="4"/>
        <v/>
      </c>
      <c r="B102" s="25"/>
      <c r="C102" s="105" t="str">
        <f>IF($B102&gt;0,VLOOKUP($B102,'State Agencies 070824'!$H:$L,3,FALSE),"")</f>
        <v/>
      </c>
      <c r="D102" s="23"/>
      <c r="E102" s="28"/>
      <c r="F102" s="105" t="str">
        <f>IF($D102&gt;0,VLOOKUP($D102,'ALN 070824'!$A:$C,2,FALSE),"")</f>
        <v/>
      </c>
      <c r="G102" s="44"/>
      <c r="H102" s="26"/>
      <c r="J102" s="100" t="str">
        <f t="shared" si="5"/>
        <v/>
      </c>
      <c r="K102" s="100" t="str">
        <f t="shared" si="6"/>
        <v/>
      </c>
      <c r="L102" s="105" t="str">
        <f>IF(ISBLANK($D102),"",MATCH($K102,SEFA!$K:$K,0))</f>
        <v/>
      </c>
      <c r="M102" s="105" t="str">
        <f>IF(ISBLANK($D102),"",MATCH($K102,'RECEIVED FROM NONSTATE'!$L:$L,0))</f>
        <v/>
      </c>
      <c r="N102" s="100" t="str">
        <f t="shared" si="7"/>
        <v/>
      </c>
    </row>
    <row r="103" spans="1:14">
      <c r="A103" s="118" t="str">
        <f t="shared" si="4"/>
        <v/>
      </c>
      <c r="B103" s="25"/>
      <c r="C103" s="105" t="str">
        <f>IF($B103&gt;0,VLOOKUP($B103,'State Agencies 070824'!$H:$L,3,FALSE),"")</f>
        <v/>
      </c>
      <c r="D103" s="23"/>
      <c r="E103" s="28"/>
      <c r="F103" s="105" t="str">
        <f>IF($D103&gt;0,VLOOKUP($D103,'ALN 070824'!$A:$C,2,FALSE),"")</f>
        <v/>
      </c>
      <c r="G103" s="44"/>
      <c r="H103" s="26"/>
      <c r="J103" s="100" t="str">
        <f t="shared" si="5"/>
        <v/>
      </c>
      <c r="K103" s="100" t="str">
        <f t="shared" si="6"/>
        <v/>
      </c>
      <c r="L103" s="105" t="str">
        <f>IF(ISBLANK($D103),"",MATCH($K103,SEFA!$K:$K,0))</f>
        <v/>
      </c>
      <c r="M103" s="105" t="str">
        <f>IF(ISBLANK($D103),"",MATCH($K103,'RECEIVED FROM NONSTATE'!$L:$L,0))</f>
        <v/>
      </c>
      <c r="N103" s="100" t="str">
        <f t="shared" si="7"/>
        <v/>
      </c>
    </row>
    <row r="104" spans="1:14">
      <c r="A104" s="118" t="str">
        <f t="shared" si="4"/>
        <v/>
      </c>
      <c r="B104" s="25"/>
      <c r="C104" s="105" t="str">
        <f>IF($B104&gt;0,VLOOKUP($B104,'State Agencies 070824'!$H:$L,3,FALSE),"")</f>
        <v/>
      </c>
      <c r="D104" s="23"/>
      <c r="E104" s="28"/>
      <c r="F104" s="105" t="str">
        <f>IF($D104&gt;0,VLOOKUP($D104,'ALN 070824'!$A:$C,2,FALSE),"")</f>
        <v/>
      </c>
      <c r="G104" s="44"/>
      <c r="H104" s="26"/>
      <c r="J104" s="100" t="str">
        <f t="shared" si="5"/>
        <v/>
      </c>
      <c r="K104" s="100" t="str">
        <f t="shared" si="6"/>
        <v/>
      </c>
      <c r="L104" s="105" t="str">
        <f>IF(ISBLANK($D104),"",MATCH($K104,SEFA!$K:$K,0))</f>
        <v/>
      </c>
      <c r="M104" s="105" t="str">
        <f>IF(ISBLANK($D104),"",MATCH($K104,'RECEIVED FROM NONSTATE'!$L:$L,0))</f>
        <v/>
      </c>
      <c r="N104" s="100" t="str">
        <f t="shared" si="7"/>
        <v/>
      </c>
    </row>
    <row r="105" spans="1:14">
      <c r="A105" s="118" t="str">
        <f t="shared" si="4"/>
        <v/>
      </c>
      <c r="B105" s="25"/>
      <c r="C105" s="105" t="str">
        <f>IF($B105&gt;0,VLOOKUP($B105,'State Agencies 070824'!$H:$L,3,FALSE),"")</f>
        <v/>
      </c>
      <c r="D105" s="23"/>
      <c r="E105" s="28"/>
      <c r="F105" s="105" t="str">
        <f>IF($D105&gt;0,VLOOKUP($D105,'ALN 070824'!$A:$C,2,FALSE),"")</f>
        <v/>
      </c>
      <c r="G105" s="44"/>
      <c r="H105" s="26"/>
      <c r="J105" s="100" t="str">
        <f t="shared" si="5"/>
        <v/>
      </c>
      <c r="K105" s="100" t="str">
        <f t="shared" si="6"/>
        <v/>
      </c>
      <c r="L105" s="105" t="str">
        <f>IF(ISBLANK($D105),"",MATCH($K105,SEFA!$K:$K,0))</f>
        <v/>
      </c>
      <c r="M105" s="105" t="str">
        <f>IF(ISBLANK($D105),"",MATCH($K105,'RECEIVED FROM NONSTATE'!$L:$L,0))</f>
        <v/>
      </c>
      <c r="N105" s="100" t="str">
        <f t="shared" si="7"/>
        <v/>
      </c>
    </row>
    <row r="106" spans="1:14">
      <c r="A106" s="118" t="str">
        <f t="shared" si="4"/>
        <v/>
      </c>
      <c r="B106" s="25"/>
      <c r="C106" s="105" t="str">
        <f>IF($B106&gt;0,VLOOKUP($B106,'State Agencies 070824'!$H:$L,3,FALSE),"")</f>
        <v/>
      </c>
      <c r="D106" s="23"/>
      <c r="E106" s="28"/>
      <c r="F106" s="105" t="str">
        <f>IF($D106&gt;0,VLOOKUP($D106,'ALN 070824'!$A:$C,2,FALSE),"")</f>
        <v/>
      </c>
      <c r="G106" s="44"/>
      <c r="H106" s="26"/>
      <c r="J106" s="100" t="str">
        <f t="shared" si="5"/>
        <v/>
      </c>
      <c r="K106" s="100" t="str">
        <f t="shared" si="6"/>
        <v/>
      </c>
      <c r="L106" s="105" t="str">
        <f>IF(ISBLANK($D106),"",MATCH($K106,SEFA!$K:$K,0))</f>
        <v/>
      </c>
      <c r="M106" s="105" t="str">
        <f>IF(ISBLANK($D106),"",MATCH($K106,'RECEIVED FROM NONSTATE'!$L:$L,0))</f>
        <v/>
      </c>
      <c r="N106" s="100" t="str">
        <f t="shared" si="7"/>
        <v/>
      </c>
    </row>
    <row r="107" spans="1:14">
      <c r="A107" s="118" t="str">
        <f t="shared" si="4"/>
        <v/>
      </c>
      <c r="B107" s="25"/>
      <c r="C107" s="105" t="str">
        <f>IF($B107&gt;0,VLOOKUP($B107,'State Agencies 070824'!$H:$L,3,FALSE),"")</f>
        <v/>
      </c>
      <c r="D107" s="23"/>
      <c r="E107" s="28"/>
      <c r="F107" s="105" t="str">
        <f>IF($D107&gt;0,VLOOKUP($D107,'ALN 070824'!$A:$C,2,FALSE),"")</f>
        <v/>
      </c>
      <c r="G107" s="44"/>
      <c r="H107" s="26"/>
      <c r="J107" s="100" t="str">
        <f t="shared" si="5"/>
        <v/>
      </c>
      <c r="K107" s="100" t="str">
        <f t="shared" si="6"/>
        <v/>
      </c>
      <c r="L107" s="105" t="str">
        <f>IF(ISBLANK($D107),"",MATCH($K107,SEFA!$K:$K,0))</f>
        <v/>
      </c>
      <c r="M107" s="105" t="str">
        <f>IF(ISBLANK($D107),"",MATCH($K107,'RECEIVED FROM NONSTATE'!$L:$L,0))</f>
        <v/>
      </c>
      <c r="N107" s="100" t="str">
        <f t="shared" si="7"/>
        <v/>
      </c>
    </row>
    <row r="108" spans="1:14">
      <c r="A108" s="118" t="str">
        <f t="shared" si="4"/>
        <v/>
      </c>
      <c r="B108" s="25"/>
      <c r="C108" s="105" t="str">
        <f>IF($B108&gt;0,VLOOKUP($B108,'State Agencies 070824'!$H:$L,3,FALSE),"")</f>
        <v/>
      </c>
      <c r="D108" s="23"/>
      <c r="E108" s="28"/>
      <c r="F108" s="105" t="str">
        <f>IF($D108&gt;0,VLOOKUP($D108,'ALN 070824'!$A:$C,2,FALSE),"")</f>
        <v/>
      </c>
      <c r="G108" s="44"/>
      <c r="H108" s="26"/>
      <c r="J108" s="100" t="str">
        <f t="shared" si="5"/>
        <v/>
      </c>
      <c r="K108" s="100" t="str">
        <f t="shared" si="6"/>
        <v/>
      </c>
      <c r="L108" s="105" t="str">
        <f>IF(ISBLANK($D108),"",MATCH($K108,SEFA!$K:$K,0))</f>
        <v/>
      </c>
      <c r="M108" s="105" t="str">
        <f>IF(ISBLANK($D108),"",MATCH($K108,'RECEIVED FROM NONSTATE'!$L:$L,0))</f>
        <v/>
      </c>
      <c r="N108" s="100" t="str">
        <f t="shared" si="7"/>
        <v/>
      </c>
    </row>
    <row r="109" spans="1:14">
      <c r="A109" s="118" t="str">
        <f t="shared" si="4"/>
        <v/>
      </c>
      <c r="B109" s="25"/>
      <c r="C109" s="105" t="str">
        <f>IF($B109&gt;0,VLOOKUP($B109,'State Agencies 070824'!$H:$L,3,FALSE),"")</f>
        <v/>
      </c>
      <c r="D109" s="23"/>
      <c r="E109" s="28"/>
      <c r="F109" s="105" t="str">
        <f>IF($D109&gt;0,VLOOKUP($D109,'ALN 070824'!$A:$C,2,FALSE),"")</f>
        <v/>
      </c>
      <c r="G109" s="44"/>
      <c r="H109" s="26"/>
      <c r="J109" s="100" t="str">
        <f t="shared" si="5"/>
        <v/>
      </c>
      <c r="K109" s="100" t="str">
        <f t="shared" si="6"/>
        <v/>
      </c>
      <c r="L109" s="105" t="str">
        <f>IF(ISBLANK($D109),"",MATCH($K109,SEFA!$K:$K,0))</f>
        <v/>
      </c>
      <c r="M109" s="105" t="str">
        <f>IF(ISBLANK($D109),"",MATCH($K109,'RECEIVED FROM NONSTATE'!$L:$L,0))</f>
        <v/>
      </c>
      <c r="N109" s="100" t="str">
        <f t="shared" si="7"/>
        <v/>
      </c>
    </row>
    <row r="110" spans="1:14">
      <c r="A110" s="118" t="str">
        <f t="shared" si="4"/>
        <v/>
      </c>
      <c r="B110" s="25"/>
      <c r="C110" s="105" t="str">
        <f>IF($B110&gt;0,VLOOKUP($B110,'State Agencies 070824'!$H:$L,3,FALSE),"")</f>
        <v/>
      </c>
      <c r="D110" s="23"/>
      <c r="E110" s="28"/>
      <c r="F110" s="105" t="str">
        <f>IF($D110&gt;0,VLOOKUP($D110,'ALN 070824'!$A:$C,2,FALSE),"")</f>
        <v/>
      </c>
      <c r="G110" s="44"/>
      <c r="H110" s="26"/>
      <c r="J110" s="100" t="str">
        <f t="shared" si="5"/>
        <v/>
      </c>
      <c r="K110" s="100" t="str">
        <f t="shared" si="6"/>
        <v/>
      </c>
      <c r="L110" s="105" t="str">
        <f>IF(ISBLANK($D110),"",MATCH($K110,SEFA!$K:$K,0))</f>
        <v/>
      </c>
      <c r="M110" s="105" t="str">
        <f>IF(ISBLANK($D110),"",MATCH($K110,'RECEIVED FROM NONSTATE'!$L:$L,0))</f>
        <v/>
      </c>
      <c r="N110" s="100" t="str">
        <f t="shared" si="7"/>
        <v/>
      </c>
    </row>
    <row r="111" spans="1:14">
      <c r="A111" s="118" t="str">
        <f t="shared" si="4"/>
        <v/>
      </c>
      <c r="B111" s="25"/>
      <c r="C111" s="105" t="str">
        <f>IF($B111&gt;0,VLOOKUP($B111,'State Agencies 070824'!$H:$L,3,FALSE),"")</f>
        <v/>
      </c>
      <c r="D111" s="23"/>
      <c r="E111" s="28"/>
      <c r="F111" s="105" t="str">
        <f>IF($D111&gt;0,VLOOKUP($D111,'ALN 070824'!$A:$C,2,FALSE),"")</f>
        <v/>
      </c>
      <c r="G111" s="44"/>
      <c r="H111" s="26"/>
      <c r="J111" s="100" t="str">
        <f t="shared" si="5"/>
        <v/>
      </c>
      <c r="K111" s="100" t="str">
        <f t="shared" si="6"/>
        <v/>
      </c>
      <c r="L111" s="105" t="str">
        <f>IF(ISBLANK($D111),"",MATCH($K111,SEFA!$K:$K,0))</f>
        <v/>
      </c>
      <c r="M111" s="105" t="str">
        <f>IF(ISBLANK($D111),"",MATCH($K111,'RECEIVED FROM NONSTATE'!$L:$L,0))</f>
        <v/>
      </c>
      <c r="N111" s="100" t="str">
        <f t="shared" si="7"/>
        <v/>
      </c>
    </row>
    <row r="112" spans="1:14">
      <c r="A112" s="118" t="str">
        <f t="shared" si="4"/>
        <v/>
      </c>
      <c r="B112" s="25"/>
      <c r="C112" s="105" t="str">
        <f>IF($B112&gt;0,VLOOKUP($B112,'State Agencies 070824'!$H:$L,3,FALSE),"")</f>
        <v/>
      </c>
      <c r="D112" s="23"/>
      <c r="E112" s="28"/>
      <c r="F112" s="105" t="str">
        <f>IF($D112&gt;0,VLOOKUP($D112,'ALN 070824'!$A:$C,2,FALSE),"")</f>
        <v/>
      </c>
      <c r="G112" s="44"/>
      <c r="H112" s="26"/>
      <c r="J112" s="100" t="str">
        <f t="shared" si="5"/>
        <v/>
      </c>
      <c r="K112" s="100" t="str">
        <f t="shared" si="6"/>
        <v/>
      </c>
      <c r="L112" s="105" t="str">
        <f>IF(ISBLANK($D112),"",MATCH($K112,SEFA!$K:$K,0))</f>
        <v/>
      </c>
      <c r="M112" s="105" t="str">
        <f>IF(ISBLANK($D112),"",MATCH($K112,'RECEIVED FROM NONSTATE'!$L:$L,0))</f>
        <v/>
      </c>
      <c r="N112" s="100" t="str">
        <f t="shared" si="7"/>
        <v/>
      </c>
    </row>
    <row r="113" spans="1:14">
      <c r="A113" s="118" t="str">
        <f t="shared" si="4"/>
        <v/>
      </c>
      <c r="B113" s="25"/>
      <c r="C113" s="105" t="str">
        <f>IF($B113&gt;0,VLOOKUP($B113,'State Agencies 070824'!$H:$L,3,FALSE),"")</f>
        <v/>
      </c>
      <c r="D113" s="23"/>
      <c r="E113" s="28"/>
      <c r="F113" s="105" t="str">
        <f>IF($D113&gt;0,VLOOKUP($D113,'ALN 070824'!$A:$C,2,FALSE),"")</f>
        <v/>
      </c>
      <c r="G113" s="44"/>
      <c r="H113" s="26"/>
      <c r="J113" s="100" t="str">
        <f t="shared" si="5"/>
        <v/>
      </c>
      <c r="K113" s="100" t="str">
        <f t="shared" si="6"/>
        <v/>
      </c>
      <c r="L113" s="105" t="str">
        <f>IF(ISBLANK($D113),"",MATCH($K113,SEFA!$K:$K,0))</f>
        <v/>
      </c>
      <c r="M113" s="105" t="str">
        <f>IF(ISBLANK($D113),"",MATCH($K113,'RECEIVED FROM NONSTATE'!$L:$L,0))</f>
        <v/>
      </c>
      <c r="N113" s="100" t="str">
        <f t="shared" si="7"/>
        <v/>
      </c>
    </row>
    <row r="114" spans="1:14">
      <c r="A114" s="118" t="str">
        <f t="shared" si="4"/>
        <v/>
      </c>
      <c r="B114" s="25"/>
      <c r="C114" s="105" t="str">
        <f>IF($B114&gt;0,VLOOKUP($B114,'State Agencies 070824'!$H:$L,3,FALSE),"")</f>
        <v/>
      </c>
      <c r="D114" s="23"/>
      <c r="E114" s="28"/>
      <c r="F114" s="105" t="str">
        <f>IF($D114&gt;0,VLOOKUP($D114,'ALN 070824'!$A:$C,2,FALSE),"")</f>
        <v/>
      </c>
      <c r="G114" s="44"/>
      <c r="H114" s="26"/>
      <c r="J114" s="100" t="str">
        <f t="shared" si="5"/>
        <v/>
      </c>
      <c r="K114" s="100" t="str">
        <f t="shared" si="6"/>
        <v/>
      </c>
      <c r="L114" s="105" t="str">
        <f>IF(ISBLANK($D114),"",MATCH($K114,SEFA!$K:$K,0))</f>
        <v/>
      </c>
      <c r="M114" s="105" t="str">
        <f>IF(ISBLANK($D114),"",MATCH($K114,'RECEIVED FROM NONSTATE'!$L:$L,0))</f>
        <v/>
      </c>
      <c r="N114" s="100" t="str">
        <f t="shared" si="7"/>
        <v/>
      </c>
    </row>
    <row r="115" spans="1:14">
      <c r="A115" s="118" t="str">
        <f t="shared" si="4"/>
        <v/>
      </c>
      <c r="B115" s="25"/>
      <c r="C115" s="105" t="str">
        <f>IF($B115&gt;0,VLOOKUP($B115,'State Agencies 070824'!$H:$L,3,FALSE),"")</f>
        <v/>
      </c>
      <c r="D115" s="23"/>
      <c r="E115" s="28"/>
      <c r="F115" s="105" t="str">
        <f>IF($D115&gt;0,VLOOKUP($D115,'ALN 070824'!$A:$C,2,FALSE),"")</f>
        <v/>
      </c>
      <c r="G115" s="44"/>
      <c r="H115" s="26"/>
      <c r="J115" s="100" t="str">
        <f t="shared" si="5"/>
        <v/>
      </c>
      <c r="K115" s="100" t="str">
        <f t="shared" si="6"/>
        <v/>
      </c>
      <c r="L115" s="105" t="str">
        <f>IF(ISBLANK($D115),"",MATCH($K115,SEFA!$K:$K,0))</f>
        <v/>
      </c>
      <c r="M115" s="105" t="str">
        <f>IF(ISBLANK($D115),"",MATCH($K115,'RECEIVED FROM NONSTATE'!$L:$L,0))</f>
        <v/>
      </c>
      <c r="N115" s="100" t="str">
        <f t="shared" si="7"/>
        <v/>
      </c>
    </row>
    <row r="116" spans="1:14">
      <c r="A116" s="118" t="str">
        <f t="shared" si="4"/>
        <v/>
      </c>
      <c r="B116" s="25"/>
      <c r="C116" s="105" t="str">
        <f>IF($B116&gt;0,VLOOKUP($B116,'State Agencies 070824'!$H:$L,3,FALSE),"")</f>
        <v/>
      </c>
      <c r="D116" s="23"/>
      <c r="E116" s="28"/>
      <c r="F116" s="105" t="str">
        <f>IF($D116&gt;0,VLOOKUP($D116,'ALN 070824'!$A:$C,2,FALSE),"")</f>
        <v/>
      </c>
      <c r="G116" s="44"/>
      <c r="H116" s="26"/>
      <c r="J116" s="100" t="str">
        <f t="shared" si="5"/>
        <v/>
      </c>
      <c r="K116" s="100" t="str">
        <f t="shared" si="6"/>
        <v/>
      </c>
      <c r="L116" s="105" t="str">
        <f>IF(ISBLANK($D116),"",MATCH($K116,SEFA!$K:$K,0))</f>
        <v/>
      </c>
      <c r="M116" s="105" t="str">
        <f>IF(ISBLANK($D116),"",MATCH($K116,'RECEIVED FROM NONSTATE'!$L:$L,0))</f>
        <v/>
      </c>
      <c r="N116" s="100" t="str">
        <f t="shared" si="7"/>
        <v/>
      </c>
    </row>
    <row r="117" spans="1:14">
      <c r="A117" s="118" t="str">
        <f t="shared" si="4"/>
        <v/>
      </c>
      <c r="B117" s="25"/>
      <c r="C117" s="105" t="str">
        <f>IF($B117&gt;0,VLOOKUP($B117,'State Agencies 070824'!$H:$L,3,FALSE),"")</f>
        <v/>
      </c>
      <c r="D117" s="23"/>
      <c r="E117" s="28"/>
      <c r="F117" s="105" t="str">
        <f>IF($D117&gt;0,VLOOKUP($D117,'ALN 070824'!$A:$C,2,FALSE),"")</f>
        <v/>
      </c>
      <c r="G117" s="44"/>
      <c r="H117" s="26"/>
      <c r="J117" s="100" t="str">
        <f t="shared" si="5"/>
        <v/>
      </c>
      <c r="K117" s="100" t="str">
        <f t="shared" si="6"/>
        <v/>
      </c>
      <c r="L117" s="105" t="str">
        <f>IF(ISBLANK($D117),"",MATCH($K117,SEFA!$K:$K,0))</f>
        <v/>
      </c>
      <c r="M117" s="105" t="str">
        <f>IF(ISBLANK($D117),"",MATCH($K117,'RECEIVED FROM NONSTATE'!$L:$L,0))</f>
        <v/>
      </c>
      <c r="N117" s="100" t="str">
        <f t="shared" si="7"/>
        <v/>
      </c>
    </row>
    <row r="118" spans="1:14">
      <c r="A118" s="118" t="str">
        <f t="shared" si="4"/>
        <v/>
      </c>
      <c r="B118" s="25"/>
      <c r="C118" s="105" t="str">
        <f>IF($B118&gt;0,VLOOKUP($B118,'State Agencies 070824'!$H:$L,3,FALSE),"")</f>
        <v/>
      </c>
      <c r="D118" s="23"/>
      <c r="E118" s="28"/>
      <c r="F118" s="105" t="str">
        <f>IF($D118&gt;0,VLOOKUP($D118,'ALN 070824'!$A:$C,2,FALSE),"")</f>
        <v/>
      </c>
      <c r="G118" s="44"/>
      <c r="H118" s="26"/>
      <c r="J118" s="100" t="str">
        <f t="shared" si="5"/>
        <v/>
      </c>
      <c r="K118" s="100" t="str">
        <f t="shared" si="6"/>
        <v/>
      </c>
      <c r="L118" s="105" t="str">
        <f>IF(ISBLANK($D118),"",MATCH($K118,SEFA!$K:$K,0))</f>
        <v/>
      </c>
      <c r="M118" s="105" t="str">
        <f>IF(ISBLANK($D118),"",MATCH($K118,'RECEIVED FROM NONSTATE'!$L:$L,0))</f>
        <v/>
      </c>
      <c r="N118" s="100" t="str">
        <f t="shared" si="7"/>
        <v/>
      </c>
    </row>
    <row r="119" spans="1:14">
      <c r="A119" s="118" t="str">
        <f t="shared" si="4"/>
        <v/>
      </c>
      <c r="B119" s="25"/>
      <c r="C119" s="105" t="str">
        <f>IF($B119&gt;0,VLOOKUP($B119,'State Agencies 070824'!$H:$L,3,FALSE),"")</f>
        <v/>
      </c>
      <c r="D119" s="23"/>
      <c r="E119" s="28"/>
      <c r="F119" s="105" t="str">
        <f>IF($D119&gt;0,VLOOKUP($D119,'ALN 070824'!$A:$C,2,FALSE),"")</f>
        <v/>
      </c>
      <c r="G119" s="44"/>
      <c r="H119" s="26"/>
      <c r="J119" s="100" t="str">
        <f t="shared" si="5"/>
        <v/>
      </c>
      <c r="K119" s="100" t="str">
        <f t="shared" si="6"/>
        <v/>
      </c>
      <c r="L119" s="105" t="str">
        <f>IF(ISBLANK($D119),"",MATCH($K119,SEFA!$K:$K,0))</f>
        <v/>
      </c>
      <c r="M119" s="105" t="str">
        <f>IF(ISBLANK($D119),"",MATCH($K119,'RECEIVED FROM NONSTATE'!$L:$L,0))</f>
        <v/>
      </c>
      <c r="N119" s="100" t="str">
        <f t="shared" si="7"/>
        <v/>
      </c>
    </row>
    <row r="120" spans="1:14">
      <c r="A120" s="118" t="str">
        <f t="shared" si="4"/>
        <v/>
      </c>
      <c r="B120" s="25"/>
      <c r="C120" s="105" t="str">
        <f>IF($B120&gt;0,VLOOKUP($B120,'State Agencies 070824'!$H:$L,3,FALSE),"")</f>
        <v/>
      </c>
      <c r="D120" s="23"/>
      <c r="E120" s="28"/>
      <c r="F120" s="105" t="str">
        <f>IF($D120&gt;0,VLOOKUP($D120,'ALN 070824'!$A:$C,2,FALSE),"")</f>
        <v/>
      </c>
      <c r="G120" s="44"/>
      <c r="H120" s="26"/>
      <c r="J120" s="100" t="str">
        <f t="shared" si="5"/>
        <v/>
      </c>
      <c r="K120" s="100" t="str">
        <f t="shared" si="6"/>
        <v/>
      </c>
      <c r="L120" s="105" t="str">
        <f>IF(ISBLANK($D120),"",MATCH($K120,SEFA!$K:$K,0))</f>
        <v/>
      </c>
      <c r="M120" s="105" t="str">
        <f>IF(ISBLANK($D120),"",MATCH($K120,'RECEIVED FROM NONSTATE'!$L:$L,0))</f>
        <v/>
      </c>
      <c r="N120" s="100" t="str">
        <f t="shared" si="7"/>
        <v/>
      </c>
    </row>
    <row r="121" spans="1:14">
      <c r="A121" s="118" t="str">
        <f t="shared" si="4"/>
        <v/>
      </c>
      <c r="B121" s="25"/>
      <c r="C121" s="105" t="str">
        <f>IF($B121&gt;0,VLOOKUP($B121,'State Agencies 070824'!$H:$L,3,FALSE),"")</f>
        <v/>
      </c>
      <c r="D121" s="23"/>
      <c r="E121" s="28"/>
      <c r="F121" s="105" t="str">
        <f>IF($D121&gt;0,VLOOKUP($D121,'ALN 070824'!$A:$C,2,FALSE),"")</f>
        <v/>
      </c>
      <c r="G121" s="44"/>
      <c r="H121" s="26"/>
      <c r="J121" s="100" t="str">
        <f t="shared" si="5"/>
        <v/>
      </c>
      <c r="K121" s="100" t="str">
        <f t="shared" si="6"/>
        <v/>
      </c>
      <c r="L121" s="105" t="str">
        <f>IF(ISBLANK($D121),"",MATCH($K121,SEFA!$K:$K,0))</f>
        <v/>
      </c>
      <c r="M121" s="105" t="str">
        <f>IF(ISBLANK($D121),"",MATCH($K121,'RECEIVED FROM NONSTATE'!$L:$L,0))</f>
        <v/>
      </c>
      <c r="N121" s="100" t="str">
        <f t="shared" si="7"/>
        <v/>
      </c>
    </row>
    <row r="122" spans="1:14">
      <c r="A122" s="118" t="str">
        <f t="shared" si="4"/>
        <v/>
      </c>
      <c r="B122" s="25"/>
      <c r="C122" s="105" t="str">
        <f>IF($B122&gt;0,VLOOKUP($B122,'State Agencies 070824'!$H:$L,3,FALSE),"")</f>
        <v/>
      </c>
      <c r="D122" s="23"/>
      <c r="E122" s="28"/>
      <c r="F122" s="105" t="str">
        <f>IF($D122&gt;0,VLOOKUP($D122,'ALN 070824'!$A:$C,2,FALSE),"")</f>
        <v/>
      </c>
      <c r="G122" s="44"/>
      <c r="H122" s="26"/>
      <c r="J122" s="100" t="str">
        <f t="shared" si="5"/>
        <v/>
      </c>
      <c r="K122" s="100" t="str">
        <f t="shared" si="6"/>
        <v/>
      </c>
      <c r="L122" s="105" t="str">
        <f>IF(ISBLANK($D122),"",MATCH($K122,SEFA!$K:$K,0))</f>
        <v/>
      </c>
      <c r="M122" s="105" t="str">
        <f>IF(ISBLANK($D122),"",MATCH($K122,'RECEIVED FROM NONSTATE'!$L:$L,0))</f>
        <v/>
      </c>
      <c r="N122" s="100" t="str">
        <f t="shared" si="7"/>
        <v/>
      </c>
    </row>
    <row r="123" spans="1:14">
      <c r="A123" s="118" t="str">
        <f t="shared" si="4"/>
        <v/>
      </c>
      <c r="B123" s="25"/>
      <c r="C123" s="105" t="str">
        <f>IF($B123&gt;0,VLOOKUP($B123,'State Agencies 070824'!$H:$L,3,FALSE),"")</f>
        <v/>
      </c>
      <c r="D123" s="23"/>
      <c r="E123" s="28"/>
      <c r="F123" s="105" t="str">
        <f>IF($D123&gt;0,VLOOKUP($D123,'ALN 070824'!$A:$C,2,FALSE),"")</f>
        <v/>
      </c>
      <c r="G123" s="44"/>
      <c r="H123" s="26"/>
      <c r="J123" s="100" t="str">
        <f t="shared" si="5"/>
        <v/>
      </c>
      <c r="K123" s="100" t="str">
        <f t="shared" si="6"/>
        <v/>
      </c>
      <c r="L123" s="105" t="str">
        <f>IF(ISBLANK($D123),"",MATCH($K123,SEFA!$K:$K,0))</f>
        <v/>
      </c>
      <c r="M123" s="105" t="str">
        <f>IF(ISBLANK($D123),"",MATCH($K123,'RECEIVED FROM NONSTATE'!$L:$L,0))</f>
        <v/>
      </c>
      <c r="N123" s="100" t="str">
        <f t="shared" si="7"/>
        <v/>
      </c>
    </row>
    <row r="124" spans="1:14">
      <c r="A124" s="118" t="str">
        <f t="shared" si="4"/>
        <v/>
      </c>
      <c r="B124" s="25"/>
      <c r="C124" s="105" t="str">
        <f>IF($B124&gt;0,VLOOKUP($B124,'State Agencies 070824'!$H:$L,3,FALSE),"")</f>
        <v/>
      </c>
      <c r="D124" s="23"/>
      <c r="E124" s="28"/>
      <c r="F124" s="105" t="str">
        <f>IF($D124&gt;0,VLOOKUP($D124,'ALN 070824'!$A:$C,2,FALSE),"")</f>
        <v/>
      </c>
      <c r="G124" s="44"/>
      <c r="H124" s="26"/>
      <c r="J124" s="100" t="str">
        <f t="shared" si="5"/>
        <v/>
      </c>
      <c r="K124" s="100" t="str">
        <f t="shared" si="6"/>
        <v/>
      </c>
      <c r="L124" s="105" t="str">
        <f>IF(ISBLANK($D124),"",MATCH($K124,SEFA!$K:$K,0))</f>
        <v/>
      </c>
      <c r="M124" s="105" t="str">
        <f>IF(ISBLANK($D124),"",MATCH($K124,'RECEIVED FROM NONSTATE'!$L:$L,0))</f>
        <v/>
      </c>
      <c r="N124" s="100" t="str">
        <f t="shared" si="7"/>
        <v/>
      </c>
    </row>
    <row r="125" spans="1:14">
      <c r="A125" s="118" t="str">
        <f t="shared" si="4"/>
        <v/>
      </c>
      <c r="B125" s="25"/>
      <c r="C125" s="105" t="str">
        <f>IF($B125&gt;0,VLOOKUP($B125,'State Agencies 070824'!$H:$L,3,FALSE),"")</f>
        <v/>
      </c>
      <c r="D125" s="23"/>
      <c r="E125" s="28"/>
      <c r="F125" s="105" t="str">
        <f>IF($D125&gt;0,VLOOKUP($D125,'ALN 070824'!$A:$C,2,FALSE),"")</f>
        <v/>
      </c>
      <c r="G125" s="44"/>
      <c r="H125" s="26"/>
      <c r="J125" s="100" t="str">
        <f t="shared" si="5"/>
        <v/>
      </c>
      <c r="K125" s="100" t="str">
        <f t="shared" si="6"/>
        <v/>
      </c>
      <c r="L125" s="105" t="str">
        <f>IF(ISBLANK($D125),"",MATCH($K125,SEFA!$K:$K,0))</f>
        <v/>
      </c>
      <c r="M125" s="105" t="str">
        <f>IF(ISBLANK($D125),"",MATCH($K125,'RECEIVED FROM NONSTATE'!$L:$L,0))</f>
        <v/>
      </c>
      <c r="N125" s="100" t="str">
        <f t="shared" si="7"/>
        <v/>
      </c>
    </row>
    <row r="126" spans="1:14">
      <c r="A126" s="118" t="str">
        <f t="shared" si="4"/>
        <v/>
      </c>
      <c r="B126" s="25"/>
      <c r="C126" s="105" t="str">
        <f>IF($B126&gt;0,VLOOKUP($B126,'State Agencies 070824'!$H:$L,3,FALSE),"")</f>
        <v/>
      </c>
      <c r="D126" s="23"/>
      <c r="E126" s="28"/>
      <c r="F126" s="105" t="str">
        <f>IF($D126&gt;0,VLOOKUP($D126,'ALN 070824'!$A:$C,2,FALSE),"")</f>
        <v/>
      </c>
      <c r="G126" s="44"/>
      <c r="H126" s="26"/>
      <c r="J126" s="100" t="str">
        <f t="shared" si="5"/>
        <v/>
      </c>
      <c r="K126" s="100" t="str">
        <f t="shared" si="6"/>
        <v/>
      </c>
      <c r="L126" s="105" t="str">
        <f>IF(ISBLANK($D126),"",MATCH($K126,SEFA!$K:$K,0))</f>
        <v/>
      </c>
      <c r="M126" s="105" t="str">
        <f>IF(ISBLANK($D126),"",MATCH($K126,'RECEIVED FROM NONSTATE'!$L:$L,0))</f>
        <v/>
      </c>
      <c r="N126" s="100" t="str">
        <f t="shared" si="7"/>
        <v/>
      </c>
    </row>
    <row r="127" spans="1:14">
      <c r="A127" s="118" t="str">
        <f t="shared" si="4"/>
        <v/>
      </c>
      <c r="B127" s="25"/>
      <c r="C127" s="105" t="str">
        <f>IF($B127&gt;0,VLOOKUP($B127,'State Agencies 070824'!$H:$L,3,FALSE),"")</f>
        <v/>
      </c>
      <c r="D127" s="23"/>
      <c r="E127" s="28"/>
      <c r="F127" s="105" t="str">
        <f>IF($D127&gt;0,VLOOKUP($D127,'ALN 070824'!$A:$C,2,FALSE),"")</f>
        <v/>
      </c>
      <c r="G127" s="44"/>
      <c r="H127" s="26"/>
      <c r="J127" s="100" t="str">
        <f t="shared" si="5"/>
        <v/>
      </c>
      <c r="K127" s="100" t="str">
        <f t="shared" si="6"/>
        <v/>
      </c>
      <c r="L127" s="105" t="str">
        <f>IF(ISBLANK($D127),"",MATCH($K127,SEFA!$K:$K,0))</f>
        <v/>
      </c>
      <c r="M127" s="105" t="str">
        <f>IF(ISBLANK($D127),"",MATCH($K127,'RECEIVED FROM NONSTATE'!$L:$L,0))</f>
        <v/>
      </c>
      <c r="N127" s="100" t="str">
        <f t="shared" si="7"/>
        <v/>
      </c>
    </row>
    <row r="128" spans="1:14">
      <c r="A128" s="118" t="str">
        <f t="shared" si="4"/>
        <v/>
      </c>
      <c r="B128" s="25"/>
      <c r="C128" s="105" t="str">
        <f>IF($B128&gt;0,VLOOKUP($B128,'State Agencies 070824'!$H:$L,3,FALSE),"")</f>
        <v/>
      </c>
      <c r="D128" s="23"/>
      <c r="E128" s="28"/>
      <c r="F128" s="105" t="str">
        <f>IF($D128&gt;0,VLOOKUP($D128,'ALN 070824'!$A:$C,2,FALSE),"")</f>
        <v/>
      </c>
      <c r="G128" s="44"/>
      <c r="H128" s="26"/>
      <c r="J128" s="100" t="str">
        <f t="shared" si="5"/>
        <v/>
      </c>
      <c r="K128" s="100" t="str">
        <f t="shared" si="6"/>
        <v/>
      </c>
      <c r="L128" s="105" t="str">
        <f>IF(ISBLANK($D128),"",MATCH($K128,SEFA!$K:$K,0))</f>
        <v/>
      </c>
      <c r="M128" s="105" t="str">
        <f>IF(ISBLANK($D128),"",MATCH($K128,'RECEIVED FROM NONSTATE'!$L:$L,0))</f>
        <v/>
      </c>
      <c r="N128" s="100" t="str">
        <f t="shared" si="7"/>
        <v/>
      </c>
    </row>
    <row r="129" spans="1:14">
      <c r="A129" s="118" t="str">
        <f t="shared" si="4"/>
        <v/>
      </c>
      <c r="B129" s="25"/>
      <c r="C129" s="105" t="str">
        <f>IF($B129&gt;0,VLOOKUP($B129,'State Agencies 070824'!$H:$L,3,FALSE),"")</f>
        <v/>
      </c>
      <c r="D129" s="23"/>
      <c r="E129" s="28"/>
      <c r="F129" s="105" t="str">
        <f>IF($D129&gt;0,VLOOKUP($D129,'ALN 070824'!$A:$C,2,FALSE),"")</f>
        <v/>
      </c>
      <c r="G129" s="44"/>
      <c r="H129" s="26"/>
      <c r="J129" s="100" t="str">
        <f t="shared" si="5"/>
        <v/>
      </c>
      <c r="K129" s="100" t="str">
        <f t="shared" si="6"/>
        <v/>
      </c>
      <c r="L129" s="105" t="str">
        <f>IF(ISBLANK($D129),"",MATCH($K129,SEFA!$K:$K,0))</f>
        <v/>
      </c>
      <c r="M129" s="105" t="str">
        <f>IF(ISBLANK($D129),"",MATCH($K129,'RECEIVED FROM NONSTATE'!$L:$L,0))</f>
        <v/>
      </c>
      <c r="N129" s="100" t="str">
        <f t="shared" si="7"/>
        <v/>
      </c>
    </row>
    <row r="130" spans="1:14">
      <c r="A130" s="118" t="str">
        <f t="shared" si="4"/>
        <v/>
      </c>
      <c r="B130" s="25"/>
      <c r="C130" s="105" t="str">
        <f>IF($B130&gt;0,VLOOKUP($B130,'State Agencies 070824'!$H:$L,3,FALSE),"")</f>
        <v/>
      </c>
      <c r="D130" s="23"/>
      <c r="E130" s="28"/>
      <c r="F130" s="105" t="str">
        <f>IF($D130&gt;0,VLOOKUP($D130,'ALN 070824'!$A:$C,2,FALSE),"")</f>
        <v/>
      </c>
      <c r="G130" s="44"/>
      <c r="H130" s="26"/>
      <c r="J130" s="100" t="str">
        <f t="shared" si="5"/>
        <v/>
      </c>
      <c r="K130" s="100" t="str">
        <f t="shared" si="6"/>
        <v/>
      </c>
      <c r="L130" s="105" t="str">
        <f>IF(ISBLANK($D130),"",MATCH($K130,SEFA!$K:$K,0))</f>
        <v/>
      </c>
      <c r="M130" s="105" t="str">
        <f>IF(ISBLANK($D130),"",MATCH($K130,'RECEIVED FROM NONSTATE'!$L:$L,0))</f>
        <v/>
      </c>
      <c r="N130" s="100" t="str">
        <f t="shared" si="7"/>
        <v/>
      </c>
    </row>
    <row r="131" spans="1:14">
      <c r="A131" s="118" t="str">
        <f t="shared" si="4"/>
        <v/>
      </c>
      <c r="B131" s="25"/>
      <c r="C131" s="105" t="str">
        <f>IF($B131&gt;0,VLOOKUP($B131,'State Agencies 070824'!$H:$L,3,FALSE),"")</f>
        <v/>
      </c>
      <c r="D131" s="23"/>
      <c r="E131" s="28"/>
      <c r="F131" s="105" t="str">
        <f>IF($D131&gt;0,VLOOKUP($D131,'ALN 070824'!$A:$C,2,FALSE),"")</f>
        <v/>
      </c>
      <c r="G131" s="44"/>
      <c r="H131" s="26"/>
      <c r="J131" s="100" t="str">
        <f t="shared" si="5"/>
        <v/>
      </c>
      <c r="K131" s="100" t="str">
        <f t="shared" si="6"/>
        <v/>
      </c>
      <c r="L131" s="105" t="str">
        <f>IF(ISBLANK($D131),"",MATCH($K131,SEFA!$K:$K,0))</f>
        <v/>
      </c>
      <c r="M131" s="105" t="str">
        <f>IF(ISBLANK($D131),"",MATCH($K131,'RECEIVED FROM NONSTATE'!$L:$L,0))</f>
        <v/>
      </c>
      <c r="N131" s="100" t="str">
        <f t="shared" si="7"/>
        <v/>
      </c>
    </row>
    <row r="132" spans="1:14">
      <c r="A132" s="118" t="str">
        <f t="shared" si="4"/>
        <v/>
      </c>
      <c r="B132" s="25"/>
      <c r="C132" s="105" t="str">
        <f>IF($B132&gt;0,VLOOKUP($B132,'State Agencies 070824'!$H:$L,3,FALSE),"")</f>
        <v/>
      </c>
      <c r="D132" s="23"/>
      <c r="E132" s="28"/>
      <c r="F132" s="105" t="str">
        <f>IF($D132&gt;0,VLOOKUP($D132,'ALN 070824'!$A:$C,2,FALSE),"")</f>
        <v/>
      </c>
      <c r="G132" s="44"/>
      <c r="H132" s="26"/>
      <c r="J132" s="100" t="str">
        <f t="shared" si="5"/>
        <v/>
      </c>
      <c r="K132" s="100" t="str">
        <f t="shared" si="6"/>
        <v/>
      </c>
      <c r="L132" s="105" t="str">
        <f>IF(ISBLANK($D132),"",MATCH($K132,SEFA!$K:$K,0))</f>
        <v/>
      </c>
      <c r="M132" s="105" t="str">
        <f>IF(ISBLANK($D132),"",MATCH($K132,'RECEIVED FROM NONSTATE'!$L:$L,0))</f>
        <v/>
      </c>
      <c r="N132" s="100" t="str">
        <f t="shared" si="7"/>
        <v/>
      </c>
    </row>
    <row r="133" spans="1:14">
      <c r="A133" s="118" t="str">
        <f t="shared" si="4"/>
        <v/>
      </c>
      <c r="B133" s="25"/>
      <c r="C133" s="105" t="str">
        <f>IF($B133&gt;0,VLOOKUP($B133,'State Agencies 070824'!$H:$L,3,FALSE),"")</f>
        <v/>
      </c>
      <c r="D133" s="23"/>
      <c r="E133" s="28"/>
      <c r="F133" s="105" t="str">
        <f>IF($D133&gt;0,VLOOKUP($D133,'ALN 070824'!$A:$C,2,FALSE),"")</f>
        <v/>
      </c>
      <c r="G133" s="44"/>
      <c r="H133" s="26"/>
      <c r="J133" s="100" t="str">
        <f t="shared" si="5"/>
        <v/>
      </c>
      <c r="K133" s="100" t="str">
        <f t="shared" si="6"/>
        <v/>
      </c>
      <c r="L133" s="105" t="str">
        <f>IF(ISBLANK($D133),"",MATCH($K133,SEFA!$K:$K,0))</f>
        <v/>
      </c>
      <c r="M133" s="105" t="str">
        <f>IF(ISBLANK($D133),"",MATCH($K133,'RECEIVED FROM NONSTATE'!$L:$L,0))</f>
        <v/>
      </c>
      <c r="N133" s="100" t="str">
        <f t="shared" si="7"/>
        <v/>
      </c>
    </row>
    <row r="134" spans="1:14">
      <c r="A134" s="118" t="str">
        <f t="shared" si="4"/>
        <v/>
      </c>
      <c r="B134" s="25"/>
      <c r="C134" s="105" t="str">
        <f>IF($B134&gt;0,VLOOKUP($B134,'State Agencies 070824'!$H:$L,3,FALSE),"")</f>
        <v/>
      </c>
      <c r="D134" s="23"/>
      <c r="E134" s="28"/>
      <c r="F134" s="105" t="str">
        <f>IF($D134&gt;0,VLOOKUP($D134,'ALN 070824'!$A:$C,2,FALSE),"")</f>
        <v/>
      </c>
      <c r="G134" s="44"/>
      <c r="H134" s="26"/>
      <c r="J134" s="100" t="str">
        <f t="shared" si="5"/>
        <v/>
      </c>
      <c r="K134" s="100" t="str">
        <f t="shared" si="6"/>
        <v/>
      </c>
      <c r="L134" s="105" t="str">
        <f>IF(ISBLANK($D134),"",MATCH($K134,SEFA!$K:$K,0))</f>
        <v/>
      </c>
      <c r="M134" s="105" t="str">
        <f>IF(ISBLANK($D134),"",MATCH($K134,'RECEIVED FROM NONSTATE'!$L:$L,0))</f>
        <v/>
      </c>
      <c r="N134" s="100" t="str">
        <f t="shared" si="7"/>
        <v/>
      </c>
    </row>
    <row r="135" spans="1:14">
      <c r="A135" s="118" t="str">
        <f t="shared" si="4"/>
        <v/>
      </c>
      <c r="B135" s="25"/>
      <c r="C135" s="105" t="str">
        <f>IF($B135&gt;0,VLOOKUP($B135,'State Agencies 070824'!$H:$L,3,FALSE),"")</f>
        <v/>
      </c>
      <c r="D135" s="23"/>
      <c r="E135" s="28"/>
      <c r="F135" s="105" t="str">
        <f>IF($D135&gt;0,VLOOKUP($D135,'ALN 070824'!$A:$C,2,FALSE),"")</f>
        <v/>
      </c>
      <c r="G135" s="44"/>
      <c r="H135" s="26"/>
      <c r="J135" s="100" t="str">
        <f t="shared" si="5"/>
        <v/>
      </c>
      <c r="K135" s="100" t="str">
        <f t="shared" si="6"/>
        <v/>
      </c>
      <c r="L135" s="105" t="str">
        <f>IF(ISBLANK($D135),"",MATCH($K135,SEFA!$K:$K,0))</f>
        <v/>
      </c>
      <c r="M135" s="105" t="str">
        <f>IF(ISBLANK($D135),"",MATCH($K135,'RECEIVED FROM NONSTATE'!$L:$L,0))</f>
        <v/>
      </c>
      <c r="N135" s="100" t="str">
        <f t="shared" si="7"/>
        <v/>
      </c>
    </row>
    <row r="136" spans="1:14">
      <c r="A136" s="118" t="str">
        <f t="shared" si="4"/>
        <v/>
      </c>
      <c r="B136" s="25"/>
      <c r="C136" s="105" t="str">
        <f>IF($B136&gt;0,VLOOKUP($B136,'State Agencies 070824'!$H:$L,3,FALSE),"")</f>
        <v/>
      </c>
      <c r="D136" s="23"/>
      <c r="E136" s="28"/>
      <c r="F136" s="105" t="str">
        <f>IF($D136&gt;0,VLOOKUP($D136,'ALN 070824'!$A:$C,2,FALSE),"")</f>
        <v/>
      </c>
      <c r="G136" s="44"/>
      <c r="H136" s="26"/>
      <c r="J136" s="100" t="str">
        <f t="shared" si="5"/>
        <v/>
      </c>
      <c r="K136" s="100" t="str">
        <f t="shared" si="6"/>
        <v/>
      </c>
      <c r="L136" s="105" t="str">
        <f>IF(ISBLANK($D136),"",MATCH($K136,SEFA!$K:$K,0))</f>
        <v/>
      </c>
      <c r="M136" s="105" t="str">
        <f>IF(ISBLANK($D136),"",MATCH($K136,'RECEIVED FROM NONSTATE'!$L:$L,0))</f>
        <v/>
      </c>
      <c r="N136" s="100" t="str">
        <f t="shared" si="7"/>
        <v/>
      </c>
    </row>
    <row r="137" spans="1:14">
      <c r="A137" s="118" t="str">
        <f t="shared" ref="A137:A200" si="8">IF($B137=0,"",$B$2)</f>
        <v/>
      </c>
      <c r="B137" s="25"/>
      <c r="C137" s="105" t="str">
        <f>IF($B137&gt;0,VLOOKUP($B137,'State Agencies 070824'!$H:$L,3,FALSE),"")</f>
        <v/>
      </c>
      <c r="D137" s="23"/>
      <c r="E137" s="28"/>
      <c r="F137" s="105" t="str">
        <f>IF($D137&gt;0,VLOOKUP($D137,'ALN 070824'!$A:$C,2,FALSE),"")</f>
        <v/>
      </c>
      <c r="G137" s="44"/>
      <c r="H137" s="26"/>
      <c r="J137" s="100" t="str">
        <f t="shared" ref="J137:J200" si="9">IF(OR(D137="84.425",D137="84.032"),"Please complete the ALN with alpha character.",IFERROR(IF(AND(F137="Other Assistance",ISBLANK(H137)),"Program Name required, please provide the Other ID Number (if applicable).",""),""))</f>
        <v/>
      </c>
      <c r="K137" s="100" t="str">
        <f t="shared" ref="K137:K200" si="10">CONCATENATE($D137,$E137)</f>
        <v/>
      </c>
      <c r="L137" s="105" t="str">
        <f>IF(ISBLANK($D137),"",MATCH($K137,SEFA!$K:$K,0))</f>
        <v/>
      </c>
      <c r="M137" s="105" t="str">
        <f>IF(ISBLANK($D137),"",MATCH($K137,'RECEIVED FROM NONSTATE'!$L:$L,0))</f>
        <v/>
      </c>
      <c r="N137" s="100" t="str">
        <f t="shared" ref="N137:N200" si="11">CONCATENATE($B137,$D137,$E137,$H137)</f>
        <v/>
      </c>
    </row>
    <row r="138" spans="1:14">
      <c r="A138" s="118" t="str">
        <f t="shared" si="8"/>
        <v/>
      </c>
      <c r="B138" s="25"/>
      <c r="C138" s="105" t="str">
        <f>IF($B138&gt;0,VLOOKUP($B138,'State Agencies 070824'!$H:$L,3,FALSE),"")</f>
        <v/>
      </c>
      <c r="D138" s="23"/>
      <c r="E138" s="28"/>
      <c r="F138" s="105" t="str">
        <f>IF($D138&gt;0,VLOOKUP($D138,'ALN 070824'!$A:$C,2,FALSE),"")</f>
        <v/>
      </c>
      <c r="G138" s="44"/>
      <c r="H138" s="26"/>
      <c r="J138" s="100" t="str">
        <f t="shared" si="9"/>
        <v/>
      </c>
      <c r="K138" s="100" t="str">
        <f t="shared" si="10"/>
        <v/>
      </c>
      <c r="L138" s="105" t="str">
        <f>IF(ISBLANK($D138),"",MATCH($K138,SEFA!$K:$K,0))</f>
        <v/>
      </c>
      <c r="M138" s="105" t="str">
        <f>IF(ISBLANK($D138),"",MATCH($K138,'RECEIVED FROM NONSTATE'!$L:$L,0))</f>
        <v/>
      </c>
      <c r="N138" s="100" t="str">
        <f t="shared" si="11"/>
        <v/>
      </c>
    </row>
    <row r="139" spans="1:14">
      <c r="A139" s="118" t="str">
        <f t="shared" si="8"/>
        <v/>
      </c>
      <c r="B139" s="25"/>
      <c r="C139" s="105" t="str">
        <f>IF($B139&gt;0,VLOOKUP($B139,'State Agencies 070824'!$H:$L,3,FALSE),"")</f>
        <v/>
      </c>
      <c r="D139" s="23"/>
      <c r="E139" s="28"/>
      <c r="F139" s="105" t="str">
        <f>IF($D139&gt;0,VLOOKUP($D139,'ALN 070824'!$A:$C,2,FALSE),"")</f>
        <v/>
      </c>
      <c r="G139" s="44"/>
      <c r="H139" s="26"/>
      <c r="J139" s="100" t="str">
        <f t="shared" si="9"/>
        <v/>
      </c>
      <c r="K139" s="100" t="str">
        <f t="shared" si="10"/>
        <v/>
      </c>
      <c r="L139" s="105" t="str">
        <f>IF(ISBLANK($D139),"",MATCH($K139,SEFA!$K:$K,0))</f>
        <v/>
      </c>
      <c r="M139" s="105" t="str">
        <f>IF(ISBLANK($D139),"",MATCH($K139,'RECEIVED FROM NONSTATE'!$L:$L,0))</f>
        <v/>
      </c>
      <c r="N139" s="100" t="str">
        <f t="shared" si="11"/>
        <v/>
      </c>
    </row>
    <row r="140" spans="1:14">
      <c r="A140" s="118" t="str">
        <f t="shared" si="8"/>
        <v/>
      </c>
      <c r="B140" s="25"/>
      <c r="C140" s="105" t="str">
        <f>IF($B140&gt;0,VLOOKUP($B140,'State Agencies 070824'!$H:$L,3,FALSE),"")</f>
        <v/>
      </c>
      <c r="D140" s="23"/>
      <c r="E140" s="28"/>
      <c r="F140" s="105" t="str">
        <f>IF($D140&gt;0,VLOOKUP($D140,'ALN 070824'!$A:$C,2,FALSE),"")</f>
        <v/>
      </c>
      <c r="G140" s="44"/>
      <c r="H140" s="26"/>
      <c r="J140" s="100" t="str">
        <f t="shared" si="9"/>
        <v/>
      </c>
      <c r="K140" s="100" t="str">
        <f t="shared" si="10"/>
        <v/>
      </c>
      <c r="L140" s="105" t="str">
        <f>IF(ISBLANK($D140),"",MATCH($K140,SEFA!$K:$K,0))</f>
        <v/>
      </c>
      <c r="M140" s="105" t="str">
        <f>IF(ISBLANK($D140),"",MATCH($K140,'RECEIVED FROM NONSTATE'!$L:$L,0))</f>
        <v/>
      </c>
      <c r="N140" s="100" t="str">
        <f t="shared" si="11"/>
        <v/>
      </c>
    </row>
    <row r="141" spans="1:14">
      <c r="A141" s="118" t="str">
        <f t="shared" si="8"/>
        <v/>
      </c>
      <c r="B141" s="25"/>
      <c r="C141" s="105" t="str">
        <f>IF($B141&gt;0,VLOOKUP($B141,'State Agencies 070824'!$H:$L,3,FALSE),"")</f>
        <v/>
      </c>
      <c r="D141" s="23"/>
      <c r="E141" s="28"/>
      <c r="F141" s="105" t="str">
        <f>IF($D141&gt;0,VLOOKUP($D141,'ALN 070824'!$A:$C,2,FALSE),"")</f>
        <v/>
      </c>
      <c r="G141" s="44"/>
      <c r="H141" s="26"/>
      <c r="J141" s="100" t="str">
        <f t="shared" si="9"/>
        <v/>
      </c>
      <c r="K141" s="100" t="str">
        <f t="shared" si="10"/>
        <v/>
      </c>
      <c r="L141" s="105" t="str">
        <f>IF(ISBLANK($D141),"",MATCH($K141,SEFA!$K:$K,0))</f>
        <v/>
      </c>
      <c r="M141" s="105" t="str">
        <f>IF(ISBLANK($D141),"",MATCH($K141,'RECEIVED FROM NONSTATE'!$L:$L,0))</f>
        <v/>
      </c>
      <c r="N141" s="100" t="str">
        <f t="shared" si="11"/>
        <v/>
      </c>
    </row>
    <row r="142" spans="1:14">
      <c r="A142" s="118" t="str">
        <f t="shared" si="8"/>
        <v/>
      </c>
      <c r="B142" s="25"/>
      <c r="C142" s="105" t="str">
        <f>IF($B142&gt;0,VLOOKUP($B142,'State Agencies 070824'!$H:$L,3,FALSE),"")</f>
        <v/>
      </c>
      <c r="D142" s="23"/>
      <c r="E142" s="28"/>
      <c r="F142" s="105" t="str">
        <f>IF($D142&gt;0,VLOOKUP($D142,'ALN 070824'!$A:$C,2,FALSE),"")</f>
        <v/>
      </c>
      <c r="G142" s="44"/>
      <c r="H142" s="26"/>
      <c r="J142" s="100" t="str">
        <f t="shared" si="9"/>
        <v/>
      </c>
      <c r="K142" s="100" t="str">
        <f t="shared" si="10"/>
        <v/>
      </c>
      <c r="L142" s="105" t="str">
        <f>IF(ISBLANK($D142),"",MATCH($K142,SEFA!$K:$K,0))</f>
        <v/>
      </c>
      <c r="M142" s="105" t="str">
        <f>IF(ISBLANK($D142),"",MATCH($K142,'RECEIVED FROM NONSTATE'!$L:$L,0))</f>
        <v/>
      </c>
      <c r="N142" s="100" t="str">
        <f t="shared" si="11"/>
        <v/>
      </c>
    </row>
    <row r="143" spans="1:14">
      <c r="A143" s="118" t="str">
        <f t="shared" si="8"/>
        <v/>
      </c>
      <c r="B143" s="25"/>
      <c r="C143" s="105" t="str">
        <f>IF($B143&gt;0,VLOOKUP($B143,'State Agencies 070824'!$H:$L,3,FALSE),"")</f>
        <v/>
      </c>
      <c r="D143" s="23"/>
      <c r="E143" s="28"/>
      <c r="F143" s="105" t="str">
        <f>IF($D143&gt;0,VLOOKUP($D143,'ALN 070824'!$A:$C,2,FALSE),"")</f>
        <v/>
      </c>
      <c r="G143" s="44"/>
      <c r="H143" s="26"/>
      <c r="J143" s="100" t="str">
        <f t="shared" si="9"/>
        <v/>
      </c>
      <c r="K143" s="100" t="str">
        <f t="shared" si="10"/>
        <v/>
      </c>
      <c r="L143" s="105" t="str">
        <f>IF(ISBLANK($D143),"",MATCH($K143,SEFA!$K:$K,0))</f>
        <v/>
      </c>
      <c r="M143" s="105" t="str">
        <f>IF(ISBLANK($D143),"",MATCH($K143,'RECEIVED FROM NONSTATE'!$L:$L,0))</f>
        <v/>
      </c>
      <c r="N143" s="100" t="str">
        <f t="shared" si="11"/>
        <v/>
      </c>
    </row>
    <row r="144" spans="1:14">
      <c r="A144" s="118" t="str">
        <f t="shared" si="8"/>
        <v/>
      </c>
      <c r="B144" s="25"/>
      <c r="C144" s="105" t="str">
        <f>IF($B144&gt;0,VLOOKUP($B144,'State Agencies 070824'!$H:$L,3,FALSE),"")</f>
        <v/>
      </c>
      <c r="D144" s="23"/>
      <c r="E144" s="28"/>
      <c r="F144" s="105" t="str">
        <f>IF($D144&gt;0,VLOOKUP($D144,'ALN 070824'!$A:$C,2,FALSE),"")</f>
        <v/>
      </c>
      <c r="G144" s="44"/>
      <c r="H144" s="26"/>
      <c r="J144" s="100" t="str">
        <f t="shared" si="9"/>
        <v/>
      </c>
      <c r="K144" s="100" t="str">
        <f t="shared" si="10"/>
        <v/>
      </c>
      <c r="L144" s="105" t="str">
        <f>IF(ISBLANK($D144),"",MATCH($K144,SEFA!$K:$K,0))</f>
        <v/>
      </c>
      <c r="M144" s="105" t="str">
        <f>IF(ISBLANK($D144),"",MATCH($K144,'RECEIVED FROM NONSTATE'!$L:$L,0))</f>
        <v/>
      </c>
      <c r="N144" s="100" t="str">
        <f t="shared" si="11"/>
        <v/>
      </c>
    </row>
    <row r="145" spans="1:14">
      <c r="A145" s="118" t="str">
        <f t="shared" si="8"/>
        <v/>
      </c>
      <c r="B145" s="25"/>
      <c r="C145" s="105" t="str">
        <f>IF($B145&gt;0,VLOOKUP($B145,'State Agencies 070824'!$H:$L,3,FALSE),"")</f>
        <v/>
      </c>
      <c r="D145" s="23"/>
      <c r="E145" s="28"/>
      <c r="F145" s="105" t="str">
        <f>IF($D145&gt;0,VLOOKUP($D145,'ALN 070824'!$A:$C,2,FALSE),"")</f>
        <v/>
      </c>
      <c r="G145" s="44"/>
      <c r="H145" s="26"/>
      <c r="J145" s="100" t="str">
        <f t="shared" si="9"/>
        <v/>
      </c>
      <c r="K145" s="100" t="str">
        <f t="shared" si="10"/>
        <v/>
      </c>
      <c r="L145" s="105" t="str">
        <f>IF(ISBLANK($D145),"",MATCH($K145,SEFA!$K:$K,0))</f>
        <v/>
      </c>
      <c r="M145" s="105" t="str">
        <f>IF(ISBLANK($D145),"",MATCH($K145,'RECEIVED FROM NONSTATE'!$L:$L,0))</f>
        <v/>
      </c>
      <c r="N145" s="100" t="str">
        <f t="shared" si="11"/>
        <v/>
      </c>
    </row>
    <row r="146" spans="1:14">
      <c r="A146" s="118" t="str">
        <f t="shared" si="8"/>
        <v/>
      </c>
      <c r="B146" s="25"/>
      <c r="C146" s="105" t="str">
        <f>IF($B146&gt;0,VLOOKUP($B146,'State Agencies 070824'!$H:$L,3,FALSE),"")</f>
        <v/>
      </c>
      <c r="D146" s="23"/>
      <c r="E146" s="28"/>
      <c r="F146" s="105" t="str">
        <f>IF($D146&gt;0,VLOOKUP($D146,'ALN 070824'!$A:$C,2,FALSE),"")</f>
        <v/>
      </c>
      <c r="G146" s="44"/>
      <c r="H146" s="26"/>
      <c r="J146" s="100" t="str">
        <f t="shared" si="9"/>
        <v/>
      </c>
      <c r="K146" s="100" t="str">
        <f t="shared" si="10"/>
        <v/>
      </c>
      <c r="L146" s="105" t="str">
        <f>IF(ISBLANK($D146),"",MATCH($K146,SEFA!$K:$K,0))</f>
        <v/>
      </c>
      <c r="M146" s="105" t="str">
        <f>IF(ISBLANK($D146),"",MATCH($K146,'RECEIVED FROM NONSTATE'!$L:$L,0))</f>
        <v/>
      </c>
      <c r="N146" s="100" t="str">
        <f t="shared" si="11"/>
        <v/>
      </c>
    </row>
    <row r="147" spans="1:14">
      <c r="A147" s="118" t="str">
        <f t="shared" si="8"/>
        <v/>
      </c>
      <c r="B147" s="25"/>
      <c r="C147" s="105" t="str">
        <f>IF($B147&gt;0,VLOOKUP($B147,'State Agencies 070824'!$H:$L,3,FALSE),"")</f>
        <v/>
      </c>
      <c r="D147" s="23"/>
      <c r="E147" s="28"/>
      <c r="F147" s="105" t="str">
        <f>IF($D147&gt;0,VLOOKUP($D147,'ALN 070824'!$A:$C,2,FALSE),"")</f>
        <v/>
      </c>
      <c r="G147" s="44"/>
      <c r="H147" s="26"/>
      <c r="J147" s="100" t="str">
        <f t="shared" si="9"/>
        <v/>
      </c>
      <c r="K147" s="100" t="str">
        <f t="shared" si="10"/>
        <v/>
      </c>
      <c r="L147" s="105" t="str">
        <f>IF(ISBLANK($D147),"",MATCH($K147,SEFA!$K:$K,0))</f>
        <v/>
      </c>
      <c r="M147" s="105" t="str">
        <f>IF(ISBLANK($D147),"",MATCH($K147,'RECEIVED FROM NONSTATE'!$L:$L,0))</f>
        <v/>
      </c>
      <c r="N147" s="100" t="str">
        <f t="shared" si="11"/>
        <v/>
      </c>
    </row>
    <row r="148" spans="1:14">
      <c r="A148" s="118" t="str">
        <f t="shared" si="8"/>
        <v/>
      </c>
      <c r="B148" s="25"/>
      <c r="C148" s="105" t="str">
        <f>IF($B148&gt;0,VLOOKUP($B148,'State Agencies 070824'!$H:$L,3,FALSE),"")</f>
        <v/>
      </c>
      <c r="D148" s="23"/>
      <c r="E148" s="28"/>
      <c r="F148" s="105" t="str">
        <f>IF($D148&gt;0,VLOOKUP($D148,'ALN 070824'!$A:$C,2,FALSE),"")</f>
        <v/>
      </c>
      <c r="G148" s="44"/>
      <c r="H148" s="26"/>
      <c r="J148" s="100" t="str">
        <f t="shared" si="9"/>
        <v/>
      </c>
      <c r="K148" s="100" t="str">
        <f t="shared" si="10"/>
        <v/>
      </c>
      <c r="L148" s="105" t="str">
        <f>IF(ISBLANK($D148),"",MATCH($K148,SEFA!$K:$K,0))</f>
        <v/>
      </c>
      <c r="M148" s="105" t="str">
        <f>IF(ISBLANK($D148),"",MATCH($K148,'RECEIVED FROM NONSTATE'!$L:$L,0))</f>
        <v/>
      </c>
      <c r="N148" s="100" t="str">
        <f t="shared" si="11"/>
        <v/>
      </c>
    </row>
    <row r="149" spans="1:14">
      <c r="A149" s="118" t="str">
        <f t="shared" si="8"/>
        <v/>
      </c>
      <c r="B149" s="25"/>
      <c r="C149" s="105" t="str">
        <f>IF($B149&gt;0,VLOOKUP($B149,'State Agencies 070824'!$H:$L,3,FALSE),"")</f>
        <v/>
      </c>
      <c r="D149" s="23"/>
      <c r="E149" s="28"/>
      <c r="F149" s="105" t="str">
        <f>IF($D149&gt;0,VLOOKUP($D149,'ALN 070824'!$A:$C,2,FALSE),"")</f>
        <v/>
      </c>
      <c r="G149" s="44"/>
      <c r="H149" s="26"/>
      <c r="J149" s="100" t="str">
        <f t="shared" si="9"/>
        <v/>
      </c>
      <c r="K149" s="100" t="str">
        <f t="shared" si="10"/>
        <v/>
      </c>
      <c r="L149" s="105" t="str">
        <f>IF(ISBLANK($D149),"",MATCH($K149,SEFA!$K:$K,0))</f>
        <v/>
      </c>
      <c r="M149" s="105" t="str">
        <f>IF(ISBLANK($D149),"",MATCH($K149,'RECEIVED FROM NONSTATE'!$L:$L,0))</f>
        <v/>
      </c>
      <c r="N149" s="100" t="str">
        <f t="shared" si="11"/>
        <v/>
      </c>
    </row>
    <row r="150" spans="1:14">
      <c r="A150" s="118" t="str">
        <f t="shared" si="8"/>
        <v/>
      </c>
      <c r="B150" s="25"/>
      <c r="C150" s="105" t="str">
        <f>IF($B150&gt;0,VLOOKUP($B150,'State Agencies 070824'!$H:$L,3,FALSE),"")</f>
        <v/>
      </c>
      <c r="D150" s="23"/>
      <c r="E150" s="28"/>
      <c r="F150" s="105" t="str">
        <f>IF($D150&gt;0,VLOOKUP($D150,'ALN 070824'!$A:$C,2,FALSE),"")</f>
        <v/>
      </c>
      <c r="G150" s="44"/>
      <c r="H150" s="26"/>
      <c r="J150" s="100" t="str">
        <f t="shared" si="9"/>
        <v/>
      </c>
      <c r="K150" s="100" t="str">
        <f t="shared" si="10"/>
        <v/>
      </c>
      <c r="L150" s="105" t="str">
        <f>IF(ISBLANK($D150),"",MATCH($K150,SEFA!$K:$K,0))</f>
        <v/>
      </c>
      <c r="M150" s="105" t="str">
        <f>IF(ISBLANK($D150),"",MATCH($K150,'RECEIVED FROM NONSTATE'!$L:$L,0))</f>
        <v/>
      </c>
      <c r="N150" s="100" t="str">
        <f t="shared" si="11"/>
        <v/>
      </c>
    </row>
    <row r="151" spans="1:14">
      <c r="A151" s="118" t="str">
        <f t="shared" si="8"/>
        <v/>
      </c>
      <c r="B151" s="25"/>
      <c r="C151" s="105" t="str">
        <f>IF($B151&gt;0,VLOOKUP($B151,'State Agencies 070824'!$H:$L,3,FALSE),"")</f>
        <v/>
      </c>
      <c r="D151" s="23"/>
      <c r="E151" s="28"/>
      <c r="F151" s="105" t="str">
        <f>IF($D151&gt;0,VLOOKUP($D151,'ALN 070824'!$A:$C,2,FALSE),"")</f>
        <v/>
      </c>
      <c r="G151" s="44"/>
      <c r="H151" s="26"/>
      <c r="J151" s="100" t="str">
        <f t="shared" si="9"/>
        <v/>
      </c>
      <c r="K151" s="100" t="str">
        <f t="shared" si="10"/>
        <v/>
      </c>
      <c r="L151" s="105" t="str">
        <f>IF(ISBLANK($D151),"",MATCH($K151,SEFA!$K:$K,0))</f>
        <v/>
      </c>
      <c r="M151" s="105" t="str">
        <f>IF(ISBLANK($D151),"",MATCH($K151,'RECEIVED FROM NONSTATE'!$L:$L,0))</f>
        <v/>
      </c>
      <c r="N151" s="100" t="str">
        <f t="shared" si="11"/>
        <v/>
      </c>
    </row>
    <row r="152" spans="1:14">
      <c r="A152" s="118" t="str">
        <f t="shared" si="8"/>
        <v/>
      </c>
      <c r="B152" s="25"/>
      <c r="C152" s="105" t="str">
        <f>IF($B152&gt;0,VLOOKUP($B152,'State Agencies 070824'!$H:$L,3,FALSE),"")</f>
        <v/>
      </c>
      <c r="D152" s="23"/>
      <c r="E152" s="28"/>
      <c r="F152" s="105" t="str">
        <f>IF($D152&gt;0,VLOOKUP($D152,'ALN 070824'!$A:$C,2,FALSE),"")</f>
        <v/>
      </c>
      <c r="G152" s="44"/>
      <c r="H152" s="26"/>
      <c r="J152" s="100" t="str">
        <f t="shared" si="9"/>
        <v/>
      </c>
      <c r="K152" s="100" t="str">
        <f t="shared" si="10"/>
        <v/>
      </c>
      <c r="L152" s="105" t="str">
        <f>IF(ISBLANK($D152),"",MATCH($K152,SEFA!$K:$K,0))</f>
        <v/>
      </c>
      <c r="M152" s="105" t="str">
        <f>IF(ISBLANK($D152),"",MATCH($K152,'RECEIVED FROM NONSTATE'!$L:$L,0))</f>
        <v/>
      </c>
      <c r="N152" s="100" t="str">
        <f t="shared" si="11"/>
        <v/>
      </c>
    </row>
    <row r="153" spans="1:14">
      <c r="A153" s="118" t="str">
        <f t="shared" si="8"/>
        <v/>
      </c>
      <c r="B153" s="25"/>
      <c r="C153" s="105" t="str">
        <f>IF($B153&gt;0,VLOOKUP($B153,'State Agencies 070824'!$H:$L,3,FALSE),"")</f>
        <v/>
      </c>
      <c r="D153" s="23"/>
      <c r="E153" s="28"/>
      <c r="F153" s="105" t="str">
        <f>IF($D153&gt;0,VLOOKUP($D153,'ALN 070824'!$A:$C,2,FALSE),"")</f>
        <v/>
      </c>
      <c r="G153" s="44"/>
      <c r="H153" s="26"/>
      <c r="J153" s="100" t="str">
        <f t="shared" si="9"/>
        <v/>
      </c>
      <c r="K153" s="100" t="str">
        <f t="shared" si="10"/>
        <v/>
      </c>
      <c r="L153" s="105" t="str">
        <f>IF(ISBLANK($D153),"",MATCH($K153,SEFA!$K:$K,0))</f>
        <v/>
      </c>
      <c r="M153" s="105" t="str">
        <f>IF(ISBLANK($D153),"",MATCH($K153,'RECEIVED FROM NONSTATE'!$L:$L,0))</f>
        <v/>
      </c>
      <c r="N153" s="100" t="str">
        <f t="shared" si="11"/>
        <v/>
      </c>
    </row>
    <row r="154" spans="1:14">
      <c r="A154" s="118" t="str">
        <f t="shared" si="8"/>
        <v/>
      </c>
      <c r="B154" s="25"/>
      <c r="C154" s="105" t="str">
        <f>IF($B154&gt;0,VLOOKUP($B154,'State Agencies 070824'!$H:$L,3,FALSE),"")</f>
        <v/>
      </c>
      <c r="D154" s="23"/>
      <c r="E154" s="28"/>
      <c r="F154" s="105" t="str">
        <f>IF($D154&gt;0,VLOOKUP($D154,'ALN 070824'!$A:$C,2,FALSE),"")</f>
        <v/>
      </c>
      <c r="G154" s="44"/>
      <c r="H154" s="26"/>
      <c r="J154" s="100" t="str">
        <f t="shared" si="9"/>
        <v/>
      </c>
      <c r="K154" s="100" t="str">
        <f t="shared" si="10"/>
        <v/>
      </c>
      <c r="L154" s="105" t="str">
        <f>IF(ISBLANK($D154),"",MATCH($K154,SEFA!$K:$K,0))</f>
        <v/>
      </c>
      <c r="M154" s="105" t="str">
        <f>IF(ISBLANK($D154),"",MATCH($K154,'RECEIVED FROM NONSTATE'!$L:$L,0))</f>
        <v/>
      </c>
      <c r="N154" s="100" t="str">
        <f t="shared" si="11"/>
        <v/>
      </c>
    </row>
    <row r="155" spans="1:14">
      <c r="A155" s="118" t="str">
        <f t="shared" si="8"/>
        <v/>
      </c>
      <c r="B155" s="25"/>
      <c r="C155" s="105" t="str">
        <f>IF($B155&gt;0,VLOOKUP($B155,'State Agencies 070824'!$H:$L,3,FALSE),"")</f>
        <v/>
      </c>
      <c r="D155" s="23"/>
      <c r="E155" s="28"/>
      <c r="F155" s="105" t="str">
        <f>IF($D155&gt;0,VLOOKUP($D155,'ALN 070824'!$A:$C,2,FALSE),"")</f>
        <v/>
      </c>
      <c r="G155" s="44"/>
      <c r="H155" s="26"/>
      <c r="J155" s="100" t="str">
        <f t="shared" si="9"/>
        <v/>
      </c>
      <c r="K155" s="100" t="str">
        <f t="shared" si="10"/>
        <v/>
      </c>
      <c r="L155" s="105" t="str">
        <f>IF(ISBLANK($D155),"",MATCH($K155,SEFA!$K:$K,0))</f>
        <v/>
      </c>
      <c r="M155" s="105" t="str">
        <f>IF(ISBLANK($D155),"",MATCH($K155,'RECEIVED FROM NONSTATE'!$L:$L,0))</f>
        <v/>
      </c>
      <c r="N155" s="100" t="str">
        <f t="shared" si="11"/>
        <v/>
      </c>
    </row>
    <row r="156" spans="1:14">
      <c r="A156" s="118" t="str">
        <f t="shared" si="8"/>
        <v/>
      </c>
      <c r="B156" s="25"/>
      <c r="C156" s="105" t="str">
        <f>IF($B156&gt;0,VLOOKUP($B156,'State Agencies 070824'!$H:$L,3,FALSE),"")</f>
        <v/>
      </c>
      <c r="D156" s="23"/>
      <c r="E156" s="28"/>
      <c r="F156" s="105" t="str">
        <f>IF($D156&gt;0,VLOOKUP($D156,'ALN 070824'!$A:$C,2,FALSE),"")</f>
        <v/>
      </c>
      <c r="G156" s="44"/>
      <c r="H156" s="26"/>
      <c r="J156" s="100" t="str">
        <f t="shared" si="9"/>
        <v/>
      </c>
      <c r="K156" s="100" t="str">
        <f t="shared" si="10"/>
        <v/>
      </c>
      <c r="L156" s="105" t="str">
        <f>IF(ISBLANK($D156),"",MATCH($K156,SEFA!$K:$K,0))</f>
        <v/>
      </c>
      <c r="M156" s="105" t="str">
        <f>IF(ISBLANK($D156),"",MATCH($K156,'RECEIVED FROM NONSTATE'!$L:$L,0))</f>
        <v/>
      </c>
      <c r="N156" s="100" t="str">
        <f t="shared" si="11"/>
        <v/>
      </c>
    </row>
    <row r="157" spans="1:14">
      <c r="A157" s="118" t="str">
        <f t="shared" si="8"/>
        <v/>
      </c>
      <c r="B157" s="25"/>
      <c r="C157" s="105" t="str">
        <f>IF($B157&gt;0,VLOOKUP($B157,'State Agencies 070824'!$H:$L,3,FALSE),"")</f>
        <v/>
      </c>
      <c r="D157" s="23"/>
      <c r="E157" s="28"/>
      <c r="F157" s="105" t="str">
        <f>IF($D157&gt;0,VLOOKUP($D157,'ALN 070824'!$A:$C,2,FALSE),"")</f>
        <v/>
      </c>
      <c r="G157" s="44"/>
      <c r="H157" s="26"/>
      <c r="J157" s="100" t="str">
        <f t="shared" si="9"/>
        <v/>
      </c>
      <c r="K157" s="100" t="str">
        <f t="shared" si="10"/>
        <v/>
      </c>
      <c r="L157" s="105" t="str">
        <f>IF(ISBLANK($D157),"",MATCH($K157,SEFA!$K:$K,0))</f>
        <v/>
      </c>
      <c r="M157" s="105" t="str">
        <f>IF(ISBLANK($D157),"",MATCH($K157,'RECEIVED FROM NONSTATE'!$L:$L,0))</f>
        <v/>
      </c>
      <c r="N157" s="100" t="str">
        <f t="shared" si="11"/>
        <v/>
      </c>
    </row>
    <row r="158" spans="1:14">
      <c r="A158" s="118" t="str">
        <f t="shared" si="8"/>
        <v/>
      </c>
      <c r="B158" s="25"/>
      <c r="C158" s="105" t="str">
        <f>IF($B158&gt;0,VLOOKUP($B158,'State Agencies 070824'!$H:$L,3,FALSE),"")</f>
        <v/>
      </c>
      <c r="D158" s="23"/>
      <c r="E158" s="28"/>
      <c r="F158" s="105" t="str">
        <f>IF($D158&gt;0,VLOOKUP($D158,'ALN 070824'!$A:$C,2,FALSE),"")</f>
        <v/>
      </c>
      <c r="G158" s="44"/>
      <c r="H158" s="26"/>
      <c r="J158" s="100" t="str">
        <f t="shared" si="9"/>
        <v/>
      </c>
      <c r="K158" s="100" t="str">
        <f t="shared" si="10"/>
        <v/>
      </c>
      <c r="L158" s="105" t="str">
        <f>IF(ISBLANK($D158),"",MATCH($K158,SEFA!$K:$K,0))</f>
        <v/>
      </c>
      <c r="M158" s="105" t="str">
        <f>IF(ISBLANK($D158),"",MATCH($K158,'RECEIVED FROM NONSTATE'!$L:$L,0))</f>
        <v/>
      </c>
      <c r="N158" s="100" t="str">
        <f t="shared" si="11"/>
        <v/>
      </c>
    </row>
    <row r="159" spans="1:14">
      <c r="A159" s="118" t="str">
        <f t="shared" si="8"/>
        <v/>
      </c>
      <c r="B159" s="25"/>
      <c r="C159" s="105" t="str">
        <f>IF($B159&gt;0,VLOOKUP($B159,'State Agencies 070824'!$H:$L,3,FALSE),"")</f>
        <v/>
      </c>
      <c r="D159" s="23"/>
      <c r="E159" s="28"/>
      <c r="F159" s="105" t="str">
        <f>IF($D159&gt;0,VLOOKUP($D159,'ALN 070824'!$A:$C,2,FALSE),"")</f>
        <v/>
      </c>
      <c r="G159" s="44"/>
      <c r="H159" s="26"/>
      <c r="J159" s="100" t="str">
        <f t="shared" si="9"/>
        <v/>
      </c>
      <c r="K159" s="100" t="str">
        <f t="shared" si="10"/>
        <v/>
      </c>
      <c r="L159" s="105" t="str">
        <f>IF(ISBLANK($D159),"",MATCH($K159,SEFA!$K:$K,0))</f>
        <v/>
      </c>
      <c r="M159" s="105" t="str">
        <f>IF(ISBLANK($D159),"",MATCH($K159,'RECEIVED FROM NONSTATE'!$L:$L,0))</f>
        <v/>
      </c>
      <c r="N159" s="100" t="str">
        <f t="shared" si="11"/>
        <v/>
      </c>
    </row>
    <row r="160" spans="1:14">
      <c r="A160" s="118" t="str">
        <f t="shared" si="8"/>
        <v/>
      </c>
      <c r="B160" s="25"/>
      <c r="C160" s="105" t="str">
        <f>IF($B160&gt;0,VLOOKUP($B160,'State Agencies 070824'!$H:$L,3,FALSE),"")</f>
        <v/>
      </c>
      <c r="D160" s="23"/>
      <c r="E160" s="28"/>
      <c r="F160" s="105" t="str">
        <f>IF($D160&gt;0,VLOOKUP($D160,'ALN 070824'!$A:$C,2,FALSE),"")</f>
        <v/>
      </c>
      <c r="G160" s="44"/>
      <c r="H160" s="26"/>
      <c r="J160" s="100" t="str">
        <f t="shared" si="9"/>
        <v/>
      </c>
      <c r="K160" s="100" t="str">
        <f t="shared" si="10"/>
        <v/>
      </c>
      <c r="L160" s="105" t="str">
        <f>IF(ISBLANK($D160),"",MATCH($K160,SEFA!$K:$K,0))</f>
        <v/>
      </c>
      <c r="M160" s="105" t="str">
        <f>IF(ISBLANK($D160),"",MATCH($K160,'RECEIVED FROM NONSTATE'!$L:$L,0))</f>
        <v/>
      </c>
      <c r="N160" s="100" t="str">
        <f t="shared" si="11"/>
        <v/>
      </c>
    </row>
    <row r="161" spans="1:14">
      <c r="A161" s="118" t="str">
        <f t="shared" si="8"/>
        <v/>
      </c>
      <c r="B161" s="25"/>
      <c r="C161" s="105" t="str">
        <f>IF($B161&gt;0,VLOOKUP($B161,'State Agencies 070824'!$H:$L,3,FALSE),"")</f>
        <v/>
      </c>
      <c r="D161" s="23"/>
      <c r="E161" s="28"/>
      <c r="F161" s="105" t="str">
        <f>IF($D161&gt;0,VLOOKUP($D161,'ALN 070824'!$A:$C,2,FALSE),"")</f>
        <v/>
      </c>
      <c r="G161" s="44"/>
      <c r="H161" s="26"/>
      <c r="J161" s="100" t="str">
        <f t="shared" si="9"/>
        <v/>
      </c>
      <c r="K161" s="100" t="str">
        <f t="shared" si="10"/>
        <v/>
      </c>
      <c r="L161" s="105" t="str">
        <f>IF(ISBLANK($D161),"",MATCH($K161,SEFA!$K:$K,0))</f>
        <v/>
      </c>
      <c r="M161" s="105" t="str">
        <f>IF(ISBLANK($D161),"",MATCH($K161,'RECEIVED FROM NONSTATE'!$L:$L,0))</f>
        <v/>
      </c>
      <c r="N161" s="100" t="str">
        <f t="shared" si="11"/>
        <v/>
      </c>
    </row>
    <row r="162" spans="1:14">
      <c r="A162" s="118" t="str">
        <f t="shared" si="8"/>
        <v/>
      </c>
      <c r="B162" s="25"/>
      <c r="C162" s="105" t="str">
        <f>IF($B162&gt;0,VLOOKUP($B162,'State Agencies 070824'!$H:$L,3,FALSE),"")</f>
        <v/>
      </c>
      <c r="D162" s="23"/>
      <c r="E162" s="28"/>
      <c r="F162" s="105" t="str">
        <f>IF($D162&gt;0,VLOOKUP($D162,'ALN 070824'!$A:$C,2,FALSE),"")</f>
        <v/>
      </c>
      <c r="G162" s="44"/>
      <c r="H162" s="26"/>
      <c r="J162" s="100" t="str">
        <f t="shared" si="9"/>
        <v/>
      </c>
      <c r="K162" s="100" t="str">
        <f t="shared" si="10"/>
        <v/>
      </c>
      <c r="L162" s="105" t="str">
        <f>IF(ISBLANK($D162),"",MATCH($K162,SEFA!$K:$K,0))</f>
        <v/>
      </c>
      <c r="M162" s="105" t="str">
        <f>IF(ISBLANK($D162),"",MATCH($K162,'RECEIVED FROM NONSTATE'!$L:$L,0))</f>
        <v/>
      </c>
      <c r="N162" s="100" t="str">
        <f t="shared" si="11"/>
        <v/>
      </c>
    </row>
    <row r="163" spans="1:14">
      <c r="A163" s="118" t="str">
        <f t="shared" si="8"/>
        <v/>
      </c>
      <c r="B163" s="25"/>
      <c r="C163" s="105" t="str">
        <f>IF($B163&gt;0,VLOOKUP($B163,'State Agencies 070824'!$H:$L,3,FALSE),"")</f>
        <v/>
      </c>
      <c r="D163" s="23"/>
      <c r="E163" s="28"/>
      <c r="F163" s="105" t="str">
        <f>IF($D163&gt;0,VLOOKUP($D163,'ALN 070824'!$A:$C,2,FALSE),"")</f>
        <v/>
      </c>
      <c r="G163" s="44"/>
      <c r="H163" s="26"/>
      <c r="J163" s="100" t="str">
        <f t="shared" si="9"/>
        <v/>
      </c>
      <c r="K163" s="100" t="str">
        <f t="shared" si="10"/>
        <v/>
      </c>
      <c r="L163" s="105" t="str">
        <f>IF(ISBLANK($D163),"",MATCH($K163,SEFA!$K:$K,0))</f>
        <v/>
      </c>
      <c r="M163" s="105" t="str">
        <f>IF(ISBLANK($D163),"",MATCH($K163,'RECEIVED FROM NONSTATE'!$L:$L,0))</f>
        <v/>
      </c>
      <c r="N163" s="100" t="str">
        <f t="shared" si="11"/>
        <v/>
      </c>
    </row>
    <row r="164" spans="1:14">
      <c r="A164" s="118" t="str">
        <f t="shared" si="8"/>
        <v/>
      </c>
      <c r="B164" s="25"/>
      <c r="C164" s="105" t="str">
        <f>IF($B164&gt;0,VLOOKUP($B164,'State Agencies 070824'!$H:$L,3,FALSE),"")</f>
        <v/>
      </c>
      <c r="D164" s="23"/>
      <c r="E164" s="28"/>
      <c r="F164" s="105" t="str">
        <f>IF($D164&gt;0,VLOOKUP($D164,'ALN 070824'!$A:$C,2,FALSE),"")</f>
        <v/>
      </c>
      <c r="G164" s="44"/>
      <c r="H164" s="26"/>
      <c r="J164" s="100" t="str">
        <f t="shared" si="9"/>
        <v/>
      </c>
      <c r="K164" s="100" t="str">
        <f t="shared" si="10"/>
        <v/>
      </c>
      <c r="L164" s="105" t="str">
        <f>IF(ISBLANK($D164),"",MATCH($K164,SEFA!$K:$K,0))</f>
        <v/>
      </c>
      <c r="M164" s="105" t="str">
        <f>IF(ISBLANK($D164),"",MATCH($K164,'RECEIVED FROM NONSTATE'!$L:$L,0))</f>
        <v/>
      </c>
      <c r="N164" s="100" t="str">
        <f t="shared" si="11"/>
        <v/>
      </c>
    </row>
    <row r="165" spans="1:14">
      <c r="A165" s="118" t="str">
        <f t="shared" si="8"/>
        <v/>
      </c>
      <c r="B165" s="25"/>
      <c r="C165" s="105" t="str">
        <f>IF($B165&gt;0,VLOOKUP($B165,'State Agencies 070824'!$H:$L,3,FALSE),"")</f>
        <v/>
      </c>
      <c r="D165" s="23"/>
      <c r="E165" s="28"/>
      <c r="F165" s="105" t="str">
        <f>IF($D165&gt;0,VLOOKUP($D165,'ALN 070824'!$A:$C,2,FALSE),"")</f>
        <v/>
      </c>
      <c r="G165" s="44"/>
      <c r="H165" s="26"/>
      <c r="J165" s="100" t="str">
        <f t="shared" si="9"/>
        <v/>
      </c>
      <c r="K165" s="100" t="str">
        <f t="shared" si="10"/>
        <v/>
      </c>
      <c r="L165" s="105" t="str">
        <f>IF(ISBLANK($D165),"",MATCH($K165,SEFA!$K:$K,0))</f>
        <v/>
      </c>
      <c r="M165" s="105" t="str">
        <f>IF(ISBLANK($D165),"",MATCH($K165,'RECEIVED FROM NONSTATE'!$L:$L,0))</f>
        <v/>
      </c>
      <c r="N165" s="100" t="str">
        <f t="shared" si="11"/>
        <v/>
      </c>
    </row>
    <row r="166" spans="1:14">
      <c r="A166" s="118" t="str">
        <f t="shared" si="8"/>
        <v/>
      </c>
      <c r="B166" s="25"/>
      <c r="C166" s="105" t="str">
        <f>IF($B166&gt;0,VLOOKUP($B166,'State Agencies 070824'!$H:$L,3,FALSE),"")</f>
        <v/>
      </c>
      <c r="D166" s="23"/>
      <c r="E166" s="28"/>
      <c r="F166" s="105" t="str">
        <f>IF($D166&gt;0,VLOOKUP($D166,'ALN 070824'!$A:$C,2,FALSE),"")</f>
        <v/>
      </c>
      <c r="G166" s="44"/>
      <c r="H166" s="26"/>
      <c r="J166" s="100" t="str">
        <f t="shared" si="9"/>
        <v/>
      </c>
      <c r="K166" s="100" t="str">
        <f t="shared" si="10"/>
        <v/>
      </c>
      <c r="L166" s="105" t="str">
        <f>IF(ISBLANK($D166),"",MATCH($K166,SEFA!$K:$K,0))</f>
        <v/>
      </c>
      <c r="M166" s="105" t="str">
        <f>IF(ISBLANK($D166),"",MATCH($K166,'RECEIVED FROM NONSTATE'!$L:$L,0))</f>
        <v/>
      </c>
      <c r="N166" s="100" t="str">
        <f t="shared" si="11"/>
        <v/>
      </c>
    </row>
    <row r="167" spans="1:14">
      <c r="A167" s="118" t="str">
        <f t="shared" si="8"/>
        <v/>
      </c>
      <c r="B167" s="25"/>
      <c r="C167" s="105" t="str">
        <f>IF($B167&gt;0,VLOOKUP($B167,'State Agencies 070824'!$H:$L,3,FALSE),"")</f>
        <v/>
      </c>
      <c r="D167" s="23"/>
      <c r="E167" s="28"/>
      <c r="F167" s="105" t="str">
        <f>IF($D167&gt;0,VLOOKUP($D167,'ALN 070824'!$A:$C,2,FALSE),"")</f>
        <v/>
      </c>
      <c r="G167" s="44"/>
      <c r="H167" s="26"/>
      <c r="J167" s="100" t="str">
        <f t="shared" si="9"/>
        <v/>
      </c>
      <c r="K167" s="100" t="str">
        <f t="shared" si="10"/>
        <v/>
      </c>
      <c r="L167" s="105" t="str">
        <f>IF(ISBLANK($D167),"",MATCH($K167,SEFA!$K:$K,0))</f>
        <v/>
      </c>
      <c r="M167" s="105" t="str">
        <f>IF(ISBLANK($D167),"",MATCH($K167,'RECEIVED FROM NONSTATE'!$L:$L,0))</f>
        <v/>
      </c>
      <c r="N167" s="100" t="str">
        <f t="shared" si="11"/>
        <v/>
      </c>
    </row>
    <row r="168" spans="1:14">
      <c r="A168" s="118" t="str">
        <f t="shared" si="8"/>
        <v/>
      </c>
      <c r="B168" s="25"/>
      <c r="C168" s="105" t="str">
        <f>IF($B168&gt;0,VLOOKUP($B168,'State Agencies 070824'!$H:$L,3,FALSE),"")</f>
        <v/>
      </c>
      <c r="D168" s="23"/>
      <c r="E168" s="28"/>
      <c r="F168" s="105" t="str">
        <f>IF($D168&gt;0,VLOOKUP($D168,'ALN 070824'!$A:$C,2,FALSE),"")</f>
        <v/>
      </c>
      <c r="G168" s="44"/>
      <c r="H168" s="26"/>
      <c r="J168" s="100" t="str">
        <f t="shared" si="9"/>
        <v/>
      </c>
      <c r="K168" s="100" t="str">
        <f t="shared" si="10"/>
        <v/>
      </c>
      <c r="L168" s="105" t="str">
        <f>IF(ISBLANK($D168),"",MATCH($K168,SEFA!$K:$K,0))</f>
        <v/>
      </c>
      <c r="M168" s="105" t="str">
        <f>IF(ISBLANK($D168),"",MATCH($K168,'RECEIVED FROM NONSTATE'!$L:$L,0))</f>
        <v/>
      </c>
      <c r="N168" s="100" t="str">
        <f t="shared" si="11"/>
        <v/>
      </c>
    </row>
    <row r="169" spans="1:14">
      <c r="A169" s="118" t="str">
        <f t="shared" si="8"/>
        <v/>
      </c>
      <c r="B169" s="25"/>
      <c r="C169" s="105" t="str">
        <f>IF($B169&gt;0,VLOOKUP($B169,'State Agencies 070824'!$H:$L,3,FALSE),"")</f>
        <v/>
      </c>
      <c r="D169" s="23"/>
      <c r="E169" s="28"/>
      <c r="F169" s="105" t="str">
        <f>IF($D169&gt;0,VLOOKUP($D169,'ALN 070824'!$A:$C,2,FALSE),"")</f>
        <v/>
      </c>
      <c r="G169" s="44"/>
      <c r="H169" s="26"/>
      <c r="J169" s="100" t="str">
        <f t="shared" si="9"/>
        <v/>
      </c>
      <c r="K169" s="100" t="str">
        <f t="shared" si="10"/>
        <v/>
      </c>
      <c r="L169" s="105" t="str">
        <f>IF(ISBLANK($D169),"",MATCH($K169,SEFA!$K:$K,0))</f>
        <v/>
      </c>
      <c r="M169" s="105" t="str">
        <f>IF(ISBLANK($D169),"",MATCH($K169,'RECEIVED FROM NONSTATE'!$L:$L,0))</f>
        <v/>
      </c>
      <c r="N169" s="100" t="str">
        <f t="shared" si="11"/>
        <v/>
      </c>
    </row>
    <row r="170" spans="1:14">
      <c r="A170" s="118" t="str">
        <f t="shared" si="8"/>
        <v/>
      </c>
      <c r="B170" s="25"/>
      <c r="C170" s="105" t="str">
        <f>IF($B170&gt;0,VLOOKUP($B170,'State Agencies 070824'!$H:$L,3,FALSE),"")</f>
        <v/>
      </c>
      <c r="D170" s="23"/>
      <c r="E170" s="28"/>
      <c r="F170" s="105" t="str">
        <f>IF($D170&gt;0,VLOOKUP($D170,'ALN 070824'!$A:$C,2,FALSE),"")</f>
        <v/>
      </c>
      <c r="G170" s="44"/>
      <c r="H170" s="26"/>
      <c r="J170" s="100" t="str">
        <f t="shared" si="9"/>
        <v/>
      </c>
      <c r="K170" s="100" t="str">
        <f t="shared" si="10"/>
        <v/>
      </c>
      <c r="L170" s="105" t="str">
        <f>IF(ISBLANK($D170),"",MATCH($K170,SEFA!$K:$K,0))</f>
        <v/>
      </c>
      <c r="M170" s="105" t="str">
        <f>IF(ISBLANK($D170),"",MATCH($K170,'RECEIVED FROM NONSTATE'!$L:$L,0))</f>
        <v/>
      </c>
      <c r="N170" s="100" t="str">
        <f t="shared" si="11"/>
        <v/>
      </c>
    </row>
    <row r="171" spans="1:14">
      <c r="A171" s="118" t="str">
        <f t="shared" si="8"/>
        <v/>
      </c>
      <c r="B171" s="25"/>
      <c r="C171" s="105" t="str">
        <f>IF($B171&gt;0,VLOOKUP($B171,'State Agencies 070824'!$H:$L,3,FALSE),"")</f>
        <v/>
      </c>
      <c r="D171" s="23"/>
      <c r="E171" s="28"/>
      <c r="F171" s="105" t="str">
        <f>IF($D171&gt;0,VLOOKUP($D171,'ALN 070824'!$A:$C,2,FALSE),"")</f>
        <v/>
      </c>
      <c r="G171" s="44"/>
      <c r="H171" s="26"/>
      <c r="J171" s="100" t="str">
        <f t="shared" si="9"/>
        <v/>
      </c>
      <c r="K171" s="100" t="str">
        <f t="shared" si="10"/>
        <v/>
      </c>
      <c r="L171" s="105" t="str">
        <f>IF(ISBLANK($D171),"",MATCH($K171,SEFA!$K:$K,0))</f>
        <v/>
      </c>
      <c r="M171" s="105" t="str">
        <f>IF(ISBLANK($D171),"",MATCH($K171,'RECEIVED FROM NONSTATE'!$L:$L,0))</f>
        <v/>
      </c>
      <c r="N171" s="100" t="str">
        <f t="shared" si="11"/>
        <v/>
      </c>
    </row>
    <row r="172" spans="1:14">
      <c r="A172" s="118" t="str">
        <f t="shared" si="8"/>
        <v/>
      </c>
      <c r="B172" s="25"/>
      <c r="C172" s="105" t="str">
        <f>IF($B172&gt;0,VLOOKUP($B172,'State Agencies 070824'!$H:$L,3,FALSE),"")</f>
        <v/>
      </c>
      <c r="D172" s="23"/>
      <c r="E172" s="28"/>
      <c r="F172" s="105" t="str">
        <f>IF($D172&gt;0,VLOOKUP($D172,'ALN 070824'!$A:$C,2,FALSE),"")</f>
        <v/>
      </c>
      <c r="G172" s="44"/>
      <c r="H172" s="26"/>
      <c r="J172" s="100" t="str">
        <f t="shared" si="9"/>
        <v/>
      </c>
      <c r="K172" s="100" t="str">
        <f t="shared" si="10"/>
        <v/>
      </c>
      <c r="L172" s="105" t="str">
        <f>IF(ISBLANK($D172),"",MATCH($K172,SEFA!$K:$K,0))</f>
        <v/>
      </c>
      <c r="M172" s="105" t="str">
        <f>IF(ISBLANK($D172),"",MATCH($K172,'RECEIVED FROM NONSTATE'!$L:$L,0))</f>
        <v/>
      </c>
      <c r="N172" s="100" t="str">
        <f t="shared" si="11"/>
        <v/>
      </c>
    </row>
    <row r="173" spans="1:14">
      <c r="A173" s="118" t="str">
        <f t="shared" si="8"/>
        <v/>
      </c>
      <c r="B173" s="25"/>
      <c r="C173" s="105" t="str">
        <f>IF($B173&gt;0,VLOOKUP($B173,'State Agencies 070824'!$H:$L,3,FALSE),"")</f>
        <v/>
      </c>
      <c r="D173" s="23"/>
      <c r="E173" s="28"/>
      <c r="F173" s="105" t="str">
        <f>IF($D173&gt;0,VLOOKUP($D173,'ALN 070824'!$A:$C,2,FALSE),"")</f>
        <v/>
      </c>
      <c r="G173" s="44"/>
      <c r="H173" s="26"/>
      <c r="J173" s="100" t="str">
        <f t="shared" si="9"/>
        <v/>
      </c>
      <c r="K173" s="100" t="str">
        <f t="shared" si="10"/>
        <v/>
      </c>
      <c r="L173" s="105" t="str">
        <f>IF(ISBLANK($D173),"",MATCH($K173,SEFA!$K:$K,0))</f>
        <v/>
      </c>
      <c r="M173" s="105" t="str">
        <f>IF(ISBLANK($D173),"",MATCH($K173,'RECEIVED FROM NONSTATE'!$L:$L,0))</f>
        <v/>
      </c>
      <c r="N173" s="100" t="str">
        <f t="shared" si="11"/>
        <v/>
      </c>
    </row>
    <row r="174" spans="1:14">
      <c r="A174" s="118" t="str">
        <f t="shared" si="8"/>
        <v/>
      </c>
      <c r="B174" s="25"/>
      <c r="C174" s="105" t="str">
        <f>IF($B174&gt;0,VLOOKUP($B174,'State Agencies 070824'!$H:$L,3,FALSE),"")</f>
        <v/>
      </c>
      <c r="D174" s="23"/>
      <c r="E174" s="28"/>
      <c r="F174" s="105" t="str">
        <f>IF($D174&gt;0,VLOOKUP($D174,'ALN 070824'!$A:$C,2,FALSE),"")</f>
        <v/>
      </c>
      <c r="G174" s="44"/>
      <c r="H174" s="26"/>
      <c r="J174" s="100" t="str">
        <f t="shared" si="9"/>
        <v/>
      </c>
      <c r="K174" s="100" t="str">
        <f t="shared" si="10"/>
        <v/>
      </c>
      <c r="L174" s="105" t="str">
        <f>IF(ISBLANK($D174),"",MATCH($K174,SEFA!$K:$K,0))</f>
        <v/>
      </c>
      <c r="M174" s="105" t="str">
        <f>IF(ISBLANK($D174),"",MATCH($K174,'RECEIVED FROM NONSTATE'!$L:$L,0))</f>
        <v/>
      </c>
      <c r="N174" s="100" t="str">
        <f t="shared" si="11"/>
        <v/>
      </c>
    </row>
    <row r="175" spans="1:14">
      <c r="A175" s="118" t="str">
        <f t="shared" si="8"/>
        <v/>
      </c>
      <c r="B175" s="25"/>
      <c r="C175" s="105" t="str">
        <f>IF($B175&gt;0,VLOOKUP($B175,'State Agencies 070824'!$H:$L,3,FALSE),"")</f>
        <v/>
      </c>
      <c r="D175" s="23"/>
      <c r="E175" s="28"/>
      <c r="F175" s="105" t="str">
        <f>IF($D175&gt;0,VLOOKUP($D175,'ALN 070824'!$A:$C,2,FALSE),"")</f>
        <v/>
      </c>
      <c r="G175" s="44"/>
      <c r="H175" s="26"/>
      <c r="J175" s="100" t="str">
        <f t="shared" si="9"/>
        <v/>
      </c>
      <c r="K175" s="100" t="str">
        <f t="shared" si="10"/>
        <v/>
      </c>
      <c r="L175" s="105" t="str">
        <f>IF(ISBLANK($D175),"",MATCH($K175,SEFA!$K:$K,0))</f>
        <v/>
      </c>
      <c r="M175" s="105" t="str">
        <f>IF(ISBLANK($D175),"",MATCH($K175,'RECEIVED FROM NONSTATE'!$L:$L,0))</f>
        <v/>
      </c>
      <c r="N175" s="100" t="str">
        <f t="shared" si="11"/>
        <v/>
      </c>
    </row>
    <row r="176" spans="1:14">
      <c r="A176" s="118" t="str">
        <f t="shared" si="8"/>
        <v/>
      </c>
      <c r="B176" s="25"/>
      <c r="C176" s="105" t="str">
        <f>IF($B176&gt;0,VLOOKUP($B176,'State Agencies 070824'!$H:$L,3,FALSE),"")</f>
        <v/>
      </c>
      <c r="D176" s="23"/>
      <c r="E176" s="28"/>
      <c r="F176" s="105" t="str">
        <f>IF($D176&gt;0,VLOOKUP($D176,'ALN 070824'!$A:$C,2,FALSE),"")</f>
        <v/>
      </c>
      <c r="G176" s="44"/>
      <c r="H176" s="26"/>
      <c r="J176" s="100" t="str">
        <f t="shared" si="9"/>
        <v/>
      </c>
      <c r="K176" s="100" t="str">
        <f t="shared" si="10"/>
        <v/>
      </c>
      <c r="L176" s="105" t="str">
        <f>IF(ISBLANK($D176),"",MATCH($K176,SEFA!$K:$K,0))</f>
        <v/>
      </c>
      <c r="M176" s="105" t="str">
        <f>IF(ISBLANK($D176),"",MATCH($K176,'RECEIVED FROM NONSTATE'!$L:$L,0))</f>
        <v/>
      </c>
      <c r="N176" s="100" t="str">
        <f t="shared" si="11"/>
        <v/>
      </c>
    </row>
    <row r="177" spans="1:14">
      <c r="A177" s="118" t="str">
        <f t="shared" si="8"/>
        <v/>
      </c>
      <c r="B177" s="25"/>
      <c r="C177" s="105" t="str">
        <f>IF($B177&gt;0,VLOOKUP($B177,'State Agencies 070824'!$H:$L,3,FALSE),"")</f>
        <v/>
      </c>
      <c r="D177" s="23"/>
      <c r="E177" s="28"/>
      <c r="F177" s="105" t="str">
        <f>IF($D177&gt;0,VLOOKUP($D177,'ALN 070824'!$A:$C,2,FALSE),"")</f>
        <v/>
      </c>
      <c r="G177" s="44"/>
      <c r="H177" s="26"/>
      <c r="J177" s="100" t="str">
        <f t="shared" si="9"/>
        <v/>
      </c>
      <c r="K177" s="100" t="str">
        <f t="shared" si="10"/>
        <v/>
      </c>
      <c r="L177" s="105" t="str">
        <f>IF(ISBLANK($D177),"",MATCH($K177,SEFA!$K:$K,0))</f>
        <v/>
      </c>
      <c r="M177" s="105" t="str">
        <f>IF(ISBLANK($D177),"",MATCH($K177,'RECEIVED FROM NONSTATE'!$L:$L,0))</f>
        <v/>
      </c>
      <c r="N177" s="100" t="str">
        <f t="shared" si="11"/>
        <v/>
      </c>
    </row>
    <row r="178" spans="1:14">
      <c r="A178" s="118" t="str">
        <f t="shared" si="8"/>
        <v/>
      </c>
      <c r="B178" s="25"/>
      <c r="C178" s="105" t="str">
        <f>IF($B178&gt;0,VLOOKUP($B178,'State Agencies 070824'!$H:$L,3,FALSE),"")</f>
        <v/>
      </c>
      <c r="D178" s="23"/>
      <c r="E178" s="28"/>
      <c r="F178" s="105" t="str">
        <f>IF($D178&gt;0,VLOOKUP($D178,'ALN 070824'!$A:$C,2,FALSE),"")</f>
        <v/>
      </c>
      <c r="G178" s="44"/>
      <c r="H178" s="26"/>
      <c r="J178" s="100" t="str">
        <f t="shared" si="9"/>
        <v/>
      </c>
      <c r="K178" s="100" t="str">
        <f t="shared" si="10"/>
        <v/>
      </c>
      <c r="L178" s="105" t="str">
        <f>IF(ISBLANK($D178),"",MATCH($K178,SEFA!$K:$K,0))</f>
        <v/>
      </c>
      <c r="M178" s="105" t="str">
        <f>IF(ISBLANK($D178),"",MATCH($K178,'RECEIVED FROM NONSTATE'!$L:$L,0))</f>
        <v/>
      </c>
      <c r="N178" s="100" t="str">
        <f t="shared" si="11"/>
        <v/>
      </c>
    </row>
    <row r="179" spans="1:14">
      <c r="A179" s="118" t="str">
        <f t="shared" si="8"/>
        <v/>
      </c>
      <c r="B179" s="25"/>
      <c r="C179" s="105" t="str">
        <f>IF($B179&gt;0,VLOOKUP($B179,'State Agencies 070824'!$H:$L,3,FALSE),"")</f>
        <v/>
      </c>
      <c r="D179" s="23"/>
      <c r="E179" s="28"/>
      <c r="F179" s="105" t="str">
        <f>IF($D179&gt;0,VLOOKUP($D179,'ALN 070824'!$A:$C,2,FALSE),"")</f>
        <v/>
      </c>
      <c r="G179" s="44"/>
      <c r="H179" s="26"/>
      <c r="J179" s="100" t="str">
        <f t="shared" si="9"/>
        <v/>
      </c>
      <c r="K179" s="100" t="str">
        <f t="shared" si="10"/>
        <v/>
      </c>
      <c r="L179" s="105" t="str">
        <f>IF(ISBLANK($D179),"",MATCH($K179,SEFA!$K:$K,0))</f>
        <v/>
      </c>
      <c r="M179" s="105" t="str">
        <f>IF(ISBLANK($D179),"",MATCH($K179,'RECEIVED FROM NONSTATE'!$L:$L,0))</f>
        <v/>
      </c>
      <c r="N179" s="100" t="str">
        <f t="shared" si="11"/>
        <v/>
      </c>
    </row>
    <row r="180" spans="1:14">
      <c r="A180" s="118" t="str">
        <f t="shared" si="8"/>
        <v/>
      </c>
      <c r="B180" s="25"/>
      <c r="C180" s="105" t="str">
        <f>IF($B180&gt;0,VLOOKUP($B180,'State Agencies 070824'!$H:$L,3,FALSE),"")</f>
        <v/>
      </c>
      <c r="D180" s="23"/>
      <c r="E180" s="28"/>
      <c r="F180" s="105" t="str">
        <f>IF($D180&gt;0,VLOOKUP($D180,'ALN 070824'!$A:$C,2,FALSE),"")</f>
        <v/>
      </c>
      <c r="G180" s="44"/>
      <c r="H180" s="26"/>
      <c r="J180" s="100" t="str">
        <f t="shared" si="9"/>
        <v/>
      </c>
      <c r="K180" s="100" t="str">
        <f t="shared" si="10"/>
        <v/>
      </c>
      <c r="L180" s="105" t="str">
        <f>IF(ISBLANK($D180),"",MATCH($K180,SEFA!$K:$K,0))</f>
        <v/>
      </c>
      <c r="M180" s="105" t="str">
        <f>IF(ISBLANK($D180),"",MATCH($K180,'RECEIVED FROM NONSTATE'!$L:$L,0))</f>
        <v/>
      </c>
      <c r="N180" s="100" t="str">
        <f t="shared" si="11"/>
        <v/>
      </c>
    </row>
    <row r="181" spans="1:14">
      <c r="A181" s="118" t="str">
        <f t="shared" si="8"/>
        <v/>
      </c>
      <c r="B181" s="25"/>
      <c r="C181" s="105" t="str">
        <f>IF($B181&gt;0,VLOOKUP($B181,'State Agencies 070824'!$H:$L,3,FALSE),"")</f>
        <v/>
      </c>
      <c r="D181" s="23"/>
      <c r="E181" s="28"/>
      <c r="F181" s="105" t="str">
        <f>IF($D181&gt;0,VLOOKUP($D181,'ALN 070824'!$A:$C,2,FALSE),"")</f>
        <v/>
      </c>
      <c r="G181" s="44"/>
      <c r="H181" s="26"/>
      <c r="J181" s="100" t="str">
        <f t="shared" si="9"/>
        <v/>
      </c>
      <c r="K181" s="100" t="str">
        <f t="shared" si="10"/>
        <v/>
      </c>
      <c r="L181" s="105" t="str">
        <f>IF(ISBLANK($D181),"",MATCH($K181,SEFA!$K:$K,0))</f>
        <v/>
      </c>
      <c r="M181" s="105" t="str">
        <f>IF(ISBLANK($D181),"",MATCH($K181,'RECEIVED FROM NONSTATE'!$L:$L,0))</f>
        <v/>
      </c>
      <c r="N181" s="100" t="str">
        <f t="shared" si="11"/>
        <v/>
      </c>
    </row>
    <row r="182" spans="1:14">
      <c r="A182" s="118" t="str">
        <f t="shared" si="8"/>
        <v/>
      </c>
      <c r="B182" s="25"/>
      <c r="C182" s="105" t="str">
        <f>IF($B182&gt;0,VLOOKUP($B182,'State Agencies 070824'!$H:$L,3,FALSE),"")</f>
        <v/>
      </c>
      <c r="D182" s="23"/>
      <c r="E182" s="28"/>
      <c r="F182" s="105" t="str">
        <f>IF($D182&gt;0,VLOOKUP($D182,'ALN 070824'!$A:$C,2,FALSE),"")</f>
        <v/>
      </c>
      <c r="G182" s="44"/>
      <c r="H182" s="26"/>
      <c r="J182" s="100" t="str">
        <f t="shared" si="9"/>
        <v/>
      </c>
      <c r="K182" s="100" t="str">
        <f t="shared" si="10"/>
        <v/>
      </c>
      <c r="L182" s="105" t="str">
        <f>IF(ISBLANK($D182),"",MATCH($K182,SEFA!$K:$K,0))</f>
        <v/>
      </c>
      <c r="M182" s="105" t="str">
        <f>IF(ISBLANK($D182),"",MATCH($K182,'RECEIVED FROM NONSTATE'!$L:$L,0))</f>
        <v/>
      </c>
      <c r="N182" s="100" t="str">
        <f t="shared" si="11"/>
        <v/>
      </c>
    </row>
    <row r="183" spans="1:14">
      <c r="A183" s="118" t="str">
        <f t="shared" si="8"/>
        <v/>
      </c>
      <c r="B183" s="25"/>
      <c r="C183" s="105" t="str">
        <f>IF($B183&gt;0,VLOOKUP($B183,'State Agencies 070824'!$H:$L,3,FALSE),"")</f>
        <v/>
      </c>
      <c r="D183" s="23"/>
      <c r="E183" s="28"/>
      <c r="F183" s="105" t="str">
        <f>IF($D183&gt;0,VLOOKUP($D183,'ALN 070824'!$A:$C,2,FALSE),"")</f>
        <v/>
      </c>
      <c r="G183" s="44"/>
      <c r="H183" s="26"/>
      <c r="J183" s="100" t="str">
        <f t="shared" si="9"/>
        <v/>
      </c>
      <c r="K183" s="100" t="str">
        <f t="shared" si="10"/>
        <v/>
      </c>
      <c r="L183" s="105" t="str">
        <f>IF(ISBLANK($D183),"",MATCH($K183,SEFA!$K:$K,0))</f>
        <v/>
      </c>
      <c r="M183" s="105" t="str">
        <f>IF(ISBLANK($D183),"",MATCH($K183,'RECEIVED FROM NONSTATE'!$L:$L,0))</f>
        <v/>
      </c>
      <c r="N183" s="100" t="str">
        <f t="shared" si="11"/>
        <v/>
      </c>
    </row>
    <row r="184" spans="1:14">
      <c r="A184" s="118" t="str">
        <f t="shared" si="8"/>
        <v/>
      </c>
      <c r="B184" s="25"/>
      <c r="C184" s="105" t="str">
        <f>IF($B184&gt;0,VLOOKUP($B184,'State Agencies 070824'!$H:$L,3,FALSE),"")</f>
        <v/>
      </c>
      <c r="D184" s="23"/>
      <c r="E184" s="28"/>
      <c r="F184" s="105" t="str">
        <f>IF($D184&gt;0,VLOOKUP($D184,'ALN 070824'!$A:$C,2,FALSE),"")</f>
        <v/>
      </c>
      <c r="G184" s="44"/>
      <c r="H184" s="26"/>
      <c r="J184" s="100" t="str">
        <f t="shared" si="9"/>
        <v/>
      </c>
      <c r="K184" s="100" t="str">
        <f t="shared" si="10"/>
        <v/>
      </c>
      <c r="L184" s="105" t="str">
        <f>IF(ISBLANK($D184),"",MATCH($K184,SEFA!$K:$K,0))</f>
        <v/>
      </c>
      <c r="M184" s="105" t="str">
        <f>IF(ISBLANK($D184),"",MATCH($K184,'RECEIVED FROM NONSTATE'!$L:$L,0))</f>
        <v/>
      </c>
      <c r="N184" s="100" t="str">
        <f t="shared" si="11"/>
        <v/>
      </c>
    </row>
    <row r="185" spans="1:14">
      <c r="A185" s="118" t="str">
        <f t="shared" si="8"/>
        <v/>
      </c>
      <c r="B185" s="25"/>
      <c r="C185" s="105" t="str">
        <f>IF($B185&gt;0,VLOOKUP($B185,'State Agencies 070824'!$H:$L,3,FALSE),"")</f>
        <v/>
      </c>
      <c r="D185" s="23"/>
      <c r="E185" s="28"/>
      <c r="F185" s="105" t="str">
        <f>IF($D185&gt;0,VLOOKUP($D185,'ALN 070824'!$A:$C,2,FALSE),"")</f>
        <v/>
      </c>
      <c r="G185" s="44"/>
      <c r="H185" s="26"/>
      <c r="J185" s="100" t="str">
        <f t="shared" si="9"/>
        <v/>
      </c>
      <c r="K185" s="100" t="str">
        <f t="shared" si="10"/>
        <v/>
      </c>
      <c r="L185" s="105" t="str">
        <f>IF(ISBLANK($D185),"",MATCH($K185,SEFA!$K:$K,0))</f>
        <v/>
      </c>
      <c r="M185" s="105" t="str">
        <f>IF(ISBLANK($D185),"",MATCH($K185,'RECEIVED FROM NONSTATE'!$L:$L,0))</f>
        <v/>
      </c>
      <c r="N185" s="100" t="str">
        <f t="shared" si="11"/>
        <v/>
      </c>
    </row>
    <row r="186" spans="1:14">
      <c r="A186" s="118" t="str">
        <f t="shared" si="8"/>
        <v/>
      </c>
      <c r="B186" s="25"/>
      <c r="C186" s="105" t="str">
        <f>IF($B186&gt;0,VLOOKUP($B186,'State Agencies 070824'!$H:$L,3,FALSE),"")</f>
        <v/>
      </c>
      <c r="D186" s="23"/>
      <c r="E186" s="28"/>
      <c r="F186" s="105" t="str">
        <f>IF($D186&gt;0,VLOOKUP($D186,'ALN 070824'!$A:$C,2,FALSE),"")</f>
        <v/>
      </c>
      <c r="G186" s="44"/>
      <c r="H186" s="26"/>
      <c r="J186" s="100" t="str">
        <f t="shared" si="9"/>
        <v/>
      </c>
      <c r="K186" s="100" t="str">
        <f t="shared" si="10"/>
        <v/>
      </c>
      <c r="L186" s="105" t="str">
        <f>IF(ISBLANK($D186),"",MATCH($K186,SEFA!$K:$K,0))</f>
        <v/>
      </c>
      <c r="M186" s="105" t="str">
        <f>IF(ISBLANK($D186),"",MATCH($K186,'RECEIVED FROM NONSTATE'!$L:$L,0))</f>
        <v/>
      </c>
      <c r="N186" s="100" t="str">
        <f t="shared" si="11"/>
        <v/>
      </c>
    </row>
    <row r="187" spans="1:14">
      <c r="A187" s="118" t="str">
        <f t="shared" si="8"/>
        <v/>
      </c>
      <c r="B187" s="25"/>
      <c r="C187" s="105" t="str">
        <f>IF($B187&gt;0,VLOOKUP($B187,'State Agencies 070824'!$H:$L,3,FALSE),"")</f>
        <v/>
      </c>
      <c r="D187" s="23"/>
      <c r="E187" s="28"/>
      <c r="F187" s="105" t="str">
        <f>IF($D187&gt;0,VLOOKUP($D187,'ALN 070824'!$A:$C,2,FALSE),"")</f>
        <v/>
      </c>
      <c r="G187" s="44"/>
      <c r="H187" s="26"/>
      <c r="J187" s="100" t="str">
        <f t="shared" si="9"/>
        <v/>
      </c>
      <c r="K187" s="100" t="str">
        <f t="shared" si="10"/>
        <v/>
      </c>
      <c r="L187" s="105" t="str">
        <f>IF(ISBLANK($D187),"",MATCH($K187,SEFA!$K:$K,0))</f>
        <v/>
      </c>
      <c r="M187" s="105" t="str">
        <f>IF(ISBLANK($D187),"",MATCH($K187,'RECEIVED FROM NONSTATE'!$L:$L,0))</f>
        <v/>
      </c>
      <c r="N187" s="100" t="str">
        <f t="shared" si="11"/>
        <v/>
      </c>
    </row>
    <row r="188" spans="1:14">
      <c r="A188" s="118" t="str">
        <f t="shared" si="8"/>
        <v/>
      </c>
      <c r="B188" s="25"/>
      <c r="C188" s="105" t="str">
        <f>IF($B188&gt;0,VLOOKUP($B188,'State Agencies 070824'!$H:$L,3,FALSE),"")</f>
        <v/>
      </c>
      <c r="D188" s="23"/>
      <c r="E188" s="28"/>
      <c r="F188" s="105" t="str">
        <f>IF($D188&gt;0,VLOOKUP($D188,'ALN 070824'!$A:$C,2,FALSE),"")</f>
        <v/>
      </c>
      <c r="G188" s="44"/>
      <c r="H188" s="26"/>
      <c r="J188" s="100" t="str">
        <f t="shared" si="9"/>
        <v/>
      </c>
      <c r="K188" s="100" t="str">
        <f t="shared" si="10"/>
        <v/>
      </c>
      <c r="L188" s="105" t="str">
        <f>IF(ISBLANK($D188),"",MATCH($K188,SEFA!$K:$K,0))</f>
        <v/>
      </c>
      <c r="M188" s="105" t="str">
        <f>IF(ISBLANK($D188),"",MATCH($K188,'RECEIVED FROM NONSTATE'!$L:$L,0))</f>
        <v/>
      </c>
      <c r="N188" s="100" t="str">
        <f t="shared" si="11"/>
        <v/>
      </c>
    </row>
    <row r="189" spans="1:14">
      <c r="A189" s="118" t="str">
        <f t="shared" si="8"/>
        <v/>
      </c>
      <c r="B189" s="25"/>
      <c r="C189" s="105" t="str">
        <f>IF($B189&gt;0,VLOOKUP($B189,'State Agencies 070824'!$H:$L,3,FALSE),"")</f>
        <v/>
      </c>
      <c r="D189" s="23"/>
      <c r="E189" s="28"/>
      <c r="F189" s="105" t="str">
        <f>IF($D189&gt;0,VLOOKUP($D189,'ALN 070824'!$A:$C,2,FALSE),"")</f>
        <v/>
      </c>
      <c r="G189" s="44"/>
      <c r="H189" s="26"/>
      <c r="J189" s="100" t="str">
        <f t="shared" si="9"/>
        <v/>
      </c>
      <c r="K189" s="100" t="str">
        <f t="shared" si="10"/>
        <v/>
      </c>
      <c r="L189" s="105" t="str">
        <f>IF(ISBLANK($D189),"",MATCH($K189,SEFA!$K:$K,0))</f>
        <v/>
      </c>
      <c r="M189" s="105" t="str">
        <f>IF(ISBLANK($D189),"",MATCH($K189,'RECEIVED FROM NONSTATE'!$L:$L,0))</f>
        <v/>
      </c>
      <c r="N189" s="100" t="str">
        <f t="shared" si="11"/>
        <v/>
      </c>
    </row>
    <row r="190" spans="1:14">
      <c r="A190" s="118" t="str">
        <f t="shared" si="8"/>
        <v/>
      </c>
      <c r="B190" s="25"/>
      <c r="C190" s="105" t="str">
        <f>IF($B190&gt;0,VLOOKUP($B190,'State Agencies 070824'!$H:$L,3,FALSE),"")</f>
        <v/>
      </c>
      <c r="D190" s="23"/>
      <c r="E190" s="28"/>
      <c r="F190" s="105" t="str">
        <f>IF($D190&gt;0,VLOOKUP($D190,'ALN 070824'!$A:$C,2,FALSE),"")</f>
        <v/>
      </c>
      <c r="G190" s="44"/>
      <c r="H190" s="26"/>
      <c r="J190" s="100" t="str">
        <f t="shared" si="9"/>
        <v/>
      </c>
      <c r="K190" s="100" t="str">
        <f t="shared" si="10"/>
        <v/>
      </c>
      <c r="L190" s="105" t="str">
        <f>IF(ISBLANK($D190),"",MATCH($K190,SEFA!$K:$K,0))</f>
        <v/>
      </c>
      <c r="M190" s="105" t="str">
        <f>IF(ISBLANK($D190),"",MATCH($K190,'RECEIVED FROM NONSTATE'!$L:$L,0))</f>
        <v/>
      </c>
      <c r="N190" s="100" t="str">
        <f t="shared" si="11"/>
        <v/>
      </c>
    </row>
    <row r="191" spans="1:14">
      <c r="A191" s="118" t="str">
        <f t="shared" si="8"/>
        <v/>
      </c>
      <c r="B191" s="25"/>
      <c r="C191" s="105" t="str">
        <f>IF($B191&gt;0,VLOOKUP($B191,'State Agencies 070824'!$H:$L,3,FALSE),"")</f>
        <v/>
      </c>
      <c r="D191" s="23"/>
      <c r="E191" s="28"/>
      <c r="F191" s="105" t="str">
        <f>IF($D191&gt;0,VLOOKUP($D191,'ALN 070824'!$A:$C,2,FALSE),"")</f>
        <v/>
      </c>
      <c r="G191" s="44"/>
      <c r="H191" s="26"/>
      <c r="J191" s="100" t="str">
        <f t="shared" si="9"/>
        <v/>
      </c>
      <c r="K191" s="100" t="str">
        <f t="shared" si="10"/>
        <v/>
      </c>
      <c r="L191" s="105" t="str">
        <f>IF(ISBLANK($D191),"",MATCH($K191,SEFA!$K:$K,0))</f>
        <v/>
      </c>
      <c r="M191" s="105" t="str">
        <f>IF(ISBLANK($D191),"",MATCH($K191,'RECEIVED FROM NONSTATE'!$L:$L,0))</f>
        <v/>
      </c>
      <c r="N191" s="100" t="str">
        <f t="shared" si="11"/>
        <v/>
      </c>
    </row>
    <row r="192" spans="1:14">
      <c r="A192" s="118" t="str">
        <f t="shared" si="8"/>
        <v/>
      </c>
      <c r="B192" s="25"/>
      <c r="C192" s="105" t="str">
        <f>IF($B192&gt;0,VLOOKUP($B192,'State Agencies 070824'!$H:$L,3,FALSE),"")</f>
        <v/>
      </c>
      <c r="D192" s="23"/>
      <c r="E192" s="28"/>
      <c r="F192" s="105" t="str">
        <f>IF($D192&gt;0,VLOOKUP($D192,'ALN 070824'!$A:$C,2,FALSE),"")</f>
        <v/>
      </c>
      <c r="G192" s="44"/>
      <c r="H192" s="26"/>
      <c r="J192" s="100" t="str">
        <f t="shared" si="9"/>
        <v/>
      </c>
      <c r="K192" s="100" t="str">
        <f t="shared" si="10"/>
        <v/>
      </c>
      <c r="L192" s="105" t="str">
        <f>IF(ISBLANK($D192),"",MATCH($K192,SEFA!$K:$K,0))</f>
        <v/>
      </c>
      <c r="M192" s="105" t="str">
        <f>IF(ISBLANK($D192),"",MATCH($K192,'RECEIVED FROM NONSTATE'!$L:$L,0))</f>
        <v/>
      </c>
      <c r="N192" s="100" t="str">
        <f t="shared" si="11"/>
        <v/>
      </c>
    </row>
    <row r="193" spans="1:14">
      <c r="A193" s="118" t="str">
        <f t="shared" si="8"/>
        <v/>
      </c>
      <c r="B193" s="25"/>
      <c r="C193" s="105" t="str">
        <f>IF($B193&gt;0,VLOOKUP($B193,'State Agencies 070824'!$H:$L,3,FALSE),"")</f>
        <v/>
      </c>
      <c r="D193" s="23"/>
      <c r="E193" s="28"/>
      <c r="F193" s="105" t="str">
        <f>IF($D193&gt;0,VLOOKUP($D193,'ALN 070824'!$A:$C,2,FALSE),"")</f>
        <v/>
      </c>
      <c r="G193" s="44"/>
      <c r="H193" s="26"/>
      <c r="J193" s="100" t="str">
        <f t="shared" si="9"/>
        <v/>
      </c>
      <c r="K193" s="100" t="str">
        <f t="shared" si="10"/>
        <v/>
      </c>
      <c r="L193" s="105" t="str">
        <f>IF(ISBLANK($D193),"",MATCH($K193,SEFA!$K:$K,0))</f>
        <v/>
      </c>
      <c r="M193" s="105" t="str">
        <f>IF(ISBLANK($D193),"",MATCH($K193,'RECEIVED FROM NONSTATE'!$L:$L,0))</f>
        <v/>
      </c>
      <c r="N193" s="100" t="str">
        <f t="shared" si="11"/>
        <v/>
      </c>
    </row>
    <row r="194" spans="1:14">
      <c r="A194" s="118" t="str">
        <f t="shared" si="8"/>
        <v/>
      </c>
      <c r="B194" s="25"/>
      <c r="C194" s="105" t="str">
        <f>IF($B194&gt;0,VLOOKUP($B194,'State Agencies 070824'!$H:$L,3,FALSE),"")</f>
        <v/>
      </c>
      <c r="D194" s="23"/>
      <c r="E194" s="28"/>
      <c r="F194" s="105" t="str">
        <f>IF($D194&gt;0,VLOOKUP($D194,'ALN 070824'!$A:$C,2,FALSE),"")</f>
        <v/>
      </c>
      <c r="G194" s="44"/>
      <c r="H194" s="26"/>
      <c r="J194" s="100" t="str">
        <f t="shared" si="9"/>
        <v/>
      </c>
      <c r="K194" s="100" t="str">
        <f t="shared" si="10"/>
        <v/>
      </c>
      <c r="L194" s="105" t="str">
        <f>IF(ISBLANK($D194),"",MATCH($K194,SEFA!$K:$K,0))</f>
        <v/>
      </c>
      <c r="M194" s="105" t="str">
        <f>IF(ISBLANK($D194),"",MATCH($K194,'RECEIVED FROM NONSTATE'!$L:$L,0))</f>
        <v/>
      </c>
      <c r="N194" s="100" t="str">
        <f t="shared" si="11"/>
        <v/>
      </c>
    </row>
    <row r="195" spans="1:14">
      <c r="A195" s="118" t="str">
        <f t="shared" si="8"/>
        <v/>
      </c>
      <c r="B195" s="25"/>
      <c r="C195" s="105" t="str">
        <f>IF($B195&gt;0,VLOOKUP($B195,'State Agencies 070824'!$H:$L,3,FALSE),"")</f>
        <v/>
      </c>
      <c r="D195" s="23"/>
      <c r="E195" s="28"/>
      <c r="F195" s="105" t="str">
        <f>IF($D195&gt;0,VLOOKUP($D195,'ALN 070824'!$A:$C,2,FALSE),"")</f>
        <v/>
      </c>
      <c r="G195" s="44"/>
      <c r="H195" s="26"/>
      <c r="J195" s="100" t="str">
        <f t="shared" si="9"/>
        <v/>
      </c>
      <c r="K195" s="100" t="str">
        <f t="shared" si="10"/>
        <v/>
      </c>
      <c r="L195" s="105" t="str">
        <f>IF(ISBLANK($D195),"",MATCH($K195,SEFA!$K:$K,0))</f>
        <v/>
      </c>
      <c r="M195" s="105" t="str">
        <f>IF(ISBLANK($D195),"",MATCH($K195,'RECEIVED FROM NONSTATE'!$L:$L,0))</f>
        <v/>
      </c>
      <c r="N195" s="100" t="str">
        <f t="shared" si="11"/>
        <v/>
      </c>
    </row>
    <row r="196" spans="1:14">
      <c r="A196" s="118" t="str">
        <f t="shared" si="8"/>
        <v/>
      </c>
      <c r="B196" s="25"/>
      <c r="C196" s="105" t="str">
        <f>IF($B196&gt;0,VLOOKUP($B196,'State Agencies 070824'!$H:$L,3,FALSE),"")</f>
        <v/>
      </c>
      <c r="D196" s="23"/>
      <c r="E196" s="28"/>
      <c r="F196" s="105" t="str">
        <f>IF($D196&gt;0,VLOOKUP($D196,'ALN 070824'!$A:$C,2,FALSE),"")</f>
        <v/>
      </c>
      <c r="G196" s="44"/>
      <c r="H196" s="26"/>
      <c r="J196" s="100" t="str">
        <f t="shared" si="9"/>
        <v/>
      </c>
      <c r="K196" s="100" t="str">
        <f t="shared" si="10"/>
        <v/>
      </c>
      <c r="L196" s="105" t="str">
        <f>IF(ISBLANK($D196),"",MATCH($K196,SEFA!$K:$K,0))</f>
        <v/>
      </c>
      <c r="M196" s="105" t="str">
        <f>IF(ISBLANK($D196),"",MATCH($K196,'RECEIVED FROM NONSTATE'!$L:$L,0))</f>
        <v/>
      </c>
      <c r="N196" s="100" t="str">
        <f t="shared" si="11"/>
        <v/>
      </c>
    </row>
    <row r="197" spans="1:14">
      <c r="A197" s="118" t="str">
        <f t="shared" si="8"/>
        <v/>
      </c>
      <c r="B197" s="25"/>
      <c r="C197" s="105" t="str">
        <f>IF($B197&gt;0,VLOOKUP($B197,'State Agencies 070824'!$H:$L,3,FALSE),"")</f>
        <v/>
      </c>
      <c r="D197" s="23"/>
      <c r="E197" s="28"/>
      <c r="F197" s="105" t="str">
        <f>IF($D197&gt;0,VLOOKUP($D197,'ALN 070824'!$A:$C,2,FALSE),"")</f>
        <v/>
      </c>
      <c r="G197" s="44"/>
      <c r="H197" s="26"/>
      <c r="J197" s="100" t="str">
        <f t="shared" si="9"/>
        <v/>
      </c>
      <c r="K197" s="100" t="str">
        <f t="shared" si="10"/>
        <v/>
      </c>
      <c r="L197" s="105" t="str">
        <f>IF(ISBLANK($D197),"",MATCH($K197,SEFA!$K:$K,0))</f>
        <v/>
      </c>
      <c r="M197" s="105" t="str">
        <f>IF(ISBLANK($D197),"",MATCH($K197,'RECEIVED FROM NONSTATE'!$L:$L,0))</f>
        <v/>
      </c>
      <c r="N197" s="100" t="str">
        <f t="shared" si="11"/>
        <v/>
      </c>
    </row>
    <row r="198" spans="1:14">
      <c r="A198" s="118" t="str">
        <f t="shared" si="8"/>
        <v/>
      </c>
      <c r="B198" s="25"/>
      <c r="C198" s="105" t="str">
        <f>IF($B198&gt;0,VLOOKUP($B198,'State Agencies 070824'!$H:$L,3,FALSE),"")</f>
        <v/>
      </c>
      <c r="D198" s="23"/>
      <c r="E198" s="28"/>
      <c r="F198" s="105" t="str">
        <f>IF($D198&gt;0,VLOOKUP($D198,'ALN 070824'!$A:$C,2,FALSE),"")</f>
        <v/>
      </c>
      <c r="G198" s="44"/>
      <c r="H198" s="26"/>
      <c r="J198" s="100" t="str">
        <f t="shared" si="9"/>
        <v/>
      </c>
      <c r="K198" s="100" t="str">
        <f t="shared" si="10"/>
        <v/>
      </c>
      <c r="L198" s="105" t="str">
        <f>IF(ISBLANK($D198),"",MATCH($K198,SEFA!$K:$K,0))</f>
        <v/>
      </c>
      <c r="M198" s="105" t="str">
        <f>IF(ISBLANK($D198),"",MATCH($K198,'RECEIVED FROM NONSTATE'!$L:$L,0))</f>
        <v/>
      </c>
      <c r="N198" s="100" t="str">
        <f t="shared" si="11"/>
        <v/>
      </c>
    </row>
    <row r="199" spans="1:14">
      <c r="A199" s="118" t="str">
        <f t="shared" si="8"/>
        <v/>
      </c>
      <c r="B199" s="25"/>
      <c r="C199" s="105" t="str">
        <f>IF($B199&gt;0,VLOOKUP($B199,'State Agencies 070824'!$H:$L,3,FALSE),"")</f>
        <v/>
      </c>
      <c r="D199" s="23"/>
      <c r="E199" s="28"/>
      <c r="F199" s="105" t="str">
        <f>IF($D199&gt;0,VLOOKUP($D199,'ALN 070824'!$A:$C,2,FALSE),"")</f>
        <v/>
      </c>
      <c r="G199" s="44"/>
      <c r="H199" s="26"/>
      <c r="J199" s="100" t="str">
        <f t="shared" si="9"/>
        <v/>
      </c>
      <c r="K199" s="100" t="str">
        <f t="shared" si="10"/>
        <v/>
      </c>
      <c r="L199" s="105" t="str">
        <f>IF(ISBLANK($D199),"",MATCH($K199,SEFA!$K:$K,0))</f>
        <v/>
      </c>
      <c r="M199" s="105" t="str">
        <f>IF(ISBLANK($D199),"",MATCH($K199,'RECEIVED FROM NONSTATE'!$L:$L,0))</f>
        <v/>
      </c>
      <c r="N199" s="100" t="str">
        <f t="shared" si="11"/>
        <v/>
      </c>
    </row>
    <row r="200" spans="1:14">
      <c r="A200" s="118" t="str">
        <f t="shared" si="8"/>
        <v/>
      </c>
      <c r="B200" s="25"/>
      <c r="C200" s="105" t="str">
        <f>IF($B200&gt;0,VLOOKUP($B200,'State Agencies 070824'!$H:$L,3,FALSE),"")</f>
        <v/>
      </c>
      <c r="D200" s="23"/>
      <c r="E200" s="28"/>
      <c r="F200" s="105" t="str">
        <f>IF($D200&gt;0,VLOOKUP($D200,'ALN 070824'!$A:$C,2,FALSE),"")</f>
        <v/>
      </c>
      <c r="G200" s="44"/>
      <c r="H200" s="26"/>
      <c r="J200" s="100" t="str">
        <f t="shared" si="9"/>
        <v/>
      </c>
      <c r="K200" s="100" t="str">
        <f t="shared" si="10"/>
        <v/>
      </c>
      <c r="L200" s="105" t="str">
        <f>IF(ISBLANK($D200),"",MATCH($K200,SEFA!$K:$K,0))</f>
        <v/>
      </c>
      <c r="M200" s="105" t="str">
        <f>IF(ISBLANK($D200),"",MATCH($K200,'RECEIVED FROM NONSTATE'!$L:$L,0))</f>
        <v/>
      </c>
      <c r="N200" s="100" t="str">
        <f t="shared" si="11"/>
        <v/>
      </c>
    </row>
    <row r="201" spans="1:14">
      <c r="A201" s="118" t="str">
        <f t="shared" ref="A201:A264" si="12">IF($B201=0,"",$B$2)</f>
        <v/>
      </c>
      <c r="B201" s="25"/>
      <c r="C201" s="105" t="str">
        <f>IF($B201&gt;0,VLOOKUP($B201,'State Agencies 070824'!$H:$L,3,FALSE),"")</f>
        <v/>
      </c>
      <c r="D201" s="23"/>
      <c r="E201" s="28"/>
      <c r="F201" s="105" t="str">
        <f>IF($D201&gt;0,VLOOKUP($D201,'ALN 070824'!$A:$C,2,FALSE),"")</f>
        <v/>
      </c>
      <c r="G201" s="44"/>
      <c r="H201" s="26"/>
      <c r="J201" s="100" t="str">
        <f t="shared" ref="J201:J264" si="13">IF(OR(D201="84.425",D201="84.032"),"Please complete the ALN with alpha character.",IFERROR(IF(AND(F201="Other Assistance",ISBLANK(H201)),"Program Name required, please provide the Other ID Number (if applicable).",""),""))</f>
        <v/>
      </c>
      <c r="K201" s="100" t="str">
        <f t="shared" ref="K201:K264" si="14">CONCATENATE($D201,$E201)</f>
        <v/>
      </c>
      <c r="L201" s="105" t="str">
        <f>IF(ISBLANK($D201),"",MATCH($K201,SEFA!$K:$K,0))</f>
        <v/>
      </c>
      <c r="M201" s="105" t="str">
        <f>IF(ISBLANK($D201),"",MATCH($K201,'RECEIVED FROM NONSTATE'!$L:$L,0))</f>
        <v/>
      </c>
      <c r="N201" s="100" t="str">
        <f t="shared" ref="N201:N264" si="15">CONCATENATE($B201,$D201,$E201,$H201)</f>
        <v/>
      </c>
    </row>
    <row r="202" spans="1:14">
      <c r="A202" s="118" t="str">
        <f t="shared" si="12"/>
        <v/>
      </c>
      <c r="B202" s="25"/>
      <c r="C202" s="105" t="str">
        <f>IF($B202&gt;0,VLOOKUP($B202,'State Agencies 070824'!$H:$L,3,FALSE),"")</f>
        <v/>
      </c>
      <c r="D202" s="23"/>
      <c r="E202" s="28"/>
      <c r="F202" s="105" t="str">
        <f>IF($D202&gt;0,VLOOKUP($D202,'ALN 070824'!$A:$C,2,FALSE),"")</f>
        <v/>
      </c>
      <c r="G202" s="44"/>
      <c r="H202" s="26"/>
      <c r="J202" s="100" t="str">
        <f t="shared" si="13"/>
        <v/>
      </c>
      <c r="K202" s="100" t="str">
        <f t="shared" si="14"/>
        <v/>
      </c>
      <c r="L202" s="105" t="str">
        <f>IF(ISBLANK($D202),"",MATCH($K202,SEFA!$K:$K,0))</f>
        <v/>
      </c>
      <c r="M202" s="105" t="str">
        <f>IF(ISBLANK($D202),"",MATCH($K202,'RECEIVED FROM NONSTATE'!$L:$L,0))</f>
        <v/>
      </c>
      <c r="N202" s="100" t="str">
        <f t="shared" si="15"/>
        <v/>
      </c>
    </row>
    <row r="203" spans="1:14">
      <c r="A203" s="118" t="str">
        <f t="shared" si="12"/>
        <v/>
      </c>
      <c r="B203" s="25"/>
      <c r="C203" s="105" t="str">
        <f>IF($B203&gt;0,VLOOKUP($B203,'State Agencies 070824'!$H:$L,3,FALSE),"")</f>
        <v/>
      </c>
      <c r="D203" s="23"/>
      <c r="E203" s="28"/>
      <c r="F203" s="105" t="str">
        <f>IF($D203&gt;0,VLOOKUP($D203,'ALN 070824'!$A:$C,2,FALSE),"")</f>
        <v/>
      </c>
      <c r="G203" s="44"/>
      <c r="H203" s="26"/>
      <c r="J203" s="100" t="str">
        <f t="shared" si="13"/>
        <v/>
      </c>
      <c r="K203" s="100" t="str">
        <f t="shared" si="14"/>
        <v/>
      </c>
      <c r="L203" s="105" t="str">
        <f>IF(ISBLANK($D203),"",MATCH($K203,SEFA!$K:$K,0))</f>
        <v/>
      </c>
      <c r="M203" s="105" t="str">
        <f>IF(ISBLANK($D203),"",MATCH($K203,'RECEIVED FROM NONSTATE'!$L:$L,0))</f>
        <v/>
      </c>
      <c r="N203" s="100" t="str">
        <f t="shared" si="15"/>
        <v/>
      </c>
    </row>
    <row r="204" spans="1:14">
      <c r="A204" s="118" t="str">
        <f t="shared" si="12"/>
        <v/>
      </c>
      <c r="B204" s="25"/>
      <c r="C204" s="105" t="str">
        <f>IF($B204&gt;0,VLOOKUP($B204,'State Agencies 070824'!$H:$L,3,FALSE),"")</f>
        <v/>
      </c>
      <c r="D204" s="23"/>
      <c r="E204" s="28"/>
      <c r="F204" s="105" t="str">
        <f>IF($D204&gt;0,VLOOKUP($D204,'ALN 070824'!$A:$C,2,FALSE),"")</f>
        <v/>
      </c>
      <c r="G204" s="44"/>
      <c r="H204" s="26"/>
      <c r="J204" s="100" t="str">
        <f t="shared" si="13"/>
        <v/>
      </c>
      <c r="K204" s="100" t="str">
        <f t="shared" si="14"/>
        <v/>
      </c>
      <c r="L204" s="105" t="str">
        <f>IF(ISBLANK($D204),"",MATCH($K204,SEFA!$K:$K,0))</f>
        <v/>
      </c>
      <c r="M204" s="105" t="str">
        <f>IF(ISBLANK($D204),"",MATCH($K204,'RECEIVED FROM NONSTATE'!$L:$L,0))</f>
        <v/>
      </c>
      <c r="N204" s="100" t="str">
        <f t="shared" si="15"/>
        <v/>
      </c>
    </row>
    <row r="205" spans="1:14">
      <c r="A205" s="118" t="str">
        <f t="shared" si="12"/>
        <v/>
      </c>
      <c r="B205" s="25"/>
      <c r="C205" s="105" t="str">
        <f>IF($B205&gt;0,VLOOKUP($B205,'State Agencies 070824'!$H:$L,3,FALSE),"")</f>
        <v/>
      </c>
      <c r="D205" s="23"/>
      <c r="E205" s="28"/>
      <c r="F205" s="105" t="str">
        <f>IF($D205&gt;0,VLOOKUP($D205,'ALN 070824'!$A:$C,2,FALSE),"")</f>
        <v/>
      </c>
      <c r="G205" s="44"/>
      <c r="H205" s="26"/>
      <c r="J205" s="100" t="str">
        <f t="shared" si="13"/>
        <v/>
      </c>
      <c r="K205" s="100" t="str">
        <f t="shared" si="14"/>
        <v/>
      </c>
      <c r="L205" s="105" t="str">
        <f>IF(ISBLANK($D205),"",MATCH($K205,SEFA!$K:$K,0))</f>
        <v/>
      </c>
      <c r="M205" s="105" t="str">
        <f>IF(ISBLANK($D205),"",MATCH($K205,'RECEIVED FROM NONSTATE'!$L:$L,0))</f>
        <v/>
      </c>
      <c r="N205" s="100" t="str">
        <f t="shared" si="15"/>
        <v/>
      </c>
    </row>
    <row r="206" spans="1:14">
      <c r="A206" s="118" t="str">
        <f t="shared" si="12"/>
        <v/>
      </c>
      <c r="B206" s="25"/>
      <c r="C206" s="105" t="str">
        <f>IF($B206&gt;0,VLOOKUP($B206,'State Agencies 070824'!$H:$L,3,FALSE),"")</f>
        <v/>
      </c>
      <c r="D206" s="23"/>
      <c r="E206" s="28"/>
      <c r="F206" s="105" t="str">
        <f>IF($D206&gt;0,VLOOKUP($D206,'ALN 070824'!$A:$C,2,FALSE),"")</f>
        <v/>
      </c>
      <c r="G206" s="44"/>
      <c r="H206" s="26"/>
      <c r="J206" s="100" t="str">
        <f t="shared" si="13"/>
        <v/>
      </c>
      <c r="K206" s="100" t="str">
        <f t="shared" si="14"/>
        <v/>
      </c>
      <c r="L206" s="105" t="str">
        <f>IF(ISBLANK($D206),"",MATCH($K206,SEFA!$K:$K,0))</f>
        <v/>
      </c>
      <c r="M206" s="105" t="str">
        <f>IF(ISBLANK($D206),"",MATCH($K206,'RECEIVED FROM NONSTATE'!$L:$L,0))</f>
        <v/>
      </c>
      <c r="N206" s="100" t="str">
        <f t="shared" si="15"/>
        <v/>
      </c>
    </row>
    <row r="207" spans="1:14">
      <c r="A207" s="118" t="str">
        <f t="shared" si="12"/>
        <v/>
      </c>
      <c r="B207" s="25"/>
      <c r="C207" s="105" t="str">
        <f>IF($B207&gt;0,VLOOKUP($B207,'State Agencies 070824'!$H:$L,3,FALSE),"")</f>
        <v/>
      </c>
      <c r="D207" s="23"/>
      <c r="E207" s="28"/>
      <c r="F207" s="105" t="str">
        <f>IF($D207&gt;0,VLOOKUP($D207,'ALN 070824'!$A:$C,2,FALSE),"")</f>
        <v/>
      </c>
      <c r="G207" s="44"/>
      <c r="H207" s="26"/>
      <c r="J207" s="100" t="str">
        <f t="shared" si="13"/>
        <v/>
      </c>
      <c r="K207" s="100" t="str">
        <f t="shared" si="14"/>
        <v/>
      </c>
      <c r="L207" s="105" t="str">
        <f>IF(ISBLANK($D207),"",MATCH($K207,SEFA!$K:$K,0))</f>
        <v/>
      </c>
      <c r="M207" s="105" t="str">
        <f>IF(ISBLANK($D207),"",MATCH($K207,'RECEIVED FROM NONSTATE'!$L:$L,0))</f>
        <v/>
      </c>
      <c r="N207" s="100" t="str">
        <f t="shared" si="15"/>
        <v/>
      </c>
    </row>
    <row r="208" spans="1:14">
      <c r="A208" s="118" t="str">
        <f t="shared" si="12"/>
        <v/>
      </c>
      <c r="B208" s="25"/>
      <c r="C208" s="105" t="str">
        <f>IF($B208&gt;0,VLOOKUP($B208,'State Agencies 070824'!$H:$L,3,FALSE),"")</f>
        <v/>
      </c>
      <c r="D208" s="23"/>
      <c r="E208" s="28"/>
      <c r="F208" s="105" t="str">
        <f>IF($D208&gt;0,VLOOKUP($D208,'ALN 070824'!$A:$C,2,FALSE),"")</f>
        <v/>
      </c>
      <c r="G208" s="44"/>
      <c r="H208" s="26"/>
      <c r="J208" s="100" t="str">
        <f t="shared" si="13"/>
        <v/>
      </c>
      <c r="K208" s="100" t="str">
        <f t="shared" si="14"/>
        <v/>
      </c>
      <c r="L208" s="105" t="str">
        <f>IF(ISBLANK($D208),"",MATCH($K208,SEFA!$K:$K,0))</f>
        <v/>
      </c>
      <c r="M208" s="105" t="str">
        <f>IF(ISBLANK($D208),"",MATCH($K208,'RECEIVED FROM NONSTATE'!$L:$L,0))</f>
        <v/>
      </c>
      <c r="N208" s="100" t="str">
        <f t="shared" si="15"/>
        <v/>
      </c>
    </row>
    <row r="209" spans="1:14">
      <c r="A209" s="118" t="str">
        <f t="shared" si="12"/>
        <v/>
      </c>
      <c r="B209" s="25"/>
      <c r="C209" s="105" t="str">
        <f>IF($B209&gt;0,VLOOKUP($B209,'State Agencies 070824'!$H:$L,3,FALSE),"")</f>
        <v/>
      </c>
      <c r="D209" s="23"/>
      <c r="E209" s="28"/>
      <c r="F209" s="105" t="str">
        <f>IF($D209&gt;0,VLOOKUP($D209,'ALN 070824'!$A:$C,2,FALSE),"")</f>
        <v/>
      </c>
      <c r="G209" s="44"/>
      <c r="H209" s="26"/>
      <c r="J209" s="100" t="str">
        <f t="shared" si="13"/>
        <v/>
      </c>
      <c r="K209" s="100" t="str">
        <f t="shared" si="14"/>
        <v/>
      </c>
      <c r="L209" s="105" t="str">
        <f>IF(ISBLANK($D209),"",MATCH($K209,SEFA!$K:$K,0))</f>
        <v/>
      </c>
      <c r="M209" s="105" t="str">
        <f>IF(ISBLANK($D209),"",MATCH($K209,'RECEIVED FROM NONSTATE'!$L:$L,0))</f>
        <v/>
      </c>
      <c r="N209" s="100" t="str">
        <f t="shared" si="15"/>
        <v/>
      </c>
    </row>
    <row r="210" spans="1:14">
      <c r="A210" s="118" t="str">
        <f t="shared" si="12"/>
        <v/>
      </c>
      <c r="B210" s="25"/>
      <c r="C210" s="105" t="str">
        <f>IF($B210&gt;0,VLOOKUP($B210,'State Agencies 070824'!$H:$L,3,FALSE),"")</f>
        <v/>
      </c>
      <c r="D210" s="23"/>
      <c r="E210" s="28"/>
      <c r="F210" s="105" t="str">
        <f>IF($D210&gt;0,VLOOKUP($D210,'ALN 070824'!$A:$C,2,FALSE),"")</f>
        <v/>
      </c>
      <c r="G210" s="44"/>
      <c r="H210" s="26"/>
      <c r="J210" s="100" t="str">
        <f t="shared" si="13"/>
        <v/>
      </c>
      <c r="K210" s="100" t="str">
        <f t="shared" si="14"/>
        <v/>
      </c>
      <c r="L210" s="105" t="str">
        <f>IF(ISBLANK($D210),"",MATCH($K210,SEFA!$K:$K,0))</f>
        <v/>
      </c>
      <c r="M210" s="105" t="str">
        <f>IF(ISBLANK($D210),"",MATCH($K210,'RECEIVED FROM NONSTATE'!$L:$L,0))</f>
        <v/>
      </c>
      <c r="N210" s="100" t="str">
        <f t="shared" si="15"/>
        <v/>
      </c>
    </row>
    <row r="211" spans="1:14">
      <c r="A211" s="118" t="str">
        <f t="shared" si="12"/>
        <v/>
      </c>
      <c r="B211" s="25"/>
      <c r="C211" s="105" t="str">
        <f>IF($B211&gt;0,VLOOKUP($B211,'State Agencies 070824'!$H:$L,3,FALSE),"")</f>
        <v/>
      </c>
      <c r="D211" s="23"/>
      <c r="E211" s="28"/>
      <c r="F211" s="105" t="str">
        <f>IF($D211&gt;0,VLOOKUP($D211,'ALN 070824'!$A:$C,2,FALSE),"")</f>
        <v/>
      </c>
      <c r="G211" s="44"/>
      <c r="H211" s="26"/>
      <c r="J211" s="100" t="str">
        <f t="shared" si="13"/>
        <v/>
      </c>
      <c r="K211" s="100" t="str">
        <f t="shared" si="14"/>
        <v/>
      </c>
      <c r="L211" s="105" t="str">
        <f>IF(ISBLANK($D211),"",MATCH($K211,SEFA!$K:$K,0))</f>
        <v/>
      </c>
      <c r="M211" s="105" t="str">
        <f>IF(ISBLANK($D211),"",MATCH($K211,'RECEIVED FROM NONSTATE'!$L:$L,0))</f>
        <v/>
      </c>
      <c r="N211" s="100" t="str">
        <f t="shared" si="15"/>
        <v/>
      </c>
    </row>
    <row r="212" spans="1:14">
      <c r="A212" s="118" t="str">
        <f t="shared" si="12"/>
        <v/>
      </c>
      <c r="B212" s="25"/>
      <c r="C212" s="105" t="str">
        <f>IF($B212&gt;0,VLOOKUP($B212,'State Agencies 070824'!$H:$L,3,FALSE),"")</f>
        <v/>
      </c>
      <c r="D212" s="23"/>
      <c r="E212" s="28"/>
      <c r="F212" s="105" t="str">
        <f>IF($D212&gt;0,VLOOKUP($D212,'ALN 070824'!$A:$C,2,FALSE),"")</f>
        <v/>
      </c>
      <c r="G212" s="44"/>
      <c r="H212" s="26"/>
      <c r="J212" s="100" t="str">
        <f t="shared" si="13"/>
        <v/>
      </c>
      <c r="K212" s="100" t="str">
        <f t="shared" si="14"/>
        <v/>
      </c>
      <c r="L212" s="105" t="str">
        <f>IF(ISBLANK($D212),"",MATCH($K212,SEFA!$K:$K,0))</f>
        <v/>
      </c>
      <c r="M212" s="105" t="str">
        <f>IF(ISBLANK($D212),"",MATCH($K212,'RECEIVED FROM NONSTATE'!$L:$L,0))</f>
        <v/>
      </c>
      <c r="N212" s="100" t="str">
        <f t="shared" si="15"/>
        <v/>
      </c>
    </row>
    <row r="213" spans="1:14">
      <c r="A213" s="118" t="str">
        <f t="shared" si="12"/>
        <v/>
      </c>
      <c r="B213" s="25"/>
      <c r="C213" s="105" t="str">
        <f>IF($B213&gt;0,VLOOKUP($B213,'State Agencies 070824'!$H:$L,3,FALSE),"")</f>
        <v/>
      </c>
      <c r="D213" s="23"/>
      <c r="E213" s="28"/>
      <c r="F213" s="105" t="str">
        <f>IF($D213&gt;0,VLOOKUP($D213,'ALN 070824'!$A:$C,2,FALSE),"")</f>
        <v/>
      </c>
      <c r="G213" s="44"/>
      <c r="H213" s="26"/>
      <c r="J213" s="100" t="str">
        <f t="shared" si="13"/>
        <v/>
      </c>
      <c r="K213" s="100" t="str">
        <f t="shared" si="14"/>
        <v/>
      </c>
      <c r="L213" s="105" t="str">
        <f>IF(ISBLANK($D213),"",MATCH($K213,SEFA!$K:$K,0))</f>
        <v/>
      </c>
      <c r="M213" s="105" t="str">
        <f>IF(ISBLANK($D213),"",MATCH($K213,'RECEIVED FROM NONSTATE'!$L:$L,0))</f>
        <v/>
      </c>
      <c r="N213" s="100" t="str">
        <f t="shared" si="15"/>
        <v/>
      </c>
    </row>
    <row r="214" spans="1:14">
      <c r="A214" s="118" t="str">
        <f t="shared" si="12"/>
        <v/>
      </c>
      <c r="B214" s="25"/>
      <c r="C214" s="105" t="str">
        <f>IF($B214&gt;0,VLOOKUP($B214,'State Agencies 070824'!$H:$L,3,FALSE),"")</f>
        <v/>
      </c>
      <c r="D214" s="23"/>
      <c r="E214" s="28"/>
      <c r="F214" s="105" t="str">
        <f>IF($D214&gt;0,VLOOKUP($D214,'ALN 070824'!$A:$C,2,FALSE),"")</f>
        <v/>
      </c>
      <c r="G214" s="44"/>
      <c r="H214" s="26"/>
      <c r="J214" s="100" t="str">
        <f t="shared" si="13"/>
        <v/>
      </c>
      <c r="K214" s="100" t="str">
        <f t="shared" si="14"/>
        <v/>
      </c>
      <c r="L214" s="105" t="str">
        <f>IF(ISBLANK($D214),"",MATCH($K214,SEFA!$K:$K,0))</f>
        <v/>
      </c>
      <c r="M214" s="105" t="str">
        <f>IF(ISBLANK($D214),"",MATCH($K214,'RECEIVED FROM NONSTATE'!$L:$L,0))</f>
        <v/>
      </c>
      <c r="N214" s="100" t="str">
        <f t="shared" si="15"/>
        <v/>
      </c>
    </row>
    <row r="215" spans="1:14">
      <c r="A215" s="118" t="str">
        <f t="shared" si="12"/>
        <v/>
      </c>
      <c r="B215" s="25"/>
      <c r="C215" s="105" t="str">
        <f>IF($B215&gt;0,VLOOKUP($B215,'State Agencies 070824'!$H:$L,3,FALSE),"")</f>
        <v/>
      </c>
      <c r="D215" s="23"/>
      <c r="E215" s="28"/>
      <c r="F215" s="105" t="str">
        <f>IF($D215&gt;0,VLOOKUP($D215,'ALN 070824'!$A:$C,2,FALSE),"")</f>
        <v/>
      </c>
      <c r="G215" s="44"/>
      <c r="H215" s="26"/>
      <c r="J215" s="100" t="str">
        <f t="shared" si="13"/>
        <v/>
      </c>
      <c r="K215" s="100" t="str">
        <f t="shared" si="14"/>
        <v/>
      </c>
      <c r="L215" s="105" t="str">
        <f>IF(ISBLANK($D215),"",MATCH($K215,SEFA!$K:$K,0))</f>
        <v/>
      </c>
      <c r="M215" s="105" t="str">
        <f>IF(ISBLANK($D215),"",MATCH($K215,'RECEIVED FROM NONSTATE'!$L:$L,0))</f>
        <v/>
      </c>
      <c r="N215" s="100" t="str">
        <f t="shared" si="15"/>
        <v/>
      </c>
    </row>
    <row r="216" spans="1:14">
      <c r="A216" s="118" t="str">
        <f t="shared" si="12"/>
        <v/>
      </c>
      <c r="B216" s="25"/>
      <c r="C216" s="105" t="str">
        <f>IF($B216&gt;0,VLOOKUP($B216,'State Agencies 070824'!$H:$L,3,FALSE),"")</f>
        <v/>
      </c>
      <c r="D216" s="23"/>
      <c r="E216" s="28"/>
      <c r="F216" s="105" t="str">
        <f>IF($D216&gt;0,VLOOKUP($D216,'ALN 070824'!$A:$C,2,FALSE),"")</f>
        <v/>
      </c>
      <c r="G216" s="44"/>
      <c r="H216" s="26"/>
      <c r="J216" s="100" t="str">
        <f t="shared" si="13"/>
        <v/>
      </c>
      <c r="K216" s="100" t="str">
        <f t="shared" si="14"/>
        <v/>
      </c>
      <c r="L216" s="105" t="str">
        <f>IF(ISBLANK($D216),"",MATCH($K216,SEFA!$K:$K,0))</f>
        <v/>
      </c>
      <c r="M216" s="105" t="str">
        <f>IF(ISBLANK($D216),"",MATCH($K216,'RECEIVED FROM NONSTATE'!$L:$L,0))</f>
        <v/>
      </c>
      <c r="N216" s="100" t="str">
        <f t="shared" si="15"/>
        <v/>
      </c>
    </row>
    <row r="217" spans="1:14">
      <c r="A217" s="118" t="str">
        <f t="shared" si="12"/>
        <v/>
      </c>
      <c r="B217" s="25"/>
      <c r="C217" s="105" t="str">
        <f>IF($B217&gt;0,VLOOKUP($B217,'State Agencies 070824'!$H:$L,3,FALSE),"")</f>
        <v/>
      </c>
      <c r="D217" s="23"/>
      <c r="E217" s="28"/>
      <c r="F217" s="105" t="str">
        <f>IF($D217&gt;0,VLOOKUP($D217,'ALN 070824'!$A:$C,2,FALSE),"")</f>
        <v/>
      </c>
      <c r="G217" s="44"/>
      <c r="H217" s="26"/>
      <c r="J217" s="100" t="str">
        <f t="shared" si="13"/>
        <v/>
      </c>
      <c r="K217" s="100" t="str">
        <f t="shared" si="14"/>
        <v/>
      </c>
      <c r="L217" s="105" t="str">
        <f>IF(ISBLANK($D217),"",MATCH($K217,SEFA!$K:$K,0))</f>
        <v/>
      </c>
      <c r="M217" s="105" t="str">
        <f>IF(ISBLANK($D217),"",MATCH($K217,'RECEIVED FROM NONSTATE'!$L:$L,0))</f>
        <v/>
      </c>
      <c r="N217" s="100" t="str">
        <f t="shared" si="15"/>
        <v/>
      </c>
    </row>
    <row r="218" spans="1:14">
      <c r="A218" s="118" t="str">
        <f t="shared" si="12"/>
        <v/>
      </c>
      <c r="B218" s="25"/>
      <c r="C218" s="105" t="str">
        <f>IF($B218&gt;0,VLOOKUP($B218,'State Agencies 070824'!$H:$L,3,FALSE),"")</f>
        <v/>
      </c>
      <c r="D218" s="23"/>
      <c r="E218" s="28"/>
      <c r="F218" s="105" t="str">
        <f>IF($D218&gt;0,VLOOKUP($D218,'ALN 070824'!$A:$C,2,FALSE),"")</f>
        <v/>
      </c>
      <c r="G218" s="44"/>
      <c r="H218" s="26"/>
      <c r="J218" s="100" t="str">
        <f t="shared" si="13"/>
        <v/>
      </c>
      <c r="K218" s="100" t="str">
        <f t="shared" si="14"/>
        <v/>
      </c>
      <c r="L218" s="105" t="str">
        <f>IF(ISBLANK($D218),"",MATCH($K218,SEFA!$K:$K,0))</f>
        <v/>
      </c>
      <c r="M218" s="105" t="str">
        <f>IF(ISBLANK($D218),"",MATCH($K218,'RECEIVED FROM NONSTATE'!$L:$L,0))</f>
        <v/>
      </c>
      <c r="N218" s="100" t="str">
        <f t="shared" si="15"/>
        <v/>
      </c>
    </row>
    <row r="219" spans="1:14">
      <c r="A219" s="118" t="str">
        <f t="shared" si="12"/>
        <v/>
      </c>
      <c r="B219" s="25"/>
      <c r="C219" s="105" t="str">
        <f>IF($B219&gt;0,VLOOKUP($B219,'State Agencies 070824'!$H:$L,3,FALSE),"")</f>
        <v/>
      </c>
      <c r="D219" s="23"/>
      <c r="E219" s="28"/>
      <c r="F219" s="105" t="str">
        <f>IF($D219&gt;0,VLOOKUP($D219,'ALN 070824'!$A:$C,2,FALSE),"")</f>
        <v/>
      </c>
      <c r="G219" s="44"/>
      <c r="H219" s="26"/>
      <c r="J219" s="100" t="str">
        <f t="shared" si="13"/>
        <v/>
      </c>
      <c r="K219" s="100" t="str">
        <f t="shared" si="14"/>
        <v/>
      </c>
      <c r="L219" s="105" t="str">
        <f>IF(ISBLANK($D219),"",MATCH($K219,SEFA!$K:$K,0))</f>
        <v/>
      </c>
      <c r="M219" s="105" t="str">
        <f>IF(ISBLANK($D219),"",MATCH($K219,'RECEIVED FROM NONSTATE'!$L:$L,0))</f>
        <v/>
      </c>
      <c r="N219" s="100" t="str">
        <f t="shared" si="15"/>
        <v/>
      </c>
    </row>
    <row r="220" spans="1:14">
      <c r="A220" s="118" t="str">
        <f t="shared" si="12"/>
        <v/>
      </c>
      <c r="B220" s="25"/>
      <c r="C220" s="105" t="str">
        <f>IF($B220&gt;0,VLOOKUP($B220,'State Agencies 070824'!$H:$L,3,FALSE),"")</f>
        <v/>
      </c>
      <c r="D220" s="23"/>
      <c r="E220" s="28"/>
      <c r="F220" s="105" t="str">
        <f>IF($D220&gt;0,VLOOKUP($D220,'ALN 070824'!$A:$C,2,FALSE),"")</f>
        <v/>
      </c>
      <c r="G220" s="44"/>
      <c r="H220" s="26"/>
      <c r="J220" s="100" t="str">
        <f t="shared" si="13"/>
        <v/>
      </c>
      <c r="K220" s="100" t="str">
        <f t="shared" si="14"/>
        <v/>
      </c>
      <c r="L220" s="105" t="str">
        <f>IF(ISBLANK($D220),"",MATCH($K220,SEFA!$K:$K,0))</f>
        <v/>
      </c>
      <c r="M220" s="105" t="str">
        <f>IF(ISBLANK($D220),"",MATCH($K220,'RECEIVED FROM NONSTATE'!$L:$L,0))</f>
        <v/>
      </c>
      <c r="N220" s="100" t="str">
        <f t="shared" si="15"/>
        <v/>
      </c>
    </row>
    <row r="221" spans="1:14">
      <c r="A221" s="118" t="str">
        <f t="shared" si="12"/>
        <v/>
      </c>
      <c r="B221" s="25"/>
      <c r="C221" s="105" t="str">
        <f>IF($B221&gt;0,VLOOKUP($B221,'State Agencies 070824'!$H:$L,3,FALSE),"")</f>
        <v/>
      </c>
      <c r="D221" s="23"/>
      <c r="E221" s="28"/>
      <c r="F221" s="105" t="str">
        <f>IF($D221&gt;0,VLOOKUP($D221,'ALN 070824'!$A:$C,2,FALSE),"")</f>
        <v/>
      </c>
      <c r="G221" s="44"/>
      <c r="H221" s="26"/>
      <c r="J221" s="100" t="str">
        <f t="shared" si="13"/>
        <v/>
      </c>
      <c r="K221" s="100" t="str">
        <f t="shared" si="14"/>
        <v/>
      </c>
      <c r="L221" s="105" t="str">
        <f>IF(ISBLANK($D221),"",MATCH($K221,SEFA!$K:$K,0))</f>
        <v/>
      </c>
      <c r="M221" s="105" t="str">
        <f>IF(ISBLANK($D221),"",MATCH($K221,'RECEIVED FROM NONSTATE'!$L:$L,0))</f>
        <v/>
      </c>
      <c r="N221" s="100" t="str">
        <f t="shared" si="15"/>
        <v/>
      </c>
    </row>
    <row r="222" spans="1:14">
      <c r="A222" s="118" t="str">
        <f t="shared" si="12"/>
        <v/>
      </c>
      <c r="B222" s="25"/>
      <c r="C222" s="105" t="str">
        <f>IF($B222&gt;0,VLOOKUP($B222,'State Agencies 070824'!$H:$L,3,FALSE),"")</f>
        <v/>
      </c>
      <c r="D222" s="23"/>
      <c r="E222" s="28"/>
      <c r="F222" s="105" t="str">
        <f>IF($D222&gt;0,VLOOKUP($D222,'ALN 070824'!$A:$C,2,FALSE),"")</f>
        <v/>
      </c>
      <c r="G222" s="44"/>
      <c r="H222" s="26"/>
      <c r="J222" s="100" t="str">
        <f t="shared" si="13"/>
        <v/>
      </c>
      <c r="K222" s="100" t="str">
        <f t="shared" si="14"/>
        <v/>
      </c>
      <c r="L222" s="105" t="str">
        <f>IF(ISBLANK($D222),"",MATCH($K222,SEFA!$K:$K,0))</f>
        <v/>
      </c>
      <c r="M222" s="105" t="str">
        <f>IF(ISBLANK($D222),"",MATCH($K222,'RECEIVED FROM NONSTATE'!$L:$L,0))</f>
        <v/>
      </c>
      <c r="N222" s="100" t="str">
        <f t="shared" si="15"/>
        <v/>
      </c>
    </row>
    <row r="223" spans="1:14">
      <c r="A223" s="118" t="str">
        <f t="shared" si="12"/>
        <v/>
      </c>
      <c r="B223" s="25"/>
      <c r="C223" s="105" t="str">
        <f>IF($B223&gt;0,VLOOKUP($B223,'State Agencies 070824'!$H:$L,3,FALSE),"")</f>
        <v/>
      </c>
      <c r="D223" s="23"/>
      <c r="E223" s="28"/>
      <c r="F223" s="105" t="str">
        <f>IF($D223&gt;0,VLOOKUP($D223,'ALN 070824'!$A:$C,2,FALSE),"")</f>
        <v/>
      </c>
      <c r="G223" s="44"/>
      <c r="H223" s="26"/>
      <c r="J223" s="100" t="str">
        <f t="shared" si="13"/>
        <v/>
      </c>
      <c r="K223" s="100" t="str">
        <f t="shared" si="14"/>
        <v/>
      </c>
      <c r="L223" s="105" t="str">
        <f>IF(ISBLANK($D223),"",MATCH($K223,SEFA!$K:$K,0))</f>
        <v/>
      </c>
      <c r="M223" s="105" t="str">
        <f>IF(ISBLANK($D223),"",MATCH($K223,'RECEIVED FROM NONSTATE'!$L:$L,0))</f>
        <v/>
      </c>
      <c r="N223" s="100" t="str">
        <f t="shared" si="15"/>
        <v/>
      </c>
    </row>
    <row r="224" spans="1:14">
      <c r="A224" s="118" t="str">
        <f t="shared" si="12"/>
        <v/>
      </c>
      <c r="B224" s="25"/>
      <c r="C224" s="105" t="str">
        <f>IF($B224&gt;0,VLOOKUP($B224,'State Agencies 070824'!$H:$L,3,FALSE),"")</f>
        <v/>
      </c>
      <c r="D224" s="23"/>
      <c r="E224" s="28"/>
      <c r="F224" s="105" t="str">
        <f>IF($D224&gt;0,VLOOKUP($D224,'ALN 070824'!$A:$C,2,FALSE),"")</f>
        <v/>
      </c>
      <c r="G224" s="44"/>
      <c r="H224" s="26"/>
      <c r="J224" s="100" t="str">
        <f t="shared" si="13"/>
        <v/>
      </c>
      <c r="K224" s="100" t="str">
        <f t="shared" si="14"/>
        <v/>
      </c>
      <c r="L224" s="105" t="str">
        <f>IF(ISBLANK($D224),"",MATCH($K224,SEFA!$K:$K,0))</f>
        <v/>
      </c>
      <c r="M224" s="105" t="str">
        <f>IF(ISBLANK($D224),"",MATCH($K224,'RECEIVED FROM NONSTATE'!$L:$L,0))</f>
        <v/>
      </c>
      <c r="N224" s="100" t="str">
        <f t="shared" si="15"/>
        <v/>
      </c>
    </row>
    <row r="225" spans="1:14">
      <c r="A225" s="118" t="str">
        <f t="shared" si="12"/>
        <v/>
      </c>
      <c r="B225" s="25"/>
      <c r="C225" s="105" t="str">
        <f>IF($B225&gt;0,VLOOKUP($B225,'State Agencies 070824'!$H:$L,3,FALSE),"")</f>
        <v/>
      </c>
      <c r="D225" s="23"/>
      <c r="E225" s="28"/>
      <c r="F225" s="105" t="str">
        <f>IF($D225&gt;0,VLOOKUP($D225,'ALN 070824'!$A:$C,2,FALSE),"")</f>
        <v/>
      </c>
      <c r="G225" s="44"/>
      <c r="H225" s="26"/>
      <c r="J225" s="100" t="str">
        <f t="shared" si="13"/>
        <v/>
      </c>
      <c r="K225" s="100" t="str">
        <f t="shared" si="14"/>
        <v/>
      </c>
      <c r="L225" s="105" t="str">
        <f>IF(ISBLANK($D225),"",MATCH($K225,SEFA!$K:$K,0))</f>
        <v/>
      </c>
      <c r="M225" s="105" t="str">
        <f>IF(ISBLANK($D225),"",MATCH($K225,'RECEIVED FROM NONSTATE'!$L:$L,0))</f>
        <v/>
      </c>
      <c r="N225" s="100" t="str">
        <f t="shared" si="15"/>
        <v/>
      </c>
    </row>
    <row r="226" spans="1:14">
      <c r="A226" s="118" t="str">
        <f t="shared" si="12"/>
        <v/>
      </c>
      <c r="B226" s="25"/>
      <c r="C226" s="105" t="str">
        <f>IF($B226&gt;0,VLOOKUP($B226,'State Agencies 070824'!$H:$L,3,FALSE),"")</f>
        <v/>
      </c>
      <c r="D226" s="23"/>
      <c r="E226" s="28"/>
      <c r="F226" s="105" t="str">
        <f>IF($D226&gt;0,VLOOKUP($D226,'ALN 070824'!$A:$C,2,FALSE),"")</f>
        <v/>
      </c>
      <c r="G226" s="44"/>
      <c r="H226" s="26"/>
      <c r="J226" s="100" t="str">
        <f t="shared" si="13"/>
        <v/>
      </c>
      <c r="K226" s="100" t="str">
        <f t="shared" si="14"/>
        <v/>
      </c>
      <c r="L226" s="105" t="str">
        <f>IF(ISBLANK($D226),"",MATCH($K226,SEFA!$K:$K,0))</f>
        <v/>
      </c>
      <c r="M226" s="105" t="str">
        <f>IF(ISBLANK($D226),"",MATCH($K226,'RECEIVED FROM NONSTATE'!$L:$L,0))</f>
        <v/>
      </c>
      <c r="N226" s="100" t="str">
        <f t="shared" si="15"/>
        <v/>
      </c>
    </row>
    <row r="227" spans="1:14">
      <c r="A227" s="118" t="str">
        <f t="shared" si="12"/>
        <v/>
      </c>
      <c r="B227" s="25"/>
      <c r="C227" s="105" t="str">
        <f>IF($B227&gt;0,VLOOKUP($B227,'State Agencies 070824'!$H:$L,3,FALSE),"")</f>
        <v/>
      </c>
      <c r="D227" s="23"/>
      <c r="E227" s="28"/>
      <c r="F227" s="105" t="str">
        <f>IF($D227&gt;0,VLOOKUP($D227,'ALN 070824'!$A:$C,2,FALSE),"")</f>
        <v/>
      </c>
      <c r="G227" s="44"/>
      <c r="H227" s="26"/>
      <c r="J227" s="100" t="str">
        <f t="shared" si="13"/>
        <v/>
      </c>
      <c r="K227" s="100" t="str">
        <f t="shared" si="14"/>
        <v/>
      </c>
      <c r="L227" s="105" t="str">
        <f>IF(ISBLANK($D227),"",MATCH($K227,SEFA!$K:$K,0))</f>
        <v/>
      </c>
      <c r="M227" s="105" t="str">
        <f>IF(ISBLANK($D227),"",MATCH($K227,'RECEIVED FROM NONSTATE'!$L:$L,0))</f>
        <v/>
      </c>
      <c r="N227" s="100" t="str">
        <f t="shared" si="15"/>
        <v/>
      </c>
    </row>
    <row r="228" spans="1:14">
      <c r="A228" s="118" t="str">
        <f t="shared" si="12"/>
        <v/>
      </c>
      <c r="B228" s="25"/>
      <c r="C228" s="105" t="str">
        <f>IF($B228&gt;0,VLOOKUP($B228,'State Agencies 070824'!$H:$L,3,FALSE),"")</f>
        <v/>
      </c>
      <c r="D228" s="23"/>
      <c r="E228" s="28"/>
      <c r="F228" s="105" t="str">
        <f>IF($D228&gt;0,VLOOKUP($D228,'ALN 070824'!$A:$C,2,FALSE),"")</f>
        <v/>
      </c>
      <c r="G228" s="44"/>
      <c r="H228" s="26"/>
      <c r="J228" s="100" t="str">
        <f t="shared" si="13"/>
        <v/>
      </c>
      <c r="K228" s="100" t="str">
        <f t="shared" si="14"/>
        <v/>
      </c>
      <c r="L228" s="105" t="str">
        <f>IF(ISBLANK($D228),"",MATCH($K228,SEFA!$K:$K,0))</f>
        <v/>
      </c>
      <c r="M228" s="105" t="str">
        <f>IF(ISBLANK($D228),"",MATCH($K228,'RECEIVED FROM NONSTATE'!$L:$L,0))</f>
        <v/>
      </c>
      <c r="N228" s="100" t="str">
        <f t="shared" si="15"/>
        <v/>
      </c>
    </row>
    <row r="229" spans="1:14">
      <c r="A229" s="118" t="str">
        <f t="shared" si="12"/>
        <v/>
      </c>
      <c r="B229" s="25"/>
      <c r="C229" s="105" t="str">
        <f>IF($B229&gt;0,VLOOKUP($B229,'State Agencies 070824'!$H:$L,3,FALSE),"")</f>
        <v/>
      </c>
      <c r="D229" s="23"/>
      <c r="E229" s="28"/>
      <c r="F229" s="105" t="str">
        <f>IF($D229&gt;0,VLOOKUP($D229,'ALN 070824'!$A:$C,2,FALSE),"")</f>
        <v/>
      </c>
      <c r="G229" s="44"/>
      <c r="H229" s="26"/>
      <c r="J229" s="100" t="str">
        <f t="shared" si="13"/>
        <v/>
      </c>
      <c r="K229" s="100" t="str">
        <f t="shared" si="14"/>
        <v/>
      </c>
      <c r="L229" s="105" t="str">
        <f>IF(ISBLANK($D229),"",MATCH($K229,SEFA!$K:$K,0))</f>
        <v/>
      </c>
      <c r="M229" s="105" t="str">
        <f>IF(ISBLANK($D229),"",MATCH($K229,'RECEIVED FROM NONSTATE'!$L:$L,0))</f>
        <v/>
      </c>
      <c r="N229" s="100" t="str">
        <f t="shared" si="15"/>
        <v/>
      </c>
    </row>
    <row r="230" spans="1:14">
      <c r="A230" s="118" t="str">
        <f t="shared" si="12"/>
        <v/>
      </c>
      <c r="B230" s="25"/>
      <c r="C230" s="105" t="str">
        <f>IF($B230&gt;0,VLOOKUP($B230,'State Agencies 070824'!$H:$L,3,FALSE),"")</f>
        <v/>
      </c>
      <c r="D230" s="23"/>
      <c r="E230" s="28"/>
      <c r="F230" s="105" t="str">
        <f>IF($D230&gt;0,VLOOKUP($D230,'ALN 070824'!$A:$C,2,FALSE),"")</f>
        <v/>
      </c>
      <c r="G230" s="44"/>
      <c r="H230" s="26"/>
      <c r="J230" s="100" t="str">
        <f t="shared" si="13"/>
        <v/>
      </c>
      <c r="K230" s="100" t="str">
        <f t="shared" si="14"/>
        <v/>
      </c>
      <c r="L230" s="105" t="str">
        <f>IF(ISBLANK($D230),"",MATCH($K230,SEFA!$K:$K,0))</f>
        <v/>
      </c>
      <c r="M230" s="105" t="str">
        <f>IF(ISBLANK($D230),"",MATCH($K230,'RECEIVED FROM NONSTATE'!$L:$L,0))</f>
        <v/>
      </c>
      <c r="N230" s="100" t="str">
        <f t="shared" si="15"/>
        <v/>
      </c>
    </row>
    <row r="231" spans="1:14">
      <c r="A231" s="118" t="str">
        <f t="shared" si="12"/>
        <v/>
      </c>
      <c r="B231" s="25"/>
      <c r="C231" s="105" t="str">
        <f>IF($B231&gt;0,VLOOKUP($B231,'State Agencies 070824'!$H:$L,3,FALSE),"")</f>
        <v/>
      </c>
      <c r="D231" s="23"/>
      <c r="E231" s="28"/>
      <c r="F231" s="105" t="str">
        <f>IF($D231&gt;0,VLOOKUP($D231,'ALN 070824'!$A:$C,2,FALSE),"")</f>
        <v/>
      </c>
      <c r="G231" s="44"/>
      <c r="H231" s="26"/>
      <c r="J231" s="100" t="str">
        <f t="shared" si="13"/>
        <v/>
      </c>
      <c r="K231" s="100" t="str">
        <f t="shared" si="14"/>
        <v/>
      </c>
      <c r="L231" s="105" t="str">
        <f>IF(ISBLANK($D231),"",MATCH($K231,SEFA!$K:$K,0))</f>
        <v/>
      </c>
      <c r="M231" s="105" t="str">
        <f>IF(ISBLANK($D231),"",MATCH($K231,'RECEIVED FROM NONSTATE'!$L:$L,0))</f>
        <v/>
      </c>
      <c r="N231" s="100" t="str">
        <f t="shared" si="15"/>
        <v/>
      </c>
    </row>
    <row r="232" spans="1:14">
      <c r="A232" s="118" t="str">
        <f t="shared" si="12"/>
        <v/>
      </c>
      <c r="B232" s="25"/>
      <c r="C232" s="105" t="str">
        <f>IF($B232&gt;0,VLOOKUP($B232,'State Agencies 070824'!$H:$L,3,FALSE),"")</f>
        <v/>
      </c>
      <c r="D232" s="23"/>
      <c r="E232" s="28"/>
      <c r="F232" s="105" t="str">
        <f>IF($D232&gt;0,VLOOKUP($D232,'ALN 070824'!$A:$C,2,FALSE),"")</f>
        <v/>
      </c>
      <c r="G232" s="44"/>
      <c r="H232" s="26"/>
      <c r="J232" s="100" t="str">
        <f t="shared" si="13"/>
        <v/>
      </c>
      <c r="K232" s="100" t="str">
        <f t="shared" si="14"/>
        <v/>
      </c>
      <c r="L232" s="105" t="str">
        <f>IF(ISBLANK($D232),"",MATCH($K232,SEFA!$K:$K,0))</f>
        <v/>
      </c>
      <c r="M232" s="105" t="str">
        <f>IF(ISBLANK($D232),"",MATCH($K232,'RECEIVED FROM NONSTATE'!$L:$L,0))</f>
        <v/>
      </c>
      <c r="N232" s="100" t="str">
        <f t="shared" si="15"/>
        <v/>
      </c>
    </row>
    <row r="233" spans="1:14">
      <c r="A233" s="118" t="str">
        <f t="shared" si="12"/>
        <v/>
      </c>
      <c r="B233" s="25"/>
      <c r="C233" s="105" t="str">
        <f>IF($B233&gt;0,VLOOKUP($B233,'State Agencies 070824'!$H:$L,3,FALSE),"")</f>
        <v/>
      </c>
      <c r="D233" s="23"/>
      <c r="E233" s="28"/>
      <c r="F233" s="105" t="str">
        <f>IF($D233&gt;0,VLOOKUP($D233,'ALN 070824'!$A:$C,2,FALSE),"")</f>
        <v/>
      </c>
      <c r="G233" s="44"/>
      <c r="H233" s="26"/>
      <c r="J233" s="100" t="str">
        <f t="shared" si="13"/>
        <v/>
      </c>
      <c r="K233" s="100" t="str">
        <f t="shared" si="14"/>
        <v/>
      </c>
      <c r="L233" s="105" t="str">
        <f>IF(ISBLANK($D233),"",MATCH($K233,SEFA!$K:$K,0))</f>
        <v/>
      </c>
      <c r="M233" s="105" t="str">
        <f>IF(ISBLANK($D233),"",MATCH($K233,'RECEIVED FROM NONSTATE'!$L:$L,0))</f>
        <v/>
      </c>
      <c r="N233" s="100" t="str">
        <f t="shared" si="15"/>
        <v/>
      </c>
    </row>
    <row r="234" spans="1:14">
      <c r="A234" s="118" t="str">
        <f t="shared" si="12"/>
        <v/>
      </c>
      <c r="B234" s="25"/>
      <c r="C234" s="105" t="str">
        <f>IF($B234&gt;0,VLOOKUP($B234,'State Agencies 070824'!$H:$L,3,FALSE),"")</f>
        <v/>
      </c>
      <c r="D234" s="23"/>
      <c r="E234" s="28"/>
      <c r="F234" s="105" t="str">
        <f>IF($D234&gt;0,VLOOKUP($D234,'ALN 070824'!$A:$C,2,FALSE),"")</f>
        <v/>
      </c>
      <c r="G234" s="44"/>
      <c r="H234" s="26"/>
      <c r="J234" s="100" t="str">
        <f t="shared" si="13"/>
        <v/>
      </c>
      <c r="K234" s="100" t="str">
        <f t="shared" si="14"/>
        <v/>
      </c>
      <c r="L234" s="105" t="str">
        <f>IF(ISBLANK($D234),"",MATCH($K234,SEFA!$K:$K,0))</f>
        <v/>
      </c>
      <c r="M234" s="105" t="str">
        <f>IF(ISBLANK($D234),"",MATCH($K234,'RECEIVED FROM NONSTATE'!$L:$L,0))</f>
        <v/>
      </c>
      <c r="N234" s="100" t="str">
        <f t="shared" si="15"/>
        <v/>
      </c>
    </row>
    <row r="235" spans="1:14">
      <c r="A235" s="118" t="str">
        <f t="shared" si="12"/>
        <v/>
      </c>
      <c r="B235" s="25"/>
      <c r="C235" s="105" t="str">
        <f>IF($B235&gt;0,VLOOKUP($B235,'State Agencies 070824'!$H:$L,3,FALSE),"")</f>
        <v/>
      </c>
      <c r="D235" s="23"/>
      <c r="E235" s="28"/>
      <c r="F235" s="105" t="str">
        <f>IF($D235&gt;0,VLOOKUP($D235,'ALN 070824'!$A:$C,2,FALSE),"")</f>
        <v/>
      </c>
      <c r="G235" s="44"/>
      <c r="H235" s="26"/>
      <c r="J235" s="100" t="str">
        <f t="shared" si="13"/>
        <v/>
      </c>
      <c r="K235" s="100" t="str">
        <f t="shared" si="14"/>
        <v/>
      </c>
      <c r="L235" s="105" t="str">
        <f>IF(ISBLANK($D235),"",MATCH($K235,SEFA!$K:$K,0))</f>
        <v/>
      </c>
      <c r="M235" s="105" t="str">
        <f>IF(ISBLANK($D235),"",MATCH($K235,'RECEIVED FROM NONSTATE'!$L:$L,0))</f>
        <v/>
      </c>
      <c r="N235" s="100" t="str">
        <f t="shared" si="15"/>
        <v/>
      </c>
    </row>
    <row r="236" spans="1:14">
      <c r="A236" s="118" t="str">
        <f t="shared" si="12"/>
        <v/>
      </c>
      <c r="B236" s="25"/>
      <c r="C236" s="105" t="str">
        <f>IF($B236&gt;0,VLOOKUP($B236,'State Agencies 070824'!$H:$L,3,FALSE),"")</f>
        <v/>
      </c>
      <c r="D236" s="23"/>
      <c r="E236" s="28"/>
      <c r="F236" s="105" t="str">
        <f>IF($D236&gt;0,VLOOKUP($D236,'ALN 070824'!$A:$C,2,FALSE),"")</f>
        <v/>
      </c>
      <c r="G236" s="44"/>
      <c r="H236" s="26"/>
      <c r="J236" s="100" t="str">
        <f t="shared" si="13"/>
        <v/>
      </c>
      <c r="K236" s="100" t="str">
        <f t="shared" si="14"/>
        <v/>
      </c>
      <c r="L236" s="105" t="str">
        <f>IF(ISBLANK($D236),"",MATCH($K236,SEFA!$K:$K,0))</f>
        <v/>
      </c>
      <c r="M236" s="105" t="str">
        <f>IF(ISBLANK($D236),"",MATCH($K236,'RECEIVED FROM NONSTATE'!$L:$L,0))</f>
        <v/>
      </c>
      <c r="N236" s="100" t="str">
        <f t="shared" si="15"/>
        <v/>
      </c>
    </row>
    <row r="237" spans="1:14">
      <c r="A237" s="118" t="str">
        <f t="shared" si="12"/>
        <v/>
      </c>
      <c r="B237" s="25"/>
      <c r="C237" s="105" t="str">
        <f>IF($B237&gt;0,VLOOKUP($B237,'State Agencies 070824'!$H:$L,3,FALSE),"")</f>
        <v/>
      </c>
      <c r="D237" s="23"/>
      <c r="E237" s="28"/>
      <c r="F237" s="105" t="str">
        <f>IF($D237&gt;0,VLOOKUP($D237,'ALN 070824'!$A:$C,2,FALSE),"")</f>
        <v/>
      </c>
      <c r="G237" s="44"/>
      <c r="H237" s="26"/>
      <c r="J237" s="100" t="str">
        <f t="shared" si="13"/>
        <v/>
      </c>
      <c r="K237" s="100" t="str">
        <f t="shared" si="14"/>
        <v/>
      </c>
      <c r="L237" s="105" t="str">
        <f>IF(ISBLANK($D237),"",MATCH($K237,SEFA!$K:$K,0))</f>
        <v/>
      </c>
      <c r="M237" s="105" t="str">
        <f>IF(ISBLANK($D237),"",MATCH($K237,'RECEIVED FROM NONSTATE'!$L:$L,0))</f>
        <v/>
      </c>
      <c r="N237" s="100" t="str">
        <f t="shared" si="15"/>
        <v/>
      </c>
    </row>
    <row r="238" spans="1:14">
      <c r="A238" s="118" t="str">
        <f t="shared" si="12"/>
        <v/>
      </c>
      <c r="B238" s="25"/>
      <c r="C238" s="105" t="str">
        <f>IF($B238&gt;0,VLOOKUP($B238,'State Agencies 070824'!$H:$L,3,FALSE),"")</f>
        <v/>
      </c>
      <c r="D238" s="23"/>
      <c r="E238" s="28"/>
      <c r="F238" s="105" t="str">
        <f>IF($D238&gt;0,VLOOKUP($D238,'ALN 070824'!$A:$C,2,FALSE),"")</f>
        <v/>
      </c>
      <c r="G238" s="44"/>
      <c r="H238" s="26"/>
      <c r="J238" s="100" t="str">
        <f t="shared" si="13"/>
        <v/>
      </c>
      <c r="K238" s="100" t="str">
        <f t="shared" si="14"/>
        <v/>
      </c>
      <c r="L238" s="105" t="str">
        <f>IF(ISBLANK($D238),"",MATCH($K238,SEFA!$K:$K,0))</f>
        <v/>
      </c>
      <c r="M238" s="105" t="str">
        <f>IF(ISBLANK($D238),"",MATCH($K238,'RECEIVED FROM NONSTATE'!$L:$L,0))</f>
        <v/>
      </c>
      <c r="N238" s="100" t="str">
        <f t="shared" si="15"/>
        <v/>
      </c>
    </row>
    <row r="239" spans="1:14">
      <c r="A239" s="118" t="str">
        <f t="shared" si="12"/>
        <v/>
      </c>
      <c r="B239" s="25"/>
      <c r="C239" s="105" t="str">
        <f>IF($B239&gt;0,VLOOKUP($B239,'State Agencies 070824'!$H:$L,3,FALSE),"")</f>
        <v/>
      </c>
      <c r="D239" s="23"/>
      <c r="E239" s="28"/>
      <c r="F239" s="105" t="str">
        <f>IF($D239&gt;0,VLOOKUP($D239,'ALN 070824'!$A:$C,2,FALSE),"")</f>
        <v/>
      </c>
      <c r="G239" s="44"/>
      <c r="H239" s="26"/>
      <c r="J239" s="100" t="str">
        <f t="shared" si="13"/>
        <v/>
      </c>
      <c r="K239" s="100" t="str">
        <f t="shared" si="14"/>
        <v/>
      </c>
      <c r="L239" s="105" t="str">
        <f>IF(ISBLANK($D239),"",MATCH($K239,SEFA!$K:$K,0))</f>
        <v/>
      </c>
      <c r="M239" s="105" t="str">
        <f>IF(ISBLANK($D239),"",MATCH($K239,'RECEIVED FROM NONSTATE'!$L:$L,0))</f>
        <v/>
      </c>
      <c r="N239" s="100" t="str">
        <f t="shared" si="15"/>
        <v/>
      </c>
    </row>
    <row r="240" spans="1:14">
      <c r="A240" s="118" t="str">
        <f t="shared" si="12"/>
        <v/>
      </c>
      <c r="B240" s="25"/>
      <c r="C240" s="105" t="str">
        <f>IF($B240&gt;0,VLOOKUP($B240,'State Agencies 070824'!$H:$L,3,FALSE),"")</f>
        <v/>
      </c>
      <c r="D240" s="23"/>
      <c r="E240" s="28"/>
      <c r="F240" s="105" t="str">
        <f>IF($D240&gt;0,VLOOKUP($D240,'ALN 070824'!$A:$C,2,FALSE),"")</f>
        <v/>
      </c>
      <c r="G240" s="44"/>
      <c r="H240" s="26"/>
      <c r="J240" s="100" t="str">
        <f t="shared" si="13"/>
        <v/>
      </c>
      <c r="K240" s="100" t="str">
        <f t="shared" si="14"/>
        <v/>
      </c>
      <c r="L240" s="105" t="str">
        <f>IF(ISBLANK($D240),"",MATCH($K240,SEFA!$K:$K,0))</f>
        <v/>
      </c>
      <c r="M240" s="105" t="str">
        <f>IF(ISBLANK($D240),"",MATCH($K240,'RECEIVED FROM NONSTATE'!$L:$L,0))</f>
        <v/>
      </c>
      <c r="N240" s="100" t="str">
        <f t="shared" si="15"/>
        <v/>
      </c>
    </row>
    <row r="241" spans="1:14">
      <c r="A241" s="118" t="str">
        <f t="shared" si="12"/>
        <v/>
      </c>
      <c r="B241" s="25"/>
      <c r="C241" s="105" t="str">
        <f>IF($B241&gt;0,VLOOKUP($B241,'State Agencies 070824'!$H:$L,3,FALSE),"")</f>
        <v/>
      </c>
      <c r="D241" s="23"/>
      <c r="E241" s="28"/>
      <c r="F241" s="105" t="str">
        <f>IF($D241&gt;0,VLOOKUP($D241,'ALN 070824'!$A:$C,2,FALSE),"")</f>
        <v/>
      </c>
      <c r="G241" s="44"/>
      <c r="H241" s="26"/>
      <c r="J241" s="100" t="str">
        <f t="shared" si="13"/>
        <v/>
      </c>
      <c r="K241" s="100" t="str">
        <f t="shared" si="14"/>
        <v/>
      </c>
      <c r="L241" s="105" t="str">
        <f>IF(ISBLANK($D241),"",MATCH($K241,SEFA!$K:$K,0))</f>
        <v/>
      </c>
      <c r="M241" s="105" t="str">
        <f>IF(ISBLANK($D241),"",MATCH($K241,'RECEIVED FROM NONSTATE'!$L:$L,0))</f>
        <v/>
      </c>
      <c r="N241" s="100" t="str">
        <f t="shared" si="15"/>
        <v/>
      </c>
    </row>
    <row r="242" spans="1:14">
      <c r="A242" s="118" t="str">
        <f t="shared" si="12"/>
        <v/>
      </c>
      <c r="B242" s="25"/>
      <c r="C242" s="105" t="str">
        <f>IF($B242&gt;0,VLOOKUP($B242,'State Agencies 070824'!$H:$L,3,FALSE),"")</f>
        <v/>
      </c>
      <c r="D242" s="23"/>
      <c r="E242" s="28"/>
      <c r="F242" s="105" t="str">
        <f>IF($D242&gt;0,VLOOKUP($D242,'ALN 070824'!$A:$C,2,FALSE),"")</f>
        <v/>
      </c>
      <c r="G242" s="44"/>
      <c r="H242" s="26"/>
      <c r="J242" s="100" t="str">
        <f t="shared" si="13"/>
        <v/>
      </c>
      <c r="K242" s="100" t="str">
        <f t="shared" si="14"/>
        <v/>
      </c>
      <c r="L242" s="105" t="str">
        <f>IF(ISBLANK($D242),"",MATCH($K242,SEFA!$K:$K,0))</f>
        <v/>
      </c>
      <c r="M242" s="105" t="str">
        <f>IF(ISBLANK($D242),"",MATCH($K242,'RECEIVED FROM NONSTATE'!$L:$L,0))</f>
        <v/>
      </c>
      <c r="N242" s="100" t="str">
        <f t="shared" si="15"/>
        <v/>
      </c>
    </row>
    <row r="243" spans="1:14">
      <c r="A243" s="118" t="str">
        <f t="shared" si="12"/>
        <v/>
      </c>
      <c r="B243" s="25"/>
      <c r="C243" s="105" t="str">
        <f>IF($B243&gt;0,VLOOKUP($B243,'State Agencies 070824'!$H:$L,3,FALSE),"")</f>
        <v/>
      </c>
      <c r="D243" s="23"/>
      <c r="E243" s="28"/>
      <c r="F243" s="105" t="str">
        <f>IF($D243&gt;0,VLOOKUP($D243,'ALN 070824'!$A:$C,2,FALSE),"")</f>
        <v/>
      </c>
      <c r="G243" s="44"/>
      <c r="H243" s="26"/>
      <c r="J243" s="100" t="str">
        <f t="shared" si="13"/>
        <v/>
      </c>
      <c r="K243" s="100" t="str">
        <f t="shared" si="14"/>
        <v/>
      </c>
      <c r="L243" s="105" t="str">
        <f>IF(ISBLANK($D243),"",MATCH($K243,SEFA!$K:$K,0))</f>
        <v/>
      </c>
      <c r="M243" s="105" t="str">
        <f>IF(ISBLANK($D243),"",MATCH($K243,'RECEIVED FROM NONSTATE'!$L:$L,0))</f>
        <v/>
      </c>
      <c r="N243" s="100" t="str">
        <f t="shared" si="15"/>
        <v/>
      </c>
    </row>
    <row r="244" spans="1:14">
      <c r="A244" s="118" t="str">
        <f t="shared" si="12"/>
        <v/>
      </c>
      <c r="B244" s="25"/>
      <c r="C244" s="105" t="str">
        <f>IF($B244&gt;0,VLOOKUP($B244,'State Agencies 070824'!$H:$L,3,FALSE),"")</f>
        <v/>
      </c>
      <c r="D244" s="23"/>
      <c r="E244" s="28"/>
      <c r="F244" s="105" t="str">
        <f>IF($D244&gt;0,VLOOKUP($D244,'ALN 070824'!$A:$C,2,FALSE),"")</f>
        <v/>
      </c>
      <c r="G244" s="44"/>
      <c r="H244" s="26"/>
      <c r="J244" s="100" t="str">
        <f t="shared" si="13"/>
        <v/>
      </c>
      <c r="K244" s="100" t="str">
        <f t="shared" si="14"/>
        <v/>
      </c>
      <c r="L244" s="105" t="str">
        <f>IF(ISBLANK($D244),"",MATCH($K244,SEFA!$K:$K,0))</f>
        <v/>
      </c>
      <c r="M244" s="105" t="str">
        <f>IF(ISBLANK($D244),"",MATCH($K244,'RECEIVED FROM NONSTATE'!$L:$L,0))</f>
        <v/>
      </c>
      <c r="N244" s="100" t="str">
        <f t="shared" si="15"/>
        <v/>
      </c>
    </row>
    <row r="245" spans="1:14">
      <c r="A245" s="118" t="str">
        <f t="shared" si="12"/>
        <v/>
      </c>
      <c r="B245" s="25"/>
      <c r="C245" s="105" t="str">
        <f>IF($B245&gt;0,VLOOKUP($B245,'State Agencies 070824'!$H:$L,3,FALSE),"")</f>
        <v/>
      </c>
      <c r="D245" s="23"/>
      <c r="E245" s="28"/>
      <c r="F245" s="105" t="str">
        <f>IF($D245&gt;0,VLOOKUP($D245,'ALN 070824'!$A:$C,2,FALSE),"")</f>
        <v/>
      </c>
      <c r="G245" s="44"/>
      <c r="H245" s="26"/>
      <c r="J245" s="100" t="str">
        <f t="shared" si="13"/>
        <v/>
      </c>
      <c r="K245" s="100" t="str">
        <f t="shared" si="14"/>
        <v/>
      </c>
      <c r="L245" s="105" t="str">
        <f>IF(ISBLANK($D245),"",MATCH($K245,SEFA!$K:$K,0))</f>
        <v/>
      </c>
      <c r="M245" s="105" t="str">
        <f>IF(ISBLANK($D245),"",MATCH($K245,'RECEIVED FROM NONSTATE'!$L:$L,0))</f>
        <v/>
      </c>
      <c r="N245" s="100" t="str">
        <f t="shared" si="15"/>
        <v/>
      </c>
    </row>
    <row r="246" spans="1:14">
      <c r="A246" s="118" t="str">
        <f t="shared" si="12"/>
        <v/>
      </c>
      <c r="B246" s="25"/>
      <c r="C246" s="105" t="str">
        <f>IF($B246&gt;0,VLOOKUP($B246,'State Agencies 070824'!$H:$L,3,FALSE),"")</f>
        <v/>
      </c>
      <c r="D246" s="23"/>
      <c r="E246" s="28"/>
      <c r="F246" s="105" t="str">
        <f>IF($D246&gt;0,VLOOKUP($D246,'ALN 070824'!$A:$C,2,FALSE),"")</f>
        <v/>
      </c>
      <c r="G246" s="44"/>
      <c r="H246" s="26"/>
      <c r="J246" s="100" t="str">
        <f t="shared" si="13"/>
        <v/>
      </c>
      <c r="K246" s="100" t="str">
        <f t="shared" si="14"/>
        <v/>
      </c>
      <c r="L246" s="105" t="str">
        <f>IF(ISBLANK($D246),"",MATCH($K246,SEFA!$K:$K,0))</f>
        <v/>
      </c>
      <c r="M246" s="105" t="str">
        <f>IF(ISBLANK($D246),"",MATCH($K246,'RECEIVED FROM NONSTATE'!$L:$L,0))</f>
        <v/>
      </c>
      <c r="N246" s="100" t="str">
        <f t="shared" si="15"/>
        <v/>
      </c>
    </row>
    <row r="247" spans="1:14">
      <c r="A247" s="118" t="str">
        <f t="shared" si="12"/>
        <v/>
      </c>
      <c r="B247" s="25"/>
      <c r="C247" s="105" t="str">
        <f>IF($B247&gt;0,VLOOKUP($B247,'State Agencies 070824'!$H:$L,3,FALSE),"")</f>
        <v/>
      </c>
      <c r="D247" s="23"/>
      <c r="E247" s="28"/>
      <c r="F247" s="105" t="str">
        <f>IF($D247&gt;0,VLOOKUP($D247,'ALN 070824'!$A:$C,2,FALSE),"")</f>
        <v/>
      </c>
      <c r="G247" s="44"/>
      <c r="H247" s="26"/>
      <c r="J247" s="100" t="str">
        <f t="shared" si="13"/>
        <v/>
      </c>
      <c r="K247" s="100" t="str">
        <f t="shared" si="14"/>
        <v/>
      </c>
      <c r="L247" s="105" t="str">
        <f>IF(ISBLANK($D247),"",MATCH($K247,SEFA!$K:$K,0))</f>
        <v/>
      </c>
      <c r="M247" s="105" t="str">
        <f>IF(ISBLANK($D247),"",MATCH($K247,'RECEIVED FROM NONSTATE'!$L:$L,0))</f>
        <v/>
      </c>
      <c r="N247" s="100" t="str">
        <f t="shared" si="15"/>
        <v/>
      </c>
    </row>
    <row r="248" spans="1:14">
      <c r="A248" s="118" t="str">
        <f t="shared" si="12"/>
        <v/>
      </c>
      <c r="B248" s="25"/>
      <c r="C248" s="105" t="str">
        <f>IF($B248&gt;0,VLOOKUP($B248,'State Agencies 070824'!$H:$L,3,FALSE),"")</f>
        <v/>
      </c>
      <c r="D248" s="23"/>
      <c r="E248" s="28"/>
      <c r="F248" s="105" t="str">
        <f>IF($D248&gt;0,VLOOKUP($D248,'ALN 070824'!$A:$C,2,FALSE),"")</f>
        <v/>
      </c>
      <c r="G248" s="44"/>
      <c r="H248" s="26"/>
      <c r="J248" s="100" t="str">
        <f t="shared" si="13"/>
        <v/>
      </c>
      <c r="K248" s="100" t="str">
        <f t="shared" si="14"/>
        <v/>
      </c>
      <c r="L248" s="105" t="str">
        <f>IF(ISBLANK($D248),"",MATCH($K248,SEFA!$K:$K,0))</f>
        <v/>
      </c>
      <c r="M248" s="105" t="str">
        <f>IF(ISBLANK($D248),"",MATCH($K248,'RECEIVED FROM NONSTATE'!$L:$L,0))</f>
        <v/>
      </c>
      <c r="N248" s="100" t="str">
        <f t="shared" si="15"/>
        <v/>
      </c>
    </row>
    <row r="249" spans="1:14">
      <c r="A249" s="118" t="str">
        <f t="shared" si="12"/>
        <v/>
      </c>
      <c r="B249" s="25"/>
      <c r="C249" s="105" t="str">
        <f>IF($B249&gt;0,VLOOKUP($B249,'State Agencies 070824'!$H:$L,3,FALSE),"")</f>
        <v/>
      </c>
      <c r="D249" s="23"/>
      <c r="E249" s="28"/>
      <c r="F249" s="105" t="str">
        <f>IF($D249&gt;0,VLOOKUP($D249,'ALN 070824'!$A:$C,2,FALSE),"")</f>
        <v/>
      </c>
      <c r="G249" s="44"/>
      <c r="H249" s="26"/>
      <c r="J249" s="100" t="str">
        <f t="shared" si="13"/>
        <v/>
      </c>
      <c r="K249" s="100" t="str">
        <f t="shared" si="14"/>
        <v/>
      </c>
      <c r="L249" s="105" t="str">
        <f>IF(ISBLANK($D249),"",MATCH($K249,SEFA!$K:$K,0))</f>
        <v/>
      </c>
      <c r="M249" s="105" t="str">
        <f>IF(ISBLANK($D249),"",MATCH($K249,'RECEIVED FROM NONSTATE'!$L:$L,0))</f>
        <v/>
      </c>
      <c r="N249" s="100" t="str">
        <f t="shared" si="15"/>
        <v/>
      </c>
    </row>
    <row r="250" spans="1:14">
      <c r="A250" s="118" t="str">
        <f t="shared" si="12"/>
        <v/>
      </c>
      <c r="B250" s="25"/>
      <c r="C250" s="105" t="str">
        <f>IF($B250&gt;0,VLOOKUP($B250,'State Agencies 070824'!$H:$L,3,FALSE),"")</f>
        <v/>
      </c>
      <c r="D250" s="23"/>
      <c r="E250" s="28"/>
      <c r="F250" s="105" t="str">
        <f>IF($D250&gt;0,VLOOKUP($D250,'ALN 070824'!$A:$C,2,FALSE),"")</f>
        <v/>
      </c>
      <c r="G250" s="44"/>
      <c r="H250" s="26"/>
      <c r="J250" s="100" t="str">
        <f t="shared" si="13"/>
        <v/>
      </c>
      <c r="K250" s="100" t="str">
        <f t="shared" si="14"/>
        <v/>
      </c>
      <c r="L250" s="105" t="str">
        <f>IF(ISBLANK($D250),"",MATCH($K250,SEFA!$K:$K,0))</f>
        <v/>
      </c>
      <c r="M250" s="105" t="str">
        <f>IF(ISBLANK($D250),"",MATCH($K250,'RECEIVED FROM NONSTATE'!$L:$L,0))</f>
        <v/>
      </c>
      <c r="N250" s="100" t="str">
        <f t="shared" si="15"/>
        <v/>
      </c>
    </row>
    <row r="251" spans="1:14">
      <c r="A251" s="118" t="str">
        <f t="shared" si="12"/>
        <v/>
      </c>
      <c r="B251" s="25"/>
      <c r="C251" s="105" t="str">
        <f>IF($B251&gt;0,VLOOKUP($B251,'State Agencies 070824'!$H:$L,3,FALSE),"")</f>
        <v/>
      </c>
      <c r="D251" s="23"/>
      <c r="E251" s="28"/>
      <c r="F251" s="105" t="str">
        <f>IF($D251&gt;0,VLOOKUP($D251,'ALN 070824'!$A:$C,2,FALSE),"")</f>
        <v/>
      </c>
      <c r="G251" s="44"/>
      <c r="H251" s="26"/>
      <c r="J251" s="100" t="str">
        <f t="shared" si="13"/>
        <v/>
      </c>
      <c r="K251" s="100" t="str">
        <f t="shared" si="14"/>
        <v/>
      </c>
      <c r="L251" s="105" t="str">
        <f>IF(ISBLANK($D251),"",MATCH($K251,SEFA!$K:$K,0))</f>
        <v/>
      </c>
      <c r="M251" s="105" t="str">
        <f>IF(ISBLANK($D251),"",MATCH($K251,'RECEIVED FROM NONSTATE'!$L:$L,0))</f>
        <v/>
      </c>
      <c r="N251" s="100" t="str">
        <f t="shared" si="15"/>
        <v/>
      </c>
    </row>
    <row r="252" spans="1:14">
      <c r="A252" s="118" t="str">
        <f t="shared" si="12"/>
        <v/>
      </c>
      <c r="B252" s="25"/>
      <c r="C252" s="105" t="str">
        <f>IF($B252&gt;0,VLOOKUP($B252,'State Agencies 070824'!$H:$L,3,FALSE),"")</f>
        <v/>
      </c>
      <c r="D252" s="23"/>
      <c r="E252" s="28"/>
      <c r="F252" s="105" t="str">
        <f>IF($D252&gt;0,VLOOKUP($D252,'ALN 070824'!$A:$C,2,FALSE),"")</f>
        <v/>
      </c>
      <c r="G252" s="44"/>
      <c r="H252" s="26"/>
      <c r="J252" s="100" t="str">
        <f t="shared" si="13"/>
        <v/>
      </c>
      <c r="K252" s="100" t="str">
        <f t="shared" si="14"/>
        <v/>
      </c>
      <c r="L252" s="105" t="str">
        <f>IF(ISBLANK($D252),"",MATCH($K252,SEFA!$K:$K,0))</f>
        <v/>
      </c>
      <c r="M252" s="105" t="str">
        <f>IF(ISBLANK($D252),"",MATCH($K252,'RECEIVED FROM NONSTATE'!$L:$L,0))</f>
        <v/>
      </c>
      <c r="N252" s="100" t="str">
        <f t="shared" si="15"/>
        <v/>
      </c>
    </row>
    <row r="253" spans="1:14">
      <c r="A253" s="118" t="str">
        <f t="shared" si="12"/>
        <v/>
      </c>
      <c r="B253" s="25"/>
      <c r="C253" s="105" t="str">
        <f>IF($B253&gt;0,VLOOKUP($B253,'State Agencies 070824'!$H:$L,3,FALSE),"")</f>
        <v/>
      </c>
      <c r="D253" s="23"/>
      <c r="E253" s="28"/>
      <c r="F253" s="105" t="str">
        <f>IF($D253&gt;0,VLOOKUP($D253,'ALN 070824'!$A:$C,2,FALSE),"")</f>
        <v/>
      </c>
      <c r="G253" s="44"/>
      <c r="H253" s="26"/>
      <c r="J253" s="100" t="str">
        <f t="shared" si="13"/>
        <v/>
      </c>
      <c r="K253" s="100" t="str">
        <f t="shared" si="14"/>
        <v/>
      </c>
      <c r="L253" s="105" t="str">
        <f>IF(ISBLANK($D253),"",MATCH($K253,SEFA!$K:$K,0))</f>
        <v/>
      </c>
      <c r="M253" s="105" t="str">
        <f>IF(ISBLANK($D253),"",MATCH($K253,'RECEIVED FROM NONSTATE'!$L:$L,0))</f>
        <v/>
      </c>
      <c r="N253" s="100" t="str">
        <f t="shared" si="15"/>
        <v/>
      </c>
    </row>
    <row r="254" spans="1:14">
      <c r="A254" s="118" t="str">
        <f t="shared" si="12"/>
        <v/>
      </c>
      <c r="B254" s="25"/>
      <c r="C254" s="105" t="str">
        <f>IF($B254&gt;0,VLOOKUP($B254,'State Agencies 070824'!$H:$L,3,FALSE),"")</f>
        <v/>
      </c>
      <c r="D254" s="23"/>
      <c r="E254" s="28"/>
      <c r="F254" s="105" t="str">
        <f>IF($D254&gt;0,VLOOKUP($D254,'ALN 070824'!$A:$C,2,FALSE),"")</f>
        <v/>
      </c>
      <c r="G254" s="44"/>
      <c r="H254" s="26"/>
      <c r="J254" s="100" t="str">
        <f t="shared" si="13"/>
        <v/>
      </c>
      <c r="K254" s="100" t="str">
        <f t="shared" si="14"/>
        <v/>
      </c>
      <c r="L254" s="105" t="str">
        <f>IF(ISBLANK($D254),"",MATCH($K254,SEFA!$K:$K,0))</f>
        <v/>
      </c>
      <c r="M254" s="105" t="str">
        <f>IF(ISBLANK($D254),"",MATCH($K254,'RECEIVED FROM NONSTATE'!$L:$L,0))</f>
        <v/>
      </c>
      <c r="N254" s="100" t="str">
        <f t="shared" si="15"/>
        <v/>
      </c>
    </row>
    <row r="255" spans="1:14">
      <c r="A255" s="118" t="str">
        <f t="shared" si="12"/>
        <v/>
      </c>
      <c r="B255" s="25"/>
      <c r="C255" s="105" t="str">
        <f>IF($B255&gt;0,VLOOKUP($B255,'State Agencies 070824'!$H:$L,3,FALSE),"")</f>
        <v/>
      </c>
      <c r="D255" s="23"/>
      <c r="E255" s="28"/>
      <c r="F255" s="105" t="str">
        <f>IF($D255&gt;0,VLOOKUP($D255,'ALN 070824'!$A:$C,2,FALSE),"")</f>
        <v/>
      </c>
      <c r="G255" s="44"/>
      <c r="H255" s="26"/>
      <c r="J255" s="100" t="str">
        <f t="shared" si="13"/>
        <v/>
      </c>
      <c r="K255" s="100" t="str">
        <f t="shared" si="14"/>
        <v/>
      </c>
      <c r="L255" s="105" t="str">
        <f>IF(ISBLANK($D255),"",MATCH($K255,SEFA!$K:$K,0))</f>
        <v/>
      </c>
      <c r="M255" s="105" t="str">
        <f>IF(ISBLANK($D255),"",MATCH($K255,'RECEIVED FROM NONSTATE'!$L:$L,0))</f>
        <v/>
      </c>
      <c r="N255" s="100" t="str">
        <f t="shared" si="15"/>
        <v/>
      </c>
    </row>
    <row r="256" spans="1:14">
      <c r="A256" s="118" t="str">
        <f t="shared" si="12"/>
        <v/>
      </c>
      <c r="B256" s="25"/>
      <c r="C256" s="105" t="str">
        <f>IF($B256&gt;0,VLOOKUP($B256,'State Agencies 070824'!$H:$L,3,FALSE),"")</f>
        <v/>
      </c>
      <c r="D256" s="23"/>
      <c r="E256" s="28"/>
      <c r="F256" s="105" t="str">
        <f>IF($D256&gt;0,VLOOKUP($D256,'ALN 070824'!$A:$C,2,FALSE),"")</f>
        <v/>
      </c>
      <c r="G256" s="44"/>
      <c r="H256" s="26"/>
      <c r="J256" s="100" t="str">
        <f t="shared" si="13"/>
        <v/>
      </c>
      <c r="K256" s="100" t="str">
        <f t="shared" si="14"/>
        <v/>
      </c>
      <c r="L256" s="105" t="str">
        <f>IF(ISBLANK($D256),"",MATCH($K256,SEFA!$K:$K,0))</f>
        <v/>
      </c>
      <c r="M256" s="105" t="str">
        <f>IF(ISBLANK($D256),"",MATCH($K256,'RECEIVED FROM NONSTATE'!$L:$L,0))</f>
        <v/>
      </c>
      <c r="N256" s="100" t="str">
        <f t="shared" si="15"/>
        <v/>
      </c>
    </row>
    <row r="257" spans="1:14">
      <c r="A257" s="118" t="str">
        <f t="shared" si="12"/>
        <v/>
      </c>
      <c r="B257" s="25"/>
      <c r="C257" s="105" t="str">
        <f>IF($B257&gt;0,VLOOKUP($B257,'State Agencies 070824'!$H:$L,3,FALSE),"")</f>
        <v/>
      </c>
      <c r="D257" s="23"/>
      <c r="E257" s="28"/>
      <c r="F257" s="105" t="str">
        <f>IF($D257&gt;0,VLOOKUP($D257,'ALN 070824'!$A:$C,2,FALSE),"")</f>
        <v/>
      </c>
      <c r="G257" s="44"/>
      <c r="H257" s="26"/>
      <c r="J257" s="100" t="str">
        <f t="shared" si="13"/>
        <v/>
      </c>
      <c r="K257" s="100" t="str">
        <f t="shared" si="14"/>
        <v/>
      </c>
      <c r="L257" s="105" t="str">
        <f>IF(ISBLANK($D257),"",MATCH($K257,SEFA!$K:$K,0))</f>
        <v/>
      </c>
      <c r="M257" s="105" t="str">
        <f>IF(ISBLANK($D257),"",MATCH($K257,'RECEIVED FROM NONSTATE'!$L:$L,0))</f>
        <v/>
      </c>
      <c r="N257" s="100" t="str">
        <f t="shared" si="15"/>
        <v/>
      </c>
    </row>
    <row r="258" spans="1:14">
      <c r="A258" s="118" t="str">
        <f t="shared" si="12"/>
        <v/>
      </c>
      <c r="B258" s="25"/>
      <c r="C258" s="105" t="str">
        <f>IF($B258&gt;0,VLOOKUP($B258,'State Agencies 070824'!$H:$L,3,FALSE),"")</f>
        <v/>
      </c>
      <c r="D258" s="23"/>
      <c r="E258" s="28"/>
      <c r="F258" s="105" t="str">
        <f>IF($D258&gt;0,VLOOKUP($D258,'ALN 070824'!$A:$C,2,FALSE),"")</f>
        <v/>
      </c>
      <c r="G258" s="44"/>
      <c r="H258" s="26"/>
      <c r="J258" s="100" t="str">
        <f t="shared" si="13"/>
        <v/>
      </c>
      <c r="K258" s="100" t="str">
        <f t="shared" si="14"/>
        <v/>
      </c>
      <c r="L258" s="105" t="str">
        <f>IF(ISBLANK($D258),"",MATCH($K258,SEFA!$K:$K,0))</f>
        <v/>
      </c>
      <c r="M258" s="105" t="str">
        <f>IF(ISBLANK($D258),"",MATCH($K258,'RECEIVED FROM NONSTATE'!$L:$L,0))</f>
        <v/>
      </c>
      <c r="N258" s="100" t="str">
        <f t="shared" si="15"/>
        <v/>
      </c>
    </row>
    <row r="259" spans="1:14">
      <c r="A259" s="118" t="str">
        <f t="shared" si="12"/>
        <v/>
      </c>
      <c r="B259" s="25"/>
      <c r="C259" s="105" t="str">
        <f>IF($B259&gt;0,VLOOKUP($B259,'State Agencies 070824'!$H:$L,3,FALSE),"")</f>
        <v/>
      </c>
      <c r="D259" s="23"/>
      <c r="E259" s="28"/>
      <c r="F259" s="105" t="str">
        <f>IF($D259&gt;0,VLOOKUP($D259,'ALN 070824'!$A:$C,2,FALSE),"")</f>
        <v/>
      </c>
      <c r="G259" s="44"/>
      <c r="H259" s="26"/>
      <c r="J259" s="100" t="str">
        <f t="shared" si="13"/>
        <v/>
      </c>
      <c r="K259" s="100" t="str">
        <f t="shared" si="14"/>
        <v/>
      </c>
      <c r="L259" s="105" t="str">
        <f>IF(ISBLANK($D259),"",MATCH($K259,SEFA!$K:$K,0))</f>
        <v/>
      </c>
      <c r="M259" s="105" t="str">
        <f>IF(ISBLANK($D259),"",MATCH($K259,'RECEIVED FROM NONSTATE'!$L:$L,0))</f>
        <v/>
      </c>
      <c r="N259" s="100" t="str">
        <f t="shared" si="15"/>
        <v/>
      </c>
    </row>
    <row r="260" spans="1:14">
      <c r="A260" s="118" t="str">
        <f t="shared" si="12"/>
        <v/>
      </c>
      <c r="B260" s="25"/>
      <c r="C260" s="105" t="str">
        <f>IF($B260&gt;0,VLOOKUP($B260,'State Agencies 070824'!$H:$L,3,FALSE),"")</f>
        <v/>
      </c>
      <c r="D260" s="23"/>
      <c r="E260" s="28"/>
      <c r="F260" s="105" t="str">
        <f>IF($D260&gt;0,VLOOKUP($D260,'ALN 070824'!$A:$C,2,FALSE),"")</f>
        <v/>
      </c>
      <c r="G260" s="44"/>
      <c r="H260" s="26"/>
      <c r="J260" s="100" t="str">
        <f t="shared" si="13"/>
        <v/>
      </c>
      <c r="K260" s="100" t="str">
        <f t="shared" si="14"/>
        <v/>
      </c>
      <c r="L260" s="105" t="str">
        <f>IF(ISBLANK($D260),"",MATCH($K260,SEFA!$K:$K,0))</f>
        <v/>
      </c>
      <c r="M260" s="105" t="str">
        <f>IF(ISBLANK($D260),"",MATCH($K260,'RECEIVED FROM NONSTATE'!$L:$L,0))</f>
        <v/>
      </c>
      <c r="N260" s="100" t="str">
        <f t="shared" si="15"/>
        <v/>
      </c>
    </row>
    <row r="261" spans="1:14">
      <c r="A261" s="118" t="str">
        <f t="shared" si="12"/>
        <v/>
      </c>
      <c r="B261" s="25"/>
      <c r="C261" s="105" t="str">
        <f>IF($B261&gt;0,VLOOKUP($B261,'State Agencies 070824'!$H:$L,3,FALSE),"")</f>
        <v/>
      </c>
      <c r="D261" s="23"/>
      <c r="E261" s="28"/>
      <c r="F261" s="105" t="str">
        <f>IF($D261&gt;0,VLOOKUP($D261,'ALN 070824'!$A:$C,2,FALSE),"")</f>
        <v/>
      </c>
      <c r="G261" s="44"/>
      <c r="H261" s="26"/>
      <c r="J261" s="100" t="str">
        <f t="shared" si="13"/>
        <v/>
      </c>
      <c r="K261" s="100" t="str">
        <f t="shared" si="14"/>
        <v/>
      </c>
      <c r="L261" s="105" t="str">
        <f>IF(ISBLANK($D261),"",MATCH($K261,SEFA!$K:$K,0))</f>
        <v/>
      </c>
      <c r="M261" s="105" t="str">
        <f>IF(ISBLANK($D261),"",MATCH($K261,'RECEIVED FROM NONSTATE'!$L:$L,0))</f>
        <v/>
      </c>
      <c r="N261" s="100" t="str">
        <f t="shared" si="15"/>
        <v/>
      </c>
    </row>
    <row r="262" spans="1:14">
      <c r="A262" s="118" t="str">
        <f t="shared" si="12"/>
        <v/>
      </c>
      <c r="B262" s="25"/>
      <c r="C262" s="105" t="str">
        <f>IF($B262&gt;0,VLOOKUP($B262,'State Agencies 070824'!$H:$L,3,FALSE),"")</f>
        <v/>
      </c>
      <c r="D262" s="23"/>
      <c r="E262" s="28"/>
      <c r="F262" s="105" t="str">
        <f>IF($D262&gt;0,VLOOKUP($D262,'ALN 070824'!$A:$C,2,FALSE),"")</f>
        <v/>
      </c>
      <c r="G262" s="44"/>
      <c r="H262" s="26"/>
      <c r="J262" s="100" t="str">
        <f t="shared" si="13"/>
        <v/>
      </c>
      <c r="K262" s="100" t="str">
        <f t="shared" si="14"/>
        <v/>
      </c>
      <c r="L262" s="105" t="str">
        <f>IF(ISBLANK($D262),"",MATCH($K262,SEFA!$K:$K,0))</f>
        <v/>
      </c>
      <c r="M262" s="105" t="str">
        <f>IF(ISBLANK($D262),"",MATCH($K262,'RECEIVED FROM NONSTATE'!$L:$L,0))</f>
        <v/>
      </c>
      <c r="N262" s="100" t="str">
        <f t="shared" si="15"/>
        <v/>
      </c>
    </row>
    <row r="263" spans="1:14">
      <c r="A263" s="118" t="str">
        <f t="shared" si="12"/>
        <v/>
      </c>
      <c r="B263" s="25"/>
      <c r="C263" s="105" t="str">
        <f>IF($B263&gt;0,VLOOKUP($B263,'State Agencies 070824'!$H:$L,3,FALSE),"")</f>
        <v/>
      </c>
      <c r="D263" s="23"/>
      <c r="E263" s="28"/>
      <c r="F263" s="105" t="str">
        <f>IF($D263&gt;0,VLOOKUP($D263,'ALN 070824'!$A:$C,2,FALSE),"")</f>
        <v/>
      </c>
      <c r="G263" s="44"/>
      <c r="H263" s="26"/>
      <c r="J263" s="100" t="str">
        <f t="shared" si="13"/>
        <v/>
      </c>
      <c r="K263" s="100" t="str">
        <f t="shared" si="14"/>
        <v/>
      </c>
      <c r="L263" s="105" t="str">
        <f>IF(ISBLANK($D263),"",MATCH($K263,SEFA!$K:$K,0))</f>
        <v/>
      </c>
      <c r="M263" s="105" t="str">
        <f>IF(ISBLANK($D263),"",MATCH($K263,'RECEIVED FROM NONSTATE'!$L:$L,0))</f>
        <v/>
      </c>
      <c r="N263" s="100" t="str">
        <f t="shared" si="15"/>
        <v/>
      </c>
    </row>
    <row r="264" spans="1:14">
      <c r="A264" s="118" t="str">
        <f t="shared" si="12"/>
        <v/>
      </c>
      <c r="B264" s="25"/>
      <c r="C264" s="105" t="str">
        <f>IF($B264&gt;0,VLOOKUP($B264,'State Agencies 070824'!$H:$L,3,FALSE),"")</f>
        <v/>
      </c>
      <c r="D264" s="23"/>
      <c r="E264" s="28"/>
      <c r="F264" s="105" t="str">
        <f>IF($D264&gt;0,VLOOKUP($D264,'ALN 070824'!$A:$C,2,FALSE),"")</f>
        <v/>
      </c>
      <c r="G264" s="44"/>
      <c r="H264" s="26"/>
      <c r="J264" s="100" t="str">
        <f t="shared" si="13"/>
        <v/>
      </c>
      <c r="K264" s="100" t="str">
        <f t="shared" si="14"/>
        <v/>
      </c>
      <c r="L264" s="105" t="str">
        <f>IF(ISBLANK($D264),"",MATCH($K264,SEFA!$K:$K,0))</f>
        <v/>
      </c>
      <c r="M264" s="105" t="str">
        <f>IF(ISBLANK($D264),"",MATCH($K264,'RECEIVED FROM NONSTATE'!$L:$L,0))</f>
        <v/>
      </c>
      <c r="N264" s="100" t="str">
        <f t="shared" si="15"/>
        <v/>
      </c>
    </row>
    <row r="265" spans="1:14">
      <c r="A265" s="118" t="str">
        <f t="shared" ref="A265:A328" si="16">IF($B265=0,"",$B$2)</f>
        <v/>
      </c>
      <c r="B265" s="25"/>
      <c r="C265" s="105" t="str">
        <f>IF($B265&gt;0,VLOOKUP($B265,'State Agencies 070824'!$H:$L,3,FALSE),"")</f>
        <v/>
      </c>
      <c r="D265" s="23"/>
      <c r="E265" s="28"/>
      <c r="F265" s="105" t="str">
        <f>IF($D265&gt;0,VLOOKUP($D265,'ALN 070824'!$A:$C,2,FALSE),"")</f>
        <v/>
      </c>
      <c r="G265" s="44"/>
      <c r="H265" s="26"/>
      <c r="J265" s="100" t="str">
        <f t="shared" ref="J265:J328" si="17">IF(OR(D265="84.425",D265="84.032"),"Please complete the ALN with alpha character.",IFERROR(IF(AND(F265="Other Assistance",ISBLANK(H265)),"Program Name required, please provide the Other ID Number (if applicable).",""),""))</f>
        <v/>
      </c>
      <c r="K265" s="100" t="str">
        <f t="shared" ref="K265:K328" si="18">CONCATENATE($D265,$E265)</f>
        <v/>
      </c>
      <c r="L265" s="105" t="str">
        <f>IF(ISBLANK($D265),"",MATCH($K265,SEFA!$K:$K,0))</f>
        <v/>
      </c>
      <c r="M265" s="105" t="str">
        <f>IF(ISBLANK($D265),"",MATCH($K265,'RECEIVED FROM NONSTATE'!$L:$L,0))</f>
        <v/>
      </c>
      <c r="N265" s="100" t="str">
        <f t="shared" ref="N265:N328" si="19">CONCATENATE($B265,$D265,$E265,$H265)</f>
        <v/>
      </c>
    </row>
    <row r="266" spans="1:14">
      <c r="A266" s="118" t="str">
        <f t="shared" si="16"/>
        <v/>
      </c>
      <c r="B266" s="25"/>
      <c r="C266" s="105" t="str">
        <f>IF($B266&gt;0,VLOOKUP($B266,'State Agencies 070824'!$H:$L,3,FALSE),"")</f>
        <v/>
      </c>
      <c r="D266" s="23"/>
      <c r="E266" s="28"/>
      <c r="F266" s="105" t="str">
        <f>IF($D266&gt;0,VLOOKUP($D266,'ALN 070824'!$A:$C,2,FALSE),"")</f>
        <v/>
      </c>
      <c r="G266" s="44"/>
      <c r="H266" s="26"/>
      <c r="J266" s="100" t="str">
        <f t="shared" si="17"/>
        <v/>
      </c>
      <c r="K266" s="100" t="str">
        <f t="shared" si="18"/>
        <v/>
      </c>
      <c r="L266" s="105" t="str">
        <f>IF(ISBLANK($D266),"",MATCH($K266,SEFA!$K:$K,0))</f>
        <v/>
      </c>
      <c r="M266" s="105" t="str">
        <f>IF(ISBLANK($D266),"",MATCH($K266,'RECEIVED FROM NONSTATE'!$L:$L,0))</f>
        <v/>
      </c>
      <c r="N266" s="100" t="str">
        <f t="shared" si="19"/>
        <v/>
      </c>
    </row>
    <row r="267" spans="1:14">
      <c r="A267" s="118" t="str">
        <f t="shared" si="16"/>
        <v/>
      </c>
      <c r="B267" s="25"/>
      <c r="C267" s="105" t="str">
        <f>IF($B267&gt;0,VLOOKUP($B267,'State Agencies 070824'!$H:$L,3,FALSE),"")</f>
        <v/>
      </c>
      <c r="D267" s="23"/>
      <c r="E267" s="28"/>
      <c r="F267" s="105" t="str">
        <f>IF($D267&gt;0,VLOOKUP($D267,'ALN 070824'!$A:$C,2,FALSE),"")</f>
        <v/>
      </c>
      <c r="G267" s="44"/>
      <c r="H267" s="26"/>
      <c r="J267" s="100" t="str">
        <f t="shared" si="17"/>
        <v/>
      </c>
      <c r="K267" s="100" t="str">
        <f t="shared" si="18"/>
        <v/>
      </c>
      <c r="L267" s="105" t="str">
        <f>IF(ISBLANK($D267),"",MATCH($K267,SEFA!$K:$K,0))</f>
        <v/>
      </c>
      <c r="M267" s="105" t="str">
        <f>IF(ISBLANK($D267),"",MATCH($K267,'RECEIVED FROM NONSTATE'!$L:$L,0))</f>
        <v/>
      </c>
      <c r="N267" s="100" t="str">
        <f t="shared" si="19"/>
        <v/>
      </c>
    </row>
    <row r="268" spans="1:14">
      <c r="A268" s="118" t="str">
        <f t="shared" si="16"/>
        <v/>
      </c>
      <c r="B268" s="25"/>
      <c r="C268" s="105" t="str">
        <f>IF($B268&gt;0,VLOOKUP($B268,'State Agencies 070824'!$H:$L,3,FALSE),"")</f>
        <v/>
      </c>
      <c r="D268" s="23"/>
      <c r="E268" s="28"/>
      <c r="F268" s="105" t="str">
        <f>IF($D268&gt;0,VLOOKUP($D268,'ALN 070824'!$A:$C,2,FALSE),"")</f>
        <v/>
      </c>
      <c r="G268" s="44"/>
      <c r="H268" s="26"/>
      <c r="J268" s="100" t="str">
        <f t="shared" si="17"/>
        <v/>
      </c>
      <c r="K268" s="100" t="str">
        <f t="shared" si="18"/>
        <v/>
      </c>
      <c r="L268" s="105" t="str">
        <f>IF(ISBLANK($D268),"",MATCH($K268,SEFA!$K:$K,0))</f>
        <v/>
      </c>
      <c r="M268" s="105" t="str">
        <f>IF(ISBLANK($D268),"",MATCH($K268,'RECEIVED FROM NONSTATE'!$L:$L,0))</f>
        <v/>
      </c>
      <c r="N268" s="100" t="str">
        <f t="shared" si="19"/>
        <v/>
      </c>
    </row>
    <row r="269" spans="1:14">
      <c r="A269" s="118" t="str">
        <f t="shared" si="16"/>
        <v/>
      </c>
      <c r="B269" s="25"/>
      <c r="C269" s="105" t="str">
        <f>IF($B269&gt;0,VLOOKUP($B269,'State Agencies 070824'!$H:$L,3,FALSE),"")</f>
        <v/>
      </c>
      <c r="D269" s="23"/>
      <c r="E269" s="28"/>
      <c r="F269" s="105" t="str">
        <f>IF($D269&gt;0,VLOOKUP($D269,'ALN 070824'!$A:$C,2,FALSE),"")</f>
        <v/>
      </c>
      <c r="G269" s="44"/>
      <c r="H269" s="26"/>
      <c r="J269" s="100" t="str">
        <f t="shared" si="17"/>
        <v/>
      </c>
      <c r="K269" s="100" t="str">
        <f t="shared" si="18"/>
        <v/>
      </c>
      <c r="L269" s="105" t="str">
        <f>IF(ISBLANK($D269),"",MATCH($K269,SEFA!$K:$K,0))</f>
        <v/>
      </c>
      <c r="M269" s="105" t="str">
        <f>IF(ISBLANK($D269),"",MATCH($K269,'RECEIVED FROM NONSTATE'!$L:$L,0))</f>
        <v/>
      </c>
      <c r="N269" s="100" t="str">
        <f t="shared" si="19"/>
        <v/>
      </c>
    </row>
    <row r="270" spans="1:14">
      <c r="A270" s="118" t="str">
        <f t="shared" si="16"/>
        <v/>
      </c>
      <c r="B270" s="25"/>
      <c r="C270" s="105" t="str">
        <f>IF($B270&gt;0,VLOOKUP($B270,'State Agencies 070824'!$H:$L,3,FALSE),"")</f>
        <v/>
      </c>
      <c r="D270" s="23"/>
      <c r="E270" s="28"/>
      <c r="F270" s="105" t="str">
        <f>IF($D270&gt;0,VLOOKUP($D270,'ALN 070824'!$A:$C,2,FALSE),"")</f>
        <v/>
      </c>
      <c r="G270" s="44"/>
      <c r="H270" s="26"/>
      <c r="J270" s="100" t="str">
        <f t="shared" si="17"/>
        <v/>
      </c>
      <c r="K270" s="100" t="str">
        <f t="shared" si="18"/>
        <v/>
      </c>
      <c r="L270" s="105" t="str">
        <f>IF(ISBLANK($D270),"",MATCH($K270,SEFA!$K:$K,0))</f>
        <v/>
      </c>
      <c r="M270" s="105" t="str">
        <f>IF(ISBLANK($D270),"",MATCH($K270,'RECEIVED FROM NONSTATE'!$L:$L,0))</f>
        <v/>
      </c>
      <c r="N270" s="100" t="str">
        <f t="shared" si="19"/>
        <v/>
      </c>
    </row>
    <row r="271" spans="1:14">
      <c r="A271" s="118" t="str">
        <f t="shared" si="16"/>
        <v/>
      </c>
      <c r="B271" s="25"/>
      <c r="C271" s="105" t="str">
        <f>IF($B271&gt;0,VLOOKUP($B271,'State Agencies 070824'!$H:$L,3,FALSE),"")</f>
        <v/>
      </c>
      <c r="D271" s="23"/>
      <c r="E271" s="28"/>
      <c r="F271" s="105" t="str">
        <f>IF($D271&gt;0,VLOOKUP($D271,'ALN 070824'!$A:$C,2,FALSE),"")</f>
        <v/>
      </c>
      <c r="G271" s="44"/>
      <c r="H271" s="26"/>
      <c r="J271" s="100" t="str">
        <f t="shared" si="17"/>
        <v/>
      </c>
      <c r="K271" s="100" t="str">
        <f t="shared" si="18"/>
        <v/>
      </c>
      <c r="L271" s="105" t="str">
        <f>IF(ISBLANK($D271),"",MATCH($K271,SEFA!$K:$K,0))</f>
        <v/>
      </c>
      <c r="M271" s="105" t="str">
        <f>IF(ISBLANK($D271),"",MATCH($K271,'RECEIVED FROM NONSTATE'!$L:$L,0))</f>
        <v/>
      </c>
      <c r="N271" s="100" t="str">
        <f t="shared" si="19"/>
        <v/>
      </c>
    </row>
    <row r="272" spans="1:14">
      <c r="A272" s="118" t="str">
        <f t="shared" si="16"/>
        <v/>
      </c>
      <c r="B272" s="25"/>
      <c r="C272" s="105" t="str">
        <f>IF($B272&gt;0,VLOOKUP($B272,'State Agencies 070824'!$H:$L,3,FALSE),"")</f>
        <v/>
      </c>
      <c r="D272" s="23"/>
      <c r="E272" s="28"/>
      <c r="F272" s="105" t="str">
        <f>IF($D272&gt;0,VLOOKUP($D272,'ALN 070824'!$A:$C,2,FALSE),"")</f>
        <v/>
      </c>
      <c r="G272" s="44"/>
      <c r="H272" s="26"/>
      <c r="J272" s="100" t="str">
        <f t="shared" si="17"/>
        <v/>
      </c>
      <c r="K272" s="100" t="str">
        <f t="shared" si="18"/>
        <v/>
      </c>
      <c r="L272" s="105" t="str">
        <f>IF(ISBLANK($D272),"",MATCH($K272,SEFA!$K:$K,0))</f>
        <v/>
      </c>
      <c r="M272" s="105" t="str">
        <f>IF(ISBLANK($D272),"",MATCH($K272,'RECEIVED FROM NONSTATE'!$L:$L,0))</f>
        <v/>
      </c>
      <c r="N272" s="100" t="str">
        <f t="shared" si="19"/>
        <v/>
      </c>
    </row>
    <row r="273" spans="1:14">
      <c r="A273" s="118" t="str">
        <f t="shared" si="16"/>
        <v/>
      </c>
      <c r="B273" s="25"/>
      <c r="C273" s="105" t="str">
        <f>IF($B273&gt;0,VLOOKUP($B273,'State Agencies 070824'!$H:$L,3,FALSE),"")</f>
        <v/>
      </c>
      <c r="D273" s="23"/>
      <c r="E273" s="28"/>
      <c r="F273" s="105" t="str">
        <f>IF($D273&gt;0,VLOOKUP($D273,'ALN 070824'!$A:$C,2,FALSE),"")</f>
        <v/>
      </c>
      <c r="G273" s="44"/>
      <c r="H273" s="26"/>
      <c r="J273" s="100" t="str">
        <f t="shared" si="17"/>
        <v/>
      </c>
      <c r="K273" s="100" t="str">
        <f t="shared" si="18"/>
        <v/>
      </c>
      <c r="L273" s="105" t="str">
        <f>IF(ISBLANK($D273),"",MATCH($K273,SEFA!$K:$K,0))</f>
        <v/>
      </c>
      <c r="M273" s="105" t="str">
        <f>IF(ISBLANK($D273),"",MATCH($K273,'RECEIVED FROM NONSTATE'!$L:$L,0))</f>
        <v/>
      </c>
      <c r="N273" s="100" t="str">
        <f t="shared" si="19"/>
        <v/>
      </c>
    </row>
    <row r="274" spans="1:14">
      <c r="A274" s="118" t="str">
        <f t="shared" si="16"/>
        <v/>
      </c>
      <c r="B274" s="25"/>
      <c r="C274" s="105" t="str">
        <f>IF($B274&gt;0,VLOOKUP($B274,'State Agencies 070824'!$H:$L,3,FALSE),"")</f>
        <v/>
      </c>
      <c r="D274" s="23"/>
      <c r="E274" s="28"/>
      <c r="F274" s="105" t="str">
        <f>IF($D274&gt;0,VLOOKUP($D274,'ALN 070824'!$A:$C,2,FALSE),"")</f>
        <v/>
      </c>
      <c r="G274" s="44"/>
      <c r="H274" s="26"/>
      <c r="J274" s="100" t="str">
        <f t="shared" si="17"/>
        <v/>
      </c>
      <c r="K274" s="100" t="str">
        <f t="shared" si="18"/>
        <v/>
      </c>
      <c r="L274" s="105" t="str">
        <f>IF(ISBLANK($D274),"",MATCH($K274,SEFA!$K:$K,0))</f>
        <v/>
      </c>
      <c r="M274" s="105" t="str">
        <f>IF(ISBLANK($D274),"",MATCH($K274,'RECEIVED FROM NONSTATE'!$L:$L,0))</f>
        <v/>
      </c>
      <c r="N274" s="100" t="str">
        <f t="shared" si="19"/>
        <v/>
      </c>
    </row>
    <row r="275" spans="1:14">
      <c r="A275" s="118" t="str">
        <f t="shared" si="16"/>
        <v/>
      </c>
      <c r="B275" s="25"/>
      <c r="C275" s="105" t="str">
        <f>IF($B275&gt;0,VLOOKUP($B275,'State Agencies 070824'!$H:$L,3,FALSE),"")</f>
        <v/>
      </c>
      <c r="D275" s="23"/>
      <c r="E275" s="28"/>
      <c r="F275" s="105" t="str">
        <f>IF($D275&gt;0,VLOOKUP($D275,'ALN 070824'!$A:$C,2,FALSE),"")</f>
        <v/>
      </c>
      <c r="G275" s="44"/>
      <c r="H275" s="26"/>
      <c r="J275" s="100" t="str">
        <f t="shared" si="17"/>
        <v/>
      </c>
      <c r="K275" s="100" t="str">
        <f t="shared" si="18"/>
        <v/>
      </c>
      <c r="L275" s="105" t="str">
        <f>IF(ISBLANK($D275),"",MATCH($K275,SEFA!$K:$K,0))</f>
        <v/>
      </c>
      <c r="M275" s="105" t="str">
        <f>IF(ISBLANK($D275),"",MATCH($K275,'RECEIVED FROM NONSTATE'!$L:$L,0))</f>
        <v/>
      </c>
      <c r="N275" s="100" t="str">
        <f t="shared" si="19"/>
        <v/>
      </c>
    </row>
    <row r="276" spans="1:14">
      <c r="A276" s="118" t="str">
        <f t="shared" si="16"/>
        <v/>
      </c>
      <c r="B276" s="25"/>
      <c r="C276" s="105" t="str">
        <f>IF($B276&gt;0,VLOOKUP($B276,'State Agencies 070824'!$H:$L,3,FALSE),"")</f>
        <v/>
      </c>
      <c r="D276" s="23"/>
      <c r="E276" s="28"/>
      <c r="F276" s="105" t="str">
        <f>IF($D276&gt;0,VLOOKUP($D276,'ALN 070824'!$A:$C,2,FALSE),"")</f>
        <v/>
      </c>
      <c r="G276" s="44"/>
      <c r="H276" s="26"/>
      <c r="J276" s="100" t="str">
        <f t="shared" si="17"/>
        <v/>
      </c>
      <c r="K276" s="100" t="str">
        <f t="shared" si="18"/>
        <v/>
      </c>
      <c r="L276" s="105" t="str">
        <f>IF(ISBLANK($D276),"",MATCH($K276,SEFA!$K:$K,0))</f>
        <v/>
      </c>
      <c r="M276" s="105" t="str">
        <f>IF(ISBLANK($D276),"",MATCH($K276,'RECEIVED FROM NONSTATE'!$L:$L,0))</f>
        <v/>
      </c>
      <c r="N276" s="100" t="str">
        <f t="shared" si="19"/>
        <v/>
      </c>
    </row>
    <row r="277" spans="1:14">
      <c r="A277" s="118" t="str">
        <f t="shared" si="16"/>
        <v/>
      </c>
      <c r="B277" s="25"/>
      <c r="C277" s="105" t="str">
        <f>IF($B277&gt;0,VLOOKUP($B277,'State Agencies 070824'!$H:$L,3,FALSE),"")</f>
        <v/>
      </c>
      <c r="D277" s="23"/>
      <c r="E277" s="28"/>
      <c r="F277" s="105" t="str">
        <f>IF($D277&gt;0,VLOOKUP($D277,'ALN 070824'!$A:$C,2,FALSE),"")</f>
        <v/>
      </c>
      <c r="G277" s="44"/>
      <c r="H277" s="26"/>
      <c r="J277" s="100" t="str">
        <f t="shared" si="17"/>
        <v/>
      </c>
      <c r="K277" s="100" t="str">
        <f t="shared" si="18"/>
        <v/>
      </c>
      <c r="L277" s="105" t="str">
        <f>IF(ISBLANK($D277),"",MATCH($K277,SEFA!$K:$K,0))</f>
        <v/>
      </c>
      <c r="M277" s="105" t="str">
        <f>IF(ISBLANK($D277),"",MATCH($K277,'RECEIVED FROM NONSTATE'!$L:$L,0))</f>
        <v/>
      </c>
      <c r="N277" s="100" t="str">
        <f t="shared" si="19"/>
        <v/>
      </c>
    </row>
    <row r="278" spans="1:14">
      <c r="A278" s="118" t="str">
        <f t="shared" si="16"/>
        <v/>
      </c>
      <c r="B278" s="25"/>
      <c r="C278" s="105" t="str">
        <f>IF($B278&gt;0,VLOOKUP($B278,'State Agencies 070824'!$H:$L,3,FALSE),"")</f>
        <v/>
      </c>
      <c r="D278" s="23"/>
      <c r="E278" s="28"/>
      <c r="F278" s="105" t="str">
        <f>IF($D278&gt;0,VLOOKUP($D278,'ALN 070824'!$A:$C,2,FALSE),"")</f>
        <v/>
      </c>
      <c r="G278" s="44"/>
      <c r="H278" s="26"/>
      <c r="J278" s="100" t="str">
        <f t="shared" si="17"/>
        <v/>
      </c>
      <c r="K278" s="100" t="str">
        <f t="shared" si="18"/>
        <v/>
      </c>
      <c r="L278" s="105" t="str">
        <f>IF(ISBLANK($D278),"",MATCH($K278,SEFA!$K:$K,0))</f>
        <v/>
      </c>
      <c r="M278" s="105" t="str">
        <f>IF(ISBLANK($D278),"",MATCH($K278,'RECEIVED FROM NONSTATE'!$L:$L,0))</f>
        <v/>
      </c>
      <c r="N278" s="100" t="str">
        <f t="shared" si="19"/>
        <v/>
      </c>
    </row>
    <row r="279" spans="1:14">
      <c r="A279" s="118" t="str">
        <f t="shared" si="16"/>
        <v/>
      </c>
      <c r="B279" s="25"/>
      <c r="C279" s="105" t="str">
        <f>IF($B279&gt;0,VLOOKUP($B279,'State Agencies 070824'!$H:$L,3,FALSE),"")</f>
        <v/>
      </c>
      <c r="D279" s="23"/>
      <c r="E279" s="28"/>
      <c r="F279" s="105" t="str">
        <f>IF($D279&gt;0,VLOOKUP($D279,'ALN 070824'!$A:$C,2,FALSE),"")</f>
        <v/>
      </c>
      <c r="G279" s="44"/>
      <c r="H279" s="26"/>
      <c r="J279" s="100" t="str">
        <f t="shared" si="17"/>
        <v/>
      </c>
      <c r="K279" s="100" t="str">
        <f t="shared" si="18"/>
        <v/>
      </c>
      <c r="L279" s="105" t="str">
        <f>IF(ISBLANK($D279),"",MATCH($K279,SEFA!$K:$K,0))</f>
        <v/>
      </c>
      <c r="M279" s="105" t="str">
        <f>IF(ISBLANK($D279),"",MATCH($K279,'RECEIVED FROM NONSTATE'!$L:$L,0))</f>
        <v/>
      </c>
      <c r="N279" s="100" t="str">
        <f t="shared" si="19"/>
        <v/>
      </c>
    </row>
    <row r="280" spans="1:14">
      <c r="A280" s="118" t="str">
        <f t="shared" si="16"/>
        <v/>
      </c>
      <c r="B280" s="25"/>
      <c r="C280" s="105" t="str">
        <f>IF($B280&gt;0,VLOOKUP($B280,'State Agencies 070824'!$H:$L,3,FALSE),"")</f>
        <v/>
      </c>
      <c r="D280" s="23"/>
      <c r="E280" s="28"/>
      <c r="F280" s="105" t="str">
        <f>IF($D280&gt;0,VLOOKUP($D280,'ALN 070824'!$A:$C,2,FALSE),"")</f>
        <v/>
      </c>
      <c r="G280" s="44"/>
      <c r="H280" s="26"/>
      <c r="J280" s="100" t="str">
        <f t="shared" si="17"/>
        <v/>
      </c>
      <c r="K280" s="100" t="str">
        <f t="shared" si="18"/>
        <v/>
      </c>
      <c r="L280" s="105" t="str">
        <f>IF(ISBLANK($D280),"",MATCH($K280,SEFA!$K:$K,0))</f>
        <v/>
      </c>
      <c r="M280" s="105" t="str">
        <f>IF(ISBLANK($D280),"",MATCH($K280,'RECEIVED FROM NONSTATE'!$L:$L,0))</f>
        <v/>
      </c>
      <c r="N280" s="100" t="str">
        <f t="shared" si="19"/>
        <v/>
      </c>
    </row>
    <row r="281" spans="1:14">
      <c r="A281" s="118" t="str">
        <f t="shared" si="16"/>
        <v/>
      </c>
      <c r="B281" s="25"/>
      <c r="C281" s="105" t="str">
        <f>IF($B281&gt;0,VLOOKUP($B281,'State Agencies 070824'!$H:$L,3,FALSE),"")</f>
        <v/>
      </c>
      <c r="D281" s="23"/>
      <c r="E281" s="28"/>
      <c r="F281" s="105" t="str">
        <f>IF($D281&gt;0,VLOOKUP($D281,'ALN 070824'!$A:$C,2,FALSE),"")</f>
        <v/>
      </c>
      <c r="G281" s="44"/>
      <c r="H281" s="26"/>
      <c r="J281" s="100" t="str">
        <f t="shared" si="17"/>
        <v/>
      </c>
      <c r="K281" s="100" t="str">
        <f t="shared" si="18"/>
        <v/>
      </c>
      <c r="L281" s="105" t="str">
        <f>IF(ISBLANK($D281),"",MATCH($K281,SEFA!$K:$K,0))</f>
        <v/>
      </c>
      <c r="M281" s="105" t="str">
        <f>IF(ISBLANK($D281),"",MATCH($K281,'RECEIVED FROM NONSTATE'!$L:$L,0))</f>
        <v/>
      </c>
      <c r="N281" s="100" t="str">
        <f t="shared" si="19"/>
        <v/>
      </c>
    </row>
    <row r="282" spans="1:14">
      <c r="A282" s="118" t="str">
        <f t="shared" si="16"/>
        <v/>
      </c>
      <c r="B282" s="25"/>
      <c r="C282" s="105" t="str">
        <f>IF($B282&gt;0,VLOOKUP($B282,'State Agencies 070824'!$H:$L,3,FALSE),"")</f>
        <v/>
      </c>
      <c r="D282" s="23"/>
      <c r="E282" s="28"/>
      <c r="F282" s="105" t="str">
        <f>IF($D282&gt;0,VLOOKUP($D282,'ALN 070824'!$A:$C,2,FALSE),"")</f>
        <v/>
      </c>
      <c r="G282" s="44"/>
      <c r="H282" s="26"/>
      <c r="J282" s="100" t="str">
        <f t="shared" si="17"/>
        <v/>
      </c>
      <c r="K282" s="100" t="str">
        <f t="shared" si="18"/>
        <v/>
      </c>
      <c r="L282" s="105" t="str">
        <f>IF(ISBLANK($D282),"",MATCH($K282,SEFA!$K:$K,0))</f>
        <v/>
      </c>
      <c r="M282" s="105" t="str">
        <f>IF(ISBLANK($D282),"",MATCH($K282,'RECEIVED FROM NONSTATE'!$L:$L,0))</f>
        <v/>
      </c>
      <c r="N282" s="100" t="str">
        <f t="shared" si="19"/>
        <v/>
      </c>
    </row>
    <row r="283" spans="1:14">
      <c r="A283" s="118" t="str">
        <f t="shared" si="16"/>
        <v/>
      </c>
      <c r="B283" s="25"/>
      <c r="C283" s="105" t="str">
        <f>IF($B283&gt;0,VLOOKUP($B283,'State Agencies 070824'!$H:$L,3,FALSE),"")</f>
        <v/>
      </c>
      <c r="D283" s="23"/>
      <c r="E283" s="28"/>
      <c r="F283" s="105" t="str">
        <f>IF($D283&gt;0,VLOOKUP($D283,'ALN 070824'!$A:$C,2,FALSE),"")</f>
        <v/>
      </c>
      <c r="G283" s="44"/>
      <c r="H283" s="26"/>
      <c r="J283" s="100" t="str">
        <f t="shared" si="17"/>
        <v/>
      </c>
      <c r="K283" s="100" t="str">
        <f t="shared" si="18"/>
        <v/>
      </c>
      <c r="L283" s="105" t="str">
        <f>IF(ISBLANK($D283),"",MATCH($K283,SEFA!$K:$K,0))</f>
        <v/>
      </c>
      <c r="M283" s="105" t="str">
        <f>IF(ISBLANK($D283),"",MATCH($K283,'RECEIVED FROM NONSTATE'!$L:$L,0))</f>
        <v/>
      </c>
      <c r="N283" s="100" t="str">
        <f t="shared" si="19"/>
        <v/>
      </c>
    </row>
    <row r="284" spans="1:14">
      <c r="A284" s="118" t="str">
        <f t="shared" si="16"/>
        <v/>
      </c>
      <c r="B284" s="25"/>
      <c r="C284" s="105" t="str">
        <f>IF($B284&gt;0,VLOOKUP($B284,'State Agencies 070824'!$H:$L,3,FALSE),"")</f>
        <v/>
      </c>
      <c r="D284" s="23"/>
      <c r="E284" s="28"/>
      <c r="F284" s="105" t="str">
        <f>IF($D284&gt;0,VLOOKUP($D284,'ALN 070824'!$A:$C,2,FALSE),"")</f>
        <v/>
      </c>
      <c r="G284" s="44"/>
      <c r="H284" s="26"/>
      <c r="J284" s="100" t="str">
        <f t="shared" si="17"/>
        <v/>
      </c>
      <c r="K284" s="100" t="str">
        <f t="shared" si="18"/>
        <v/>
      </c>
      <c r="L284" s="105" t="str">
        <f>IF(ISBLANK($D284),"",MATCH($K284,SEFA!$K:$K,0))</f>
        <v/>
      </c>
      <c r="M284" s="105" t="str">
        <f>IF(ISBLANK($D284),"",MATCH($K284,'RECEIVED FROM NONSTATE'!$L:$L,0))</f>
        <v/>
      </c>
      <c r="N284" s="100" t="str">
        <f t="shared" si="19"/>
        <v/>
      </c>
    </row>
    <row r="285" spans="1:14">
      <c r="A285" s="118" t="str">
        <f t="shared" si="16"/>
        <v/>
      </c>
      <c r="B285" s="25"/>
      <c r="C285" s="105" t="str">
        <f>IF($B285&gt;0,VLOOKUP($B285,'State Agencies 070824'!$H:$L,3,FALSE),"")</f>
        <v/>
      </c>
      <c r="D285" s="23"/>
      <c r="E285" s="28"/>
      <c r="F285" s="105" t="str">
        <f>IF($D285&gt;0,VLOOKUP($D285,'ALN 070824'!$A:$C,2,FALSE),"")</f>
        <v/>
      </c>
      <c r="G285" s="44"/>
      <c r="H285" s="26"/>
      <c r="J285" s="100" t="str">
        <f t="shared" si="17"/>
        <v/>
      </c>
      <c r="K285" s="100" t="str">
        <f t="shared" si="18"/>
        <v/>
      </c>
      <c r="L285" s="105" t="str">
        <f>IF(ISBLANK($D285),"",MATCH($K285,SEFA!$K:$K,0))</f>
        <v/>
      </c>
      <c r="M285" s="105" t="str">
        <f>IF(ISBLANK($D285),"",MATCH($K285,'RECEIVED FROM NONSTATE'!$L:$L,0))</f>
        <v/>
      </c>
      <c r="N285" s="100" t="str">
        <f t="shared" si="19"/>
        <v/>
      </c>
    </row>
    <row r="286" spans="1:14">
      <c r="A286" s="118" t="str">
        <f t="shared" si="16"/>
        <v/>
      </c>
      <c r="B286" s="25"/>
      <c r="C286" s="105" t="str">
        <f>IF($B286&gt;0,VLOOKUP($B286,'State Agencies 070824'!$H:$L,3,FALSE),"")</f>
        <v/>
      </c>
      <c r="D286" s="23"/>
      <c r="E286" s="28"/>
      <c r="F286" s="105" t="str">
        <f>IF($D286&gt;0,VLOOKUP($D286,'ALN 070824'!$A:$C,2,FALSE),"")</f>
        <v/>
      </c>
      <c r="G286" s="44"/>
      <c r="H286" s="26"/>
      <c r="J286" s="100" t="str">
        <f t="shared" si="17"/>
        <v/>
      </c>
      <c r="K286" s="100" t="str">
        <f t="shared" si="18"/>
        <v/>
      </c>
      <c r="L286" s="105" t="str">
        <f>IF(ISBLANK($D286),"",MATCH($K286,SEFA!$K:$K,0))</f>
        <v/>
      </c>
      <c r="M286" s="105" t="str">
        <f>IF(ISBLANK($D286),"",MATCH($K286,'RECEIVED FROM NONSTATE'!$L:$L,0))</f>
        <v/>
      </c>
      <c r="N286" s="100" t="str">
        <f t="shared" si="19"/>
        <v/>
      </c>
    </row>
    <row r="287" spans="1:14">
      <c r="A287" s="118" t="str">
        <f t="shared" si="16"/>
        <v/>
      </c>
      <c r="B287" s="25"/>
      <c r="C287" s="105" t="str">
        <f>IF($B287&gt;0,VLOOKUP($B287,'State Agencies 070824'!$H:$L,3,FALSE),"")</f>
        <v/>
      </c>
      <c r="D287" s="23"/>
      <c r="E287" s="28"/>
      <c r="F287" s="105" t="str">
        <f>IF($D287&gt;0,VLOOKUP($D287,'ALN 070824'!$A:$C,2,FALSE),"")</f>
        <v/>
      </c>
      <c r="G287" s="44"/>
      <c r="H287" s="26"/>
      <c r="J287" s="100" t="str">
        <f t="shared" si="17"/>
        <v/>
      </c>
      <c r="K287" s="100" t="str">
        <f t="shared" si="18"/>
        <v/>
      </c>
      <c r="L287" s="105" t="str">
        <f>IF(ISBLANK($D287),"",MATCH($K287,SEFA!$K:$K,0))</f>
        <v/>
      </c>
      <c r="M287" s="105" t="str">
        <f>IF(ISBLANK($D287),"",MATCH($K287,'RECEIVED FROM NONSTATE'!$L:$L,0))</f>
        <v/>
      </c>
      <c r="N287" s="100" t="str">
        <f t="shared" si="19"/>
        <v/>
      </c>
    </row>
    <row r="288" spans="1:14">
      <c r="A288" s="118" t="str">
        <f t="shared" si="16"/>
        <v/>
      </c>
      <c r="B288" s="25"/>
      <c r="C288" s="105" t="str">
        <f>IF($B288&gt;0,VLOOKUP($B288,'State Agencies 070824'!$H:$L,3,FALSE),"")</f>
        <v/>
      </c>
      <c r="D288" s="23"/>
      <c r="E288" s="28"/>
      <c r="F288" s="105" t="str">
        <f>IF($D288&gt;0,VLOOKUP($D288,'ALN 070824'!$A:$C,2,FALSE),"")</f>
        <v/>
      </c>
      <c r="G288" s="44"/>
      <c r="H288" s="26"/>
      <c r="J288" s="100" t="str">
        <f t="shared" si="17"/>
        <v/>
      </c>
      <c r="K288" s="100" t="str">
        <f t="shared" si="18"/>
        <v/>
      </c>
      <c r="L288" s="105" t="str">
        <f>IF(ISBLANK($D288),"",MATCH($K288,SEFA!$K:$K,0))</f>
        <v/>
      </c>
      <c r="M288" s="105" t="str">
        <f>IF(ISBLANK($D288),"",MATCH($K288,'RECEIVED FROM NONSTATE'!$L:$L,0))</f>
        <v/>
      </c>
      <c r="N288" s="100" t="str">
        <f t="shared" si="19"/>
        <v/>
      </c>
    </row>
    <row r="289" spans="1:14">
      <c r="A289" s="118" t="str">
        <f t="shared" si="16"/>
        <v/>
      </c>
      <c r="B289" s="25"/>
      <c r="C289" s="105" t="str">
        <f>IF($B289&gt;0,VLOOKUP($B289,'State Agencies 070824'!$H:$L,3,FALSE),"")</f>
        <v/>
      </c>
      <c r="D289" s="23"/>
      <c r="E289" s="28"/>
      <c r="F289" s="105" t="str">
        <f>IF($D289&gt;0,VLOOKUP($D289,'ALN 070824'!$A:$C,2,FALSE),"")</f>
        <v/>
      </c>
      <c r="G289" s="44"/>
      <c r="H289" s="26"/>
      <c r="J289" s="100" t="str">
        <f t="shared" si="17"/>
        <v/>
      </c>
      <c r="K289" s="100" t="str">
        <f t="shared" si="18"/>
        <v/>
      </c>
      <c r="L289" s="105" t="str">
        <f>IF(ISBLANK($D289),"",MATCH($K289,SEFA!$K:$K,0))</f>
        <v/>
      </c>
      <c r="M289" s="105" t="str">
        <f>IF(ISBLANK($D289),"",MATCH($K289,'RECEIVED FROM NONSTATE'!$L:$L,0))</f>
        <v/>
      </c>
      <c r="N289" s="100" t="str">
        <f t="shared" si="19"/>
        <v/>
      </c>
    </row>
    <row r="290" spans="1:14">
      <c r="A290" s="118" t="str">
        <f t="shared" si="16"/>
        <v/>
      </c>
      <c r="B290" s="25"/>
      <c r="C290" s="105" t="str">
        <f>IF($B290&gt;0,VLOOKUP($B290,'State Agencies 070824'!$H:$L,3,FALSE),"")</f>
        <v/>
      </c>
      <c r="D290" s="23"/>
      <c r="E290" s="28"/>
      <c r="F290" s="105" t="str">
        <f>IF($D290&gt;0,VLOOKUP($D290,'ALN 070824'!$A:$C,2,FALSE),"")</f>
        <v/>
      </c>
      <c r="G290" s="44"/>
      <c r="H290" s="26"/>
      <c r="J290" s="100" t="str">
        <f t="shared" si="17"/>
        <v/>
      </c>
      <c r="K290" s="100" t="str">
        <f t="shared" si="18"/>
        <v/>
      </c>
      <c r="L290" s="105" t="str">
        <f>IF(ISBLANK($D290),"",MATCH($K290,SEFA!$K:$K,0))</f>
        <v/>
      </c>
      <c r="M290" s="105" t="str">
        <f>IF(ISBLANK($D290),"",MATCH($K290,'RECEIVED FROM NONSTATE'!$L:$L,0))</f>
        <v/>
      </c>
      <c r="N290" s="100" t="str">
        <f t="shared" si="19"/>
        <v/>
      </c>
    </row>
    <row r="291" spans="1:14">
      <c r="A291" s="118" t="str">
        <f t="shared" si="16"/>
        <v/>
      </c>
      <c r="B291" s="25"/>
      <c r="C291" s="105" t="str">
        <f>IF($B291&gt;0,VLOOKUP($B291,'State Agencies 070824'!$H:$L,3,FALSE),"")</f>
        <v/>
      </c>
      <c r="D291" s="23"/>
      <c r="E291" s="28"/>
      <c r="F291" s="105" t="str">
        <f>IF($D291&gt;0,VLOOKUP($D291,'ALN 070824'!$A:$C,2,FALSE),"")</f>
        <v/>
      </c>
      <c r="G291" s="44"/>
      <c r="H291" s="26"/>
      <c r="J291" s="100" t="str">
        <f t="shared" si="17"/>
        <v/>
      </c>
      <c r="K291" s="100" t="str">
        <f t="shared" si="18"/>
        <v/>
      </c>
      <c r="L291" s="105" t="str">
        <f>IF(ISBLANK($D291),"",MATCH($K291,SEFA!$K:$K,0))</f>
        <v/>
      </c>
      <c r="M291" s="105" t="str">
        <f>IF(ISBLANK($D291),"",MATCH($K291,'RECEIVED FROM NONSTATE'!$L:$L,0))</f>
        <v/>
      </c>
      <c r="N291" s="100" t="str">
        <f t="shared" si="19"/>
        <v/>
      </c>
    </row>
    <row r="292" spans="1:14">
      <c r="A292" s="118" t="str">
        <f t="shared" si="16"/>
        <v/>
      </c>
      <c r="B292" s="25"/>
      <c r="C292" s="105" t="str">
        <f>IF($B292&gt;0,VLOOKUP($B292,'State Agencies 070824'!$H:$L,3,FALSE),"")</f>
        <v/>
      </c>
      <c r="D292" s="23"/>
      <c r="E292" s="28"/>
      <c r="F292" s="105" t="str">
        <f>IF($D292&gt;0,VLOOKUP($D292,'ALN 070824'!$A:$C,2,FALSE),"")</f>
        <v/>
      </c>
      <c r="G292" s="44"/>
      <c r="H292" s="26"/>
      <c r="J292" s="100" t="str">
        <f t="shared" si="17"/>
        <v/>
      </c>
      <c r="K292" s="100" t="str">
        <f t="shared" si="18"/>
        <v/>
      </c>
      <c r="L292" s="105" t="str">
        <f>IF(ISBLANK($D292),"",MATCH($K292,SEFA!$K:$K,0))</f>
        <v/>
      </c>
      <c r="M292" s="105" t="str">
        <f>IF(ISBLANK($D292),"",MATCH($K292,'RECEIVED FROM NONSTATE'!$L:$L,0))</f>
        <v/>
      </c>
      <c r="N292" s="100" t="str">
        <f t="shared" si="19"/>
        <v/>
      </c>
    </row>
    <row r="293" spans="1:14">
      <c r="A293" s="118" t="str">
        <f t="shared" si="16"/>
        <v/>
      </c>
      <c r="B293" s="25"/>
      <c r="C293" s="105" t="str">
        <f>IF($B293&gt;0,VLOOKUP($B293,'State Agencies 070824'!$H:$L,3,FALSE),"")</f>
        <v/>
      </c>
      <c r="D293" s="23"/>
      <c r="E293" s="28"/>
      <c r="F293" s="105" t="str">
        <f>IF($D293&gt;0,VLOOKUP($D293,'ALN 070824'!$A:$C,2,FALSE),"")</f>
        <v/>
      </c>
      <c r="G293" s="44"/>
      <c r="H293" s="26"/>
      <c r="J293" s="100" t="str">
        <f t="shared" si="17"/>
        <v/>
      </c>
      <c r="K293" s="100" t="str">
        <f t="shared" si="18"/>
        <v/>
      </c>
      <c r="L293" s="105" t="str">
        <f>IF(ISBLANK($D293),"",MATCH($K293,SEFA!$K:$K,0))</f>
        <v/>
      </c>
      <c r="M293" s="105" t="str">
        <f>IF(ISBLANK($D293),"",MATCH($K293,'RECEIVED FROM NONSTATE'!$L:$L,0))</f>
        <v/>
      </c>
      <c r="N293" s="100" t="str">
        <f t="shared" si="19"/>
        <v/>
      </c>
    </row>
    <row r="294" spans="1:14">
      <c r="A294" s="118" t="str">
        <f t="shared" si="16"/>
        <v/>
      </c>
      <c r="B294" s="25"/>
      <c r="C294" s="105" t="str">
        <f>IF($B294&gt;0,VLOOKUP($B294,'State Agencies 070824'!$H:$L,3,FALSE),"")</f>
        <v/>
      </c>
      <c r="D294" s="23"/>
      <c r="E294" s="28"/>
      <c r="F294" s="105" t="str">
        <f>IF($D294&gt;0,VLOOKUP($D294,'ALN 070824'!$A:$C,2,FALSE),"")</f>
        <v/>
      </c>
      <c r="G294" s="44"/>
      <c r="H294" s="26"/>
      <c r="J294" s="100" t="str">
        <f t="shared" si="17"/>
        <v/>
      </c>
      <c r="K294" s="100" t="str">
        <f t="shared" si="18"/>
        <v/>
      </c>
      <c r="L294" s="105" t="str">
        <f>IF(ISBLANK($D294),"",MATCH($K294,SEFA!$K:$K,0))</f>
        <v/>
      </c>
      <c r="M294" s="105" t="str">
        <f>IF(ISBLANK($D294),"",MATCH($K294,'RECEIVED FROM NONSTATE'!$L:$L,0))</f>
        <v/>
      </c>
      <c r="N294" s="100" t="str">
        <f t="shared" si="19"/>
        <v/>
      </c>
    </row>
    <row r="295" spans="1:14">
      <c r="A295" s="118" t="str">
        <f t="shared" si="16"/>
        <v/>
      </c>
      <c r="B295" s="25"/>
      <c r="C295" s="105" t="str">
        <f>IF($B295&gt;0,VLOOKUP($B295,'State Agencies 070824'!$H:$L,3,FALSE),"")</f>
        <v/>
      </c>
      <c r="D295" s="23"/>
      <c r="E295" s="28"/>
      <c r="F295" s="105" t="str">
        <f>IF($D295&gt;0,VLOOKUP($D295,'ALN 070824'!$A:$C,2,FALSE),"")</f>
        <v/>
      </c>
      <c r="G295" s="44"/>
      <c r="H295" s="26"/>
      <c r="J295" s="100" t="str">
        <f t="shared" si="17"/>
        <v/>
      </c>
      <c r="K295" s="100" t="str">
        <f t="shared" si="18"/>
        <v/>
      </c>
      <c r="L295" s="105" t="str">
        <f>IF(ISBLANK($D295),"",MATCH($K295,SEFA!$K:$K,0))</f>
        <v/>
      </c>
      <c r="M295" s="105" t="str">
        <f>IF(ISBLANK($D295),"",MATCH($K295,'RECEIVED FROM NONSTATE'!$L:$L,0))</f>
        <v/>
      </c>
      <c r="N295" s="100" t="str">
        <f t="shared" si="19"/>
        <v/>
      </c>
    </row>
    <row r="296" spans="1:14">
      <c r="A296" s="118" t="str">
        <f t="shared" si="16"/>
        <v/>
      </c>
      <c r="B296" s="25"/>
      <c r="C296" s="105" t="str">
        <f>IF($B296&gt;0,VLOOKUP($B296,'State Agencies 070824'!$H:$L,3,FALSE),"")</f>
        <v/>
      </c>
      <c r="D296" s="23"/>
      <c r="E296" s="28"/>
      <c r="F296" s="105" t="str">
        <f>IF($D296&gt;0,VLOOKUP($D296,'ALN 070824'!$A:$C,2,FALSE),"")</f>
        <v/>
      </c>
      <c r="G296" s="44"/>
      <c r="H296" s="26"/>
      <c r="J296" s="100" t="str">
        <f t="shared" si="17"/>
        <v/>
      </c>
      <c r="K296" s="100" t="str">
        <f t="shared" si="18"/>
        <v/>
      </c>
      <c r="L296" s="105" t="str">
        <f>IF(ISBLANK($D296),"",MATCH($K296,SEFA!$K:$K,0))</f>
        <v/>
      </c>
      <c r="M296" s="105" t="str">
        <f>IF(ISBLANK($D296),"",MATCH($K296,'RECEIVED FROM NONSTATE'!$L:$L,0))</f>
        <v/>
      </c>
      <c r="N296" s="100" t="str">
        <f t="shared" si="19"/>
        <v/>
      </c>
    </row>
    <row r="297" spans="1:14">
      <c r="A297" s="118" t="str">
        <f t="shared" si="16"/>
        <v/>
      </c>
      <c r="B297" s="25"/>
      <c r="C297" s="105" t="str">
        <f>IF($B297&gt;0,VLOOKUP($B297,'State Agencies 070824'!$H:$L,3,FALSE),"")</f>
        <v/>
      </c>
      <c r="D297" s="23"/>
      <c r="E297" s="28"/>
      <c r="F297" s="105" t="str">
        <f>IF($D297&gt;0,VLOOKUP($D297,'ALN 070824'!$A:$C,2,FALSE),"")</f>
        <v/>
      </c>
      <c r="G297" s="44"/>
      <c r="H297" s="26"/>
      <c r="J297" s="100" t="str">
        <f t="shared" si="17"/>
        <v/>
      </c>
      <c r="K297" s="100" t="str">
        <f t="shared" si="18"/>
        <v/>
      </c>
      <c r="L297" s="105" t="str">
        <f>IF(ISBLANK($D297),"",MATCH($K297,SEFA!$K:$K,0))</f>
        <v/>
      </c>
      <c r="M297" s="105" t="str">
        <f>IF(ISBLANK($D297),"",MATCH($K297,'RECEIVED FROM NONSTATE'!$L:$L,0))</f>
        <v/>
      </c>
      <c r="N297" s="100" t="str">
        <f t="shared" si="19"/>
        <v/>
      </c>
    </row>
    <row r="298" spans="1:14">
      <c r="A298" s="118" t="str">
        <f t="shared" si="16"/>
        <v/>
      </c>
      <c r="B298" s="25"/>
      <c r="C298" s="105" t="str">
        <f>IF($B298&gt;0,VLOOKUP($B298,'State Agencies 070824'!$H:$L,3,FALSE),"")</f>
        <v/>
      </c>
      <c r="D298" s="23"/>
      <c r="E298" s="28"/>
      <c r="F298" s="105" t="str">
        <f>IF($D298&gt;0,VLOOKUP($D298,'ALN 070824'!$A:$C,2,FALSE),"")</f>
        <v/>
      </c>
      <c r="G298" s="44"/>
      <c r="H298" s="26"/>
      <c r="J298" s="100" t="str">
        <f t="shared" si="17"/>
        <v/>
      </c>
      <c r="K298" s="100" t="str">
        <f t="shared" si="18"/>
        <v/>
      </c>
      <c r="L298" s="105" t="str">
        <f>IF(ISBLANK($D298),"",MATCH($K298,SEFA!$K:$K,0))</f>
        <v/>
      </c>
      <c r="M298" s="105" t="str">
        <f>IF(ISBLANK($D298),"",MATCH($K298,'RECEIVED FROM NONSTATE'!$L:$L,0))</f>
        <v/>
      </c>
      <c r="N298" s="100" t="str">
        <f t="shared" si="19"/>
        <v/>
      </c>
    </row>
    <row r="299" spans="1:14">
      <c r="A299" s="118" t="str">
        <f t="shared" si="16"/>
        <v/>
      </c>
      <c r="B299" s="25"/>
      <c r="C299" s="105" t="str">
        <f>IF($B299&gt;0,VLOOKUP($B299,'State Agencies 070824'!$H:$L,3,FALSE),"")</f>
        <v/>
      </c>
      <c r="D299" s="23"/>
      <c r="E299" s="28"/>
      <c r="F299" s="105" t="str">
        <f>IF($D299&gt;0,VLOOKUP($D299,'ALN 070824'!$A:$C,2,FALSE),"")</f>
        <v/>
      </c>
      <c r="G299" s="44"/>
      <c r="H299" s="26"/>
      <c r="J299" s="100" t="str">
        <f t="shared" si="17"/>
        <v/>
      </c>
      <c r="K299" s="100" t="str">
        <f t="shared" si="18"/>
        <v/>
      </c>
      <c r="L299" s="105" t="str">
        <f>IF(ISBLANK($D299),"",MATCH($K299,SEFA!$K:$K,0))</f>
        <v/>
      </c>
      <c r="M299" s="105" t="str">
        <f>IF(ISBLANK($D299),"",MATCH($K299,'RECEIVED FROM NONSTATE'!$L:$L,0))</f>
        <v/>
      </c>
      <c r="N299" s="100" t="str">
        <f t="shared" si="19"/>
        <v/>
      </c>
    </row>
    <row r="300" spans="1:14">
      <c r="A300" s="118" t="str">
        <f t="shared" si="16"/>
        <v/>
      </c>
      <c r="B300" s="25"/>
      <c r="C300" s="105" t="str">
        <f>IF($B300&gt;0,VLOOKUP($B300,'State Agencies 070824'!$H:$L,3,FALSE),"")</f>
        <v/>
      </c>
      <c r="D300" s="23"/>
      <c r="E300" s="28"/>
      <c r="F300" s="105" t="str">
        <f>IF($D300&gt;0,VLOOKUP($D300,'ALN 070824'!$A:$C,2,FALSE),"")</f>
        <v/>
      </c>
      <c r="G300" s="44"/>
      <c r="H300" s="26"/>
      <c r="J300" s="100" t="str">
        <f t="shared" si="17"/>
        <v/>
      </c>
      <c r="K300" s="100" t="str">
        <f t="shared" si="18"/>
        <v/>
      </c>
      <c r="L300" s="105" t="str">
        <f>IF(ISBLANK($D300),"",MATCH($K300,SEFA!$K:$K,0))</f>
        <v/>
      </c>
      <c r="M300" s="105" t="str">
        <f>IF(ISBLANK($D300),"",MATCH($K300,'RECEIVED FROM NONSTATE'!$L:$L,0))</f>
        <v/>
      </c>
      <c r="N300" s="100" t="str">
        <f t="shared" si="19"/>
        <v/>
      </c>
    </row>
    <row r="301" spans="1:14">
      <c r="A301" s="118" t="str">
        <f t="shared" si="16"/>
        <v/>
      </c>
      <c r="B301" s="25"/>
      <c r="C301" s="105" t="str">
        <f>IF($B301&gt;0,VLOOKUP($B301,'State Agencies 070824'!$H:$L,3,FALSE),"")</f>
        <v/>
      </c>
      <c r="D301" s="23"/>
      <c r="E301" s="28"/>
      <c r="F301" s="105" t="str">
        <f>IF($D301&gt;0,VLOOKUP($D301,'ALN 070824'!$A:$C,2,FALSE),"")</f>
        <v/>
      </c>
      <c r="G301" s="44"/>
      <c r="H301" s="26"/>
      <c r="J301" s="100" t="str">
        <f t="shared" si="17"/>
        <v/>
      </c>
      <c r="K301" s="100" t="str">
        <f t="shared" si="18"/>
        <v/>
      </c>
      <c r="L301" s="105" t="str">
        <f>IF(ISBLANK($D301),"",MATCH($K301,SEFA!$K:$K,0))</f>
        <v/>
      </c>
      <c r="M301" s="105" t="str">
        <f>IF(ISBLANK($D301),"",MATCH($K301,'RECEIVED FROM NONSTATE'!$L:$L,0))</f>
        <v/>
      </c>
      <c r="N301" s="100" t="str">
        <f t="shared" si="19"/>
        <v/>
      </c>
    </row>
    <row r="302" spans="1:14">
      <c r="A302" s="118" t="str">
        <f t="shared" si="16"/>
        <v/>
      </c>
      <c r="B302" s="25"/>
      <c r="C302" s="105" t="str">
        <f>IF($B302&gt;0,VLOOKUP($B302,'State Agencies 070824'!$H:$L,3,FALSE),"")</f>
        <v/>
      </c>
      <c r="D302" s="23"/>
      <c r="E302" s="28"/>
      <c r="F302" s="105" t="str">
        <f>IF($D302&gt;0,VLOOKUP($D302,'ALN 070824'!$A:$C,2,FALSE),"")</f>
        <v/>
      </c>
      <c r="G302" s="44"/>
      <c r="H302" s="26"/>
      <c r="J302" s="100" t="str">
        <f t="shared" si="17"/>
        <v/>
      </c>
      <c r="K302" s="100" t="str">
        <f t="shared" si="18"/>
        <v/>
      </c>
      <c r="L302" s="105" t="str">
        <f>IF(ISBLANK($D302),"",MATCH($K302,SEFA!$K:$K,0))</f>
        <v/>
      </c>
      <c r="M302" s="105" t="str">
        <f>IF(ISBLANK($D302),"",MATCH($K302,'RECEIVED FROM NONSTATE'!$L:$L,0))</f>
        <v/>
      </c>
      <c r="N302" s="100" t="str">
        <f t="shared" si="19"/>
        <v/>
      </c>
    </row>
    <row r="303" spans="1:14">
      <c r="A303" s="118" t="str">
        <f t="shared" si="16"/>
        <v/>
      </c>
      <c r="B303" s="25"/>
      <c r="C303" s="105" t="str">
        <f>IF($B303&gt;0,VLOOKUP($B303,'State Agencies 070824'!$H:$L,3,FALSE),"")</f>
        <v/>
      </c>
      <c r="D303" s="23"/>
      <c r="E303" s="28"/>
      <c r="F303" s="105" t="str">
        <f>IF($D303&gt;0,VLOOKUP($D303,'ALN 070824'!$A:$C,2,FALSE),"")</f>
        <v/>
      </c>
      <c r="G303" s="44"/>
      <c r="H303" s="26"/>
      <c r="J303" s="100" t="str">
        <f t="shared" si="17"/>
        <v/>
      </c>
      <c r="K303" s="100" t="str">
        <f t="shared" si="18"/>
        <v/>
      </c>
      <c r="L303" s="105" t="str">
        <f>IF(ISBLANK($D303),"",MATCH($K303,SEFA!$K:$K,0))</f>
        <v/>
      </c>
      <c r="M303" s="105" t="str">
        <f>IF(ISBLANK($D303),"",MATCH($K303,'RECEIVED FROM NONSTATE'!$L:$L,0))</f>
        <v/>
      </c>
      <c r="N303" s="100" t="str">
        <f t="shared" si="19"/>
        <v/>
      </c>
    </row>
    <row r="304" spans="1:14">
      <c r="A304" s="118" t="str">
        <f t="shared" si="16"/>
        <v/>
      </c>
      <c r="B304" s="25"/>
      <c r="C304" s="105" t="str">
        <f>IF($B304&gt;0,VLOOKUP($B304,'State Agencies 070824'!$H:$L,3,FALSE),"")</f>
        <v/>
      </c>
      <c r="D304" s="23"/>
      <c r="E304" s="28"/>
      <c r="F304" s="105" t="str">
        <f>IF($D304&gt;0,VLOOKUP($D304,'ALN 070824'!$A:$C,2,FALSE),"")</f>
        <v/>
      </c>
      <c r="G304" s="44"/>
      <c r="H304" s="26"/>
      <c r="J304" s="100" t="str">
        <f t="shared" si="17"/>
        <v/>
      </c>
      <c r="K304" s="100" t="str">
        <f t="shared" si="18"/>
        <v/>
      </c>
      <c r="L304" s="105" t="str">
        <f>IF(ISBLANK($D304),"",MATCH($K304,SEFA!$K:$K,0))</f>
        <v/>
      </c>
      <c r="M304" s="105" t="str">
        <f>IF(ISBLANK($D304),"",MATCH($K304,'RECEIVED FROM NONSTATE'!$L:$L,0))</f>
        <v/>
      </c>
      <c r="N304" s="100" t="str">
        <f t="shared" si="19"/>
        <v/>
      </c>
    </row>
    <row r="305" spans="1:14">
      <c r="A305" s="118" t="str">
        <f t="shared" si="16"/>
        <v/>
      </c>
      <c r="B305" s="25"/>
      <c r="C305" s="105" t="str">
        <f>IF($B305&gt;0,VLOOKUP($B305,'State Agencies 070824'!$H:$L,3,FALSE),"")</f>
        <v/>
      </c>
      <c r="D305" s="23"/>
      <c r="E305" s="28"/>
      <c r="F305" s="105" t="str">
        <f>IF($D305&gt;0,VLOOKUP($D305,'ALN 070824'!$A:$C,2,FALSE),"")</f>
        <v/>
      </c>
      <c r="G305" s="44"/>
      <c r="H305" s="26"/>
      <c r="J305" s="100" t="str">
        <f t="shared" si="17"/>
        <v/>
      </c>
      <c r="K305" s="100" t="str">
        <f t="shared" si="18"/>
        <v/>
      </c>
      <c r="L305" s="105" t="str">
        <f>IF(ISBLANK($D305),"",MATCH($K305,SEFA!$K:$K,0))</f>
        <v/>
      </c>
      <c r="M305" s="105" t="str">
        <f>IF(ISBLANK($D305),"",MATCH($K305,'RECEIVED FROM NONSTATE'!$L:$L,0))</f>
        <v/>
      </c>
      <c r="N305" s="100" t="str">
        <f t="shared" si="19"/>
        <v/>
      </c>
    </row>
    <row r="306" spans="1:14">
      <c r="A306" s="118" t="str">
        <f t="shared" si="16"/>
        <v/>
      </c>
      <c r="B306" s="25"/>
      <c r="C306" s="105" t="str">
        <f>IF($B306&gt;0,VLOOKUP($B306,'State Agencies 070824'!$H:$L,3,FALSE),"")</f>
        <v/>
      </c>
      <c r="D306" s="23"/>
      <c r="E306" s="28"/>
      <c r="F306" s="105" t="str">
        <f>IF($D306&gt;0,VLOOKUP($D306,'ALN 070824'!$A:$C,2,FALSE),"")</f>
        <v/>
      </c>
      <c r="G306" s="44"/>
      <c r="H306" s="26"/>
      <c r="J306" s="100" t="str">
        <f t="shared" si="17"/>
        <v/>
      </c>
      <c r="K306" s="100" t="str">
        <f t="shared" si="18"/>
        <v/>
      </c>
      <c r="L306" s="105" t="str">
        <f>IF(ISBLANK($D306),"",MATCH($K306,SEFA!$K:$K,0))</f>
        <v/>
      </c>
      <c r="M306" s="105" t="str">
        <f>IF(ISBLANK($D306),"",MATCH($K306,'RECEIVED FROM NONSTATE'!$L:$L,0))</f>
        <v/>
      </c>
      <c r="N306" s="100" t="str">
        <f t="shared" si="19"/>
        <v/>
      </c>
    </row>
    <row r="307" spans="1:14">
      <c r="A307" s="118" t="str">
        <f t="shared" si="16"/>
        <v/>
      </c>
      <c r="B307" s="25"/>
      <c r="C307" s="105" t="str">
        <f>IF($B307&gt;0,VLOOKUP($B307,'State Agencies 070824'!$H:$L,3,FALSE),"")</f>
        <v/>
      </c>
      <c r="D307" s="23"/>
      <c r="E307" s="28"/>
      <c r="F307" s="105" t="str">
        <f>IF($D307&gt;0,VLOOKUP($D307,'ALN 070824'!$A:$C,2,FALSE),"")</f>
        <v/>
      </c>
      <c r="G307" s="44"/>
      <c r="H307" s="26"/>
      <c r="J307" s="100" t="str">
        <f t="shared" si="17"/>
        <v/>
      </c>
      <c r="K307" s="100" t="str">
        <f t="shared" si="18"/>
        <v/>
      </c>
      <c r="L307" s="105" t="str">
        <f>IF(ISBLANK($D307),"",MATCH($K307,SEFA!$K:$K,0))</f>
        <v/>
      </c>
      <c r="M307" s="105" t="str">
        <f>IF(ISBLANK($D307),"",MATCH($K307,'RECEIVED FROM NONSTATE'!$L:$L,0))</f>
        <v/>
      </c>
      <c r="N307" s="100" t="str">
        <f t="shared" si="19"/>
        <v/>
      </c>
    </row>
    <row r="308" spans="1:14">
      <c r="A308" s="118" t="str">
        <f t="shared" si="16"/>
        <v/>
      </c>
      <c r="B308" s="25"/>
      <c r="C308" s="105" t="str">
        <f>IF($B308&gt;0,VLOOKUP($B308,'State Agencies 070824'!$H:$L,3,FALSE),"")</f>
        <v/>
      </c>
      <c r="D308" s="23"/>
      <c r="E308" s="28"/>
      <c r="F308" s="105" t="str">
        <f>IF($D308&gt;0,VLOOKUP($D308,'ALN 070824'!$A:$C,2,FALSE),"")</f>
        <v/>
      </c>
      <c r="G308" s="44"/>
      <c r="H308" s="26"/>
      <c r="J308" s="100" t="str">
        <f t="shared" si="17"/>
        <v/>
      </c>
      <c r="K308" s="100" t="str">
        <f t="shared" si="18"/>
        <v/>
      </c>
      <c r="L308" s="105" t="str">
        <f>IF(ISBLANK($D308),"",MATCH($K308,SEFA!$K:$K,0))</f>
        <v/>
      </c>
      <c r="M308" s="105" t="str">
        <f>IF(ISBLANK($D308),"",MATCH($K308,'RECEIVED FROM NONSTATE'!$L:$L,0))</f>
        <v/>
      </c>
      <c r="N308" s="100" t="str">
        <f t="shared" si="19"/>
        <v/>
      </c>
    </row>
    <row r="309" spans="1:14">
      <c r="A309" s="118" t="str">
        <f t="shared" si="16"/>
        <v/>
      </c>
      <c r="B309" s="25"/>
      <c r="C309" s="105" t="str">
        <f>IF($B309&gt;0,VLOOKUP($B309,'State Agencies 070824'!$H:$L,3,FALSE),"")</f>
        <v/>
      </c>
      <c r="D309" s="23"/>
      <c r="E309" s="28"/>
      <c r="F309" s="105" t="str">
        <f>IF($D309&gt;0,VLOOKUP($D309,'ALN 070824'!$A:$C,2,FALSE),"")</f>
        <v/>
      </c>
      <c r="G309" s="44"/>
      <c r="H309" s="26"/>
      <c r="J309" s="100" t="str">
        <f t="shared" si="17"/>
        <v/>
      </c>
      <c r="K309" s="100" t="str">
        <f t="shared" si="18"/>
        <v/>
      </c>
      <c r="L309" s="105" t="str">
        <f>IF(ISBLANK($D309),"",MATCH($K309,SEFA!$K:$K,0))</f>
        <v/>
      </c>
      <c r="M309" s="105" t="str">
        <f>IF(ISBLANK($D309),"",MATCH($K309,'RECEIVED FROM NONSTATE'!$L:$L,0))</f>
        <v/>
      </c>
      <c r="N309" s="100" t="str">
        <f t="shared" si="19"/>
        <v/>
      </c>
    </row>
    <row r="310" spans="1:14">
      <c r="A310" s="118" t="str">
        <f t="shared" si="16"/>
        <v/>
      </c>
      <c r="B310" s="25"/>
      <c r="C310" s="105" t="str">
        <f>IF($B310&gt;0,VLOOKUP($B310,'State Agencies 070824'!$H:$L,3,FALSE),"")</f>
        <v/>
      </c>
      <c r="D310" s="23"/>
      <c r="E310" s="28"/>
      <c r="F310" s="105" t="str">
        <f>IF($D310&gt;0,VLOOKUP($D310,'ALN 070824'!$A:$C,2,FALSE),"")</f>
        <v/>
      </c>
      <c r="G310" s="44"/>
      <c r="H310" s="26"/>
      <c r="J310" s="100" t="str">
        <f t="shared" si="17"/>
        <v/>
      </c>
      <c r="K310" s="100" t="str">
        <f t="shared" si="18"/>
        <v/>
      </c>
      <c r="L310" s="105" t="str">
        <f>IF(ISBLANK($D310),"",MATCH($K310,SEFA!$K:$K,0))</f>
        <v/>
      </c>
      <c r="M310" s="105" t="str">
        <f>IF(ISBLANK($D310),"",MATCH($K310,'RECEIVED FROM NONSTATE'!$L:$L,0))</f>
        <v/>
      </c>
      <c r="N310" s="100" t="str">
        <f t="shared" si="19"/>
        <v/>
      </c>
    </row>
    <row r="311" spans="1:14">
      <c r="A311" s="118" t="str">
        <f t="shared" si="16"/>
        <v/>
      </c>
      <c r="B311" s="25"/>
      <c r="C311" s="105" t="str">
        <f>IF($B311&gt;0,VLOOKUP($B311,'State Agencies 070824'!$H:$L,3,FALSE),"")</f>
        <v/>
      </c>
      <c r="D311" s="23"/>
      <c r="E311" s="28"/>
      <c r="F311" s="105" t="str">
        <f>IF($D311&gt;0,VLOOKUP($D311,'ALN 070824'!$A:$C,2,FALSE),"")</f>
        <v/>
      </c>
      <c r="G311" s="44"/>
      <c r="H311" s="26"/>
      <c r="J311" s="100" t="str">
        <f t="shared" si="17"/>
        <v/>
      </c>
      <c r="K311" s="100" t="str">
        <f t="shared" si="18"/>
        <v/>
      </c>
      <c r="L311" s="105" t="str">
        <f>IF(ISBLANK($D311),"",MATCH($K311,SEFA!$K:$K,0))</f>
        <v/>
      </c>
      <c r="M311" s="105" t="str">
        <f>IF(ISBLANK($D311),"",MATCH($K311,'RECEIVED FROM NONSTATE'!$L:$L,0))</f>
        <v/>
      </c>
      <c r="N311" s="100" t="str">
        <f t="shared" si="19"/>
        <v/>
      </c>
    </row>
    <row r="312" spans="1:14">
      <c r="A312" s="118" t="str">
        <f t="shared" si="16"/>
        <v/>
      </c>
      <c r="B312" s="25"/>
      <c r="C312" s="105" t="str">
        <f>IF($B312&gt;0,VLOOKUP($B312,'State Agencies 070824'!$H:$L,3,FALSE),"")</f>
        <v/>
      </c>
      <c r="D312" s="23"/>
      <c r="E312" s="28"/>
      <c r="F312" s="105" t="str">
        <f>IF($D312&gt;0,VLOOKUP($D312,'ALN 070824'!$A:$C,2,FALSE),"")</f>
        <v/>
      </c>
      <c r="G312" s="44"/>
      <c r="H312" s="26"/>
      <c r="J312" s="100" t="str">
        <f t="shared" si="17"/>
        <v/>
      </c>
      <c r="K312" s="100" t="str">
        <f t="shared" si="18"/>
        <v/>
      </c>
      <c r="L312" s="105" t="str">
        <f>IF(ISBLANK($D312),"",MATCH($K312,SEFA!$K:$K,0))</f>
        <v/>
      </c>
      <c r="M312" s="105" t="str">
        <f>IF(ISBLANK($D312),"",MATCH($K312,'RECEIVED FROM NONSTATE'!$L:$L,0))</f>
        <v/>
      </c>
      <c r="N312" s="100" t="str">
        <f t="shared" si="19"/>
        <v/>
      </c>
    </row>
    <row r="313" spans="1:14">
      <c r="A313" s="118" t="str">
        <f t="shared" si="16"/>
        <v/>
      </c>
      <c r="B313" s="25"/>
      <c r="C313" s="105" t="str">
        <f>IF($B313&gt;0,VLOOKUP($B313,'State Agencies 070824'!$H:$L,3,FALSE),"")</f>
        <v/>
      </c>
      <c r="D313" s="23"/>
      <c r="E313" s="28"/>
      <c r="F313" s="105" t="str">
        <f>IF($D313&gt;0,VLOOKUP($D313,'ALN 070824'!$A:$C,2,FALSE),"")</f>
        <v/>
      </c>
      <c r="G313" s="44"/>
      <c r="H313" s="26"/>
      <c r="J313" s="100" t="str">
        <f t="shared" si="17"/>
        <v/>
      </c>
      <c r="K313" s="100" t="str">
        <f t="shared" si="18"/>
        <v/>
      </c>
      <c r="L313" s="105" t="str">
        <f>IF(ISBLANK($D313),"",MATCH($K313,SEFA!$K:$K,0))</f>
        <v/>
      </c>
      <c r="M313" s="105" t="str">
        <f>IF(ISBLANK($D313),"",MATCH($K313,'RECEIVED FROM NONSTATE'!$L:$L,0))</f>
        <v/>
      </c>
      <c r="N313" s="100" t="str">
        <f t="shared" si="19"/>
        <v/>
      </c>
    </row>
    <row r="314" spans="1:14">
      <c r="A314" s="118" t="str">
        <f t="shared" si="16"/>
        <v/>
      </c>
      <c r="B314" s="25"/>
      <c r="C314" s="105" t="str">
        <f>IF($B314&gt;0,VLOOKUP($B314,'State Agencies 070824'!$H:$L,3,FALSE),"")</f>
        <v/>
      </c>
      <c r="D314" s="23"/>
      <c r="E314" s="28"/>
      <c r="F314" s="105" t="str">
        <f>IF($D314&gt;0,VLOOKUP($D314,'ALN 070824'!$A:$C,2,FALSE),"")</f>
        <v/>
      </c>
      <c r="G314" s="44"/>
      <c r="H314" s="26"/>
      <c r="J314" s="100" t="str">
        <f t="shared" si="17"/>
        <v/>
      </c>
      <c r="K314" s="100" t="str">
        <f t="shared" si="18"/>
        <v/>
      </c>
      <c r="L314" s="105" t="str">
        <f>IF(ISBLANK($D314),"",MATCH($K314,SEFA!$K:$K,0))</f>
        <v/>
      </c>
      <c r="M314" s="105" t="str">
        <f>IF(ISBLANK($D314),"",MATCH($K314,'RECEIVED FROM NONSTATE'!$L:$L,0))</f>
        <v/>
      </c>
      <c r="N314" s="100" t="str">
        <f t="shared" si="19"/>
        <v/>
      </c>
    </row>
    <row r="315" spans="1:14">
      <c r="A315" s="118" t="str">
        <f t="shared" si="16"/>
        <v/>
      </c>
      <c r="B315" s="25"/>
      <c r="C315" s="105" t="str">
        <f>IF($B315&gt;0,VLOOKUP($B315,'State Agencies 070824'!$H:$L,3,FALSE),"")</f>
        <v/>
      </c>
      <c r="D315" s="23"/>
      <c r="E315" s="28"/>
      <c r="F315" s="105" t="str">
        <f>IF($D315&gt;0,VLOOKUP($D315,'ALN 070824'!$A:$C,2,FALSE),"")</f>
        <v/>
      </c>
      <c r="G315" s="44"/>
      <c r="H315" s="26"/>
      <c r="J315" s="100" t="str">
        <f t="shared" si="17"/>
        <v/>
      </c>
      <c r="K315" s="100" t="str">
        <f t="shared" si="18"/>
        <v/>
      </c>
      <c r="L315" s="105" t="str">
        <f>IF(ISBLANK($D315),"",MATCH($K315,SEFA!$K:$K,0))</f>
        <v/>
      </c>
      <c r="M315" s="105" t="str">
        <f>IF(ISBLANK($D315),"",MATCH($K315,'RECEIVED FROM NONSTATE'!$L:$L,0))</f>
        <v/>
      </c>
      <c r="N315" s="100" t="str">
        <f t="shared" si="19"/>
        <v/>
      </c>
    </row>
    <row r="316" spans="1:14">
      <c r="A316" s="118" t="str">
        <f t="shared" si="16"/>
        <v/>
      </c>
      <c r="B316" s="25"/>
      <c r="C316" s="105" t="str">
        <f>IF($B316&gt;0,VLOOKUP($B316,'State Agencies 070824'!$H:$L,3,FALSE),"")</f>
        <v/>
      </c>
      <c r="D316" s="23"/>
      <c r="E316" s="28"/>
      <c r="F316" s="105" t="str">
        <f>IF($D316&gt;0,VLOOKUP($D316,'ALN 070824'!$A:$C,2,FALSE),"")</f>
        <v/>
      </c>
      <c r="G316" s="44"/>
      <c r="H316" s="26"/>
      <c r="J316" s="100" t="str">
        <f t="shared" si="17"/>
        <v/>
      </c>
      <c r="K316" s="100" t="str">
        <f t="shared" si="18"/>
        <v/>
      </c>
      <c r="L316" s="105" t="str">
        <f>IF(ISBLANK($D316),"",MATCH($K316,SEFA!$K:$K,0))</f>
        <v/>
      </c>
      <c r="M316" s="105" t="str">
        <f>IF(ISBLANK($D316),"",MATCH($K316,'RECEIVED FROM NONSTATE'!$L:$L,0))</f>
        <v/>
      </c>
      <c r="N316" s="100" t="str">
        <f t="shared" si="19"/>
        <v/>
      </c>
    </row>
    <row r="317" spans="1:14">
      <c r="A317" s="118" t="str">
        <f t="shared" si="16"/>
        <v/>
      </c>
      <c r="B317" s="25"/>
      <c r="C317" s="105" t="str">
        <f>IF($B317&gt;0,VLOOKUP($B317,'State Agencies 070824'!$H:$L,3,FALSE),"")</f>
        <v/>
      </c>
      <c r="D317" s="23"/>
      <c r="E317" s="28"/>
      <c r="F317" s="105" t="str">
        <f>IF($D317&gt;0,VLOOKUP($D317,'ALN 070824'!$A:$C,2,FALSE),"")</f>
        <v/>
      </c>
      <c r="G317" s="44"/>
      <c r="H317" s="26"/>
      <c r="J317" s="100" t="str">
        <f t="shared" si="17"/>
        <v/>
      </c>
      <c r="K317" s="100" t="str">
        <f t="shared" si="18"/>
        <v/>
      </c>
      <c r="L317" s="105" t="str">
        <f>IF(ISBLANK($D317),"",MATCH($K317,SEFA!$K:$K,0))</f>
        <v/>
      </c>
      <c r="M317" s="105" t="str">
        <f>IF(ISBLANK($D317),"",MATCH($K317,'RECEIVED FROM NONSTATE'!$L:$L,0))</f>
        <v/>
      </c>
      <c r="N317" s="100" t="str">
        <f t="shared" si="19"/>
        <v/>
      </c>
    </row>
    <row r="318" spans="1:14">
      <c r="A318" s="118" t="str">
        <f t="shared" si="16"/>
        <v/>
      </c>
      <c r="B318" s="25"/>
      <c r="C318" s="105" t="str">
        <f>IF($B318&gt;0,VLOOKUP($B318,'State Agencies 070824'!$H:$L,3,FALSE),"")</f>
        <v/>
      </c>
      <c r="D318" s="23"/>
      <c r="E318" s="28"/>
      <c r="F318" s="105" t="str">
        <f>IF($D318&gt;0,VLOOKUP($D318,'ALN 070824'!$A:$C,2,FALSE),"")</f>
        <v/>
      </c>
      <c r="G318" s="44"/>
      <c r="H318" s="26"/>
      <c r="J318" s="100" t="str">
        <f t="shared" si="17"/>
        <v/>
      </c>
      <c r="K318" s="100" t="str">
        <f t="shared" si="18"/>
        <v/>
      </c>
      <c r="L318" s="105" t="str">
        <f>IF(ISBLANK($D318),"",MATCH($K318,SEFA!$K:$K,0))</f>
        <v/>
      </c>
      <c r="M318" s="105" t="str">
        <f>IF(ISBLANK($D318),"",MATCH($K318,'RECEIVED FROM NONSTATE'!$L:$L,0))</f>
        <v/>
      </c>
      <c r="N318" s="100" t="str">
        <f t="shared" si="19"/>
        <v/>
      </c>
    </row>
    <row r="319" spans="1:14">
      <c r="A319" s="118" t="str">
        <f t="shared" si="16"/>
        <v/>
      </c>
      <c r="B319" s="25"/>
      <c r="C319" s="105" t="str">
        <f>IF($B319&gt;0,VLOOKUP($B319,'State Agencies 070824'!$H:$L,3,FALSE),"")</f>
        <v/>
      </c>
      <c r="D319" s="23"/>
      <c r="E319" s="28"/>
      <c r="F319" s="105" t="str">
        <f>IF($D319&gt;0,VLOOKUP($D319,'ALN 070824'!$A:$C,2,FALSE),"")</f>
        <v/>
      </c>
      <c r="G319" s="44"/>
      <c r="H319" s="26"/>
      <c r="J319" s="100" t="str">
        <f t="shared" si="17"/>
        <v/>
      </c>
      <c r="K319" s="100" t="str">
        <f t="shared" si="18"/>
        <v/>
      </c>
      <c r="L319" s="105" t="str">
        <f>IF(ISBLANK($D319),"",MATCH($K319,SEFA!$K:$K,0))</f>
        <v/>
      </c>
      <c r="M319" s="105" t="str">
        <f>IF(ISBLANK($D319),"",MATCH($K319,'RECEIVED FROM NONSTATE'!$L:$L,0))</f>
        <v/>
      </c>
      <c r="N319" s="100" t="str">
        <f t="shared" si="19"/>
        <v/>
      </c>
    </row>
    <row r="320" spans="1:14">
      <c r="A320" s="118" t="str">
        <f t="shared" si="16"/>
        <v/>
      </c>
      <c r="B320" s="25"/>
      <c r="C320" s="105" t="str">
        <f>IF($B320&gt;0,VLOOKUP($B320,'State Agencies 070824'!$H:$L,3,FALSE),"")</f>
        <v/>
      </c>
      <c r="D320" s="23"/>
      <c r="E320" s="28"/>
      <c r="F320" s="105" t="str">
        <f>IF($D320&gt;0,VLOOKUP($D320,'ALN 070824'!$A:$C,2,FALSE),"")</f>
        <v/>
      </c>
      <c r="G320" s="44"/>
      <c r="H320" s="26"/>
      <c r="J320" s="100" t="str">
        <f t="shared" si="17"/>
        <v/>
      </c>
      <c r="K320" s="100" t="str">
        <f t="shared" si="18"/>
        <v/>
      </c>
      <c r="L320" s="105" t="str">
        <f>IF(ISBLANK($D320),"",MATCH($K320,SEFA!$K:$K,0))</f>
        <v/>
      </c>
      <c r="M320" s="105" t="str">
        <f>IF(ISBLANK($D320),"",MATCH($K320,'RECEIVED FROM NONSTATE'!$L:$L,0))</f>
        <v/>
      </c>
      <c r="N320" s="100" t="str">
        <f t="shared" si="19"/>
        <v/>
      </c>
    </row>
    <row r="321" spans="1:14">
      <c r="A321" s="118" t="str">
        <f t="shared" si="16"/>
        <v/>
      </c>
      <c r="B321" s="25"/>
      <c r="C321" s="105" t="str">
        <f>IF($B321&gt;0,VLOOKUP($B321,'State Agencies 070824'!$H:$L,3,FALSE),"")</f>
        <v/>
      </c>
      <c r="D321" s="23"/>
      <c r="E321" s="28"/>
      <c r="F321" s="105" t="str">
        <f>IF($D321&gt;0,VLOOKUP($D321,'ALN 070824'!$A:$C,2,FALSE),"")</f>
        <v/>
      </c>
      <c r="G321" s="44"/>
      <c r="H321" s="26"/>
      <c r="J321" s="100" t="str">
        <f t="shared" si="17"/>
        <v/>
      </c>
      <c r="K321" s="100" t="str">
        <f t="shared" si="18"/>
        <v/>
      </c>
      <c r="L321" s="105" t="str">
        <f>IF(ISBLANK($D321),"",MATCH($K321,SEFA!$K:$K,0))</f>
        <v/>
      </c>
      <c r="M321" s="105" t="str">
        <f>IF(ISBLANK($D321),"",MATCH($K321,'RECEIVED FROM NONSTATE'!$L:$L,0))</f>
        <v/>
      </c>
      <c r="N321" s="100" t="str">
        <f t="shared" si="19"/>
        <v/>
      </c>
    </row>
    <row r="322" spans="1:14">
      <c r="A322" s="118" t="str">
        <f t="shared" si="16"/>
        <v/>
      </c>
      <c r="B322" s="25"/>
      <c r="C322" s="105" t="str">
        <f>IF($B322&gt;0,VLOOKUP($B322,'State Agencies 070824'!$H:$L,3,FALSE),"")</f>
        <v/>
      </c>
      <c r="D322" s="23"/>
      <c r="E322" s="28"/>
      <c r="F322" s="105" t="str">
        <f>IF($D322&gt;0,VLOOKUP($D322,'ALN 070824'!$A:$C,2,FALSE),"")</f>
        <v/>
      </c>
      <c r="G322" s="44"/>
      <c r="H322" s="26"/>
      <c r="J322" s="100" t="str">
        <f t="shared" si="17"/>
        <v/>
      </c>
      <c r="K322" s="100" t="str">
        <f t="shared" si="18"/>
        <v/>
      </c>
      <c r="L322" s="105" t="str">
        <f>IF(ISBLANK($D322),"",MATCH($K322,SEFA!$K:$K,0))</f>
        <v/>
      </c>
      <c r="M322" s="105" t="str">
        <f>IF(ISBLANK($D322),"",MATCH($K322,'RECEIVED FROM NONSTATE'!$L:$L,0))</f>
        <v/>
      </c>
      <c r="N322" s="100" t="str">
        <f t="shared" si="19"/>
        <v/>
      </c>
    </row>
    <row r="323" spans="1:14">
      <c r="A323" s="118" t="str">
        <f t="shared" si="16"/>
        <v/>
      </c>
      <c r="B323" s="25"/>
      <c r="C323" s="105" t="str">
        <f>IF($B323&gt;0,VLOOKUP($B323,'State Agencies 070824'!$H:$L,3,FALSE),"")</f>
        <v/>
      </c>
      <c r="D323" s="23"/>
      <c r="E323" s="28"/>
      <c r="F323" s="105" t="str">
        <f>IF($D323&gt;0,VLOOKUP($D323,'ALN 070824'!$A:$C,2,FALSE),"")</f>
        <v/>
      </c>
      <c r="G323" s="44"/>
      <c r="H323" s="26"/>
      <c r="J323" s="100" t="str">
        <f t="shared" si="17"/>
        <v/>
      </c>
      <c r="K323" s="100" t="str">
        <f t="shared" si="18"/>
        <v/>
      </c>
      <c r="L323" s="105" t="str">
        <f>IF(ISBLANK($D323),"",MATCH($K323,SEFA!$K:$K,0))</f>
        <v/>
      </c>
      <c r="M323" s="105" t="str">
        <f>IF(ISBLANK($D323),"",MATCH($K323,'RECEIVED FROM NONSTATE'!$L:$L,0))</f>
        <v/>
      </c>
      <c r="N323" s="100" t="str">
        <f t="shared" si="19"/>
        <v/>
      </c>
    </row>
    <row r="324" spans="1:14">
      <c r="A324" s="118" t="str">
        <f t="shared" si="16"/>
        <v/>
      </c>
      <c r="B324" s="25"/>
      <c r="C324" s="105" t="str">
        <f>IF($B324&gt;0,VLOOKUP($B324,'State Agencies 070824'!$H:$L,3,FALSE),"")</f>
        <v/>
      </c>
      <c r="D324" s="23"/>
      <c r="E324" s="28"/>
      <c r="F324" s="105" t="str">
        <f>IF($D324&gt;0,VLOOKUP($D324,'ALN 070824'!$A:$C,2,FALSE),"")</f>
        <v/>
      </c>
      <c r="G324" s="44"/>
      <c r="H324" s="26"/>
      <c r="J324" s="100" t="str">
        <f t="shared" si="17"/>
        <v/>
      </c>
      <c r="K324" s="100" t="str">
        <f t="shared" si="18"/>
        <v/>
      </c>
      <c r="L324" s="105" t="str">
        <f>IF(ISBLANK($D324),"",MATCH($K324,SEFA!$K:$K,0))</f>
        <v/>
      </c>
      <c r="M324" s="105" t="str">
        <f>IF(ISBLANK($D324),"",MATCH($K324,'RECEIVED FROM NONSTATE'!$L:$L,0))</f>
        <v/>
      </c>
      <c r="N324" s="100" t="str">
        <f t="shared" si="19"/>
        <v/>
      </c>
    </row>
    <row r="325" spans="1:14">
      <c r="A325" s="118" t="str">
        <f t="shared" si="16"/>
        <v/>
      </c>
      <c r="B325" s="25"/>
      <c r="C325" s="105" t="str">
        <f>IF($B325&gt;0,VLOOKUP($B325,'State Agencies 070824'!$H:$L,3,FALSE),"")</f>
        <v/>
      </c>
      <c r="D325" s="23"/>
      <c r="E325" s="28"/>
      <c r="F325" s="105" t="str">
        <f>IF($D325&gt;0,VLOOKUP($D325,'ALN 070824'!$A:$C,2,FALSE),"")</f>
        <v/>
      </c>
      <c r="G325" s="44"/>
      <c r="H325" s="26"/>
      <c r="J325" s="100" t="str">
        <f t="shared" si="17"/>
        <v/>
      </c>
      <c r="K325" s="100" t="str">
        <f t="shared" si="18"/>
        <v/>
      </c>
      <c r="L325" s="105" t="str">
        <f>IF(ISBLANK($D325),"",MATCH($K325,SEFA!$K:$K,0))</f>
        <v/>
      </c>
      <c r="M325" s="105" t="str">
        <f>IF(ISBLANK($D325),"",MATCH($K325,'RECEIVED FROM NONSTATE'!$L:$L,0))</f>
        <v/>
      </c>
      <c r="N325" s="100" t="str">
        <f t="shared" si="19"/>
        <v/>
      </c>
    </row>
    <row r="326" spans="1:14">
      <c r="A326" s="118" t="str">
        <f t="shared" si="16"/>
        <v/>
      </c>
      <c r="B326" s="25"/>
      <c r="C326" s="105" t="str">
        <f>IF($B326&gt;0,VLOOKUP($B326,'State Agencies 070824'!$H:$L,3,FALSE),"")</f>
        <v/>
      </c>
      <c r="D326" s="23"/>
      <c r="E326" s="28"/>
      <c r="F326" s="105" t="str">
        <f>IF($D326&gt;0,VLOOKUP($D326,'ALN 070824'!$A:$C,2,FALSE),"")</f>
        <v/>
      </c>
      <c r="G326" s="44"/>
      <c r="H326" s="26"/>
      <c r="J326" s="100" t="str">
        <f t="shared" si="17"/>
        <v/>
      </c>
      <c r="K326" s="100" t="str">
        <f t="shared" si="18"/>
        <v/>
      </c>
      <c r="L326" s="105" t="str">
        <f>IF(ISBLANK($D326),"",MATCH($K326,SEFA!$K:$K,0))</f>
        <v/>
      </c>
      <c r="M326" s="105" t="str">
        <f>IF(ISBLANK($D326),"",MATCH($K326,'RECEIVED FROM NONSTATE'!$L:$L,0))</f>
        <v/>
      </c>
      <c r="N326" s="100" t="str">
        <f t="shared" si="19"/>
        <v/>
      </c>
    </row>
    <row r="327" spans="1:14">
      <c r="A327" s="118" t="str">
        <f t="shared" si="16"/>
        <v/>
      </c>
      <c r="B327" s="25"/>
      <c r="C327" s="105" t="str">
        <f>IF($B327&gt;0,VLOOKUP($B327,'State Agencies 070824'!$H:$L,3,FALSE),"")</f>
        <v/>
      </c>
      <c r="D327" s="23"/>
      <c r="E327" s="28"/>
      <c r="F327" s="105" t="str">
        <f>IF($D327&gt;0,VLOOKUP($D327,'ALN 070824'!$A:$C,2,FALSE),"")</f>
        <v/>
      </c>
      <c r="G327" s="44"/>
      <c r="H327" s="26"/>
      <c r="J327" s="100" t="str">
        <f t="shared" si="17"/>
        <v/>
      </c>
      <c r="K327" s="100" t="str">
        <f t="shared" si="18"/>
        <v/>
      </c>
      <c r="L327" s="105" t="str">
        <f>IF(ISBLANK($D327),"",MATCH($K327,SEFA!$K:$K,0))</f>
        <v/>
      </c>
      <c r="M327" s="105" t="str">
        <f>IF(ISBLANK($D327),"",MATCH($K327,'RECEIVED FROM NONSTATE'!$L:$L,0))</f>
        <v/>
      </c>
      <c r="N327" s="100" t="str">
        <f t="shared" si="19"/>
        <v/>
      </c>
    </row>
    <row r="328" spans="1:14">
      <c r="A328" s="118" t="str">
        <f t="shared" si="16"/>
        <v/>
      </c>
      <c r="B328" s="25"/>
      <c r="C328" s="105" t="str">
        <f>IF($B328&gt;0,VLOOKUP($B328,'State Agencies 070824'!$H:$L,3,FALSE),"")</f>
        <v/>
      </c>
      <c r="D328" s="23"/>
      <c r="E328" s="28"/>
      <c r="F328" s="105" t="str">
        <f>IF($D328&gt;0,VLOOKUP($D328,'ALN 070824'!$A:$C,2,FALSE),"")</f>
        <v/>
      </c>
      <c r="G328" s="44"/>
      <c r="H328" s="26"/>
      <c r="J328" s="100" t="str">
        <f t="shared" si="17"/>
        <v/>
      </c>
      <c r="K328" s="100" t="str">
        <f t="shared" si="18"/>
        <v/>
      </c>
      <c r="L328" s="105" t="str">
        <f>IF(ISBLANK($D328),"",MATCH($K328,SEFA!$K:$K,0))</f>
        <v/>
      </c>
      <c r="M328" s="105" t="str">
        <f>IF(ISBLANK($D328),"",MATCH($K328,'RECEIVED FROM NONSTATE'!$L:$L,0))</f>
        <v/>
      </c>
      <c r="N328" s="100" t="str">
        <f t="shared" si="19"/>
        <v/>
      </c>
    </row>
    <row r="329" spans="1:14">
      <c r="A329" s="118" t="str">
        <f t="shared" ref="A329:A392" si="20">IF($B329=0,"",$B$2)</f>
        <v/>
      </c>
      <c r="B329" s="25"/>
      <c r="C329" s="105" t="str">
        <f>IF($B329&gt;0,VLOOKUP($B329,'State Agencies 070824'!$H:$L,3,FALSE),"")</f>
        <v/>
      </c>
      <c r="D329" s="23"/>
      <c r="E329" s="28"/>
      <c r="F329" s="105" t="str">
        <f>IF($D329&gt;0,VLOOKUP($D329,'ALN 070824'!$A:$C,2,FALSE),"")</f>
        <v/>
      </c>
      <c r="G329" s="44"/>
      <c r="H329" s="26"/>
      <c r="J329" s="100" t="str">
        <f t="shared" ref="J329:J392" si="21">IF(OR(D329="84.425",D329="84.032"),"Please complete the ALN with alpha character.",IFERROR(IF(AND(F329="Other Assistance",ISBLANK(H329)),"Program Name required, please provide the Other ID Number (if applicable).",""),""))</f>
        <v/>
      </c>
      <c r="K329" s="100" t="str">
        <f t="shared" ref="K329:K392" si="22">CONCATENATE($D329,$E329)</f>
        <v/>
      </c>
      <c r="L329" s="105" t="str">
        <f>IF(ISBLANK($D329),"",MATCH($K329,SEFA!$K:$K,0))</f>
        <v/>
      </c>
      <c r="M329" s="105" t="str">
        <f>IF(ISBLANK($D329),"",MATCH($K329,'RECEIVED FROM NONSTATE'!$L:$L,0))</f>
        <v/>
      </c>
      <c r="N329" s="100" t="str">
        <f t="shared" ref="N329:N392" si="23">CONCATENATE($B329,$D329,$E329,$H329)</f>
        <v/>
      </c>
    </row>
    <row r="330" spans="1:14">
      <c r="A330" s="118" t="str">
        <f t="shared" si="20"/>
        <v/>
      </c>
      <c r="B330" s="25"/>
      <c r="C330" s="105" t="str">
        <f>IF($B330&gt;0,VLOOKUP($B330,'State Agencies 070824'!$H:$L,3,FALSE),"")</f>
        <v/>
      </c>
      <c r="D330" s="23"/>
      <c r="E330" s="28"/>
      <c r="F330" s="105" t="str">
        <f>IF($D330&gt;0,VLOOKUP($D330,'ALN 070824'!$A:$C,2,FALSE),"")</f>
        <v/>
      </c>
      <c r="G330" s="44"/>
      <c r="H330" s="26"/>
      <c r="J330" s="100" t="str">
        <f t="shared" si="21"/>
        <v/>
      </c>
      <c r="K330" s="100" t="str">
        <f t="shared" si="22"/>
        <v/>
      </c>
      <c r="L330" s="105" t="str">
        <f>IF(ISBLANK($D330),"",MATCH($K330,SEFA!$K:$K,0))</f>
        <v/>
      </c>
      <c r="M330" s="105" t="str">
        <f>IF(ISBLANK($D330),"",MATCH($K330,'RECEIVED FROM NONSTATE'!$L:$L,0))</f>
        <v/>
      </c>
      <c r="N330" s="100" t="str">
        <f t="shared" si="23"/>
        <v/>
      </c>
    </row>
    <row r="331" spans="1:14">
      <c r="A331" s="118" t="str">
        <f t="shared" si="20"/>
        <v/>
      </c>
      <c r="B331" s="25"/>
      <c r="C331" s="105" t="str">
        <f>IF($B331&gt;0,VLOOKUP($B331,'State Agencies 070824'!$H:$L,3,FALSE),"")</f>
        <v/>
      </c>
      <c r="D331" s="23"/>
      <c r="E331" s="28"/>
      <c r="F331" s="105" t="str">
        <f>IF($D331&gt;0,VLOOKUP($D331,'ALN 070824'!$A:$C,2,FALSE),"")</f>
        <v/>
      </c>
      <c r="G331" s="44"/>
      <c r="H331" s="26"/>
      <c r="J331" s="100" t="str">
        <f t="shared" si="21"/>
        <v/>
      </c>
      <c r="K331" s="100" t="str">
        <f t="shared" si="22"/>
        <v/>
      </c>
      <c r="L331" s="105" t="str">
        <f>IF(ISBLANK($D331),"",MATCH($K331,SEFA!$K:$K,0))</f>
        <v/>
      </c>
      <c r="M331" s="105" t="str">
        <f>IF(ISBLANK($D331),"",MATCH($K331,'RECEIVED FROM NONSTATE'!$L:$L,0))</f>
        <v/>
      </c>
      <c r="N331" s="100" t="str">
        <f t="shared" si="23"/>
        <v/>
      </c>
    </row>
    <row r="332" spans="1:14">
      <c r="A332" s="118" t="str">
        <f t="shared" si="20"/>
        <v/>
      </c>
      <c r="B332" s="25"/>
      <c r="C332" s="105" t="str">
        <f>IF($B332&gt;0,VLOOKUP($B332,'State Agencies 070824'!$H:$L,3,FALSE),"")</f>
        <v/>
      </c>
      <c r="D332" s="23"/>
      <c r="E332" s="28"/>
      <c r="F332" s="105" t="str">
        <f>IF($D332&gt;0,VLOOKUP($D332,'ALN 070824'!$A:$C,2,FALSE),"")</f>
        <v/>
      </c>
      <c r="G332" s="44"/>
      <c r="H332" s="26"/>
      <c r="J332" s="100" t="str">
        <f t="shared" si="21"/>
        <v/>
      </c>
      <c r="K332" s="100" t="str">
        <f t="shared" si="22"/>
        <v/>
      </c>
      <c r="L332" s="105" t="str">
        <f>IF(ISBLANK($D332),"",MATCH($K332,SEFA!$K:$K,0))</f>
        <v/>
      </c>
      <c r="M332" s="105" t="str">
        <f>IF(ISBLANK($D332),"",MATCH($K332,'RECEIVED FROM NONSTATE'!$L:$L,0))</f>
        <v/>
      </c>
      <c r="N332" s="100" t="str">
        <f t="shared" si="23"/>
        <v/>
      </c>
    </row>
    <row r="333" spans="1:14">
      <c r="A333" s="118" t="str">
        <f t="shared" si="20"/>
        <v/>
      </c>
      <c r="B333" s="25"/>
      <c r="C333" s="105" t="str">
        <f>IF($B333&gt;0,VLOOKUP($B333,'State Agencies 070824'!$H:$L,3,FALSE),"")</f>
        <v/>
      </c>
      <c r="D333" s="23"/>
      <c r="E333" s="28"/>
      <c r="F333" s="105" t="str">
        <f>IF($D333&gt;0,VLOOKUP($D333,'ALN 070824'!$A:$C,2,FALSE),"")</f>
        <v/>
      </c>
      <c r="G333" s="44"/>
      <c r="H333" s="26"/>
      <c r="J333" s="100" t="str">
        <f t="shared" si="21"/>
        <v/>
      </c>
      <c r="K333" s="100" t="str">
        <f t="shared" si="22"/>
        <v/>
      </c>
      <c r="L333" s="105" t="str">
        <f>IF(ISBLANK($D333),"",MATCH($K333,SEFA!$K:$K,0))</f>
        <v/>
      </c>
      <c r="M333" s="105" t="str">
        <f>IF(ISBLANK($D333),"",MATCH($K333,'RECEIVED FROM NONSTATE'!$L:$L,0))</f>
        <v/>
      </c>
      <c r="N333" s="100" t="str">
        <f t="shared" si="23"/>
        <v/>
      </c>
    </row>
    <row r="334" spans="1:14">
      <c r="A334" s="118" t="str">
        <f t="shared" si="20"/>
        <v/>
      </c>
      <c r="B334" s="25"/>
      <c r="C334" s="105" t="str">
        <f>IF($B334&gt;0,VLOOKUP($B334,'State Agencies 070824'!$H:$L,3,FALSE),"")</f>
        <v/>
      </c>
      <c r="D334" s="23"/>
      <c r="E334" s="28"/>
      <c r="F334" s="105" t="str">
        <f>IF($D334&gt;0,VLOOKUP($D334,'ALN 070824'!$A:$C,2,FALSE),"")</f>
        <v/>
      </c>
      <c r="G334" s="44"/>
      <c r="H334" s="26"/>
      <c r="J334" s="100" t="str">
        <f t="shared" si="21"/>
        <v/>
      </c>
      <c r="K334" s="100" t="str">
        <f t="shared" si="22"/>
        <v/>
      </c>
      <c r="L334" s="105" t="str">
        <f>IF(ISBLANK($D334),"",MATCH($K334,SEFA!$K:$K,0))</f>
        <v/>
      </c>
      <c r="M334" s="105" t="str">
        <f>IF(ISBLANK($D334),"",MATCH($K334,'RECEIVED FROM NONSTATE'!$L:$L,0))</f>
        <v/>
      </c>
      <c r="N334" s="100" t="str">
        <f t="shared" si="23"/>
        <v/>
      </c>
    </row>
    <row r="335" spans="1:14">
      <c r="A335" s="118" t="str">
        <f t="shared" si="20"/>
        <v/>
      </c>
      <c r="B335" s="25"/>
      <c r="C335" s="105" t="str">
        <f>IF($B335&gt;0,VLOOKUP($B335,'State Agencies 070824'!$H:$L,3,FALSE),"")</f>
        <v/>
      </c>
      <c r="D335" s="23"/>
      <c r="E335" s="28"/>
      <c r="F335" s="105" t="str">
        <f>IF($D335&gt;0,VLOOKUP($D335,'ALN 070824'!$A:$C,2,FALSE),"")</f>
        <v/>
      </c>
      <c r="G335" s="44"/>
      <c r="H335" s="26"/>
      <c r="J335" s="100" t="str">
        <f t="shared" si="21"/>
        <v/>
      </c>
      <c r="K335" s="100" t="str">
        <f t="shared" si="22"/>
        <v/>
      </c>
      <c r="L335" s="105" t="str">
        <f>IF(ISBLANK($D335),"",MATCH($K335,SEFA!$K:$K,0))</f>
        <v/>
      </c>
      <c r="M335" s="105" t="str">
        <f>IF(ISBLANK($D335),"",MATCH($K335,'RECEIVED FROM NONSTATE'!$L:$L,0))</f>
        <v/>
      </c>
      <c r="N335" s="100" t="str">
        <f t="shared" si="23"/>
        <v/>
      </c>
    </row>
    <row r="336" spans="1:14">
      <c r="A336" s="118" t="str">
        <f t="shared" si="20"/>
        <v/>
      </c>
      <c r="B336" s="25"/>
      <c r="C336" s="105" t="str">
        <f>IF($B336&gt;0,VLOOKUP($B336,'State Agencies 070824'!$H:$L,3,FALSE),"")</f>
        <v/>
      </c>
      <c r="D336" s="23"/>
      <c r="E336" s="28"/>
      <c r="F336" s="105" t="str">
        <f>IF($D336&gt;0,VLOOKUP($D336,'ALN 070824'!$A:$C,2,FALSE),"")</f>
        <v/>
      </c>
      <c r="G336" s="44"/>
      <c r="H336" s="26"/>
      <c r="J336" s="100" t="str">
        <f t="shared" si="21"/>
        <v/>
      </c>
      <c r="K336" s="100" t="str">
        <f t="shared" si="22"/>
        <v/>
      </c>
      <c r="L336" s="105" t="str">
        <f>IF(ISBLANK($D336),"",MATCH($K336,SEFA!$K:$K,0))</f>
        <v/>
      </c>
      <c r="M336" s="105" t="str">
        <f>IF(ISBLANK($D336),"",MATCH($K336,'RECEIVED FROM NONSTATE'!$L:$L,0))</f>
        <v/>
      </c>
      <c r="N336" s="100" t="str">
        <f t="shared" si="23"/>
        <v/>
      </c>
    </row>
    <row r="337" spans="1:14">
      <c r="A337" s="118" t="str">
        <f t="shared" si="20"/>
        <v/>
      </c>
      <c r="B337" s="25"/>
      <c r="C337" s="105" t="str">
        <f>IF($B337&gt;0,VLOOKUP($B337,'State Agencies 070824'!$H:$L,3,FALSE),"")</f>
        <v/>
      </c>
      <c r="D337" s="23"/>
      <c r="E337" s="28"/>
      <c r="F337" s="105" t="str">
        <f>IF($D337&gt;0,VLOOKUP($D337,'ALN 070824'!$A:$C,2,FALSE),"")</f>
        <v/>
      </c>
      <c r="G337" s="44"/>
      <c r="H337" s="26"/>
      <c r="J337" s="100" t="str">
        <f t="shared" si="21"/>
        <v/>
      </c>
      <c r="K337" s="100" t="str">
        <f t="shared" si="22"/>
        <v/>
      </c>
      <c r="L337" s="105" t="str">
        <f>IF(ISBLANK($D337),"",MATCH($K337,SEFA!$K:$K,0))</f>
        <v/>
      </c>
      <c r="M337" s="105" t="str">
        <f>IF(ISBLANK($D337),"",MATCH($K337,'RECEIVED FROM NONSTATE'!$L:$L,0))</f>
        <v/>
      </c>
      <c r="N337" s="100" t="str">
        <f t="shared" si="23"/>
        <v/>
      </c>
    </row>
    <row r="338" spans="1:14">
      <c r="A338" s="118" t="str">
        <f t="shared" si="20"/>
        <v/>
      </c>
      <c r="B338" s="25"/>
      <c r="C338" s="105" t="str">
        <f>IF($B338&gt;0,VLOOKUP($B338,'State Agencies 070824'!$H:$L,3,FALSE),"")</f>
        <v/>
      </c>
      <c r="D338" s="23"/>
      <c r="E338" s="28"/>
      <c r="F338" s="105" t="str">
        <f>IF($D338&gt;0,VLOOKUP($D338,'ALN 070824'!$A:$C,2,FALSE),"")</f>
        <v/>
      </c>
      <c r="G338" s="44"/>
      <c r="H338" s="26"/>
      <c r="J338" s="100" t="str">
        <f t="shared" si="21"/>
        <v/>
      </c>
      <c r="K338" s="100" t="str">
        <f t="shared" si="22"/>
        <v/>
      </c>
      <c r="L338" s="105" t="str">
        <f>IF(ISBLANK($D338),"",MATCH($K338,SEFA!$K:$K,0))</f>
        <v/>
      </c>
      <c r="M338" s="105" t="str">
        <f>IF(ISBLANK($D338),"",MATCH($K338,'RECEIVED FROM NONSTATE'!$L:$L,0))</f>
        <v/>
      </c>
      <c r="N338" s="100" t="str">
        <f t="shared" si="23"/>
        <v/>
      </c>
    </row>
    <row r="339" spans="1:14">
      <c r="A339" s="118" t="str">
        <f t="shared" si="20"/>
        <v/>
      </c>
      <c r="B339" s="25"/>
      <c r="C339" s="105" t="str">
        <f>IF($B339&gt;0,VLOOKUP($B339,'State Agencies 070824'!$H:$L,3,FALSE),"")</f>
        <v/>
      </c>
      <c r="D339" s="23"/>
      <c r="E339" s="28"/>
      <c r="F339" s="105" t="str">
        <f>IF($D339&gt;0,VLOOKUP($D339,'ALN 070824'!$A:$C,2,FALSE),"")</f>
        <v/>
      </c>
      <c r="G339" s="44"/>
      <c r="H339" s="26"/>
      <c r="J339" s="100" t="str">
        <f t="shared" si="21"/>
        <v/>
      </c>
      <c r="K339" s="100" t="str">
        <f t="shared" si="22"/>
        <v/>
      </c>
      <c r="L339" s="105" t="str">
        <f>IF(ISBLANK($D339),"",MATCH($K339,SEFA!$K:$K,0))</f>
        <v/>
      </c>
      <c r="M339" s="105" t="str">
        <f>IF(ISBLANK($D339),"",MATCH($K339,'RECEIVED FROM NONSTATE'!$L:$L,0))</f>
        <v/>
      </c>
      <c r="N339" s="100" t="str">
        <f t="shared" si="23"/>
        <v/>
      </c>
    </row>
    <row r="340" spans="1:14">
      <c r="A340" s="118" t="str">
        <f t="shared" si="20"/>
        <v/>
      </c>
      <c r="B340" s="25"/>
      <c r="C340" s="105" t="str">
        <f>IF($B340&gt;0,VLOOKUP($B340,'State Agencies 070824'!$H:$L,3,FALSE),"")</f>
        <v/>
      </c>
      <c r="D340" s="23"/>
      <c r="E340" s="28"/>
      <c r="F340" s="105" t="str">
        <f>IF($D340&gt;0,VLOOKUP($D340,'ALN 070824'!$A:$C,2,FALSE),"")</f>
        <v/>
      </c>
      <c r="G340" s="44"/>
      <c r="H340" s="26"/>
      <c r="J340" s="100" t="str">
        <f t="shared" si="21"/>
        <v/>
      </c>
      <c r="K340" s="100" t="str">
        <f t="shared" si="22"/>
        <v/>
      </c>
      <c r="L340" s="105" t="str">
        <f>IF(ISBLANK($D340),"",MATCH($K340,SEFA!$K:$K,0))</f>
        <v/>
      </c>
      <c r="M340" s="105" t="str">
        <f>IF(ISBLANK($D340),"",MATCH($K340,'RECEIVED FROM NONSTATE'!$L:$L,0))</f>
        <v/>
      </c>
      <c r="N340" s="100" t="str">
        <f t="shared" si="23"/>
        <v/>
      </c>
    </row>
    <row r="341" spans="1:14">
      <c r="A341" s="118" t="str">
        <f t="shared" si="20"/>
        <v/>
      </c>
      <c r="B341" s="25"/>
      <c r="C341" s="105" t="str">
        <f>IF($B341&gt;0,VLOOKUP($B341,'State Agencies 070824'!$H:$L,3,FALSE),"")</f>
        <v/>
      </c>
      <c r="D341" s="23"/>
      <c r="E341" s="28"/>
      <c r="F341" s="105" t="str">
        <f>IF($D341&gt;0,VLOOKUP($D341,'ALN 070824'!$A:$C,2,FALSE),"")</f>
        <v/>
      </c>
      <c r="G341" s="44"/>
      <c r="H341" s="26"/>
      <c r="J341" s="100" t="str">
        <f t="shared" si="21"/>
        <v/>
      </c>
      <c r="K341" s="100" t="str">
        <f t="shared" si="22"/>
        <v/>
      </c>
      <c r="L341" s="105" t="str">
        <f>IF(ISBLANK($D341),"",MATCH($K341,SEFA!$K:$K,0))</f>
        <v/>
      </c>
      <c r="M341" s="105" t="str">
        <f>IF(ISBLANK($D341),"",MATCH($K341,'RECEIVED FROM NONSTATE'!$L:$L,0))</f>
        <v/>
      </c>
      <c r="N341" s="100" t="str">
        <f t="shared" si="23"/>
        <v/>
      </c>
    </row>
    <row r="342" spans="1:14">
      <c r="A342" s="118" t="str">
        <f t="shared" si="20"/>
        <v/>
      </c>
      <c r="B342" s="25"/>
      <c r="C342" s="105" t="str">
        <f>IF($B342&gt;0,VLOOKUP($B342,'State Agencies 070824'!$H:$L,3,FALSE),"")</f>
        <v/>
      </c>
      <c r="D342" s="23"/>
      <c r="E342" s="28"/>
      <c r="F342" s="105" t="str">
        <f>IF($D342&gt;0,VLOOKUP($D342,'ALN 070824'!$A:$C,2,FALSE),"")</f>
        <v/>
      </c>
      <c r="G342" s="44"/>
      <c r="H342" s="26"/>
      <c r="J342" s="100" t="str">
        <f t="shared" si="21"/>
        <v/>
      </c>
      <c r="K342" s="100" t="str">
        <f t="shared" si="22"/>
        <v/>
      </c>
      <c r="L342" s="105" t="str">
        <f>IF(ISBLANK($D342),"",MATCH($K342,SEFA!$K:$K,0))</f>
        <v/>
      </c>
      <c r="M342" s="105" t="str">
        <f>IF(ISBLANK($D342),"",MATCH($K342,'RECEIVED FROM NONSTATE'!$L:$L,0))</f>
        <v/>
      </c>
      <c r="N342" s="100" t="str">
        <f t="shared" si="23"/>
        <v/>
      </c>
    </row>
    <row r="343" spans="1:14">
      <c r="A343" s="118" t="str">
        <f t="shared" si="20"/>
        <v/>
      </c>
      <c r="B343" s="25"/>
      <c r="C343" s="105" t="str">
        <f>IF($B343&gt;0,VLOOKUP($B343,'State Agencies 070824'!$H:$L,3,FALSE),"")</f>
        <v/>
      </c>
      <c r="D343" s="23"/>
      <c r="E343" s="28"/>
      <c r="F343" s="105" t="str">
        <f>IF($D343&gt;0,VLOOKUP($D343,'ALN 070824'!$A:$C,2,FALSE),"")</f>
        <v/>
      </c>
      <c r="G343" s="44"/>
      <c r="H343" s="26"/>
      <c r="J343" s="100" t="str">
        <f t="shared" si="21"/>
        <v/>
      </c>
      <c r="K343" s="100" t="str">
        <f t="shared" si="22"/>
        <v/>
      </c>
      <c r="L343" s="105" t="str">
        <f>IF(ISBLANK($D343),"",MATCH($K343,SEFA!$K:$K,0))</f>
        <v/>
      </c>
      <c r="M343" s="105" t="str">
        <f>IF(ISBLANK($D343),"",MATCH($K343,'RECEIVED FROM NONSTATE'!$L:$L,0))</f>
        <v/>
      </c>
      <c r="N343" s="100" t="str">
        <f t="shared" si="23"/>
        <v/>
      </c>
    </row>
    <row r="344" spans="1:14">
      <c r="A344" s="118" t="str">
        <f t="shared" si="20"/>
        <v/>
      </c>
      <c r="B344" s="25"/>
      <c r="C344" s="105" t="str">
        <f>IF($B344&gt;0,VLOOKUP($B344,'State Agencies 070824'!$H:$L,3,FALSE),"")</f>
        <v/>
      </c>
      <c r="D344" s="23"/>
      <c r="E344" s="28"/>
      <c r="F344" s="105" t="str">
        <f>IF($D344&gt;0,VLOOKUP($D344,'ALN 070824'!$A:$C,2,FALSE),"")</f>
        <v/>
      </c>
      <c r="G344" s="44"/>
      <c r="H344" s="26"/>
      <c r="J344" s="100" t="str">
        <f t="shared" si="21"/>
        <v/>
      </c>
      <c r="K344" s="100" t="str">
        <f t="shared" si="22"/>
        <v/>
      </c>
      <c r="L344" s="105" t="str">
        <f>IF(ISBLANK($D344),"",MATCH($K344,SEFA!$K:$K,0))</f>
        <v/>
      </c>
      <c r="M344" s="105" t="str">
        <f>IF(ISBLANK($D344),"",MATCH($K344,'RECEIVED FROM NONSTATE'!$L:$L,0))</f>
        <v/>
      </c>
      <c r="N344" s="100" t="str">
        <f t="shared" si="23"/>
        <v/>
      </c>
    </row>
    <row r="345" spans="1:14">
      <c r="A345" s="118" t="str">
        <f t="shared" si="20"/>
        <v/>
      </c>
      <c r="B345" s="25"/>
      <c r="C345" s="105" t="str">
        <f>IF($B345&gt;0,VLOOKUP($B345,'State Agencies 070824'!$H:$L,3,FALSE),"")</f>
        <v/>
      </c>
      <c r="D345" s="23"/>
      <c r="E345" s="28"/>
      <c r="F345" s="105" t="str">
        <f>IF($D345&gt;0,VLOOKUP($D345,'ALN 070824'!$A:$C,2,FALSE),"")</f>
        <v/>
      </c>
      <c r="G345" s="44"/>
      <c r="H345" s="26"/>
      <c r="J345" s="100" t="str">
        <f t="shared" si="21"/>
        <v/>
      </c>
      <c r="K345" s="100" t="str">
        <f t="shared" si="22"/>
        <v/>
      </c>
      <c r="L345" s="105" t="str">
        <f>IF(ISBLANK($D345),"",MATCH($K345,SEFA!$K:$K,0))</f>
        <v/>
      </c>
      <c r="M345" s="105" t="str">
        <f>IF(ISBLANK($D345),"",MATCH($K345,'RECEIVED FROM NONSTATE'!$L:$L,0))</f>
        <v/>
      </c>
      <c r="N345" s="100" t="str">
        <f t="shared" si="23"/>
        <v/>
      </c>
    </row>
    <row r="346" spans="1:14">
      <c r="A346" s="118" t="str">
        <f t="shared" si="20"/>
        <v/>
      </c>
      <c r="B346" s="25"/>
      <c r="C346" s="105" t="str">
        <f>IF($B346&gt;0,VLOOKUP($B346,'State Agencies 070824'!$H:$L,3,FALSE),"")</f>
        <v/>
      </c>
      <c r="D346" s="23"/>
      <c r="E346" s="28"/>
      <c r="F346" s="105" t="str">
        <f>IF($D346&gt;0,VLOOKUP($D346,'ALN 070824'!$A:$C,2,FALSE),"")</f>
        <v/>
      </c>
      <c r="G346" s="44"/>
      <c r="H346" s="26"/>
      <c r="J346" s="100" t="str">
        <f t="shared" si="21"/>
        <v/>
      </c>
      <c r="K346" s="100" t="str">
        <f t="shared" si="22"/>
        <v/>
      </c>
      <c r="L346" s="105" t="str">
        <f>IF(ISBLANK($D346),"",MATCH($K346,SEFA!$K:$K,0))</f>
        <v/>
      </c>
      <c r="M346" s="105" t="str">
        <f>IF(ISBLANK($D346),"",MATCH($K346,'RECEIVED FROM NONSTATE'!$L:$L,0))</f>
        <v/>
      </c>
      <c r="N346" s="100" t="str">
        <f t="shared" si="23"/>
        <v/>
      </c>
    </row>
    <row r="347" spans="1:14">
      <c r="A347" s="118" t="str">
        <f t="shared" si="20"/>
        <v/>
      </c>
      <c r="B347" s="25"/>
      <c r="C347" s="105" t="str">
        <f>IF($B347&gt;0,VLOOKUP($B347,'State Agencies 070824'!$H:$L,3,FALSE),"")</f>
        <v/>
      </c>
      <c r="D347" s="23"/>
      <c r="E347" s="28"/>
      <c r="F347" s="105" t="str">
        <f>IF($D347&gt;0,VLOOKUP($D347,'ALN 070824'!$A:$C,2,FALSE),"")</f>
        <v/>
      </c>
      <c r="G347" s="44"/>
      <c r="H347" s="26"/>
      <c r="J347" s="100" t="str">
        <f t="shared" si="21"/>
        <v/>
      </c>
      <c r="K347" s="100" t="str">
        <f t="shared" si="22"/>
        <v/>
      </c>
      <c r="L347" s="105" t="str">
        <f>IF(ISBLANK($D347),"",MATCH($K347,SEFA!$K:$K,0))</f>
        <v/>
      </c>
      <c r="M347" s="105" t="str">
        <f>IF(ISBLANK($D347),"",MATCH($K347,'RECEIVED FROM NONSTATE'!$L:$L,0))</f>
        <v/>
      </c>
      <c r="N347" s="100" t="str">
        <f t="shared" si="23"/>
        <v/>
      </c>
    </row>
    <row r="348" spans="1:14">
      <c r="A348" s="118" t="str">
        <f t="shared" si="20"/>
        <v/>
      </c>
      <c r="B348" s="25"/>
      <c r="C348" s="105" t="str">
        <f>IF($B348&gt;0,VLOOKUP($B348,'State Agencies 070824'!$H:$L,3,FALSE),"")</f>
        <v/>
      </c>
      <c r="D348" s="23"/>
      <c r="E348" s="28"/>
      <c r="F348" s="105" t="str">
        <f>IF($D348&gt;0,VLOOKUP($D348,'ALN 070824'!$A:$C,2,FALSE),"")</f>
        <v/>
      </c>
      <c r="G348" s="44"/>
      <c r="H348" s="26"/>
      <c r="J348" s="100" t="str">
        <f t="shared" si="21"/>
        <v/>
      </c>
      <c r="K348" s="100" t="str">
        <f t="shared" si="22"/>
        <v/>
      </c>
      <c r="L348" s="105" t="str">
        <f>IF(ISBLANK($D348),"",MATCH($K348,SEFA!$K:$K,0))</f>
        <v/>
      </c>
      <c r="M348" s="105" t="str">
        <f>IF(ISBLANK($D348),"",MATCH($K348,'RECEIVED FROM NONSTATE'!$L:$L,0))</f>
        <v/>
      </c>
      <c r="N348" s="100" t="str">
        <f t="shared" si="23"/>
        <v/>
      </c>
    </row>
    <row r="349" spans="1:14">
      <c r="A349" s="118" t="str">
        <f t="shared" si="20"/>
        <v/>
      </c>
      <c r="B349" s="25"/>
      <c r="C349" s="105" t="str">
        <f>IF($B349&gt;0,VLOOKUP($B349,'State Agencies 070824'!$H:$L,3,FALSE),"")</f>
        <v/>
      </c>
      <c r="D349" s="23"/>
      <c r="E349" s="28"/>
      <c r="F349" s="105" t="str">
        <f>IF($D349&gt;0,VLOOKUP($D349,'ALN 070824'!$A:$C,2,FALSE),"")</f>
        <v/>
      </c>
      <c r="G349" s="44"/>
      <c r="H349" s="26"/>
      <c r="J349" s="100" t="str">
        <f t="shared" si="21"/>
        <v/>
      </c>
      <c r="K349" s="100" t="str">
        <f t="shared" si="22"/>
        <v/>
      </c>
      <c r="L349" s="105" t="str">
        <f>IF(ISBLANK($D349),"",MATCH($K349,SEFA!$K:$K,0))</f>
        <v/>
      </c>
      <c r="M349" s="105" t="str">
        <f>IF(ISBLANK($D349),"",MATCH($K349,'RECEIVED FROM NONSTATE'!$L:$L,0))</f>
        <v/>
      </c>
      <c r="N349" s="100" t="str">
        <f t="shared" si="23"/>
        <v/>
      </c>
    </row>
    <row r="350" spans="1:14">
      <c r="A350" s="118" t="str">
        <f t="shared" si="20"/>
        <v/>
      </c>
      <c r="B350" s="25"/>
      <c r="C350" s="105" t="str">
        <f>IF($B350&gt;0,VLOOKUP($B350,'State Agencies 070824'!$H:$L,3,FALSE),"")</f>
        <v/>
      </c>
      <c r="D350" s="23"/>
      <c r="E350" s="28"/>
      <c r="F350" s="105" t="str">
        <f>IF($D350&gt;0,VLOOKUP($D350,'ALN 070824'!$A:$C,2,FALSE),"")</f>
        <v/>
      </c>
      <c r="G350" s="44"/>
      <c r="H350" s="26"/>
      <c r="J350" s="100" t="str">
        <f t="shared" si="21"/>
        <v/>
      </c>
      <c r="K350" s="100" t="str">
        <f t="shared" si="22"/>
        <v/>
      </c>
      <c r="L350" s="105" t="str">
        <f>IF(ISBLANK($D350),"",MATCH($K350,SEFA!$K:$K,0))</f>
        <v/>
      </c>
      <c r="M350" s="105" t="str">
        <f>IF(ISBLANK($D350),"",MATCH($K350,'RECEIVED FROM NONSTATE'!$L:$L,0))</f>
        <v/>
      </c>
      <c r="N350" s="100" t="str">
        <f t="shared" si="23"/>
        <v/>
      </c>
    </row>
    <row r="351" spans="1:14">
      <c r="A351" s="118" t="str">
        <f t="shared" si="20"/>
        <v/>
      </c>
      <c r="B351" s="25"/>
      <c r="C351" s="105" t="str">
        <f>IF($B351&gt;0,VLOOKUP($B351,'State Agencies 070824'!$H:$L,3,FALSE),"")</f>
        <v/>
      </c>
      <c r="D351" s="23"/>
      <c r="E351" s="28"/>
      <c r="F351" s="105" t="str">
        <f>IF($D351&gt;0,VLOOKUP($D351,'ALN 070824'!$A:$C,2,FALSE),"")</f>
        <v/>
      </c>
      <c r="G351" s="44"/>
      <c r="H351" s="26"/>
      <c r="J351" s="100" t="str">
        <f t="shared" si="21"/>
        <v/>
      </c>
      <c r="K351" s="100" t="str">
        <f t="shared" si="22"/>
        <v/>
      </c>
      <c r="L351" s="105" t="str">
        <f>IF(ISBLANK($D351),"",MATCH($K351,SEFA!$K:$K,0))</f>
        <v/>
      </c>
      <c r="M351" s="105" t="str">
        <f>IF(ISBLANK($D351),"",MATCH($K351,'RECEIVED FROM NONSTATE'!$L:$L,0))</f>
        <v/>
      </c>
      <c r="N351" s="100" t="str">
        <f t="shared" si="23"/>
        <v/>
      </c>
    </row>
    <row r="352" spans="1:14">
      <c r="A352" s="118" t="str">
        <f t="shared" si="20"/>
        <v/>
      </c>
      <c r="B352" s="25"/>
      <c r="C352" s="105" t="str">
        <f>IF($B352&gt;0,VLOOKUP($B352,'State Agencies 070824'!$H:$L,3,FALSE),"")</f>
        <v/>
      </c>
      <c r="D352" s="23"/>
      <c r="E352" s="28"/>
      <c r="F352" s="105" t="str">
        <f>IF($D352&gt;0,VLOOKUP($D352,'ALN 070824'!$A:$C,2,FALSE),"")</f>
        <v/>
      </c>
      <c r="G352" s="44"/>
      <c r="H352" s="26"/>
      <c r="J352" s="100" t="str">
        <f t="shared" si="21"/>
        <v/>
      </c>
      <c r="K352" s="100" t="str">
        <f t="shared" si="22"/>
        <v/>
      </c>
      <c r="L352" s="105" t="str">
        <f>IF(ISBLANK($D352),"",MATCH($K352,SEFA!$K:$K,0))</f>
        <v/>
      </c>
      <c r="M352" s="105" t="str">
        <f>IF(ISBLANK($D352),"",MATCH($K352,'RECEIVED FROM NONSTATE'!$L:$L,0))</f>
        <v/>
      </c>
      <c r="N352" s="100" t="str">
        <f t="shared" si="23"/>
        <v/>
      </c>
    </row>
    <row r="353" spans="1:14">
      <c r="A353" s="118" t="str">
        <f t="shared" si="20"/>
        <v/>
      </c>
      <c r="B353" s="25"/>
      <c r="C353" s="105" t="str">
        <f>IF($B353&gt;0,VLOOKUP($B353,'State Agencies 070824'!$H:$L,3,FALSE),"")</f>
        <v/>
      </c>
      <c r="D353" s="23"/>
      <c r="E353" s="28"/>
      <c r="F353" s="105" t="str">
        <f>IF($D353&gt;0,VLOOKUP($D353,'ALN 070824'!$A:$C,2,FALSE),"")</f>
        <v/>
      </c>
      <c r="G353" s="44"/>
      <c r="H353" s="26"/>
      <c r="J353" s="100" t="str">
        <f t="shared" si="21"/>
        <v/>
      </c>
      <c r="K353" s="100" t="str">
        <f t="shared" si="22"/>
        <v/>
      </c>
      <c r="L353" s="105" t="str">
        <f>IF(ISBLANK($D353),"",MATCH($K353,SEFA!$K:$K,0))</f>
        <v/>
      </c>
      <c r="M353" s="105" t="str">
        <f>IF(ISBLANK($D353),"",MATCH($K353,'RECEIVED FROM NONSTATE'!$L:$L,0))</f>
        <v/>
      </c>
      <c r="N353" s="100" t="str">
        <f t="shared" si="23"/>
        <v/>
      </c>
    </row>
    <row r="354" spans="1:14">
      <c r="A354" s="118" t="str">
        <f t="shared" si="20"/>
        <v/>
      </c>
      <c r="B354" s="25"/>
      <c r="C354" s="105" t="str">
        <f>IF($B354&gt;0,VLOOKUP($B354,'State Agencies 070824'!$H:$L,3,FALSE),"")</f>
        <v/>
      </c>
      <c r="D354" s="23"/>
      <c r="E354" s="28"/>
      <c r="F354" s="105" t="str">
        <f>IF($D354&gt;0,VLOOKUP($D354,'ALN 070824'!$A:$C,2,FALSE),"")</f>
        <v/>
      </c>
      <c r="G354" s="44"/>
      <c r="H354" s="26"/>
      <c r="J354" s="100" t="str">
        <f t="shared" si="21"/>
        <v/>
      </c>
      <c r="K354" s="100" t="str">
        <f t="shared" si="22"/>
        <v/>
      </c>
      <c r="L354" s="105" t="str">
        <f>IF(ISBLANK($D354),"",MATCH($K354,SEFA!$K:$K,0))</f>
        <v/>
      </c>
      <c r="M354" s="105" t="str">
        <f>IF(ISBLANK($D354),"",MATCH($K354,'RECEIVED FROM NONSTATE'!$L:$L,0))</f>
        <v/>
      </c>
      <c r="N354" s="100" t="str">
        <f t="shared" si="23"/>
        <v/>
      </c>
    </row>
    <row r="355" spans="1:14">
      <c r="A355" s="118" t="str">
        <f t="shared" si="20"/>
        <v/>
      </c>
      <c r="B355" s="25"/>
      <c r="C355" s="105" t="str">
        <f>IF($B355&gt;0,VLOOKUP($B355,'State Agencies 070824'!$H:$L,3,FALSE),"")</f>
        <v/>
      </c>
      <c r="D355" s="23"/>
      <c r="E355" s="28"/>
      <c r="F355" s="105" t="str">
        <f>IF($D355&gt;0,VLOOKUP($D355,'ALN 070824'!$A:$C,2,FALSE),"")</f>
        <v/>
      </c>
      <c r="G355" s="44"/>
      <c r="H355" s="26"/>
      <c r="J355" s="100" t="str">
        <f t="shared" si="21"/>
        <v/>
      </c>
      <c r="K355" s="100" t="str">
        <f t="shared" si="22"/>
        <v/>
      </c>
      <c r="L355" s="105" t="str">
        <f>IF(ISBLANK($D355),"",MATCH($K355,SEFA!$K:$K,0))</f>
        <v/>
      </c>
      <c r="M355" s="105" t="str">
        <f>IF(ISBLANK($D355),"",MATCH($K355,'RECEIVED FROM NONSTATE'!$L:$L,0))</f>
        <v/>
      </c>
      <c r="N355" s="100" t="str">
        <f t="shared" si="23"/>
        <v/>
      </c>
    </row>
    <row r="356" spans="1:14">
      <c r="A356" s="118" t="str">
        <f t="shared" si="20"/>
        <v/>
      </c>
      <c r="B356" s="25"/>
      <c r="C356" s="105" t="str">
        <f>IF($B356&gt;0,VLOOKUP($B356,'State Agencies 070824'!$H:$L,3,FALSE),"")</f>
        <v/>
      </c>
      <c r="D356" s="23"/>
      <c r="E356" s="28"/>
      <c r="F356" s="105" t="str">
        <f>IF($D356&gt;0,VLOOKUP($D356,'ALN 070824'!$A:$C,2,FALSE),"")</f>
        <v/>
      </c>
      <c r="G356" s="44"/>
      <c r="H356" s="26"/>
      <c r="J356" s="100" t="str">
        <f t="shared" si="21"/>
        <v/>
      </c>
      <c r="K356" s="100" t="str">
        <f t="shared" si="22"/>
        <v/>
      </c>
      <c r="L356" s="105" t="str">
        <f>IF(ISBLANK($D356),"",MATCH($K356,SEFA!$K:$K,0))</f>
        <v/>
      </c>
      <c r="M356" s="105" t="str">
        <f>IF(ISBLANK($D356),"",MATCH($K356,'RECEIVED FROM NONSTATE'!$L:$L,0))</f>
        <v/>
      </c>
      <c r="N356" s="100" t="str">
        <f t="shared" si="23"/>
        <v/>
      </c>
    </row>
    <row r="357" spans="1:14">
      <c r="A357" s="118" t="str">
        <f t="shared" si="20"/>
        <v/>
      </c>
      <c r="B357" s="25"/>
      <c r="C357" s="105" t="str">
        <f>IF($B357&gt;0,VLOOKUP($B357,'State Agencies 070824'!$H:$L,3,FALSE),"")</f>
        <v/>
      </c>
      <c r="D357" s="23"/>
      <c r="E357" s="28"/>
      <c r="F357" s="105" t="str">
        <f>IF($D357&gt;0,VLOOKUP($D357,'ALN 070824'!$A:$C,2,FALSE),"")</f>
        <v/>
      </c>
      <c r="G357" s="44"/>
      <c r="H357" s="26"/>
      <c r="J357" s="100" t="str">
        <f t="shared" si="21"/>
        <v/>
      </c>
      <c r="K357" s="100" t="str">
        <f t="shared" si="22"/>
        <v/>
      </c>
      <c r="L357" s="105" t="str">
        <f>IF(ISBLANK($D357),"",MATCH($K357,SEFA!$K:$K,0))</f>
        <v/>
      </c>
      <c r="M357" s="105" t="str">
        <f>IF(ISBLANK($D357),"",MATCH($K357,'RECEIVED FROM NONSTATE'!$L:$L,0))</f>
        <v/>
      </c>
      <c r="N357" s="100" t="str">
        <f t="shared" si="23"/>
        <v/>
      </c>
    </row>
    <row r="358" spans="1:14">
      <c r="A358" s="118" t="str">
        <f t="shared" si="20"/>
        <v/>
      </c>
      <c r="B358" s="25"/>
      <c r="C358" s="105" t="str">
        <f>IF($B358&gt;0,VLOOKUP($B358,'State Agencies 070824'!$H:$L,3,FALSE),"")</f>
        <v/>
      </c>
      <c r="D358" s="23"/>
      <c r="E358" s="28"/>
      <c r="F358" s="105" t="str">
        <f>IF($D358&gt;0,VLOOKUP($D358,'ALN 070824'!$A:$C,2,FALSE),"")</f>
        <v/>
      </c>
      <c r="G358" s="44"/>
      <c r="H358" s="26"/>
      <c r="J358" s="100" t="str">
        <f t="shared" si="21"/>
        <v/>
      </c>
      <c r="K358" s="100" t="str">
        <f t="shared" si="22"/>
        <v/>
      </c>
      <c r="L358" s="105" t="str">
        <f>IF(ISBLANK($D358),"",MATCH($K358,SEFA!$K:$K,0))</f>
        <v/>
      </c>
      <c r="M358" s="105" t="str">
        <f>IF(ISBLANK($D358),"",MATCH($K358,'RECEIVED FROM NONSTATE'!$L:$L,0))</f>
        <v/>
      </c>
      <c r="N358" s="100" t="str">
        <f t="shared" si="23"/>
        <v/>
      </c>
    </row>
    <row r="359" spans="1:14">
      <c r="A359" s="118" t="str">
        <f t="shared" si="20"/>
        <v/>
      </c>
      <c r="B359" s="25"/>
      <c r="C359" s="105" t="str">
        <f>IF($B359&gt;0,VLOOKUP($B359,'State Agencies 070824'!$H:$L,3,FALSE),"")</f>
        <v/>
      </c>
      <c r="D359" s="23"/>
      <c r="E359" s="28"/>
      <c r="F359" s="105" t="str">
        <f>IF($D359&gt;0,VLOOKUP($D359,'ALN 070824'!$A:$C,2,FALSE),"")</f>
        <v/>
      </c>
      <c r="G359" s="44"/>
      <c r="H359" s="26"/>
      <c r="J359" s="100" t="str">
        <f t="shared" si="21"/>
        <v/>
      </c>
      <c r="K359" s="100" t="str">
        <f t="shared" si="22"/>
        <v/>
      </c>
      <c r="L359" s="105" t="str">
        <f>IF(ISBLANK($D359),"",MATCH($K359,SEFA!$K:$K,0))</f>
        <v/>
      </c>
      <c r="M359" s="105" t="str">
        <f>IF(ISBLANK($D359),"",MATCH($K359,'RECEIVED FROM NONSTATE'!$L:$L,0))</f>
        <v/>
      </c>
      <c r="N359" s="100" t="str">
        <f t="shared" si="23"/>
        <v/>
      </c>
    </row>
    <row r="360" spans="1:14">
      <c r="A360" s="118" t="str">
        <f t="shared" si="20"/>
        <v/>
      </c>
      <c r="B360" s="25"/>
      <c r="C360" s="105" t="str">
        <f>IF($B360&gt;0,VLOOKUP($B360,'State Agencies 070824'!$H:$L,3,FALSE),"")</f>
        <v/>
      </c>
      <c r="D360" s="23"/>
      <c r="E360" s="28"/>
      <c r="F360" s="105" t="str">
        <f>IF($D360&gt;0,VLOOKUP($D360,'ALN 070824'!$A:$C,2,FALSE),"")</f>
        <v/>
      </c>
      <c r="G360" s="44"/>
      <c r="H360" s="26"/>
      <c r="J360" s="100" t="str">
        <f t="shared" si="21"/>
        <v/>
      </c>
      <c r="K360" s="100" t="str">
        <f t="shared" si="22"/>
        <v/>
      </c>
      <c r="L360" s="105" t="str">
        <f>IF(ISBLANK($D360),"",MATCH($K360,SEFA!$K:$K,0))</f>
        <v/>
      </c>
      <c r="M360" s="105" t="str">
        <f>IF(ISBLANK($D360),"",MATCH($K360,'RECEIVED FROM NONSTATE'!$L:$L,0))</f>
        <v/>
      </c>
      <c r="N360" s="100" t="str">
        <f t="shared" si="23"/>
        <v/>
      </c>
    </row>
    <row r="361" spans="1:14">
      <c r="A361" s="118" t="str">
        <f t="shared" si="20"/>
        <v/>
      </c>
      <c r="B361" s="25"/>
      <c r="C361" s="105" t="str">
        <f>IF($B361&gt;0,VLOOKUP($B361,'State Agencies 070824'!$H:$L,3,FALSE),"")</f>
        <v/>
      </c>
      <c r="D361" s="23"/>
      <c r="E361" s="28"/>
      <c r="F361" s="105" t="str">
        <f>IF($D361&gt;0,VLOOKUP($D361,'ALN 070824'!$A:$C,2,FALSE),"")</f>
        <v/>
      </c>
      <c r="G361" s="44"/>
      <c r="H361" s="26"/>
      <c r="J361" s="100" t="str">
        <f t="shared" si="21"/>
        <v/>
      </c>
      <c r="K361" s="100" t="str">
        <f t="shared" si="22"/>
        <v/>
      </c>
      <c r="L361" s="105" t="str">
        <f>IF(ISBLANK($D361),"",MATCH($K361,SEFA!$K:$K,0))</f>
        <v/>
      </c>
      <c r="M361" s="105" t="str">
        <f>IF(ISBLANK($D361),"",MATCH($K361,'RECEIVED FROM NONSTATE'!$L:$L,0))</f>
        <v/>
      </c>
      <c r="N361" s="100" t="str">
        <f t="shared" si="23"/>
        <v/>
      </c>
    </row>
    <row r="362" spans="1:14">
      <c r="A362" s="118" t="str">
        <f t="shared" si="20"/>
        <v/>
      </c>
      <c r="B362" s="25"/>
      <c r="C362" s="105" t="str">
        <f>IF($B362&gt;0,VLOOKUP($B362,'State Agencies 070824'!$H:$L,3,FALSE),"")</f>
        <v/>
      </c>
      <c r="D362" s="23"/>
      <c r="E362" s="28"/>
      <c r="F362" s="105" t="str">
        <f>IF($D362&gt;0,VLOOKUP($D362,'ALN 070824'!$A:$C,2,FALSE),"")</f>
        <v/>
      </c>
      <c r="G362" s="44"/>
      <c r="H362" s="26"/>
      <c r="J362" s="100" t="str">
        <f t="shared" si="21"/>
        <v/>
      </c>
      <c r="K362" s="100" t="str">
        <f t="shared" si="22"/>
        <v/>
      </c>
      <c r="L362" s="105" t="str">
        <f>IF(ISBLANK($D362),"",MATCH($K362,SEFA!$K:$K,0))</f>
        <v/>
      </c>
      <c r="M362" s="105" t="str">
        <f>IF(ISBLANK($D362),"",MATCH($K362,'RECEIVED FROM NONSTATE'!$L:$L,0))</f>
        <v/>
      </c>
      <c r="N362" s="100" t="str">
        <f t="shared" si="23"/>
        <v/>
      </c>
    </row>
    <row r="363" spans="1:14">
      <c r="A363" s="118" t="str">
        <f t="shared" si="20"/>
        <v/>
      </c>
      <c r="B363" s="25"/>
      <c r="C363" s="105" t="str">
        <f>IF($B363&gt;0,VLOOKUP($B363,'State Agencies 070824'!$H:$L,3,FALSE),"")</f>
        <v/>
      </c>
      <c r="D363" s="23"/>
      <c r="E363" s="28"/>
      <c r="F363" s="105" t="str">
        <f>IF($D363&gt;0,VLOOKUP($D363,'ALN 070824'!$A:$C,2,FALSE),"")</f>
        <v/>
      </c>
      <c r="G363" s="44"/>
      <c r="H363" s="26"/>
      <c r="J363" s="100" t="str">
        <f t="shared" si="21"/>
        <v/>
      </c>
      <c r="K363" s="100" t="str">
        <f t="shared" si="22"/>
        <v/>
      </c>
      <c r="L363" s="105" t="str">
        <f>IF(ISBLANK($D363),"",MATCH($K363,SEFA!$K:$K,0))</f>
        <v/>
      </c>
      <c r="M363" s="105" t="str">
        <f>IF(ISBLANK($D363),"",MATCH($K363,'RECEIVED FROM NONSTATE'!$L:$L,0))</f>
        <v/>
      </c>
      <c r="N363" s="100" t="str">
        <f t="shared" si="23"/>
        <v/>
      </c>
    </row>
    <row r="364" spans="1:14">
      <c r="A364" s="118" t="str">
        <f t="shared" si="20"/>
        <v/>
      </c>
      <c r="B364" s="25"/>
      <c r="C364" s="105" t="str">
        <f>IF($B364&gt;0,VLOOKUP($B364,'State Agencies 070824'!$H:$L,3,FALSE),"")</f>
        <v/>
      </c>
      <c r="D364" s="23"/>
      <c r="E364" s="28"/>
      <c r="F364" s="105" t="str">
        <f>IF($D364&gt;0,VLOOKUP($D364,'ALN 070824'!$A:$C,2,FALSE),"")</f>
        <v/>
      </c>
      <c r="G364" s="44"/>
      <c r="H364" s="26"/>
      <c r="J364" s="100" t="str">
        <f t="shared" si="21"/>
        <v/>
      </c>
      <c r="K364" s="100" t="str">
        <f t="shared" si="22"/>
        <v/>
      </c>
      <c r="L364" s="105" t="str">
        <f>IF(ISBLANK($D364),"",MATCH($K364,SEFA!$K:$K,0))</f>
        <v/>
      </c>
      <c r="M364" s="105" t="str">
        <f>IF(ISBLANK($D364),"",MATCH($K364,'RECEIVED FROM NONSTATE'!$L:$L,0))</f>
        <v/>
      </c>
      <c r="N364" s="100" t="str">
        <f t="shared" si="23"/>
        <v/>
      </c>
    </row>
    <row r="365" spans="1:14">
      <c r="A365" s="118" t="str">
        <f t="shared" si="20"/>
        <v/>
      </c>
      <c r="B365" s="25"/>
      <c r="C365" s="105" t="str">
        <f>IF($B365&gt;0,VLOOKUP($B365,'State Agencies 070824'!$H:$L,3,FALSE),"")</f>
        <v/>
      </c>
      <c r="D365" s="23"/>
      <c r="E365" s="28"/>
      <c r="F365" s="105" t="str">
        <f>IF($D365&gt;0,VLOOKUP($D365,'ALN 070824'!$A:$C,2,FALSE),"")</f>
        <v/>
      </c>
      <c r="G365" s="44"/>
      <c r="H365" s="26"/>
      <c r="J365" s="100" t="str">
        <f t="shared" si="21"/>
        <v/>
      </c>
      <c r="K365" s="100" t="str">
        <f t="shared" si="22"/>
        <v/>
      </c>
      <c r="L365" s="105" t="str">
        <f>IF(ISBLANK($D365),"",MATCH($K365,SEFA!$K:$K,0))</f>
        <v/>
      </c>
      <c r="M365" s="105" t="str">
        <f>IF(ISBLANK($D365),"",MATCH($K365,'RECEIVED FROM NONSTATE'!$L:$L,0))</f>
        <v/>
      </c>
      <c r="N365" s="100" t="str">
        <f t="shared" si="23"/>
        <v/>
      </c>
    </row>
    <row r="366" spans="1:14">
      <c r="A366" s="118" t="str">
        <f t="shared" si="20"/>
        <v/>
      </c>
      <c r="B366" s="25"/>
      <c r="C366" s="105" t="str">
        <f>IF($B366&gt;0,VLOOKUP($B366,'State Agencies 070824'!$H:$L,3,FALSE),"")</f>
        <v/>
      </c>
      <c r="D366" s="23"/>
      <c r="E366" s="28"/>
      <c r="F366" s="105" t="str">
        <f>IF($D366&gt;0,VLOOKUP($D366,'ALN 070824'!$A:$C,2,FALSE),"")</f>
        <v/>
      </c>
      <c r="G366" s="44"/>
      <c r="H366" s="26"/>
      <c r="J366" s="100" t="str">
        <f t="shared" si="21"/>
        <v/>
      </c>
      <c r="K366" s="100" t="str">
        <f t="shared" si="22"/>
        <v/>
      </c>
      <c r="L366" s="105" t="str">
        <f>IF(ISBLANK($D366),"",MATCH($K366,SEFA!$K:$K,0))</f>
        <v/>
      </c>
      <c r="M366" s="105" t="str">
        <f>IF(ISBLANK($D366),"",MATCH($K366,'RECEIVED FROM NONSTATE'!$L:$L,0))</f>
        <v/>
      </c>
      <c r="N366" s="100" t="str">
        <f t="shared" si="23"/>
        <v/>
      </c>
    </row>
    <row r="367" spans="1:14">
      <c r="A367" s="118" t="str">
        <f t="shared" si="20"/>
        <v/>
      </c>
      <c r="B367" s="25"/>
      <c r="C367" s="105" t="str">
        <f>IF($B367&gt;0,VLOOKUP($B367,'State Agencies 070824'!$H:$L,3,FALSE),"")</f>
        <v/>
      </c>
      <c r="D367" s="23"/>
      <c r="E367" s="28"/>
      <c r="F367" s="105" t="str">
        <f>IF($D367&gt;0,VLOOKUP($D367,'ALN 070824'!$A:$C,2,FALSE),"")</f>
        <v/>
      </c>
      <c r="G367" s="44"/>
      <c r="H367" s="26"/>
      <c r="J367" s="100" t="str">
        <f t="shared" si="21"/>
        <v/>
      </c>
      <c r="K367" s="100" t="str">
        <f t="shared" si="22"/>
        <v/>
      </c>
      <c r="L367" s="105" t="str">
        <f>IF(ISBLANK($D367),"",MATCH($K367,SEFA!$K:$K,0))</f>
        <v/>
      </c>
      <c r="M367" s="105" t="str">
        <f>IF(ISBLANK($D367),"",MATCH($K367,'RECEIVED FROM NONSTATE'!$L:$L,0))</f>
        <v/>
      </c>
      <c r="N367" s="100" t="str">
        <f t="shared" si="23"/>
        <v/>
      </c>
    </row>
    <row r="368" spans="1:14">
      <c r="A368" s="118" t="str">
        <f t="shared" si="20"/>
        <v/>
      </c>
      <c r="B368" s="25"/>
      <c r="C368" s="105" t="str">
        <f>IF($B368&gt;0,VLOOKUP($B368,'State Agencies 070824'!$H:$L,3,FALSE),"")</f>
        <v/>
      </c>
      <c r="D368" s="23"/>
      <c r="E368" s="28"/>
      <c r="F368" s="105" t="str">
        <f>IF($D368&gt;0,VLOOKUP($D368,'ALN 070824'!$A:$C,2,FALSE),"")</f>
        <v/>
      </c>
      <c r="G368" s="44"/>
      <c r="H368" s="26"/>
      <c r="J368" s="100" t="str">
        <f t="shared" si="21"/>
        <v/>
      </c>
      <c r="K368" s="100" t="str">
        <f t="shared" si="22"/>
        <v/>
      </c>
      <c r="L368" s="105" t="str">
        <f>IF(ISBLANK($D368),"",MATCH($K368,SEFA!$K:$K,0))</f>
        <v/>
      </c>
      <c r="M368" s="105" t="str">
        <f>IF(ISBLANK($D368),"",MATCH($K368,'RECEIVED FROM NONSTATE'!$L:$L,0))</f>
        <v/>
      </c>
      <c r="N368" s="100" t="str">
        <f t="shared" si="23"/>
        <v/>
      </c>
    </row>
    <row r="369" spans="1:14">
      <c r="A369" s="118" t="str">
        <f t="shared" si="20"/>
        <v/>
      </c>
      <c r="B369" s="25"/>
      <c r="C369" s="105" t="str">
        <f>IF($B369&gt;0,VLOOKUP($B369,'State Agencies 070824'!$H:$L,3,FALSE),"")</f>
        <v/>
      </c>
      <c r="D369" s="23"/>
      <c r="E369" s="28"/>
      <c r="F369" s="105" t="str">
        <f>IF($D369&gt;0,VLOOKUP($D369,'ALN 070824'!$A:$C,2,FALSE),"")</f>
        <v/>
      </c>
      <c r="G369" s="44"/>
      <c r="H369" s="26"/>
      <c r="J369" s="100" t="str">
        <f t="shared" si="21"/>
        <v/>
      </c>
      <c r="K369" s="100" t="str">
        <f t="shared" si="22"/>
        <v/>
      </c>
      <c r="L369" s="105" t="str">
        <f>IF(ISBLANK($D369),"",MATCH($K369,SEFA!$K:$K,0))</f>
        <v/>
      </c>
      <c r="M369" s="105" t="str">
        <f>IF(ISBLANK($D369),"",MATCH($K369,'RECEIVED FROM NONSTATE'!$L:$L,0))</f>
        <v/>
      </c>
      <c r="N369" s="100" t="str">
        <f t="shared" si="23"/>
        <v/>
      </c>
    </row>
    <row r="370" spans="1:14">
      <c r="A370" s="118" t="str">
        <f t="shared" si="20"/>
        <v/>
      </c>
      <c r="B370" s="25"/>
      <c r="C370" s="105" t="str">
        <f>IF($B370&gt;0,VLOOKUP($B370,'State Agencies 070824'!$H:$L,3,FALSE),"")</f>
        <v/>
      </c>
      <c r="D370" s="23"/>
      <c r="E370" s="28"/>
      <c r="F370" s="105" t="str">
        <f>IF($D370&gt;0,VLOOKUP($D370,'ALN 070824'!$A:$C,2,FALSE),"")</f>
        <v/>
      </c>
      <c r="G370" s="44"/>
      <c r="H370" s="26"/>
      <c r="J370" s="100" t="str">
        <f t="shared" si="21"/>
        <v/>
      </c>
      <c r="K370" s="100" t="str">
        <f t="shared" si="22"/>
        <v/>
      </c>
      <c r="L370" s="105" t="str">
        <f>IF(ISBLANK($D370),"",MATCH($K370,SEFA!$K:$K,0))</f>
        <v/>
      </c>
      <c r="M370" s="105" t="str">
        <f>IF(ISBLANK($D370),"",MATCH($K370,'RECEIVED FROM NONSTATE'!$L:$L,0))</f>
        <v/>
      </c>
      <c r="N370" s="100" t="str">
        <f t="shared" si="23"/>
        <v/>
      </c>
    </row>
    <row r="371" spans="1:14">
      <c r="A371" s="118" t="str">
        <f t="shared" si="20"/>
        <v/>
      </c>
      <c r="B371" s="25"/>
      <c r="C371" s="105" t="str">
        <f>IF($B371&gt;0,VLOOKUP($B371,'State Agencies 070824'!$H:$L,3,FALSE),"")</f>
        <v/>
      </c>
      <c r="D371" s="23"/>
      <c r="E371" s="28"/>
      <c r="F371" s="105" t="str">
        <f>IF($D371&gt;0,VLOOKUP($D371,'ALN 070824'!$A:$C,2,FALSE),"")</f>
        <v/>
      </c>
      <c r="G371" s="44"/>
      <c r="H371" s="26"/>
      <c r="J371" s="100" t="str">
        <f t="shared" si="21"/>
        <v/>
      </c>
      <c r="K371" s="100" t="str">
        <f t="shared" si="22"/>
        <v/>
      </c>
      <c r="L371" s="105" t="str">
        <f>IF(ISBLANK($D371),"",MATCH($K371,SEFA!$K:$K,0))</f>
        <v/>
      </c>
      <c r="M371" s="105" t="str">
        <f>IF(ISBLANK($D371),"",MATCH($K371,'RECEIVED FROM NONSTATE'!$L:$L,0))</f>
        <v/>
      </c>
      <c r="N371" s="100" t="str">
        <f t="shared" si="23"/>
        <v/>
      </c>
    </row>
    <row r="372" spans="1:14">
      <c r="A372" s="118" t="str">
        <f t="shared" si="20"/>
        <v/>
      </c>
      <c r="B372" s="25"/>
      <c r="C372" s="105" t="str">
        <f>IF($B372&gt;0,VLOOKUP($B372,'State Agencies 070824'!$H:$L,3,FALSE),"")</f>
        <v/>
      </c>
      <c r="D372" s="23"/>
      <c r="E372" s="28"/>
      <c r="F372" s="105" t="str">
        <f>IF($D372&gt;0,VLOOKUP($D372,'ALN 070824'!$A:$C,2,FALSE),"")</f>
        <v/>
      </c>
      <c r="G372" s="44"/>
      <c r="H372" s="26"/>
      <c r="J372" s="100" t="str">
        <f t="shared" si="21"/>
        <v/>
      </c>
      <c r="K372" s="100" t="str">
        <f t="shared" si="22"/>
        <v/>
      </c>
      <c r="L372" s="105" t="str">
        <f>IF(ISBLANK($D372),"",MATCH($K372,SEFA!$K:$K,0))</f>
        <v/>
      </c>
      <c r="M372" s="105" t="str">
        <f>IF(ISBLANK($D372),"",MATCH($K372,'RECEIVED FROM NONSTATE'!$L:$L,0))</f>
        <v/>
      </c>
      <c r="N372" s="100" t="str">
        <f t="shared" si="23"/>
        <v/>
      </c>
    </row>
    <row r="373" spans="1:14">
      <c r="A373" s="118" t="str">
        <f t="shared" si="20"/>
        <v/>
      </c>
      <c r="B373" s="25"/>
      <c r="C373" s="105" t="str">
        <f>IF($B373&gt;0,VLOOKUP($B373,'State Agencies 070824'!$H:$L,3,FALSE),"")</f>
        <v/>
      </c>
      <c r="D373" s="23"/>
      <c r="E373" s="28"/>
      <c r="F373" s="105" t="str">
        <f>IF($D373&gt;0,VLOOKUP($D373,'ALN 070824'!$A:$C,2,FALSE),"")</f>
        <v/>
      </c>
      <c r="G373" s="44"/>
      <c r="H373" s="26"/>
      <c r="J373" s="100" t="str">
        <f t="shared" si="21"/>
        <v/>
      </c>
      <c r="K373" s="100" t="str">
        <f t="shared" si="22"/>
        <v/>
      </c>
      <c r="L373" s="105" t="str">
        <f>IF(ISBLANK($D373),"",MATCH($K373,SEFA!$K:$K,0))</f>
        <v/>
      </c>
      <c r="M373" s="105" t="str">
        <f>IF(ISBLANK($D373),"",MATCH($K373,'RECEIVED FROM NONSTATE'!$L:$L,0))</f>
        <v/>
      </c>
      <c r="N373" s="100" t="str">
        <f t="shared" si="23"/>
        <v/>
      </c>
    </row>
    <row r="374" spans="1:14">
      <c r="A374" s="118" t="str">
        <f t="shared" si="20"/>
        <v/>
      </c>
      <c r="B374" s="25"/>
      <c r="C374" s="105" t="str">
        <f>IF($B374&gt;0,VLOOKUP($B374,'State Agencies 070824'!$H:$L,3,FALSE),"")</f>
        <v/>
      </c>
      <c r="D374" s="23"/>
      <c r="E374" s="28"/>
      <c r="F374" s="105" t="str">
        <f>IF($D374&gt;0,VLOOKUP($D374,'ALN 070824'!$A:$C,2,FALSE),"")</f>
        <v/>
      </c>
      <c r="G374" s="44"/>
      <c r="H374" s="26"/>
      <c r="J374" s="100" t="str">
        <f t="shared" si="21"/>
        <v/>
      </c>
      <c r="K374" s="100" t="str">
        <f t="shared" si="22"/>
        <v/>
      </c>
      <c r="L374" s="105" t="str">
        <f>IF(ISBLANK($D374),"",MATCH($K374,SEFA!$K:$K,0))</f>
        <v/>
      </c>
      <c r="M374" s="105" t="str">
        <f>IF(ISBLANK($D374),"",MATCH($K374,'RECEIVED FROM NONSTATE'!$L:$L,0))</f>
        <v/>
      </c>
      <c r="N374" s="100" t="str">
        <f t="shared" si="23"/>
        <v/>
      </c>
    </row>
    <row r="375" spans="1:14">
      <c r="A375" s="118" t="str">
        <f t="shared" si="20"/>
        <v/>
      </c>
      <c r="B375" s="25"/>
      <c r="C375" s="105" t="str">
        <f>IF($B375&gt;0,VLOOKUP($B375,'State Agencies 070824'!$H:$L,3,FALSE),"")</f>
        <v/>
      </c>
      <c r="D375" s="23"/>
      <c r="E375" s="28"/>
      <c r="F375" s="105" t="str">
        <f>IF($D375&gt;0,VLOOKUP($D375,'ALN 070824'!$A:$C,2,FALSE),"")</f>
        <v/>
      </c>
      <c r="G375" s="44"/>
      <c r="H375" s="26"/>
      <c r="J375" s="100" t="str">
        <f t="shared" si="21"/>
        <v/>
      </c>
      <c r="K375" s="100" t="str">
        <f t="shared" si="22"/>
        <v/>
      </c>
      <c r="L375" s="105" t="str">
        <f>IF(ISBLANK($D375),"",MATCH($K375,SEFA!$K:$K,0))</f>
        <v/>
      </c>
      <c r="M375" s="105" t="str">
        <f>IF(ISBLANK($D375),"",MATCH($K375,'RECEIVED FROM NONSTATE'!$L:$L,0))</f>
        <v/>
      </c>
      <c r="N375" s="100" t="str">
        <f t="shared" si="23"/>
        <v/>
      </c>
    </row>
    <row r="376" spans="1:14">
      <c r="A376" s="118" t="str">
        <f t="shared" si="20"/>
        <v/>
      </c>
      <c r="B376" s="25"/>
      <c r="C376" s="105" t="str">
        <f>IF($B376&gt;0,VLOOKUP($B376,'State Agencies 070824'!$H:$L,3,FALSE),"")</f>
        <v/>
      </c>
      <c r="D376" s="23"/>
      <c r="E376" s="28"/>
      <c r="F376" s="105" t="str">
        <f>IF($D376&gt;0,VLOOKUP($D376,'ALN 070824'!$A:$C,2,FALSE),"")</f>
        <v/>
      </c>
      <c r="G376" s="44"/>
      <c r="H376" s="26"/>
      <c r="J376" s="100" t="str">
        <f t="shared" si="21"/>
        <v/>
      </c>
      <c r="K376" s="100" t="str">
        <f t="shared" si="22"/>
        <v/>
      </c>
      <c r="L376" s="105" t="str">
        <f>IF(ISBLANK($D376),"",MATCH($K376,SEFA!$K:$K,0))</f>
        <v/>
      </c>
      <c r="M376" s="105" t="str">
        <f>IF(ISBLANK($D376),"",MATCH($K376,'RECEIVED FROM NONSTATE'!$L:$L,0))</f>
        <v/>
      </c>
      <c r="N376" s="100" t="str">
        <f t="shared" si="23"/>
        <v/>
      </c>
    </row>
    <row r="377" spans="1:14">
      <c r="A377" s="118" t="str">
        <f t="shared" si="20"/>
        <v/>
      </c>
      <c r="B377" s="25"/>
      <c r="C377" s="105" t="str">
        <f>IF($B377&gt;0,VLOOKUP($B377,'State Agencies 070824'!$H:$L,3,FALSE),"")</f>
        <v/>
      </c>
      <c r="D377" s="23"/>
      <c r="E377" s="28"/>
      <c r="F377" s="105" t="str">
        <f>IF($D377&gt;0,VLOOKUP($D377,'ALN 070824'!$A:$C,2,FALSE),"")</f>
        <v/>
      </c>
      <c r="G377" s="44"/>
      <c r="H377" s="26"/>
      <c r="J377" s="100" t="str">
        <f t="shared" si="21"/>
        <v/>
      </c>
      <c r="K377" s="100" t="str">
        <f t="shared" si="22"/>
        <v/>
      </c>
      <c r="L377" s="105" t="str">
        <f>IF(ISBLANK($D377),"",MATCH($K377,SEFA!$K:$K,0))</f>
        <v/>
      </c>
      <c r="M377" s="105" t="str">
        <f>IF(ISBLANK($D377),"",MATCH($K377,'RECEIVED FROM NONSTATE'!$L:$L,0))</f>
        <v/>
      </c>
      <c r="N377" s="100" t="str">
        <f t="shared" si="23"/>
        <v/>
      </c>
    </row>
    <row r="378" spans="1:14">
      <c r="A378" s="118" t="str">
        <f t="shared" si="20"/>
        <v/>
      </c>
      <c r="B378" s="25"/>
      <c r="C378" s="105" t="str">
        <f>IF($B378&gt;0,VLOOKUP($B378,'State Agencies 070824'!$H:$L,3,FALSE),"")</f>
        <v/>
      </c>
      <c r="D378" s="23"/>
      <c r="E378" s="28"/>
      <c r="F378" s="105" t="str">
        <f>IF($D378&gt;0,VLOOKUP($D378,'ALN 070824'!$A:$C,2,FALSE),"")</f>
        <v/>
      </c>
      <c r="G378" s="44"/>
      <c r="H378" s="26"/>
      <c r="J378" s="100" t="str">
        <f t="shared" si="21"/>
        <v/>
      </c>
      <c r="K378" s="100" t="str">
        <f t="shared" si="22"/>
        <v/>
      </c>
      <c r="L378" s="105" t="str">
        <f>IF(ISBLANK($D378),"",MATCH($K378,SEFA!$K:$K,0))</f>
        <v/>
      </c>
      <c r="M378" s="105" t="str">
        <f>IF(ISBLANK($D378),"",MATCH($K378,'RECEIVED FROM NONSTATE'!$L:$L,0))</f>
        <v/>
      </c>
      <c r="N378" s="100" t="str">
        <f t="shared" si="23"/>
        <v/>
      </c>
    </row>
    <row r="379" spans="1:14">
      <c r="A379" s="118" t="str">
        <f t="shared" si="20"/>
        <v/>
      </c>
      <c r="B379" s="25"/>
      <c r="C379" s="105" t="str">
        <f>IF($B379&gt;0,VLOOKUP($B379,'State Agencies 070824'!$H:$L,3,FALSE),"")</f>
        <v/>
      </c>
      <c r="D379" s="23"/>
      <c r="E379" s="28"/>
      <c r="F379" s="105" t="str">
        <f>IF($D379&gt;0,VLOOKUP($D379,'ALN 070824'!$A:$C,2,FALSE),"")</f>
        <v/>
      </c>
      <c r="G379" s="44"/>
      <c r="H379" s="26"/>
      <c r="J379" s="100" t="str">
        <f t="shared" si="21"/>
        <v/>
      </c>
      <c r="K379" s="100" t="str">
        <f t="shared" si="22"/>
        <v/>
      </c>
      <c r="L379" s="105" t="str">
        <f>IF(ISBLANK($D379),"",MATCH($K379,SEFA!$K:$K,0))</f>
        <v/>
      </c>
      <c r="M379" s="105" t="str">
        <f>IF(ISBLANK($D379),"",MATCH($K379,'RECEIVED FROM NONSTATE'!$L:$L,0))</f>
        <v/>
      </c>
      <c r="N379" s="100" t="str">
        <f t="shared" si="23"/>
        <v/>
      </c>
    </row>
    <row r="380" spans="1:14">
      <c r="A380" s="118" t="str">
        <f t="shared" si="20"/>
        <v/>
      </c>
      <c r="B380" s="25"/>
      <c r="C380" s="105" t="str">
        <f>IF($B380&gt;0,VLOOKUP($B380,'State Agencies 070824'!$H:$L,3,FALSE),"")</f>
        <v/>
      </c>
      <c r="D380" s="23"/>
      <c r="E380" s="28"/>
      <c r="F380" s="105" t="str">
        <f>IF($D380&gt;0,VLOOKUP($D380,'ALN 070824'!$A:$C,2,FALSE),"")</f>
        <v/>
      </c>
      <c r="G380" s="44"/>
      <c r="H380" s="26"/>
      <c r="J380" s="100" t="str">
        <f t="shared" si="21"/>
        <v/>
      </c>
      <c r="K380" s="100" t="str">
        <f t="shared" si="22"/>
        <v/>
      </c>
      <c r="L380" s="105" t="str">
        <f>IF(ISBLANK($D380),"",MATCH($K380,SEFA!$K:$K,0))</f>
        <v/>
      </c>
      <c r="M380" s="105" t="str">
        <f>IF(ISBLANK($D380),"",MATCH($K380,'RECEIVED FROM NONSTATE'!$L:$L,0))</f>
        <v/>
      </c>
      <c r="N380" s="100" t="str">
        <f t="shared" si="23"/>
        <v/>
      </c>
    </row>
    <row r="381" spans="1:14">
      <c r="A381" s="118" t="str">
        <f t="shared" si="20"/>
        <v/>
      </c>
      <c r="B381" s="25"/>
      <c r="C381" s="105" t="str">
        <f>IF($B381&gt;0,VLOOKUP($B381,'State Agencies 070824'!$H:$L,3,FALSE),"")</f>
        <v/>
      </c>
      <c r="D381" s="23"/>
      <c r="E381" s="28"/>
      <c r="F381" s="105" t="str">
        <f>IF($D381&gt;0,VLOOKUP($D381,'ALN 070824'!$A:$C,2,FALSE),"")</f>
        <v/>
      </c>
      <c r="G381" s="44"/>
      <c r="H381" s="26"/>
      <c r="J381" s="100" t="str">
        <f t="shared" si="21"/>
        <v/>
      </c>
      <c r="K381" s="100" t="str">
        <f t="shared" si="22"/>
        <v/>
      </c>
      <c r="L381" s="105" t="str">
        <f>IF(ISBLANK($D381),"",MATCH($K381,SEFA!$K:$K,0))</f>
        <v/>
      </c>
      <c r="M381" s="105" t="str">
        <f>IF(ISBLANK($D381),"",MATCH($K381,'RECEIVED FROM NONSTATE'!$L:$L,0))</f>
        <v/>
      </c>
      <c r="N381" s="100" t="str">
        <f t="shared" si="23"/>
        <v/>
      </c>
    </row>
    <row r="382" spans="1:14">
      <c r="A382" s="118" t="str">
        <f t="shared" si="20"/>
        <v/>
      </c>
      <c r="B382" s="25"/>
      <c r="C382" s="105" t="str">
        <f>IF($B382&gt;0,VLOOKUP($B382,'State Agencies 070824'!$H:$L,3,FALSE),"")</f>
        <v/>
      </c>
      <c r="D382" s="23"/>
      <c r="E382" s="28"/>
      <c r="F382" s="105" t="str">
        <f>IF($D382&gt;0,VLOOKUP($D382,'ALN 070824'!$A:$C,2,FALSE),"")</f>
        <v/>
      </c>
      <c r="G382" s="44"/>
      <c r="H382" s="26"/>
      <c r="J382" s="100" t="str">
        <f t="shared" si="21"/>
        <v/>
      </c>
      <c r="K382" s="100" t="str">
        <f t="shared" si="22"/>
        <v/>
      </c>
      <c r="L382" s="105" t="str">
        <f>IF(ISBLANK($D382),"",MATCH($K382,SEFA!$K:$K,0))</f>
        <v/>
      </c>
      <c r="M382" s="105" t="str">
        <f>IF(ISBLANK($D382),"",MATCH($K382,'RECEIVED FROM NONSTATE'!$L:$L,0))</f>
        <v/>
      </c>
      <c r="N382" s="100" t="str">
        <f t="shared" si="23"/>
        <v/>
      </c>
    </row>
    <row r="383" spans="1:14">
      <c r="A383" s="118" t="str">
        <f t="shared" si="20"/>
        <v/>
      </c>
      <c r="B383" s="25"/>
      <c r="C383" s="105" t="str">
        <f>IF($B383&gt;0,VLOOKUP($B383,'State Agencies 070824'!$H:$L,3,FALSE),"")</f>
        <v/>
      </c>
      <c r="D383" s="23"/>
      <c r="E383" s="28"/>
      <c r="F383" s="105" t="str">
        <f>IF($D383&gt;0,VLOOKUP($D383,'ALN 070824'!$A:$C,2,FALSE),"")</f>
        <v/>
      </c>
      <c r="G383" s="44"/>
      <c r="H383" s="26"/>
      <c r="J383" s="100" t="str">
        <f t="shared" si="21"/>
        <v/>
      </c>
      <c r="K383" s="100" t="str">
        <f t="shared" si="22"/>
        <v/>
      </c>
      <c r="L383" s="105" t="str">
        <f>IF(ISBLANK($D383),"",MATCH($K383,SEFA!$K:$K,0))</f>
        <v/>
      </c>
      <c r="M383" s="105" t="str">
        <f>IF(ISBLANK($D383),"",MATCH($K383,'RECEIVED FROM NONSTATE'!$L:$L,0))</f>
        <v/>
      </c>
      <c r="N383" s="100" t="str">
        <f t="shared" si="23"/>
        <v/>
      </c>
    </row>
    <row r="384" spans="1:14">
      <c r="A384" s="118" t="str">
        <f t="shared" si="20"/>
        <v/>
      </c>
      <c r="B384" s="25"/>
      <c r="C384" s="105" t="str">
        <f>IF($B384&gt;0,VLOOKUP($B384,'State Agencies 070824'!$H:$L,3,FALSE),"")</f>
        <v/>
      </c>
      <c r="D384" s="23"/>
      <c r="E384" s="28"/>
      <c r="F384" s="105" t="str">
        <f>IF($D384&gt;0,VLOOKUP($D384,'ALN 070824'!$A:$C,2,FALSE),"")</f>
        <v/>
      </c>
      <c r="G384" s="44"/>
      <c r="H384" s="26"/>
      <c r="J384" s="100" t="str">
        <f t="shared" si="21"/>
        <v/>
      </c>
      <c r="K384" s="100" t="str">
        <f t="shared" si="22"/>
        <v/>
      </c>
      <c r="L384" s="105" t="str">
        <f>IF(ISBLANK($D384),"",MATCH($K384,SEFA!$K:$K,0))</f>
        <v/>
      </c>
      <c r="M384" s="105" t="str">
        <f>IF(ISBLANK($D384),"",MATCH($K384,'RECEIVED FROM NONSTATE'!$L:$L,0))</f>
        <v/>
      </c>
      <c r="N384" s="100" t="str">
        <f t="shared" si="23"/>
        <v/>
      </c>
    </row>
    <row r="385" spans="1:14">
      <c r="A385" s="118" t="str">
        <f t="shared" si="20"/>
        <v/>
      </c>
      <c r="B385" s="25"/>
      <c r="C385" s="105" t="str">
        <f>IF($B385&gt;0,VLOOKUP($B385,'State Agencies 070824'!$H:$L,3,FALSE),"")</f>
        <v/>
      </c>
      <c r="D385" s="23"/>
      <c r="E385" s="28"/>
      <c r="F385" s="105" t="str">
        <f>IF($D385&gt;0,VLOOKUP($D385,'ALN 070824'!$A:$C,2,FALSE),"")</f>
        <v/>
      </c>
      <c r="G385" s="44"/>
      <c r="H385" s="26"/>
      <c r="J385" s="100" t="str">
        <f t="shared" si="21"/>
        <v/>
      </c>
      <c r="K385" s="100" t="str">
        <f t="shared" si="22"/>
        <v/>
      </c>
      <c r="L385" s="105" t="str">
        <f>IF(ISBLANK($D385),"",MATCH($K385,SEFA!$K:$K,0))</f>
        <v/>
      </c>
      <c r="M385" s="105" t="str">
        <f>IF(ISBLANK($D385),"",MATCH($K385,'RECEIVED FROM NONSTATE'!$L:$L,0))</f>
        <v/>
      </c>
      <c r="N385" s="100" t="str">
        <f t="shared" si="23"/>
        <v/>
      </c>
    </row>
    <row r="386" spans="1:14">
      <c r="A386" s="118" t="str">
        <f t="shared" si="20"/>
        <v/>
      </c>
      <c r="B386" s="25"/>
      <c r="C386" s="105" t="str">
        <f>IF($B386&gt;0,VLOOKUP($B386,'State Agencies 070824'!$H:$L,3,FALSE),"")</f>
        <v/>
      </c>
      <c r="D386" s="23"/>
      <c r="E386" s="28"/>
      <c r="F386" s="105" t="str">
        <f>IF($D386&gt;0,VLOOKUP($D386,'ALN 070824'!$A:$C,2,FALSE),"")</f>
        <v/>
      </c>
      <c r="G386" s="44"/>
      <c r="H386" s="26"/>
      <c r="J386" s="100" t="str">
        <f t="shared" si="21"/>
        <v/>
      </c>
      <c r="K386" s="100" t="str">
        <f t="shared" si="22"/>
        <v/>
      </c>
      <c r="L386" s="105" t="str">
        <f>IF(ISBLANK($D386),"",MATCH($K386,SEFA!$K:$K,0))</f>
        <v/>
      </c>
      <c r="M386" s="105" t="str">
        <f>IF(ISBLANK($D386),"",MATCH($K386,'RECEIVED FROM NONSTATE'!$L:$L,0))</f>
        <v/>
      </c>
      <c r="N386" s="100" t="str">
        <f t="shared" si="23"/>
        <v/>
      </c>
    </row>
    <row r="387" spans="1:14">
      <c r="A387" s="118" t="str">
        <f t="shared" si="20"/>
        <v/>
      </c>
      <c r="B387" s="25"/>
      <c r="C387" s="105" t="str">
        <f>IF($B387&gt;0,VLOOKUP($B387,'State Agencies 070824'!$H:$L,3,FALSE),"")</f>
        <v/>
      </c>
      <c r="D387" s="23"/>
      <c r="E387" s="28"/>
      <c r="F387" s="105" t="str">
        <f>IF($D387&gt;0,VLOOKUP($D387,'ALN 070824'!$A:$C,2,FALSE),"")</f>
        <v/>
      </c>
      <c r="G387" s="44"/>
      <c r="H387" s="26"/>
      <c r="J387" s="100" t="str">
        <f t="shared" si="21"/>
        <v/>
      </c>
      <c r="K387" s="100" t="str">
        <f t="shared" si="22"/>
        <v/>
      </c>
      <c r="L387" s="105" t="str">
        <f>IF(ISBLANK($D387),"",MATCH($K387,SEFA!$K:$K,0))</f>
        <v/>
      </c>
      <c r="M387" s="105" t="str">
        <f>IF(ISBLANK($D387),"",MATCH($K387,'RECEIVED FROM NONSTATE'!$L:$L,0))</f>
        <v/>
      </c>
      <c r="N387" s="100" t="str">
        <f t="shared" si="23"/>
        <v/>
      </c>
    </row>
    <row r="388" spans="1:14">
      <c r="A388" s="118" t="str">
        <f t="shared" si="20"/>
        <v/>
      </c>
      <c r="B388" s="25"/>
      <c r="C388" s="105" t="str">
        <f>IF($B388&gt;0,VLOOKUP($B388,'State Agencies 070824'!$H:$L,3,FALSE),"")</f>
        <v/>
      </c>
      <c r="D388" s="23"/>
      <c r="E388" s="28"/>
      <c r="F388" s="105" t="str">
        <f>IF($D388&gt;0,VLOOKUP($D388,'ALN 070824'!$A:$C,2,FALSE),"")</f>
        <v/>
      </c>
      <c r="G388" s="44"/>
      <c r="H388" s="26"/>
      <c r="J388" s="100" t="str">
        <f t="shared" si="21"/>
        <v/>
      </c>
      <c r="K388" s="100" t="str">
        <f t="shared" si="22"/>
        <v/>
      </c>
      <c r="L388" s="105" t="str">
        <f>IF(ISBLANK($D388),"",MATCH($K388,SEFA!$K:$K,0))</f>
        <v/>
      </c>
      <c r="M388" s="105" t="str">
        <f>IF(ISBLANK($D388),"",MATCH($K388,'RECEIVED FROM NONSTATE'!$L:$L,0))</f>
        <v/>
      </c>
      <c r="N388" s="100" t="str">
        <f t="shared" si="23"/>
        <v/>
      </c>
    </row>
    <row r="389" spans="1:14">
      <c r="A389" s="118" t="str">
        <f t="shared" si="20"/>
        <v/>
      </c>
      <c r="B389" s="25"/>
      <c r="C389" s="105" t="str">
        <f>IF($B389&gt;0,VLOOKUP($B389,'State Agencies 070824'!$H:$L,3,FALSE),"")</f>
        <v/>
      </c>
      <c r="D389" s="23"/>
      <c r="E389" s="28"/>
      <c r="F389" s="105" t="str">
        <f>IF($D389&gt;0,VLOOKUP($D389,'ALN 070824'!$A:$C,2,FALSE),"")</f>
        <v/>
      </c>
      <c r="G389" s="44"/>
      <c r="H389" s="26"/>
      <c r="J389" s="100" t="str">
        <f t="shared" si="21"/>
        <v/>
      </c>
      <c r="K389" s="100" t="str">
        <f t="shared" si="22"/>
        <v/>
      </c>
      <c r="L389" s="105" t="str">
        <f>IF(ISBLANK($D389),"",MATCH($K389,SEFA!$K:$K,0))</f>
        <v/>
      </c>
      <c r="M389" s="105" t="str">
        <f>IF(ISBLANK($D389),"",MATCH($K389,'RECEIVED FROM NONSTATE'!$L:$L,0))</f>
        <v/>
      </c>
      <c r="N389" s="100" t="str">
        <f t="shared" si="23"/>
        <v/>
      </c>
    </row>
    <row r="390" spans="1:14">
      <c r="A390" s="118" t="str">
        <f t="shared" si="20"/>
        <v/>
      </c>
      <c r="B390" s="25"/>
      <c r="C390" s="105" t="str">
        <f>IF($B390&gt;0,VLOOKUP($B390,'State Agencies 070824'!$H:$L,3,FALSE),"")</f>
        <v/>
      </c>
      <c r="D390" s="23"/>
      <c r="E390" s="28"/>
      <c r="F390" s="105" t="str">
        <f>IF($D390&gt;0,VLOOKUP($D390,'ALN 070824'!$A:$C,2,FALSE),"")</f>
        <v/>
      </c>
      <c r="G390" s="44"/>
      <c r="H390" s="26"/>
      <c r="J390" s="100" t="str">
        <f t="shared" si="21"/>
        <v/>
      </c>
      <c r="K390" s="100" t="str">
        <f t="shared" si="22"/>
        <v/>
      </c>
      <c r="L390" s="105" t="str">
        <f>IF(ISBLANK($D390),"",MATCH($K390,SEFA!$K:$K,0))</f>
        <v/>
      </c>
      <c r="M390" s="105" t="str">
        <f>IF(ISBLANK($D390),"",MATCH($K390,'RECEIVED FROM NONSTATE'!$L:$L,0))</f>
        <v/>
      </c>
      <c r="N390" s="100" t="str">
        <f t="shared" si="23"/>
        <v/>
      </c>
    </row>
    <row r="391" spans="1:14">
      <c r="A391" s="118" t="str">
        <f t="shared" si="20"/>
        <v/>
      </c>
      <c r="B391" s="25"/>
      <c r="C391" s="105" t="str">
        <f>IF($B391&gt;0,VLOOKUP($B391,'State Agencies 070824'!$H:$L,3,FALSE),"")</f>
        <v/>
      </c>
      <c r="D391" s="23"/>
      <c r="E391" s="28"/>
      <c r="F391" s="105" t="str">
        <f>IF($D391&gt;0,VLOOKUP($D391,'ALN 070824'!$A:$C,2,FALSE),"")</f>
        <v/>
      </c>
      <c r="G391" s="44"/>
      <c r="H391" s="26"/>
      <c r="J391" s="100" t="str">
        <f t="shared" si="21"/>
        <v/>
      </c>
      <c r="K391" s="100" t="str">
        <f t="shared" si="22"/>
        <v/>
      </c>
      <c r="L391" s="105" t="str">
        <f>IF(ISBLANK($D391),"",MATCH($K391,SEFA!$K:$K,0))</f>
        <v/>
      </c>
      <c r="M391" s="105" t="str">
        <f>IF(ISBLANK($D391),"",MATCH($K391,'RECEIVED FROM NONSTATE'!$L:$L,0))</f>
        <v/>
      </c>
      <c r="N391" s="100" t="str">
        <f t="shared" si="23"/>
        <v/>
      </c>
    </row>
    <row r="392" spans="1:14">
      <c r="A392" s="118" t="str">
        <f t="shared" si="20"/>
        <v/>
      </c>
      <c r="B392" s="25"/>
      <c r="C392" s="105" t="str">
        <f>IF($B392&gt;0,VLOOKUP($B392,'State Agencies 070824'!$H:$L,3,FALSE),"")</f>
        <v/>
      </c>
      <c r="D392" s="23"/>
      <c r="E392" s="28"/>
      <c r="F392" s="105" t="str">
        <f>IF($D392&gt;0,VLOOKUP($D392,'ALN 070824'!$A:$C,2,FALSE),"")</f>
        <v/>
      </c>
      <c r="G392" s="44"/>
      <c r="H392" s="26"/>
      <c r="J392" s="100" t="str">
        <f t="shared" si="21"/>
        <v/>
      </c>
      <c r="K392" s="100" t="str">
        <f t="shared" si="22"/>
        <v/>
      </c>
      <c r="L392" s="105" t="str">
        <f>IF(ISBLANK($D392),"",MATCH($K392,SEFA!$K:$K,0))</f>
        <v/>
      </c>
      <c r="M392" s="105" t="str">
        <f>IF(ISBLANK($D392),"",MATCH($K392,'RECEIVED FROM NONSTATE'!$L:$L,0))</f>
        <v/>
      </c>
      <c r="N392" s="100" t="str">
        <f t="shared" si="23"/>
        <v/>
      </c>
    </row>
    <row r="393" spans="1:14">
      <c r="A393" s="118" t="str">
        <f t="shared" ref="A393:A456" si="24">IF($B393=0,"",$B$2)</f>
        <v/>
      </c>
      <c r="B393" s="25"/>
      <c r="C393" s="105" t="str">
        <f>IF($B393&gt;0,VLOOKUP($B393,'State Agencies 070824'!$H:$L,3,FALSE),"")</f>
        <v/>
      </c>
      <c r="D393" s="23"/>
      <c r="E393" s="28"/>
      <c r="F393" s="105" t="str">
        <f>IF($D393&gt;0,VLOOKUP($D393,'ALN 070824'!$A:$C,2,FALSE),"")</f>
        <v/>
      </c>
      <c r="G393" s="44"/>
      <c r="H393" s="26"/>
      <c r="J393" s="100" t="str">
        <f t="shared" ref="J393:J456" si="25">IF(OR(D393="84.425",D393="84.032"),"Please complete the ALN with alpha character.",IFERROR(IF(AND(F393="Other Assistance",ISBLANK(H393)),"Program Name required, please provide the Other ID Number (if applicable).",""),""))</f>
        <v/>
      </c>
      <c r="K393" s="100" t="str">
        <f t="shared" ref="K393:K456" si="26">CONCATENATE($D393,$E393)</f>
        <v/>
      </c>
      <c r="L393" s="105" t="str">
        <f>IF(ISBLANK($D393),"",MATCH($K393,SEFA!$K:$K,0))</f>
        <v/>
      </c>
      <c r="M393" s="105" t="str">
        <f>IF(ISBLANK($D393),"",MATCH($K393,'RECEIVED FROM NONSTATE'!$L:$L,0))</f>
        <v/>
      </c>
      <c r="N393" s="100" t="str">
        <f t="shared" ref="N393:N456" si="27">CONCATENATE($B393,$D393,$E393,$H393)</f>
        <v/>
      </c>
    </row>
    <row r="394" spans="1:14">
      <c r="A394" s="118" t="str">
        <f t="shared" si="24"/>
        <v/>
      </c>
      <c r="B394" s="25"/>
      <c r="C394" s="105" t="str">
        <f>IF($B394&gt;0,VLOOKUP($B394,'State Agencies 070824'!$H:$L,3,FALSE),"")</f>
        <v/>
      </c>
      <c r="D394" s="23"/>
      <c r="E394" s="28"/>
      <c r="F394" s="105" t="str">
        <f>IF($D394&gt;0,VLOOKUP($D394,'ALN 070824'!$A:$C,2,FALSE),"")</f>
        <v/>
      </c>
      <c r="G394" s="44"/>
      <c r="H394" s="26"/>
      <c r="J394" s="100" t="str">
        <f t="shared" si="25"/>
        <v/>
      </c>
      <c r="K394" s="100" t="str">
        <f t="shared" si="26"/>
        <v/>
      </c>
      <c r="L394" s="105" t="str">
        <f>IF(ISBLANK($D394),"",MATCH($K394,SEFA!$K:$K,0))</f>
        <v/>
      </c>
      <c r="M394" s="105" t="str">
        <f>IF(ISBLANK($D394),"",MATCH($K394,'RECEIVED FROM NONSTATE'!$L:$L,0))</f>
        <v/>
      </c>
      <c r="N394" s="100" t="str">
        <f t="shared" si="27"/>
        <v/>
      </c>
    </row>
    <row r="395" spans="1:14">
      <c r="A395" s="118" t="str">
        <f t="shared" si="24"/>
        <v/>
      </c>
      <c r="B395" s="25"/>
      <c r="C395" s="105" t="str">
        <f>IF($B395&gt;0,VLOOKUP($B395,'State Agencies 070824'!$H:$L,3,FALSE),"")</f>
        <v/>
      </c>
      <c r="D395" s="23"/>
      <c r="E395" s="28"/>
      <c r="F395" s="105" t="str">
        <f>IF($D395&gt;0,VLOOKUP($D395,'ALN 070824'!$A:$C,2,FALSE),"")</f>
        <v/>
      </c>
      <c r="G395" s="44"/>
      <c r="H395" s="26"/>
      <c r="J395" s="100" t="str">
        <f t="shared" si="25"/>
        <v/>
      </c>
      <c r="K395" s="100" t="str">
        <f t="shared" si="26"/>
        <v/>
      </c>
      <c r="L395" s="105" t="str">
        <f>IF(ISBLANK($D395),"",MATCH($K395,SEFA!$K:$K,0))</f>
        <v/>
      </c>
      <c r="M395" s="105" t="str">
        <f>IF(ISBLANK($D395),"",MATCH($K395,'RECEIVED FROM NONSTATE'!$L:$L,0))</f>
        <v/>
      </c>
      <c r="N395" s="100" t="str">
        <f t="shared" si="27"/>
        <v/>
      </c>
    </row>
    <row r="396" spans="1:14">
      <c r="A396" s="118" t="str">
        <f t="shared" si="24"/>
        <v/>
      </c>
      <c r="B396" s="25"/>
      <c r="C396" s="105" t="str">
        <f>IF($B396&gt;0,VLOOKUP($B396,'State Agencies 070824'!$H:$L,3,FALSE),"")</f>
        <v/>
      </c>
      <c r="D396" s="23"/>
      <c r="E396" s="28"/>
      <c r="F396" s="105" t="str">
        <f>IF($D396&gt;0,VLOOKUP($D396,'ALN 070824'!$A:$C,2,FALSE),"")</f>
        <v/>
      </c>
      <c r="G396" s="44"/>
      <c r="H396" s="26"/>
      <c r="J396" s="100" t="str">
        <f t="shared" si="25"/>
        <v/>
      </c>
      <c r="K396" s="100" t="str">
        <f t="shared" si="26"/>
        <v/>
      </c>
      <c r="L396" s="105" t="str">
        <f>IF(ISBLANK($D396),"",MATCH($K396,SEFA!$K:$K,0))</f>
        <v/>
      </c>
      <c r="M396" s="105" t="str">
        <f>IF(ISBLANK($D396),"",MATCH($K396,'RECEIVED FROM NONSTATE'!$L:$L,0))</f>
        <v/>
      </c>
      <c r="N396" s="100" t="str">
        <f t="shared" si="27"/>
        <v/>
      </c>
    </row>
    <row r="397" spans="1:14">
      <c r="A397" s="118" t="str">
        <f t="shared" si="24"/>
        <v/>
      </c>
      <c r="B397" s="25"/>
      <c r="C397" s="105" t="str">
        <f>IF($B397&gt;0,VLOOKUP($B397,'State Agencies 070824'!$H:$L,3,FALSE),"")</f>
        <v/>
      </c>
      <c r="D397" s="23"/>
      <c r="E397" s="28"/>
      <c r="F397" s="105" t="str">
        <f>IF($D397&gt;0,VLOOKUP($D397,'ALN 070824'!$A:$C,2,FALSE),"")</f>
        <v/>
      </c>
      <c r="G397" s="44"/>
      <c r="H397" s="26"/>
      <c r="J397" s="100" t="str">
        <f t="shared" si="25"/>
        <v/>
      </c>
      <c r="K397" s="100" t="str">
        <f t="shared" si="26"/>
        <v/>
      </c>
      <c r="L397" s="105" t="str">
        <f>IF(ISBLANK($D397),"",MATCH($K397,SEFA!$K:$K,0))</f>
        <v/>
      </c>
      <c r="M397" s="105" t="str">
        <f>IF(ISBLANK($D397),"",MATCH($K397,'RECEIVED FROM NONSTATE'!$L:$L,0))</f>
        <v/>
      </c>
      <c r="N397" s="100" t="str">
        <f t="shared" si="27"/>
        <v/>
      </c>
    </row>
    <row r="398" spans="1:14">
      <c r="A398" s="118" t="str">
        <f t="shared" si="24"/>
        <v/>
      </c>
      <c r="B398" s="25"/>
      <c r="C398" s="105" t="str">
        <f>IF($B398&gt;0,VLOOKUP($B398,'State Agencies 070824'!$H:$L,3,FALSE),"")</f>
        <v/>
      </c>
      <c r="D398" s="23"/>
      <c r="E398" s="28"/>
      <c r="F398" s="105" t="str">
        <f>IF($D398&gt;0,VLOOKUP($D398,'ALN 070824'!$A:$C,2,FALSE),"")</f>
        <v/>
      </c>
      <c r="G398" s="44"/>
      <c r="H398" s="26"/>
      <c r="J398" s="100" t="str">
        <f t="shared" si="25"/>
        <v/>
      </c>
      <c r="K398" s="100" t="str">
        <f t="shared" si="26"/>
        <v/>
      </c>
      <c r="L398" s="105" t="str">
        <f>IF(ISBLANK($D398),"",MATCH($K398,SEFA!$K:$K,0))</f>
        <v/>
      </c>
      <c r="M398" s="105" t="str">
        <f>IF(ISBLANK($D398),"",MATCH($K398,'RECEIVED FROM NONSTATE'!$L:$L,0))</f>
        <v/>
      </c>
      <c r="N398" s="100" t="str">
        <f t="shared" si="27"/>
        <v/>
      </c>
    </row>
    <row r="399" spans="1:14">
      <c r="A399" s="118" t="str">
        <f t="shared" si="24"/>
        <v/>
      </c>
      <c r="B399" s="25"/>
      <c r="C399" s="105" t="str">
        <f>IF($B399&gt;0,VLOOKUP($B399,'State Agencies 070824'!$H:$L,3,FALSE),"")</f>
        <v/>
      </c>
      <c r="D399" s="23"/>
      <c r="E399" s="28"/>
      <c r="F399" s="105" t="str">
        <f>IF($D399&gt;0,VLOOKUP($D399,'ALN 070824'!$A:$C,2,FALSE),"")</f>
        <v/>
      </c>
      <c r="G399" s="44"/>
      <c r="H399" s="26"/>
      <c r="J399" s="100" t="str">
        <f t="shared" si="25"/>
        <v/>
      </c>
      <c r="K399" s="100" t="str">
        <f t="shared" si="26"/>
        <v/>
      </c>
      <c r="L399" s="105" t="str">
        <f>IF(ISBLANK($D399),"",MATCH($K399,SEFA!$K:$K,0))</f>
        <v/>
      </c>
      <c r="M399" s="105" t="str">
        <f>IF(ISBLANK($D399),"",MATCH($K399,'RECEIVED FROM NONSTATE'!$L:$L,0))</f>
        <v/>
      </c>
      <c r="N399" s="100" t="str">
        <f t="shared" si="27"/>
        <v/>
      </c>
    </row>
    <row r="400" spans="1:14">
      <c r="A400" s="118" t="str">
        <f t="shared" si="24"/>
        <v/>
      </c>
      <c r="B400" s="25"/>
      <c r="C400" s="105" t="str">
        <f>IF($B400&gt;0,VLOOKUP($B400,'State Agencies 070824'!$H:$L,3,FALSE),"")</f>
        <v/>
      </c>
      <c r="D400" s="23"/>
      <c r="E400" s="28"/>
      <c r="F400" s="105" t="str">
        <f>IF($D400&gt;0,VLOOKUP($D400,'ALN 070824'!$A:$C,2,FALSE),"")</f>
        <v/>
      </c>
      <c r="G400" s="44"/>
      <c r="H400" s="26"/>
      <c r="J400" s="100" t="str">
        <f t="shared" si="25"/>
        <v/>
      </c>
      <c r="K400" s="100" t="str">
        <f t="shared" si="26"/>
        <v/>
      </c>
      <c r="L400" s="105" t="str">
        <f>IF(ISBLANK($D400),"",MATCH($K400,SEFA!$K:$K,0))</f>
        <v/>
      </c>
      <c r="M400" s="105" t="str">
        <f>IF(ISBLANK($D400),"",MATCH($K400,'RECEIVED FROM NONSTATE'!$L:$L,0))</f>
        <v/>
      </c>
      <c r="N400" s="100" t="str">
        <f t="shared" si="27"/>
        <v/>
      </c>
    </row>
    <row r="401" spans="1:14">
      <c r="A401" s="118" t="str">
        <f t="shared" si="24"/>
        <v/>
      </c>
      <c r="B401" s="25"/>
      <c r="C401" s="105" t="str">
        <f>IF($B401&gt;0,VLOOKUP($B401,'State Agencies 070824'!$H:$L,3,FALSE),"")</f>
        <v/>
      </c>
      <c r="D401" s="23"/>
      <c r="E401" s="28"/>
      <c r="F401" s="105" t="str">
        <f>IF($D401&gt;0,VLOOKUP($D401,'ALN 070824'!$A:$C,2,FALSE),"")</f>
        <v/>
      </c>
      <c r="G401" s="44"/>
      <c r="H401" s="26"/>
      <c r="J401" s="100" t="str">
        <f t="shared" si="25"/>
        <v/>
      </c>
      <c r="K401" s="100" t="str">
        <f t="shared" si="26"/>
        <v/>
      </c>
      <c r="L401" s="105" t="str">
        <f>IF(ISBLANK($D401),"",MATCH($K401,SEFA!$K:$K,0))</f>
        <v/>
      </c>
      <c r="M401" s="105" t="str">
        <f>IF(ISBLANK($D401),"",MATCH($K401,'RECEIVED FROM NONSTATE'!$L:$L,0))</f>
        <v/>
      </c>
      <c r="N401" s="100" t="str">
        <f t="shared" si="27"/>
        <v/>
      </c>
    </row>
    <row r="402" spans="1:14">
      <c r="A402" s="118" t="str">
        <f t="shared" si="24"/>
        <v/>
      </c>
      <c r="B402" s="25"/>
      <c r="C402" s="105" t="str">
        <f>IF($B402&gt;0,VLOOKUP($B402,'State Agencies 070824'!$H:$L,3,FALSE),"")</f>
        <v/>
      </c>
      <c r="D402" s="23"/>
      <c r="E402" s="28"/>
      <c r="F402" s="105" t="str">
        <f>IF($D402&gt;0,VLOOKUP($D402,'ALN 070824'!$A:$C,2,FALSE),"")</f>
        <v/>
      </c>
      <c r="G402" s="44"/>
      <c r="H402" s="26"/>
      <c r="J402" s="100" t="str">
        <f t="shared" si="25"/>
        <v/>
      </c>
      <c r="K402" s="100" t="str">
        <f t="shared" si="26"/>
        <v/>
      </c>
      <c r="L402" s="105" t="str">
        <f>IF(ISBLANK($D402),"",MATCH($K402,SEFA!$K:$K,0))</f>
        <v/>
      </c>
      <c r="M402" s="105" t="str">
        <f>IF(ISBLANK($D402),"",MATCH($K402,'RECEIVED FROM NONSTATE'!$L:$L,0))</f>
        <v/>
      </c>
      <c r="N402" s="100" t="str">
        <f t="shared" si="27"/>
        <v/>
      </c>
    </row>
    <row r="403" spans="1:14">
      <c r="A403" s="118" t="str">
        <f t="shared" si="24"/>
        <v/>
      </c>
      <c r="B403" s="25"/>
      <c r="C403" s="105" t="str">
        <f>IF($B403&gt;0,VLOOKUP($B403,'State Agencies 070824'!$H:$L,3,FALSE),"")</f>
        <v/>
      </c>
      <c r="D403" s="23"/>
      <c r="E403" s="28"/>
      <c r="F403" s="105" t="str">
        <f>IF($D403&gt;0,VLOOKUP($D403,'ALN 070824'!$A:$C,2,FALSE),"")</f>
        <v/>
      </c>
      <c r="G403" s="44"/>
      <c r="H403" s="26"/>
      <c r="J403" s="100" t="str">
        <f t="shared" si="25"/>
        <v/>
      </c>
      <c r="K403" s="100" t="str">
        <f t="shared" si="26"/>
        <v/>
      </c>
      <c r="L403" s="105" t="str">
        <f>IF(ISBLANK($D403),"",MATCH($K403,SEFA!$K:$K,0))</f>
        <v/>
      </c>
      <c r="M403" s="105" t="str">
        <f>IF(ISBLANK($D403),"",MATCH($K403,'RECEIVED FROM NONSTATE'!$L:$L,0))</f>
        <v/>
      </c>
      <c r="N403" s="100" t="str">
        <f t="shared" si="27"/>
        <v/>
      </c>
    </row>
    <row r="404" spans="1:14">
      <c r="A404" s="118" t="str">
        <f t="shared" si="24"/>
        <v/>
      </c>
      <c r="B404" s="25"/>
      <c r="C404" s="105" t="str">
        <f>IF($B404&gt;0,VLOOKUP($B404,'State Agencies 070824'!$H:$L,3,FALSE),"")</f>
        <v/>
      </c>
      <c r="D404" s="23"/>
      <c r="E404" s="28"/>
      <c r="F404" s="105" t="str">
        <f>IF($D404&gt;0,VLOOKUP($D404,'ALN 070824'!$A:$C,2,FALSE),"")</f>
        <v/>
      </c>
      <c r="G404" s="44"/>
      <c r="H404" s="26"/>
      <c r="J404" s="100" t="str">
        <f t="shared" si="25"/>
        <v/>
      </c>
      <c r="K404" s="100" t="str">
        <f t="shared" si="26"/>
        <v/>
      </c>
      <c r="L404" s="105" t="str">
        <f>IF(ISBLANK($D404),"",MATCH($K404,SEFA!$K:$K,0))</f>
        <v/>
      </c>
      <c r="M404" s="105" t="str">
        <f>IF(ISBLANK($D404),"",MATCH($K404,'RECEIVED FROM NONSTATE'!$L:$L,0))</f>
        <v/>
      </c>
      <c r="N404" s="100" t="str">
        <f t="shared" si="27"/>
        <v/>
      </c>
    </row>
    <row r="405" spans="1:14">
      <c r="A405" s="118" t="str">
        <f t="shared" si="24"/>
        <v/>
      </c>
      <c r="B405" s="25"/>
      <c r="C405" s="105" t="str">
        <f>IF($B405&gt;0,VLOOKUP($B405,'State Agencies 070824'!$H:$L,3,FALSE),"")</f>
        <v/>
      </c>
      <c r="D405" s="23"/>
      <c r="E405" s="28"/>
      <c r="F405" s="105" t="str">
        <f>IF($D405&gt;0,VLOOKUP($D405,'ALN 070824'!$A:$C,2,FALSE),"")</f>
        <v/>
      </c>
      <c r="G405" s="44"/>
      <c r="H405" s="26"/>
      <c r="J405" s="100" t="str">
        <f t="shared" si="25"/>
        <v/>
      </c>
      <c r="K405" s="100" t="str">
        <f t="shared" si="26"/>
        <v/>
      </c>
      <c r="L405" s="105" t="str">
        <f>IF(ISBLANK($D405),"",MATCH($K405,SEFA!$K:$K,0))</f>
        <v/>
      </c>
      <c r="M405" s="105" t="str">
        <f>IF(ISBLANK($D405),"",MATCH($K405,'RECEIVED FROM NONSTATE'!$L:$L,0))</f>
        <v/>
      </c>
      <c r="N405" s="100" t="str">
        <f t="shared" si="27"/>
        <v/>
      </c>
    </row>
    <row r="406" spans="1:14">
      <c r="A406" s="118" t="str">
        <f t="shared" si="24"/>
        <v/>
      </c>
      <c r="B406" s="25"/>
      <c r="C406" s="105" t="str">
        <f>IF($B406&gt;0,VLOOKUP($B406,'State Agencies 070824'!$H:$L,3,FALSE),"")</f>
        <v/>
      </c>
      <c r="D406" s="23"/>
      <c r="E406" s="28"/>
      <c r="F406" s="105" t="str">
        <f>IF($D406&gt;0,VLOOKUP($D406,'ALN 070824'!$A:$C,2,FALSE),"")</f>
        <v/>
      </c>
      <c r="G406" s="44"/>
      <c r="H406" s="26"/>
      <c r="J406" s="100" t="str">
        <f t="shared" si="25"/>
        <v/>
      </c>
      <c r="K406" s="100" t="str">
        <f t="shared" si="26"/>
        <v/>
      </c>
      <c r="L406" s="105" t="str">
        <f>IF(ISBLANK($D406),"",MATCH($K406,SEFA!$K:$K,0))</f>
        <v/>
      </c>
      <c r="M406" s="105" t="str">
        <f>IF(ISBLANK($D406),"",MATCH($K406,'RECEIVED FROM NONSTATE'!$L:$L,0))</f>
        <v/>
      </c>
      <c r="N406" s="100" t="str">
        <f t="shared" si="27"/>
        <v/>
      </c>
    </row>
    <row r="407" spans="1:14">
      <c r="A407" s="118" t="str">
        <f t="shared" si="24"/>
        <v/>
      </c>
      <c r="B407" s="25"/>
      <c r="C407" s="105" t="str">
        <f>IF($B407&gt;0,VLOOKUP($B407,'State Agencies 070824'!$H:$L,3,FALSE),"")</f>
        <v/>
      </c>
      <c r="D407" s="23"/>
      <c r="E407" s="28"/>
      <c r="F407" s="105" t="str">
        <f>IF($D407&gt;0,VLOOKUP($D407,'ALN 070824'!$A:$C,2,FALSE),"")</f>
        <v/>
      </c>
      <c r="G407" s="44"/>
      <c r="H407" s="26"/>
      <c r="J407" s="100" t="str">
        <f t="shared" si="25"/>
        <v/>
      </c>
      <c r="K407" s="100" t="str">
        <f t="shared" si="26"/>
        <v/>
      </c>
      <c r="L407" s="105" t="str">
        <f>IF(ISBLANK($D407),"",MATCH($K407,SEFA!$K:$K,0))</f>
        <v/>
      </c>
      <c r="M407" s="105" t="str">
        <f>IF(ISBLANK($D407),"",MATCH($K407,'RECEIVED FROM NONSTATE'!$L:$L,0))</f>
        <v/>
      </c>
      <c r="N407" s="100" t="str">
        <f t="shared" si="27"/>
        <v/>
      </c>
    </row>
    <row r="408" spans="1:14">
      <c r="A408" s="118" t="str">
        <f t="shared" si="24"/>
        <v/>
      </c>
      <c r="B408" s="25"/>
      <c r="C408" s="105" t="str">
        <f>IF($B408&gt;0,VLOOKUP($B408,'State Agencies 070824'!$H:$L,3,FALSE),"")</f>
        <v/>
      </c>
      <c r="D408" s="23"/>
      <c r="E408" s="28"/>
      <c r="F408" s="105" t="str">
        <f>IF($D408&gt;0,VLOOKUP($D408,'ALN 070824'!$A:$C,2,FALSE),"")</f>
        <v/>
      </c>
      <c r="G408" s="44"/>
      <c r="H408" s="26"/>
      <c r="J408" s="100" t="str">
        <f t="shared" si="25"/>
        <v/>
      </c>
      <c r="K408" s="100" t="str">
        <f t="shared" si="26"/>
        <v/>
      </c>
      <c r="L408" s="105" t="str">
        <f>IF(ISBLANK($D408),"",MATCH($K408,SEFA!$K:$K,0))</f>
        <v/>
      </c>
      <c r="M408" s="105" t="str">
        <f>IF(ISBLANK($D408),"",MATCH($K408,'RECEIVED FROM NONSTATE'!$L:$L,0))</f>
        <v/>
      </c>
      <c r="N408" s="100" t="str">
        <f t="shared" si="27"/>
        <v/>
      </c>
    </row>
    <row r="409" spans="1:14">
      <c r="A409" s="118" t="str">
        <f t="shared" si="24"/>
        <v/>
      </c>
      <c r="B409" s="25"/>
      <c r="C409" s="105" t="str">
        <f>IF($B409&gt;0,VLOOKUP($B409,'State Agencies 070824'!$H:$L,3,FALSE),"")</f>
        <v/>
      </c>
      <c r="D409" s="23"/>
      <c r="E409" s="28"/>
      <c r="F409" s="105" t="str">
        <f>IF($D409&gt;0,VLOOKUP($D409,'ALN 070824'!$A:$C,2,FALSE),"")</f>
        <v/>
      </c>
      <c r="G409" s="44"/>
      <c r="H409" s="26"/>
      <c r="J409" s="100" t="str">
        <f t="shared" si="25"/>
        <v/>
      </c>
      <c r="K409" s="100" t="str">
        <f t="shared" si="26"/>
        <v/>
      </c>
      <c r="L409" s="105" t="str">
        <f>IF(ISBLANK($D409),"",MATCH($K409,SEFA!$K:$K,0))</f>
        <v/>
      </c>
      <c r="M409" s="105" t="str">
        <f>IF(ISBLANK($D409),"",MATCH($K409,'RECEIVED FROM NONSTATE'!$L:$L,0))</f>
        <v/>
      </c>
      <c r="N409" s="100" t="str">
        <f t="shared" si="27"/>
        <v/>
      </c>
    </row>
    <row r="410" spans="1:14">
      <c r="A410" s="118" t="str">
        <f t="shared" si="24"/>
        <v/>
      </c>
      <c r="B410" s="25"/>
      <c r="C410" s="105" t="str">
        <f>IF($B410&gt;0,VLOOKUP($B410,'State Agencies 070824'!$H:$L,3,FALSE),"")</f>
        <v/>
      </c>
      <c r="D410" s="23"/>
      <c r="E410" s="28"/>
      <c r="F410" s="105" t="str">
        <f>IF($D410&gt;0,VLOOKUP($D410,'ALN 070824'!$A:$C,2,FALSE),"")</f>
        <v/>
      </c>
      <c r="G410" s="44"/>
      <c r="H410" s="26"/>
      <c r="J410" s="100" t="str">
        <f t="shared" si="25"/>
        <v/>
      </c>
      <c r="K410" s="100" t="str">
        <f t="shared" si="26"/>
        <v/>
      </c>
      <c r="L410" s="105" t="str">
        <f>IF(ISBLANK($D410),"",MATCH($K410,SEFA!$K:$K,0))</f>
        <v/>
      </c>
      <c r="M410" s="105" t="str">
        <f>IF(ISBLANK($D410),"",MATCH($K410,'RECEIVED FROM NONSTATE'!$L:$L,0))</f>
        <v/>
      </c>
      <c r="N410" s="100" t="str">
        <f t="shared" si="27"/>
        <v/>
      </c>
    </row>
    <row r="411" spans="1:14">
      <c r="A411" s="118" t="str">
        <f t="shared" si="24"/>
        <v/>
      </c>
      <c r="B411" s="25"/>
      <c r="C411" s="105" t="str">
        <f>IF($B411&gt;0,VLOOKUP($B411,'State Agencies 070824'!$H:$L,3,FALSE),"")</f>
        <v/>
      </c>
      <c r="D411" s="23"/>
      <c r="E411" s="28"/>
      <c r="F411" s="105" t="str">
        <f>IF($D411&gt;0,VLOOKUP($D411,'ALN 070824'!$A:$C,2,FALSE),"")</f>
        <v/>
      </c>
      <c r="G411" s="44"/>
      <c r="H411" s="26"/>
      <c r="J411" s="100" t="str">
        <f t="shared" si="25"/>
        <v/>
      </c>
      <c r="K411" s="100" t="str">
        <f t="shared" si="26"/>
        <v/>
      </c>
      <c r="L411" s="105" t="str">
        <f>IF(ISBLANK($D411),"",MATCH($K411,SEFA!$K:$K,0))</f>
        <v/>
      </c>
      <c r="M411" s="105" t="str">
        <f>IF(ISBLANK($D411),"",MATCH($K411,'RECEIVED FROM NONSTATE'!$L:$L,0))</f>
        <v/>
      </c>
      <c r="N411" s="100" t="str">
        <f t="shared" si="27"/>
        <v/>
      </c>
    </row>
    <row r="412" spans="1:14">
      <c r="A412" s="118" t="str">
        <f t="shared" si="24"/>
        <v/>
      </c>
      <c r="B412" s="25"/>
      <c r="C412" s="105" t="str">
        <f>IF($B412&gt;0,VLOOKUP($B412,'State Agencies 070824'!$H:$L,3,FALSE),"")</f>
        <v/>
      </c>
      <c r="D412" s="23"/>
      <c r="E412" s="28"/>
      <c r="F412" s="105" t="str">
        <f>IF($D412&gt;0,VLOOKUP($D412,'ALN 070824'!$A:$C,2,FALSE),"")</f>
        <v/>
      </c>
      <c r="G412" s="44"/>
      <c r="H412" s="26"/>
      <c r="J412" s="100" t="str">
        <f t="shared" si="25"/>
        <v/>
      </c>
      <c r="K412" s="100" t="str">
        <f t="shared" si="26"/>
        <v/>
      </c>
      <c r="L412" s="105" t="str">
        <f>IF(ISBLANK($D412),"",MATCH($K412,SEFA!$K:$K,0))</f>
        <v/>
      </c>
      <c r="M412" s="105" t="str">
        <f>IF(ISBLANK($D412),"",MATCH($K412,'RECEIVED FROM NONSTATE'!$L:$L,0))</f>
        <v/>
      </c>
      <c r="N412" s="100" t="str">
        <f t="shared" si="27"/>
        <v/>
      </c>
    </row>
    <row r="413" spans="1:14">
      <c r="A413" s="118" t="str">
        <f t="shared" si="24"/>
        <v/>
      </c>
      <c r="B413" s="25"/>
      <c r="C413" s="105" t="str">
        <f>IF($B413&gt;0,VLOOKUP($B413,'State Agencies 070824'!$H:$L,3,FALSE),"")</f>
        <v/>
      </c>
      <c r="D413" s="23"/>
      <c r="E413" s="28"/>
      <c r="F413" s="105" t="str">
        <f>IF($D413&gt;0,VLOOKUP($D413,'ALN 070824'!$A:$C,2,FALSE),"")</f>
        <v/>
      </c>
      <c r="G413" s="44"/>
      <c r="H413" s="26"/>
      <c r="J413" s="100" t="str">
        <f t="shared" si="25"/>
        <v/>
      </c>
      <c r="K413" s="100" t="str">
        <f t="shared" si="26"/>
        <v/>
      </c>
      <c r="L413" s="105" t="str">
        <f>IF(ISBLANK($D413),"",MATCH($K413,SEFA!$K:$K,0))</f>
        <v/>
      </c>
      <c r="M413" s="105" t="str">
        <f>IF(ISBLANK($D413),"",MATCH($K413,'RECEIVED FROM NONSTATE'!$L:$L,0))</f>
        <v/>
      </c>
      <c r="N413" s="100" t="str">
        <f t="shared" si="27"/>
        <v/>
      </c>
    </row>
    <row r="414" spans="1:14">
      <c r="A414" s="118" t="str">
        <f t="shared" si="24"/>
        <v/>
      </c>
      <c r="B414" s="25"/>
      <c r="C414" s="105" t="str">
        <f>IF($B414&gt;0,VLOOKUP($B414,'State Agencies 070824'!$H:$L,3,FALSE),"")</f>
        <v/>
      </c>
      <c r="D414" s="23"/>
      <c r="E414" s="28"/>
      <c r="F414" s="105" t="str">
        <f>IF($D414&gt;0,VLOOKUP($D414,'ALN 070824'!$A:$C,2,FALSE),"")</f>
        <v/>
      </c>
      <c r="G414" s="44"/>
      <c r="H414" s="26"/>
      <c r="J414" s="100" t="str">
        <f t="shared" si="25"/>
        <v/>
      </c>
      <c r="K414" s="100" t="str">
        <f t="shared" si="26"/>
        <v/>
      </c>
      <c r="L414" s="105" t="str">
        <f>IF(ISBLANK($D414),"",MATCH($K414,SEFA!$K:$K,0))</f>
        <v/>
      </c>
      <c r="M414" s="105" t="str">
        <f>IF(ISBLANK($D414),"",MATCH($K414,'RECEIVED FROM NONSTATE'!$L:$L,0))</f>
        <v/>
      </c>
      <c r="N414" s="100" t="str">
        <f t="shared" si="27"/>
        <v/>
      </c>
    </row>
    <row r="415" spans="1:14">
      <c r="A415" s="118" t="str">
        <f t="shared" si="24"/>
        <v/>
      </c>
      <c r="B415" s="25"/>
      <c r="C415" s="105" t="str">
        <f>IF($B415&gt;0,VLOOKUP($B415,'State Agencies 070824'!$H:$L,3,FALSE),"")</f>
        <v/>
      </c>
      <c r="D415" s="23"/>
      <c r="E415" s="28"/>
      <c r="F415" s="105" t="str">
        <f>IF($D415&gt;0,VLOOKUP($D415,'ALN 070824'!$A:$C,2,FALSE),"")</f>
        <v/>
      </c>
      <c r="G415" s="44"/>
      <c r="H415" s="26"/>
      <c r="J415" s="100" t="str">
        <f t="shared" si="25"/>
        <v/>
      </c>
      <c r="K415" s="100" t="str">
        <f t="shared" si="26"/>
        <v/>
      </c>
      <c r="L415" s="105" t="str">
        <f>IF(ISBLANK($D415),"",MATCH($K415,SEFA!$K:$K,0))</f>
        <v/>
      </c>
      <c r="M415" s="105" t="str">
        <f>IF(ISBLANK($D415),"",MATCH($K415,'RECEIVED FROM NONSTATE'!$L:$L,0))</f>
        <v/>
      </c>
      <c r="N415" s="100" t="str">
        <f t="shared" si="27"/>
        <v/>
      </c>
    </row>
    <row r="416" spans="1:14">
      <c r="A416" s="118" t="str">
        <f t="shared" si="24"/>
        <v/>
      </c>
      <c r="B416" s="25"/>
      <c r="C416" s="105" t="str">
        <f>IF($B416&gt;0,VLOOKUP($B416,'State Agencies 070824'!$H:$L,3,FALSE),"")</f>
        <v/>
      </c>
      <c r="D416" s="23"/>
      <c r="E416" s="28"/>
      <c r="F416" s="105" t="str">
        <f>IF($D416&gt;0,VLOOKUP($D416,'ALN 070824'!$A:$C,2,FALSE),"")</f>
        <v/>
      </c>
      <c r="G416" s="44"/>
      <c r="H416" s="26"/>
      <c r="J416" s="100" t="str">
        <f t="shared" si="25"/>
        <v/>
      </c>
      <c r="K416" s="100" t="str">
        <f t="shared" si="26"/>
        <v/>
      </c>
      <c r="L416" s="105" t="str">
        <f>IF(ISBLANK($D416),"",MATCH($K416,SEFA!$K:$K,0))</f>
        <v/>
      </c>
      <c r="M416" s="105" t="str">
        <f>IF(ISBLANK($D416),"",MATCH($K416,'RECEIVED FROM NONSTATE'!$L:$L,0))</f>
        <v/>
      </c>
      <c r="N416" s="100" t="str">
        <f t="shared" si="27"/>
        <v/>
      </c>
    </row>
    <row r="417" spans="1:14">
      <c r="A417" s="118" t="str">
        <f t="shared" si="24"/>
        <v/>
      </c>
      <c r="B417" s="25"/>
      <c r="C417" s="105" t="str">
        <f>IF($B417&gt;0,VLOOKUP($B417,'State Agencies 070824'!$H:$L,3,FALSE),"")</f>
        <v/>
      </c>
      <c r="D417" s="23"/>
      <c r="E417" s="28"/>
      <c r="F417" s="105" t="str">
        <f>IF($D417&gt;0,VLOOKUP($D417,'ALN 070824'!$A:$C,2,FALSE),"")</f>
        <v/>
      </c>
      <c r="G417" s="44"/>
      <c r="H417" s="26"/>
      <c r="J417" s="100" t="str">
        <f t="shared" si="25"/>
        <v/>
      </c>
      <c r="K417" s="100" t="str">
        <f t="shared" si="26"/>
        <v/>
      </c>
      <c r="L417" s="105" t="str">
        <f>IF(ISBLANK($D417),"",MATCH($K417,SEFA!$K:$K,0))</f>
        <v/>
      </c>
      <c r="M417" s="105" t="str">
        <f>IF(ISBLANK($D417),"",MATCH($K417,'RECEIVED FROM NONSTATE'!$L:$L,0))</f>
        <v/>
      </c>
      <c r="N417" s="100" t="str">
        <f t="shared" si="27"/>
        <v/>
      </c>
    </row>
    <row r="418" spans="1:14">
      <c r="A418" s="118" t="str">
        <f t="shared" si="24"/>
        <v/>
      </c>
      <c r="B418" s="25"/>
      <c r="C418" s="105" t="str">
        <f>IF($B418&gt;0,VLOOKUP($B418,'State Agencies 070824'!$H:$L,3,FALSE),"")</f>
        <v/>
      </c>
      <c r="D418" s="23"/>
      <c r="E418" s="28"/>
      <c r="F418" s="105" t="str">
        <f>IF($D418&gt;0,VLOOKUP($D418,'ALN 070824'!$A:$C,2,FALSE),"")</f>
        <v/>
      </c>
      <c r="G418" s="44"/>
      <c r="H418" s="26"/>
      <c r="J418" s="100" t="str">
        <f t="shared" si="25"/>
        <v/>
      </c>
      <c r="K418" s="100" t="str">
        <f t="shared" si="26"/>
        <v/>
      </c>
      <c r="L418" s="105" t="str">
        <f>IF(ISBLANK($D418),"",MATCH($K418,SEFA!$K:$K,0))</f>
        <v/>
      </c>
      <c r="M418" s="105" t="str">
        <f>IF(ISBLANK($D418),"",MATCH($K418,'RECEIVED FROM NONSTATE'!$L:$L,0))</f>
        <v/>
      </c>
      <c r="N418" s="100" t="str">
        <f t="shared" si="27"/>
        <v/>
      </c>
    </row>
    <row r="419" spans="1:14">
      <c r="A419" s="118" t="str">
        <f t="shared" si="24"/>
        <v/>
      </c>
      <c r="B419" s="25"/>
      <c r="C419" s="105" t="str">
        <f>IF($B419&gt;0,VLOOKUP($B419,'State Agencies 070824'!$H:$L,3,FALSE),"")</f>
        <v/>
      </c>
      <c r="D419" s="23"/>
      <c r="E419" s="28"/>
      <c r="F419" s="105" t="str">
        <f>IF($D419&gt;0,VLOOKUP($D419,'ALN 070824'!$A:$C,2,FALSE),"")</f>
        <v/>
      </c>
      <c r="G419" s="44"/>
      <c r="H419" s="26"/>
      <c r="J419" s="100" t="str">
        <f t="shared" si="25"/>
        <v/>
      </c>
      <c r="K419" s="100" t="str">
        <f t="shared" si="26"/>
        <v/>
      </c>
      <c r="L419" s="105" t="str">
        <f>IF(ISBLANK($D419),"",MATCH($K419,SEFA!$K:$K,0))</f>
        <v/>
      </c>
      <c r="M419" s="105" t="str">
        <f>IF(ISBLANK($D419),"",MATCH($K419,'RECEIVED FROM NONSTATE'!$L:$L,0))</f>
        <v/>
      </c>
      <c r="N419" s="100" t="str">
        <f t="shared" si="27"/>
        <v/>
      </c>
    </row>
    <row r="420" spans="1:14">
      <c r="A420" s="118" t="str">
        <f t="shared" si="24"/>
        <v/>
      </c>
      <c r="B420" s="25"/>
      <c r="C420" s="105" t="str">
        <f>IF($B420&gt;0,VLOOKUP($B420,'State Agencies 070824'!$H:$L,3,FALSE),"")</f>
        <v/>
      </c>
      <c r="D420" s="23"/>
      <c r="E420" s="28"/>
      <c r="F420" s="105" t="str">
        <f>IF($D420&gt;0,VLOOKUP($D420,'ALN 070824'!$A:$C,2,FALSE),"")</f>
        <v/>
      </c>
      <c r="G420" s="44"/>
      <c r="H420" s="26"/>
      <c r="J420" s="100" t="str">
        <f t="shared" si="25"/>
        <v/>
      </c>
      <c r="K420" s="100" t="str">
        <f t="shared" si="26"/>
        <v/>
      </c>
      <c r="L420" s="105" t="str">
        <f>IF(ISBLANK($D420),"",MATCH($K420,SEFA!$K:$K,0))</f>
        <v/>
      </c>
      <c r="M420" s="105" t="str">
        <f>IF(ISBLANK($D420),"",MATCH($K420,'RECEIVED FROM NONSTATE'!$L:$L,0))</f>
        <v/>
      </c>
      <c r="N420" s="100" t="str">
        <f t="shared" si="27"/>
        <v/>
      </c>
    </row>
    <row r="421" spans="1:14">
      <c r="A421" s="118" t="str">
        <f t="shared" si="24"/>
        <v/>
      </c>
      <c r="B421" s="25"/>
      <c r="C421" s="105" t="str">
        <f>IF($B421&gt;0,VLOOKUP($B421,'State Agencies 070824'!$H:$L,3,FALSE),"")</f>
        <v/>
      </c>
      <c r="D421" s="23"/>
      <c r="E421" s="28"/>
      <c r="F421" s="105" t="str">
        <f>IF($D421&gt;0,VLOOKUP($D421,'ALN 070824'!$A:$C,2,FALSE),"")</f>
        <v/>
      </c>
      <c r="G421" s="44"/>
      <c r="H421" s="26"/>
      <c r="J421" s="100" t="str">
        <f t="shared" si="25"/>
        <v/>
      </c>
      <c r="K421" s="100" t="str">
        <f t="shared" si="26"/>
        <v/>
      </c>
      <c r="L421" s="105" t="str">
        <f>IF(ISBLANK($D421),"",MATCH($K421,SEFA!$K:$K,0))</f>
        <v/>
      </c>
      <c r="M421" s="105" t="str">
        <f>IF(ISBLANK($D421),"",MATCH($K421,'RECEIVED FROM NONSTATE'!$L:$L,0))</f>
        <v/>
      </c>
      <c r="N421" s="100" t="str">
        <f t="shared" si="27"/>
        <v/>
      </c>
    </row>
    <row r="422" spans="1:14">
      <c r="A422" s="118" t="str">
        <f t="shared" si="24"/>
        <v/>
      </c>
      <c r="B422" s="25"/>
      <c r="C422" s="105" t="str">
        <f>IF($B422&gt;0,VLOOKUP($B422,'State Agencies 070824'!$H:$L,3,FALSE),"")</f>
        <v/>
      </c>
      <c r="D422" s="23"/>
      <c r="E422" s="28"/>
      <c r="F422" s="105" t="str">
        <f>IF($D422&gt;0,VLOOKUP($D422,'ALN 070824'!$A:$C,2,FALSE),"")</f>
        <v/>
      </c>
      <c r="G422" s="44"/>
      <c r="H422" s="26"/>
      <c r="J422" s="100" t="str">
        <f t="shared" si="25"/>
        <v/>
      </c>
      <c r="K422" s="100" t="str">
        <f t="shared" si="26"/>
        <v/>
      </c>
      <c r="L422" s="105" t="str">
        <f>IF(ISBLANK($D422),"",MATCH($K422,SEFA!$K:$K,0))</f>
        <v/>
      </c>
      <c r="M422" s="105" t="str">
        <f>IF(ISBLANK($D422),"",MATCH($K422,'RECEIVED FROM NONSTATE'!$L:$L,0))</f>
        <v/>
      </c>
      <c r="N422" s="100" t="str">
        <f t="shared" si="27"/>
        <v/>
      </c>
    </row>
    <row r="423" spans="1:14">
      <c r="A423" s="118" t="str">
        <f t="shared" si="24"/>
        <v/>
      </c>
      <c r="B423" s="25"/>
      <c r="C423" s="105" t="str">
        <f>IF($B423&gt;0,VLOOKUP($B423,'State Agencies 070824'!$H:$L,3,FALSE),"")</f>
        <v/>
      </c>
      <c r="D423" s="23"/>
      <c r="E423" s="28"/>
      <c r="F423" s="105" t="str">
        <f>IF($D423&gt;0,VLOOKUP($D423,'ALN 070824'!$A:$C,2,FALSE),"")</f>
        <v/>
      </c>
      <c r="G423" s="44"/>
      <c r="H423" s="26"/>
      <c r="J423" s="100" t="str">
        <f t="shared" si="25"/>
        <v/>
      </c>
      <c r="K423" s="100" t="str">
        <f t="shared" si="26"/>
        <v/>
      </c>
      <c r="L423" s="105" t="str">
        <f>IF(ISBLANK($D423),"",MATCH($K423,SEFA!$K:$K,0))</f>
        <v/>
      </c>
      <c r="M423" s="105" t="str">
        <f>IF(ISBLANK($D423),"",MATCH($K423,'RECEIVED FROM NONSTATE'!$L:$L,0))</f>
        <v/>
      </c>
      <c r="N423" s="100" t="str">
        <f t="shared" si="27"/>
        <v/>
      </c>
    </row>
    <row r="424" spans="1:14">
      <c r="A424" s="118" t="str">
        <f t="shared" si="24"/>
        <v/>
      </c>
      <c r="B424" s="25"/>
      <c r="C424" s="105" t="str">
        <f>IF($B424&gt;0,VLOOKUP($B424,'State Agencies 070824'!$H:$L,3,FALSE),"")</f>
        <v/>
      </c>
      <c r="D424" s="23"/>
      <c r="E424" s="28"/>
      <c r="F424" s="105" t="str">
        <f>IF($D424&gt;0,VLOOKUP($D424,'ALN 070824'!$A:$C,2,FALSE),"")</f>
        <v/>
      </c>
      <c r="G424" s="44"/>
      <c r="H424" s="26"/>
      <c r="J424" s="100" t="str">
        <f t="shared" si="25"/>
        <v/>
      </c>
      <c r="K424" s="100" t="str">
        <f t="shared" si="26"/>
        <v/>
      </c>
      <c r="L424" s="105" t="str">
        <f>IF(ISBLANK($D424),"",MATCH($K424,SEFA!$K:$K,0))</f>
        <v/>
      </c>
      <c r="M424" s="105" t="str">
        <f>IF(ISBLANK($D424),"",MATCH($K424,'RECEIVED FROM NONSTATE'!$L:$L,0))</f>
        <v/>
      </c>
      <c r="N424" s="100" t="str">
        <f t="shared" si="27"/>
        <v/>
      </c>
    </row>
    <row r="425" spans="1:14">
      <c r="A425" s="118" t="str">
        <f t="shared" si="24"/>
        <v/>
      </c>
      <c r="B425" s="25"/>
      <c r="C425" s="105" t="str">
        <f>IF($B425&gt;0,VLOOKUP($B425,'State Agencies 070824'!$H:$L,3,FALSE),"")</f>
        <v/>
      </c>
      <c r="D425" s="23"/>
      <c r="E425" s="28"/>
      <c r="F425" s="105" t="str">
        <f>IF($D425&gt;0,VLOOKUP($D425,'ALN 070824'!$A:$C,2,FALSE),"")</f>
        <v/>
      </c>
      <c r="G425" s="44"/>
      <c r="H425" s="26"/>
      <c r="J425" s="100" t="str">
        <f t="shared" si="25"/>
        <v/>
      </c>
      <c r="K425" s="100" t="str">
        <f t="shared" si="26"/>
        <v/>
      </c>
      <c r="L425" s="105" t="str">
        <f>IF(ISBLANK($D425),"",MATCH($K425,SEFA!$K:$K,0))</f>
        <v/>
      </c>
      <c r="M425" s="105" t="str">
        <f>IF(ISBLANK($D425),"",MATCH($K425,'RECEIVED FROM NONSTATE'!$L:$L,0))</f>
        <v/>
      </c>
      <c r="N425" s="100" t="str">
        <f t="shared" si="27"/>
        <v/>
      </c>
    </row>
    <row r="426" spans="1:14">
      <c r="A426" s="118" t="str">
        <f t="shared" si="24"/>
        <v/>
      </c>
      <c r="B426" s="25"/>
      <c r="C426" s="105" t="str">
        <f>IF($B426&gt;0,VLOOKUP($B426,'State Agencies 070824'!$H:$L,3,FALSE),"")</f>
        <v/>
      </c>
      <c r="D426" s="23"/>
      <c r="E426" s="28"/>
      <c r="F426" s="105" t="str">
        <f>IF($D426&gt;0,VLOOKUP($D426,'ALN 070824'!$A:$C,2,FALSE),"")</f>
        <v/>
      </c>
      <c r="G426" s="44"/>
      <c r="H426" s="26"/>
      <c r="J426" s="100" t="str">
        <f t="shared" si="25"/>
        <v/>
      </c>
      <c r="K426" s="100" t="str">
        <f t="shared" si="26"/>
        <v/>
      </c>
      <c r="L426" s="105" t="str">
        <f>IF(ISBLANK($D426),"",MATCH($K426,SEFA!$K:$K,0))</f>
        <v/>
      </c>
      <c r="M426" s="105" t="str">
        <f>IF(ISBLANK($D426),"",MATCH($K426,'RECEIVED FROM NONSTATE'!$L:$L,0))</f>
        <v/>
      </c>
      <c r="N426" s="100" t="str">
        <f t="shared" si="27"/>
        <v/>
      </c>
    </row>
    <row r="427" spans="1:14">
      <c r="A427" s="118" t="str">
        <f t="shared" si="24"/>
        <v/>
      </c>
      <c r="B427" s="25"/>
      <c r="C427" s="105" t="str">
        <f>IF($B427&gt;0,VLOOKUP($B427,'State Agencies 070824'!$H:$L,3,FALSE),"")</f>
        <v/>
      </c>
      <c r="D427" s="23"/>
      <c r="E427" s="28"/>
      <c r="F427" s="105" t="str">
        <f>IF($D427&gt;0,VLOOKUP($D427,'ALN 070824'!$A:$C,2,FALSE),"")</f>
        <v/>
      </c>
      <c r="G427" s="44"/>
      <c r="H427" s="26"/>
      <c r="J427" s="100" t="str">
        <f t="shared" si="25"/>
        <v/>
      </c>
      <c r="K427" s="100" t="str">
        <f t="shared" si="26"/>
        <v/>
      </c>
      <c r="L427" s="105" t="str">
        <f>IF(ISBLANK($D427),"",MATCH($K427,SEFA!$K:$K,0))</f>
        <v/>
      </c>
      <c r="M427" s="105" t="str">
        <f>IF(ISBLANK($D427),"",MATCH($K427,'RECEIVED FROM NONSTATE'!$L:$L,0))</f>
        <v/>
      </c>
      <c r="N427" s="100" t="str">
        <f t="shared" si="27"/>
        <v/>
      </c>
    </row>
    <row r="428" spans="1:14">
      <c r="A428" s="118" t="str">
        <f t="shared" si="24"/>
        <v/>
      </c>
      <c r="B428" s="25"/>
      <c r="C428" s="105" t="str">
        <f>IF($B428&gt;0,VLOOKUP($B428,'State Agencies 070824'!$H:$L,3,FALSE),"")</f>
        <v/>
      </c>
      <c r="D428" s="23"/>
      <c r="E428" s="28"/>
      <c r="F428" s="105" t="str">
        <f>IF($D428&gt;0,VLOOKUP($D428,'ALN 070824'!$A:$C,2,FALSE),"")</f>
        <v/>
      </c>
      <c r="G428" s="44"/>
      <c r="H428" s="26"/>
      <c r="J428" s="100" t="str">
        <f t="shared" si="25"/>
        <v/>
      </c>
      <c r="K428" s="100" t="str">
        <f t="shared" si="26"/>
        <v/>
      </c>
      <c r="L428" s="105" t="str">
        <f>IF(ISBLANK($D428),"",MATCH($K428,SEFA!$K:$K,0))</f>
        <v/>
      </c>
      <c r="M428" s="105" t="str">
        <f>IF(ISBLANK($D428),"",MATCH($K428,'RECEIVED FROM NONSTATE'!$L:$L,0))</f>
        <v/>
      </c>
      <c r="N428" s="100" t="str">
        <f t="shared" si="27"/>
        <v/>
      </c>
    </row>
    <row r="429" spans="1:14">
      <c r="A429" s="118" t="str">
        <f t="shared" si="24"/>
        <v/>
      </c>
      <c r="B429" s="25"/>
      <c r="C429" s="105" t="str">
        <f>IF($B429&gt;0,VLOOKUP($B429,'State Agencies 070824'!$H:$L,3,FALSE),"")</f>
        <v/>
      </c>
      <c r="D429" s="23"/>
      <c r="E429" s="28"/>
      <c r="F429" s="105" t="str">
        <f>IF($D429&gt;0,VLOOKUP($D429,'ALN 070824'!$A:$C,2,FALSE),"")</f>
        <v/>
      </c>
      <c r="G429" s="44"/>
      <c r="H429" s="26"/>
      <c r="J429" s="100" t="str">
        <f t="shared" si="25"/>
        <v/>
      </c>
      <c r="K429" s="100" t="str">
        <f t="shared" si="26"/>
        <v/>
      </c>
      <c r="L429" s="105" t="str">
        <f>IF(ISBLANK($D429),"",MATCH($K429,SEFA!$K:$K,0))</f>
        <v/>
      </c>
      <c r="M429" s="105" t="str">
        <f>IF(ISBLANK($D429),"",MATCH($K429,'RECEIVED FROM NONSTATE'!$L:$L,0))</f>
        <v/>
      </c>
      <c r="N429" s="100" t="str">
        <f t="shared" si="27"/>
        <v/>
      </c>
    </row>
    <row r="430" spans="1:14">
      <c r="A430" s="118" t="str">
        <f t="shared" si="24"/>
        <v/>
      </c>
      <c r="B430" s="25"/>
      <c r="C430" s="105" t="str">
        <f>IF($B430&gt;0,VLOOKUP($B430,'State Agencies 070824'!$H:$L,3,FALSE),"")</f>
        <v/>
      </c>
      <c r="D430" s="23"/>
      <c r="E430" s="28"/>
      <c r="F430" s="105" t="str">
        <f>IF($D430&gt;0,VLOOKUP($D430,'ALN 070824'!$A:$C,2,FALSE),"")</f>
        <v/>
      </c>
      <c r="G430" s="44"/>
      <c r="H430" s="26"/>
      <c r="J430" s="100" t="str">
        <f t="shared" si="25"/>
        <v/>
      </c>
      <c r="K430" s="100" t="str">
        <f t="shared" si="26"/>
        <v/>
      </c>
      <c r="L430" s="105" t="str">
        <f>IF(ISBLANK($D430),"",MATCH($K430,SEFA!$K:$K,0))</f>
        <v/>
      </c>
      <c r="M430" s="105" t="str">
        <f>IF(ISBLANK($D430),"",MATCH($K430,'RECEIVED FROM NONSTATE'!$L:$L,0))</f>
        <v/>
      </c>
      <c r="N430" s="100" t="str">
        <f t="shared" si="27"/>
        <v/>
      </c>
    </row>
    <row r="431" spans="1:14">
      <c r="A431" s="118" t="str">
        <f t="shared" si="24"/>
        <v/>
      </c>
      <c r="B431" s="25"/>
      <c r="C431" s="105" t="str">
        <f>IF($B431&gt;0,VLOOKUP($B431,'State Agencies 070824'!$H:$L,3,FALSE),"")</f>
        <v/>
      </c>
      <c r="D431" s="23"/>
      <c r="E431" s="28"/>
      <c r="F431" s="105" t="str">
        <f>IF($D431&gt;0,VLOOKUP($D431,'ALN 070824'!$A:$C,2,FALSE),"")</f>
        <v/>
      </c>
      <c r="G431" s="44"/>
      <c r="H431" s="26"/>
      <c r="J431" s="100" t="str">
        <f t="shared" si="25"/>
        <v/>
      </c>
      <c r="K431" s="100" t="str">
        <f t="shared" si="26"/>
        <v/>
      </c>
      <c r="L431" s="105" t="str">
        <f>IF(ISBLANK($D431),"",MATCH($K431,SEFA!$K:$K,0))</f>
        <v/>
      </c>
      <c r="M431" s="105" t="str">
        <f>IF(ISBLANK($D431),"",MATCH($K431,'RECEIVED FROM NONSTATE'!$L:$L,0))</f>
        <v/>
      </c>
      <c r="N431" s="100" t="str">
        <f t="shared" si="27"/>
        <v/>
      </c>
    </row>
    <row r="432" spans="1:14">
      <c r="A432" s="118" t="str">
        <f t="shared" si="24"/>
        <v/>
      </c>
      <c r="B432" s="25"/>
      <c r="C432" s="105" t="str">
        <f>IF($B432&gt;0,VLOOKUP($B432,'State Agencies 070824'!$H:$L,3,FALSE),"")</f>
        <v/>
      </c>
      <c r="D432" s="23"/>
      <c r="E432" s="28"/>
      <c r="F432" s="105" t="str">
        <f>IF($D432&gt;0,VLOOKUP($D432,'ALN 070824'!$A:$C,2,FALSE),"")</f>
        <v/>
      </c>
      <c r="G432" s="44"/>
      <c r="H432" s="26"/>
      <c r="J432" s="100" t="str">
        <f t="shared" si="25"/>
        <v/>
      </c>
      <c r="K432" s="100" t="str">
        <f t="shared" si="26"/>
        <v/>
      </c>
      <c r="L432" s="105" t="str">
        <f>IF(ISBLANK($D432),"",MATCH($K432,SEFA!$K:$K,0))</f>
        <v/>
      </c>
      <c r="M432" s="105" t="str">
        <f>IF(ISBLANK($D432),"",MATCH($K432,'RECEIVED FROM NONSTATE'!$L:$L,0))</f>
        <v/>
      </c>
      <c r="N432" s="100" t="str">
        <f t="shared" si="27"/>
        <v/>
      </c>
    </row>
    <row r="433" spans="1:14">
      <c r="A433" s="118" t="str">
        <f t="shared" si="24"/>
        <v/>
      </c>
      <c r="B433" s="25"/>
      <c r="C433" s="105" t="str">
        <f>IF($B433&gt;0,VLOOKUP($B433,'State Agencies 070824'!$H:$L,3,FALSE),"")</f>
        <v/>
      </c>
      <c r="D433" s="23"/>
      <c r="E433" s="28"/>
      <c r="F433" s="105" t="str">
        <f>IF($D433&gt;0,VLOOKUP($D433,'ALN 070824'!$A:$C,2,FALSE),"")</f>
        <v/>
      </c>
      <c r="G433" s="44"/>
      <c r="H433" s="26"/>
      <c r="J433" s="100" t="str">
        <f t="shared" si="25"/>
        <v/>
      </c>
      <c r="K433" s="100" t="str">
        <f t="shared" si="26"/>
        <v/>
      </c>
      <c r="L433" s="105" t="str">
        <f>IF(ISBLANK($D433),"",MATCH($K433,SEFA!$K:$K,0))</f>
        <v/>
      </c>
      <c r="M433" s="105" t="str">
        <f>IF(ISBLANK($D433),"",MATCH($K433,'RECEIVED FROM NONSTATE'!$L:$L,0))</f>
        <v/>
      </c>
      <c r="N433" s="100" t="str">
        <f t="shared" si="27"/>
        <v/>
      </c>
    </row>
    <row r="434" spans="1:14">
      <c r="A434" s="118" t="str">
        <f t="shared" si="24"/>
        <v/>
      </c>
      <c r="B434" s="25"/>
      <c r="C434" s="105" t="str">
        <f>IF($B434&gt;0,VLOOKUP($B434,'State Agencies 070824'!$H:$L,3,FALSE),"")</f>
        <v/>
      </c>
      <c r="D434" s="23"/>
      <c r="E434" s="28"/>
      <c r="F434" s="105" t="str">
        <f>IF($D434&gt;0,VLOOKUP($D434,'ALN 070824'!$A:$C,2,FALSE),"")</f>
        <v/>
      </c>
      <c r="G434" s="44"/>
      <c r="H434" s="26"/>
      <c r="J434" s="100" t="str">
        <f t="shared" si="25"/>
        <v/>
      </c>
      <c r="K434" s="100" t="str">
        <f t="shared" si="26"/>
        <v/>
      </c>
      <c r="L434" s="105" t="str">
        <f>IF(ISBLANK($D434),"",MATCH($K434,SEFA!$K:$K,0))</f>
        <v/>
      </c>
      <c r="M434" s="105" t="str">
        <f>IF(ISBLANK($D434),"",MATCH($K434,'RECEIVED FROM NONSTATE'!$L:$L,0))</f>
        <v/>
      </c>
      <c r="N434" s="100" t="str">
        <f t="shared" si="27"/>
        <v/>
      </c>
    </row>
    <row r="435" spans="1:14">
      <c r="A435" s="118" t="str">
        <f t="shared" si="24"/>
        <v/>
      </c>
      <c r="B435" s="25"/>
      <c r="C435" s="105" t="str">
        <f>IF($B435&gt;0,VLOOKUP($B435,'State Agencies 070824'!$H:$L,3,FALSE),"")</f>
        <v/>
      </c>
      <c r="D435" s="23"/>
      <c r="E435" s="28"/>
      <c r="F435" s="105" t="str">
        <f>IF($D435&gt;0,VLOOKUP($D435,'ALN 070824'!$A:$C,2,FALSE),"")</f>
        <v/>
      </c>
      <c r="G435" s="44"/>
      <c r="H435" s="26"/>
      <c r="J435" s="100" t="str">
        <f t="shared" si="25"/>
        <v/>
      </c>
      <c r="K435" s="100" t="str">
        <f t="shared" si="26"/>
        <v/>
      </c>
      <c r="L435" s="105" t="str">
        <f>IF(ISBLANK($D435),"",MATCH($K435,SEFA!$K:$K,0))</f>
        <v/>
      </c>
      <c r="M435" s="105" t="str">
        <f>IF(ISBLANK($D435),"",MATCH($K435,'RECEIVED FROM NONSTATE'!$L:$L,0))</f>
        <v/>
      </c>
      <c r="N435" s="100" t="str">
        <f t="shared" si="27"/>
        <v/>
      </c>
    </row>
    <row r="436" spans="1:14">
      <c r="A436" s="118" t="str">
        <f t="shared" si="24"/>
        <v/>
      </c>
      <c r="B436" s="25"/>
      <c r="C436" s="105" t="str">
        <f>IF($B436&gt;0,VLOOKUP($B436,'State Agencies 070824'!$H:$L,3,FALSE),"")</f>
        <v/>
      </c>
      <c r="D436" s="23"/>
      <c r="E436" s="28"/>
      <c r="F436" s="105" t="str">
        <f>IF($D436&gt;0,VLOOKUP($D436,'ALN 070824'!$A:$C,2,FALSE),"")</f>
        <v/>
      </c>
      <c r="G436" s="44"/>
      <c r="H436" s="26"/>
      <c r="J436" s="100" t="str">
        <f t="shared" si="25"/>
        <v/>
      </c>
      <c r="K436" s="100" t="str">
        <f t="shared" si="26"/>
        <v/>
      </c>
      <c r="L436" s="105" t="str">
        <f>IF(ISBLANK($D436),"",MATCH($K436,SEFA!$K:$K,0))</f>
        <v/>
      </c>
      <c r="M436" s="105" t="str">
        <f>IF(ISBLANK($D436),"",MATCH($K436,'RECEIVED FROM NONSTATE'!$L:$L,0))</f>
        <v/>
      </c>
      <c r="N436" s="100" t="str">
        <f t="shared" si="27"/>
        <v/>
      </c>
    </row>
    <row r="437" spans="1:14">
      <c r="A437" s="118" t="str">
        <f t="shared" si="24"/>
        <v/>
      </c>
      <c r="B437" s="25"/>
      <c r="C437" s="105" t="str">
        <f>IF($B437&gt;0,VLOOKUP($B437,'State Agencies 070824'!$H:$L,3,FALSE),"")</f>
        <v/>
      </c>
      <c r="D437" s="23"/>
      <c r="E437" s="28"/>
      <c r="F437" s="105" t="str">
        <f>IF($D437&gt;0,VLOOKUP($D437,'ALN 070824'!$A:$C,2,FALSE),"")</f>
        <v/>
      </c>
      <c r="G437" s="44"/>
      <c r="H437" s="26"/>
      <c r="J437" s="100" t="str">
        <f t="shared" si="25"/>
        <v/>
      </c>
      <c r="K437" s="100" t="str">
        <f t="shared" si="26"/>
        <v/>
      </c>
      <c r="L437" s="105" t="str">
        <f>IF(ISBLANK($D437),"",MATCH($K437,SEFA!$K:$K,0))</f>
        <v/>
      </c>
      <c r="M437" s="105" t="str">
        <f>IF(ISBLANK($D437),"",MATCH($K437,'RECEIVED FROM NONSTATE'!$L:$L,0))</f>
        <v/>
      </c>
      <c r="N437" s="100" t="str">
        <f t="shared" si="27"/>
        <v/>
      </c>
    </row>
    <row r="438" spans="1:14">
      <c r="A438" s="118" t="str">
        <f t="shared" si="24"/>
        <v/>
      </c>
      <c r="B438" s="25"/>
      <c r="C438" s="105" t="str">
        <f>IF($B438&gt;0,VLOOKUP($B438,'State Agencies 070824'!$H:$L,3,FALSE),"")</f>
        <v/>
      </c>
      <c r="D438" s="23"/>
      <c r="E438" s="28"/>
      <c r="F438" s="105" t="str">
        <f>IF($D438&gt;0,VLOOKUP($D438,'ALN 070824'!$A:$C,2,FALSE),"")</f>
        <v/>
      </c>
      <c r="G438" s="44"/>
      <c r="H438" s="26"/>
      <c r="J438" s="100" t="str">
        <f t="shared" si="25"/>
        <v/>
      </c>
      <c r="K438" s="100" t="str">
        <f t="shared" si="26"/>
        <v/>
      </c>
      <c r="L438" s="105" t="str">
        <f>IF(ISBLANK($D438),"",MATCH($K438,SEFA!$K:$K,0))</f>
        <v/>
      </c>
      <c r="M438" s="105" t="str">
        <f>IF(ISBLANK($D438),"",MATCH($K438,'RECEIVED FROM NONSTATE'!$L:$L,0))</f>
        <v/>
      </c>
      <c r="N438" s="100" t="str">
        <f t="shared" si="27"/>
        <v/>
      </c>
    </row>
    <row r="439" spans="1:14">
      <c r="A439" s="118" t="str">
        <f t="shared" si="24"/>
        <v/>
      </c>
      <c r="B439" s="25"/>
      <c r="C439" s="105" t="str">
        <f>IF($B439&gt;0,VLOOKUP($B439,'State Agencies 070824'!$H:$L,3,FALSE),"")</f>
        <v/>
      </c>
      <c r="D439" s="23"/>
      <c r="E439" s="28"/>
      <c r="F439" s="105" t="str">
        <f>IF($D439&gt;0,VLOOKUP($D439,'ALN 070824'!$A:$C,2,FALSE),"")</f>
        <v/>
      </c>
      <c r="G439" s="44"/>
      <c r="H439" s="26"/>
      <c r="J439" s="100" t="str">
        <f t="shared" si="25"/>
        <v/>
      </c>
      <c r="K439" s="100" t="str">
        <f t="shared" si="26"/>
        <v/>
      </c>
      <c r="L439" s="105" t="str">
        <f>IF(ISBLANK($D439),"",MATCH($K439,SEFA!$K:$K,0))</f>
        <v/>
      </c>
      <c r="M439" s="105" t="str">
        <f>IF(ISBLANK($D439),"",MATCH($K439,'RECEIVED FROM NONSTATE'!$L:$L,0))</f>
        <v/>
      </c>
      <c r="N439" s="100" t="str">
        <f t="shared" si="27"/>
        <v/>
      </c>
    </row>
    <row r="440" spans="1:14">
      <c r="A440" s="118" t="str">
        <f t="shared" si="24"/>
        <v/>
      </c>
      <c r="B440" s="25"/>
      <c r="C440" s="105" t="str">
        <f>IF($B440&gt;0,VLOOKUP($B440,'State Agencies 070824'!$H:$L,3,FALSE),"")</f>
        <v/>
      </c>
      <c r="D440" s="23"/>
      <c r="E440" s="28"/>
      <c r="F440" s="105" t="str">
        <f>IF($D440&gt;0,VLOOKUP($D440,'ALN 070824'!$A:$C,2,FALSE),"")</f>
        <v/>
      </c>
      <c r="G440" s="44"/>
      <c r="H440" s="26"/>
      <c r="J440" s="100" t="str">
        <f t="shared" si="25"/>
        <v/>
      </c>
      <c r="K440" s="100" t="str">
        <f t="shared" si="26"/>
        <v/>
      </c>
      <c r="L440" s="105" t="str">
        <f>IF(ISBLANK($D440),"",MATCH($K440,SEFA!$K:$K,0))</f>
        <v/>
      </c>
      <c r="M440" s="105" t="str">
        <f>IF(ISBLANK($D440),"",MATCH($K440,'RECEIVED FROM NONSTATE'!$L:$L,0))</f>
        <v/>
      </c>
      <c r="N440" s="100" t="str">
        <f t="shared" si="27"/>
        <v/>
      </c>
    </row>
    <row r="441" spans="1:14">
      <c r="A441" s="118" t="str">
        <f t="shared" si="24"/>
        <v/>
      </c>
      <c r="B441" s="25"/>
      <c r="C441" s="105" t="str">
        <f>IF($B441&gt;0,VLOOKUP($B441,'State Agencies 070824'!$H:$L,3,FALSE),"")</f>
        <v/>
      </c>
      <c r="D441" s="23"/>
      <c r="E441" s="28"/>
      <c r="F441" s="105" t="str">
        <f>IF($D441&gt;0,VLOOKUP($D441,'ALN 070824'!$A:$C,2,FALSE),"")</f>
        <v/>
      </c>
      <c r="G441" s="44"/>
      <c r="H441" s="26"/>
      <c r="J441" s="100" t="str">
        <f t="shared" si="25"/>
        <v/>
      </c>
      <c r="K441" s="100" t="str">
        <f t="shared" si="26"/>
        <v/>
      </c>
      <c r="L441" s="105" t="str">
        <f>IF(ISBLANK($D441),"",MATCH($K441,SEFA!$K:$K,0))</f>
        <v/>
      </c>
      <c r="M441" s="105" t="str">
        <f>IF(ISBLANK($D441),"",MATCH($K441,'RECEIVED FROM NONSTATE'!$L:$L,0))</f>
        <v/>
      </c>
      <c r="N441" s="100" t="str">
        <f t="shared" si="27"/>
        <v/>
      </c>
    </row>
    <row r="442" spans="1:14">
      <c r="A442" s="118" t="str">
        <f t="shared" si="24"/>
        <v/>
      </c>
      <c r="B442" s="25"/>
      <c r="C442" s="105" t="str">
        <f>IF($B442&gt;0,VLOOKUP($B442,'State Agencies 070824'!$H:$L,3,FALSE),"")</f>
        <v/>
      </c>
      <c r="D442" s="23"/>
      <c r="E442" s="28"/>
      <c r="F442" s="105" t="str">
        <f>IF($D442&gt;0,VLOOKUP($D442,'ALN 070824'!$A:$C,2,FALSE),"")</f>
        <v/>
      </c>
      <c r="G442" s="44"/>
      <c r="H442" s="26"/>
      <c r="J442" s="100" t="str">
        <f t="shared" si="25"/>
        <v/>
      </c>
      <c r="K442" s="100" t="str">
        <f t="shared" si="26"/>
        <v/>
      </c>
      <c r="L442" s="105" t="str">
        <f>IF(ISBLANK($D442),"",MATCH($K442,SEFA!$K:$K,0))</f>
        <v/>
      </c>
      <c r="M442" s="105" t="str">
        <f>IF(ISBLANK($D442),"",MATCH($K442,'RECEIVED FROM NONSTATE'!$L:$L,0))</f>
        <v/>
      </c>
      <c r="N442" s="100" t="str">
        <f t="shared" si="27"/>
        <v/>
      </c>
    </row>
    <row r="443" spans="1:14">
      <c r="A443" s="118" t="str">
        <f t="shared" si="24"/>
        <v/>
      </c>
      <c r="B443" s="25"/>
      <c r="C443" s="105" t="str">
        <f>IF($B443&gt;0,VLOOKUP($B443,'State Agencies 070824'!$H:$L,3,FALSE),"")</f>
        <v/>
      </c>
      <c r="D443" s="23"/>
      <c r="E443" s="28"/>
      <c r="F443" s="105" t="str">
        <f>IF($D443&gt;0,VLOOKUP($D443,'ALN 070824'!$A:$C,2,FALSE),"")</f>
        <v/>
      </c>
      <c r="G443" s="44"/>
      <c r="H443" s="26"/>
      <c r="J443" s="100" t="str">
        <f t="shared" si="25"/>
        <v/>
      </c>
      <c r="K443" s="100" t="str">
        <f t="shared" si="26"/>
        <v/>
      </c>
      <c r="L443" s="105" t="str">
        <f>IF(ISBLANK($D443),"",MATCH($K443,SEFA!$K:$K,0))</f>
        <v/>
      </c>
      <c r="M443" s="105" t="str">
        <f>IF(ISBLANK($D443),"",MATCH($K443,'RECEIVED FROM NONSTATE'!$L:$L,0))</f>
        <v/>
      </c>
      <c r="N443" s="100" t="str">
        <f t="shared" si="27"/>
        <v/>
      </c>
    </row>
    <row r="444" spans="1:14">
      <c r="A444" s="118" t="str">
        <f t="shared" si="24"/>
        <v/>
      </c>
      <c r="B444" s="25"/>
      <c r="C444" s="105" t="str">
        <f>IF($B444&gt;0,VLOOKUP($B444,'State Agencies 070824'!$H:$L,3,FALSE),"")</f>
        <v/>
      </c>
      <c r="D444" s="23"/>
      <c r="E444" s="28"/>
      <c r="F444" s="105" t="str">
        <f>IF($D444&gt;0,VLOOKUP($D444,'ALN 070824'!$A:$C,2,FALSE),"")</f>
        <v/>
      </c>
      <c r="G444" s="44"/>
      <c r="H444" s="26"/>
      <c r="J444" s="100" t="str">
        <f t="shared" si="25"/>
        <v/>
      </c>
      <c r="K444" s="100" t="str">
        <f t="shared" si="26"/>
        <v/>
      </c>
      <c r="L444" s="105" t="str">
        <f>IF(ISBLANK($D444),"",MATCH($K444,SEFA!$K:$K,0))</f>
        <v/>
      </c>
      <c r="M444" s="105" t="str">
        <f>IF(ISBLANK($D444),"",MATCH($K444,'RECEIVED FROM NONSTATE'!$L:$L,0))</f>
        <v/>
      </c>
      <c r="N444" s="100" t="str">
        <f t="shared" si="27"/>
        <v/>
      </c>
    </row>
    <row r="445" spans="1:14">
      <c r="A445" s="118" t="str">
        <f t="shared" si="24"/>
        <v/>
      </c>
      <c r="B445" s="25"/>
      <c r="C445" s="105" t="str">
        <f>IF($B445&gt;0,VLOOKUP($B445,'State Agencies 070824'!$H:$L,3,FALSE),"")</f>
        <v/>
      </c>
      <c r="D445" s="23"/>
      <c r="E445" s="28"/>
      <c r="F445" s="105" t="str">
        <f>IF($D445&gt;0,VLOOKUP($D445,'ALN 070824'!$A:$C,2,FALSE),"")</f>
        <v/>
      </c>
      <c r="G445" s="44"/>
      <c r="H445" s="26"/>
      <c r="J445" s="100" t="str">
        <f t="shared" si="25"/>
        <v/>
      </c>
      <c r="K445" s="100" t="str">
        <f t="shared" si="26"/>
        <v/>
      </c>
      <c r="L445" s="105" t="str">
        <f>IF(ISBLANK($D445),"",MATCH($K445,SEFA!$K:$K,0))</f>
        <v/>
      </c>
      <c r="M445" s="105" t="str">
        <f>IF(ISBLANK($D445),"",MATCH($K445,'RECEIVED FROM NONSTATE'!$L:$L,0))</f>
        <v/>
      </c>
      <c r="N445" s="100" t="str">
        <f t="shared" si="27"/>
        <v/>
      </c>
    </row>
    <row r="446" spans="1:14">
      <c r="A446" s="118" t="str">
        <f t="shared" si="24"/>
        <v/>
      </c>
      <c r="B446" s="25"/>
      <c r="C446" s="105" t="str">
        <f>IF($B446&gt;0,VLOOKUP($B446,'State Agencies 070824'!$H:$L,3,FALSE),"")</f>
        <v/>
      </c>
      <c r="D446" s="23"/>
      <c r="E446" s="28"/>
      <c r="F446" s="105" t="str">
        <f>IF($D446&gt;0,VLOOKUP($D446,'ALN 070824'!$A:$C,2,FALSE),"")</f>
        <v/>
      </c>
      <c r="G446" s="44"/>
      <c r="H446" s="26"/>
      <c r="J446" s="100" t="str">
        <f t="shared" si="25"/>
        <v/>
      </c>
      <c r="K446" s="100" t="str">
        <f t="shared" si="26"/>
        <v/>
      </c>
      <c r="L446" s="105" t="str">
        <f>IF(ISBLANK($D446),"",MATCH($K446,SEFA!$K:$K,0))</f>
        <v/>
      </c>
      <c r="M446" s="105" t="str">
        <f>IF(ISBLANK($D446),"",MATCH($K446,'RECEIVED FROM NONSTATE'!$L:$L,0))</f>
        <v/>
      </c>
      <c r="N446" s="100" t="str">
        <f t="shared" si="27"/>
        <v/>
      </c>
    </row>
    <row r="447" spans="1:14">
      <c r="A447" s="118" t="str">
        <f t="shared" si="24"/>
        <v/>
      </c>
      <c r="B447" s="25"/>
      <c r="C447" s="105" t="str">
        <f>IF($B447&gt;0,VLOOKUP($B447,'State Agencies 070824'!$H:$L,3,FALSE),"")</f>
        <v/>
      </c>
      <c r="D447" s="23"/>
      <c r="E447" s="28"/>
      <c r="F447" s="105" t="str">
        <f>IF($D447&gt;0,VLOOKUP($D447,'ALN 070824'!$A:$C,2,FALSE),"")</f>
        <v/>
      </c>
      <c r="G447" s="44"/>
      <c r="H447" s="26"/>
      <c r="J447" s="100" t="str">
        <f t="shared" si="25"/>
        <v/>
      </c>
      <c r="K447" s="100" t="str">
        <f t="shared" si="26"/>
        <v/>
      </c>
      <c r="L447" s="105" t="str">
        <f>IF(ISBLANK($D447),"",MATCH($K447,SEFA!$K:$K,0))</f>
        <v/>
      </c>
      <c r="M447" s="105" t="str">
        <f>IF(ISBLANK($D447),"",MATCH($K447,'RECEIVED FROM NONSTATE'!$L:$L,0))</f>
        <v/>
      </c>
      <c r="N447" s="100" t="str">
        <f t="shared" si="27"/>
        <v/>
      </c>
    </row>
    <row r="448" spans="1:14">
      <c r="A448" s="118" t="str">
        <f t="shared" si="24"/>
        <v/>
      </c>
      <c r="B448" s="25"/>
      <c r="C448" s="105" t="str">
        <f>IF($B448&gt;0,VLOOKUP($B448,'State Agencies 070824'!$H:$L,3,FALSE),"")</f>
        <v/>
      </c>
      <c r="D448" s="23"/>
      <c r="E448" s="28"/>
      <c r="F448" s="105" t="str">
        <f>IF($D448&gt;0,VLOOKUP($D448,'ALN 070824'!$A:$C,2,FALSE),"")</f>
        <v/>
      </c>
      <c r="G448" s="44"/>
      <c r="H448" s="26"/>
      <c r="J448" s="100" t="str">
        <f t="shared" si="25"/>
        <v/>
      </c>
      <c r="K448" s="100" t="str">
        <f t="shared" si="26"/>
        <v/>
      </c>
      <c r="L448" s="105" t="str">
        <f>IF(ISBLANK($D448),"",MATCH($K448,SEFA!$K:$K,0))</f>
        <v/>
      </c>
      <c r="M448" s="105" t="str">
        <f>IF(ISBLANK($D448),"",MATCH($K448,'RECEIVED FROM NONSTATE'!$L:$L,0))</f>
        <v/>
      </c>
      <c r="N448" s="100" t="str">
        <f t="shared" si="27"/>
        <v/>
      </c>
    </row>
    <row r="449" spans="1:14">
      <c r="A449" s="118" t="str">
        <f t="shared" si="24"/>
        <v/>
      </c>
      <c r="B449" s="25"/>
      <c r="C449" s="105" t="str">
        <f>IF($B449&gt;0,VLOOKUP($B449,'State Agencies 070824'!$H:$L,3,FALSE),"")</f>
        <v/>
      </c>
      <c r="D449" s="23"/>
      <c r="E449" s="28"/>
      <c r="F449" s="105" t="str">
        <f>IF($D449&gt;0,VLOOKUP($D449,'ALN 070824'!$A:$C,2,FALSE),"")</f>
        <v/>
      </c>
      <c r="G449" s="44"/>
      <c r="H449" s="26"/>
      <c r="J449" s="100" t="str">
        <f t="shared" si="25"/>
        <v/>
      </c>
      <c r="K449" s="100" t="str">
        <f t="shared" si="26"/>
        <v/>
      </c>
      <c r="L449" s="105" t="str">
        <f>IF(ISBLANK($D449),"",MATCH($K449,SEFA!$K:$K,0))</f>
        <v/>
      </c>
      <c r="M449" s="105" t="str">
        <f>IF(ISBLANK($D449),"",MATCH($K449,'RECEIVED FROM NONSTATE'!$L:$L,0))</f>
        <v/>
      </c>
      <c r="N449" s="100" t="str">
        <f t="shared" si="27"/>
        <v/>
      </c>
    </row>
    <row r="450" spans="1:14">
      <c r="A450" s="118" t="str">
        <f t="shared" si="24"/>
        <v/>
      </c>
      <c r="B450" s="25"/>
      <c r="C450" s="105" t="str">
        <f>IF($B450&gt;0,VLOOKUP($B450,'State Agencies 070824'!$H:$L,3,FALSE),"")</f>
        <v/>
      </c>
      <c r="D450" s="23"/>
      <c r="E450" s="28"/>
      <c r="F450" s="105" t="str">
        <f>IF($D450&gt;0,VLOOKUP($D450,'ALN 070824'!$A:$C,2,FALSE),"")</f>
        <v/>
      </c>
      <c r="G450" s="44"/>
      <c r="H450" s="26"/>
      <c r="J450" s="100" t="str">
        <f t="shared" si="25"/>
        <v/>
      </c>
      <c r="K450" s="100" t="str">
        <f t="shared" si="26"/>
        <v/>
      </c>
      <c r="L450" s="105" t="str">
        <f>IF(ISBLANK($D450),"",MATCH($K450,SEFA!$K:$K,0))</f>
        <v/>
      </c>
      <c r="M450" s="105" t="str">
        <f>IF(ISBLANK($D450),"",MATCH($K450,'RECEIVED FROM NONSTATE'!$L:$L,0))</f>
        <v/>
      </c>
      <c r="N450" s="100" t="str">
        <f t="shared" si="27"/>
        <v/>
      </c>
    </row>
    <row r="451" spans="1:14">
      <c r="A451" s="118" t="str">
        <f t="shared" si="24"/>
        <v/>
      </c>
      <c r="B451" s="25"/>
      <c r="C451" s="105" t="str">
        <f>IF($B451&gt;0,VLOOKUP($B451,'State Agencies 070824'!$H:$L,3,FALSE),"")</f>
        <v/>
      </c>
      <c r="D451" s="23"/>
      <c r="E451" s="28"/>
      <c r="F451" s="105" t="str">
        <f>IF($D451&gt;0,VLOOKUP($D451,'ALN 070824'!$A:$C,2,FALSE),"")</f>
        <v/>
      </c>
      <c r="G451" s="44"/>
      <c r="H451" s="26"/>
      <c r="J451" s="100" t="str">
        <f t="shared" si="25"/>
        <v/>
      </c>
      <c r="K451" s="100" t="str">
        <f t="shared" si="26"/>
        <v/>
      </c>
      <c r="L451" s="105" t="str">
        <f>IF(ISBLANK($D451),"",MATCH($K451,SEFA!$K:$K,0))</f>
        <v/>
      </c>
      <c r="M451" s="105" t="str">
        <f>IF(ISBLANK($D451),"",MATCH($K451,'RECEIVED FROM NONSTATE'!$L:$L,0))</f>
        <v/>
      </c>
      <c r="N451" s="100" t="str">
        <f t="shared" si="27"/>
        <v/>
      </c>
    </row>
    <row r="452" spans="1:14">
      <c r="A452" s="118" t="str">
        <f t="shared" si="24"/>
        <v/>
      </c>
      <c r="B452" s="25"/>
      <c r="C452" s="105" t="str">
        <f>IF($B452&gt;0,VLOOKUP($B452,'State Agencies 070824'!$H:$L,3,FALSE),"")</f>
        <v/>
      </c>
      <c r="D452" s="23"/>
      <c r="E452" s="28"/>
      <c r="F452" s="105" t="str">
        <f>IF($D452&gt;0,VLOOKUP($D452,'ALN 070824'!$A:$C,2,FALSE),"")</f>
        <v/>
      </c>
      <c r="G452" s="44"/>
      <c r="H452" s="26"/>
      <c r="J452" s="100" t="str">
        <f t="shared" si="25"/>
        <v/>
      </c>
      <c r="K452" s="100" t="str">
        <f t="shared" si="26"/>
        <v/>
      </c>
      <c r="L452" s="105" t="str">
        <f>IF(ISBLANK($D452),"",MATCH($K452,SEFA!$K:$K,0))</f>
        <v/>
      </c>
      <c r="M452" s="105" t="str">
        <f>IF(ISBLANK($D452),"",MATCH($K452,'RECEIVED FROM NONSTATE'!$L:$L,0))</f>
        <v/>
      </c>
      <c r="N452" s="100" t="str">
        <f t="shared" si="27"/>
        <v/>
      </c>
    </row>
    <row r="453" spans="1:14">
      <c r="A453" s="118" t="str">
        <f t="shared" si="24"/>
        <v/>
      </c>
      <c r="B453" s="25"/>
      <c r="C453" s="105" t="str">
        <f>IF($B453&gt;0,VLOOKUP($B453,'State Agencies 070824'!$H:$L,3,FALSE),"")</f>
        <v/>
      </c>
      <c r="D453" s="23"/>
      <c r="E453" s="28"/>
      <c r="F453" s="105" t="str">
        <f>IF($D453&gt;0,VLOOKUP($D453,'ALN 070824'!$A:$C,2,FALSE),"")</f>
        <v/>
      </c>
      <c r="G453" s="44"/>
      <c r="H453" s="26"/>
      <c r="J453" s="100" t="str">
        <f t="shared" si="25"/>
        <v/>
      </c>
      <c r="K453" s="100" t="str">
        <f t="shared" si="26"/>
        <v/>
      </c>
      <c r="L453" s="105" t="str">
        <f>IF(ISBLANK($D453),"",MATCH($K453,SEFA!$K:$K,0))</f>
        <v/>
      </c>
      <c r="M453" s="105" t="str">
        <f>IF(ISBLANK($D453),"",MATCH($K453,'RECEIVED FROM NONSTATE'!$L:$L,0))</f>
        <v/>
      </c>
      <c r="N453" s="100" t="str">
        <f t="shared" si="27"/>
        <v/>
      </c>
    </row>
    <row r="454" spans="1:14">
      <c r="A454" s="118" t="str">
        <f t="shared" si="24"/>
        <v/>
      </c>
      <c r="B454" s="25"/>
      <c r="C454" s="105" t="str">
        <f>IF($B454&gt;0,VLOOKUP($B454,'State Agencies 070824'!$H:$L,3,FALSE),"")</f>
        <v/>
      </c>
      <c r="D454" s="23"/>
      <c r="E454" s="28"/>
      <c r="F454" s="105" t="str">
        <f>IF($D454&gt;0,VLOOKUP($D454,'ALN 070824'!$A:$C,2,FALSE),"")</f>
        <v/>
      </c>
      <c r="G454" s="44"/>
      <c r="H454" s="26"/>
      <c r="J454" s="100" t="str">
        <f t="shared" si="25"/>
        <v/>
      </c>
      <c r="K454" s="100" t="str">
        <f t="shared" si="26"/>
        <v/>
      </c>
      <c r="L454" s="105" t="str">
        <f>IF(ISBLANK($D454),"",MATCH($K454,SEFA!$K:$K,0))</f>
        <v/>
      </c>
      <c r="M454" s="105" t="str">
        <f>IF(ISBLANK($D454),"",MATCH($K454,'RECEIVED FROM NONSTATE'!$L:$L,0))</f>
        <v/>
      </c>
      <c r="N454" s="100" t="str">
        <f t="shared" si="27"/>
        <v/>
      </c>
    </row>
    <row r="455" spans="1:14">
      <c r="A455" s="118" t="str">
        <f t="shared" si="24"/>
        <v/>
      </c>
      <c r="B455" s="25"/>
      <c r="C455" s="105" t="str">
        <f>IF($B455&gt;0,VLOOKUP($B455,'State Agencies 070824'!$H:$L,3,FALSE),"")</f>
        <v/>
      </c>
      <c r="D455" s="23"/>
      <c r="E455" s="28"/>
      <c r="F455" s="105" t="str">
        <f>IF($D455&gt;0,VLOOKUP($D455,'ALN 070824'!$A:$C,2,FALSE),"")</f>
        <v/>
      </c>
      <c r="G455" s="44"/>
      <c r="H455" s="26"/>
      <c r="J455" s="100" t="str">
        <f t="shared" si="25"/>
        <v/>
      </c>
      <c r="K455" s="100" t="str">
        <f t="shared" si="26"/>
        <v/>
      </c>
      <c r="L455" s="105" t="str">
        <f>IF(ISBLANK($D455),"",MATCH($K455,SEFA!$K:$K,0))</f>
        <v/>
      </c>
      <c r="M455" s="105" t="str">
        <f>IF(ISBLANK($D455),"",MATCH($K455,'RECEIVED FROM NONSTATE'!$L:$L,0))</f>
        <v/>
      </c>
      <c r="N455" s="100" t="str">
        <f t="shared" si="27"/>
        <v/>
      </c>
    </row>
    <row r="456" spans="1:14">
      <c r="A456" s="118" t="str">
        <f t="shared" si="24"/>
        <v/>
      </c>
      <c r="B456" s="25"/>
      <c r="C456" s="105" t="str">
        <f>IF($B456&gt;0,VLOOKUP($B456,'State Agencies 070824'!$H:$L,3,FALSE),"")</f>
        <v/>
      </c>
      <c r="D456" s="23"/>
      <c r="E456" s="28"/>
      <c r="F456" s="105" t="str">
        <f>IF($D456&gt;0,VLOOKUP($D456,'ALN 070824'!$A:$C,2,FALSE),"")</f>
        <v/>
      </c>
      <c r="G456" s="44"/>
      <c r="H456" s="26"/>
      <c r="J456" s="100" t="str">
        <f t="shared" si="25"/>
        <v/>
      </c>
      <c r="K456" s="100" t="str">
        <f t="shared" si="26"/>
        <v/>
      </c>
      <c r="L456" s="105" t="str">
        <f>IF(ISBLANK($D456),"",MATCH($K456,SEFA!$K:$K,0))</f>
        <v/>
      </c>
      <c r="M456" s="105" t="str">
        <f>IF(ISBLANK($D456),"",MATCH($K456,'RECEIVED FROM NONSTATE'!$L:$L,0))</f>
        <v/>
      </c>
      <c r="N456" s="100" t="str">
        <f t="shared" si="27"/>
        <v/>
      </c>
    </row>
    <row r="457" spans="1:14">
      <c r="A457" s="118" t="str">
        <f t="shared" ref="A457:A520" si="28">IF($B457=0,"",$B$2)</f>
        <v/>
      </c>
      <c r="B457" s="25"/>
      <c r="C457" s="105" t="str">
        <f>IF($B457&gt;0,VLOOKUP($B457,'State Agencies 070824'!$H:$L,3,FALSE),"")</f>
        <v/>
      </c>
      <c r="D457" s="23"/>
      <c r="E457" s="28"/>
      <c r="F457" s="105" t="str">
        <f>IF($D457&gt;0,VLOOKUP($D457,'ALN 070824'!$A:$C,2,FALSE),"")</f>
        <v/>
      </c>
      <c r="G457" s="44"/>
      <c r="H457" s="26"/>
      <c r="J457" s="100" t="str">
        <f t="shared" ref="J457:J520" si="29">IF(OR(D457="84.425",D457="84.032"),"Please complete the ALN with alpha character.",IFERROR(IF(AND(F457="Other Assistance",ISBLANK(H457)),"Program Name required, please provide the Other ID Number (if applicable).",""),""))</f>
        <v/>
      </c>
      <c r="K457" s="100" t="str">
        <f t="shared" ref="K457:K520" si="30">CONCATENATE($D457,$E457)</f>
        <v/>
      </c>
      <c r="L457" s="105" t="str">
        <f>IF(ISBLANK($D457),"",MATCH($K457,SEFA!$K:$K,0))</f>
        <v/>
      </c>
      <c r="M457" s="105" t="str">
        <f>IF(ISBLANK($D457),"",MATCH($K457,'RECEIVED FROM NONSTATE'!$L:$L,0))</f>
        <v/>
      </c>
      <c r="N457" s="100" t="str">
        <f t="shared" ref="N457:N520" si="31">CONCATENATE($B457,$D457,$E457,$H457)</f>
        <v/>
      </c>
    </row>
    <row r="458" spans="1:14">
      <c r="A458" s="118" t="str">
        <f t="shared" si="28"/>
        <v/>
      </c>
      <c r="B458" s="25"/>
      <c r="C458" s="105" t="str">
        <f>IF($B458&gt;0,VLOOKUP($B458,'State Agencies 070824'!$H:$L,3,FALSE),"")</f>
        <v/>
      </c>
      <c r="D458" s="23"/>
      <c r="E458" s="28"/>
      <c r="F458" s="105" t="str">
        <f>IF($D458&gt;0,VLOOKUP($D458,'ALN 070824'!$A:$C,2,FALSE),"")</f>
        <v/>
      </c>
      <c r="G458" s="44"/>
      <c r="H458" s="26"/>
      <c r="J458" s="100" t="str">
        <f t="shared" si="29"/>
        <v/>
      </c>
      <c r="K458" s="100" t="str">
        <f t="shared" si="30"/>
        <v/>
      </c>
      <c r="L458" s="105" t="str">
        <f>IF(ISBLANK($D458),"",MATCH($K458,SEFA!$K:$K,0))</f>
        <v/>
      </c>
      <c r="M458" s="105" t="str">
        <f>IF(ISBLANK($D458),"",MATCH($K458,'RECEIVED FROM NONSTATE'!$L:$L,0))</f>
        <v/>
      </c>
      <c r="N458" s="100" t="str">
        <f t="shared" si="31"/>
        <v/>
      </c>
    </row>
    <row r="459" spans="1:14">
      <c r="A459" s="118" t="str">
        <f t="shared" si="28"/>
        <v/>
      </c>
      <c r="B459" s="25"/>
      <c r="C459" s="105" t="str">
        <f>IF($B459&gt;0,VLOOKUP($B459,'State Agencies 070824'!$H:$L,3,FALSE),"")</f>
        <v/>
      </c>
      <c r="D459" s="23"/>
      <c r="E459" s="28"/>
      <c r="F459" s="105" t="str">
        <f>IF($D459&gt;0,VLOOKUP($D459,'ALN 070824'!$A:$C,2,FALSE),"")</f>
        <v/>
      </c>
      <c r="G459" s="44"/>
      <c r="H459" s="26"/>
      <c r="J459" s="100" t="str">
        <f t="shared" si="29"/>
        <v/>
      </c>
      <c r="K459" s="100" t="str">
        <f t="shared" si="30"/>
        <v/>
      </c>
      <c r="L459" s="105" t="str">
        <f>IF(ISBLANK($D459),"",MATCH($K459,SEFA!$K:$K,0))</f>
        <v/>
      </c>
      <c r="M459" s="105" t="str">
        <f>IF(ISBLANK($D459),"",MATCH($K459,'RECEIVED FROM NONSTATE'!$L:$L,0))</f>
        <v/>
      </c>
      <c r="N459" s="100" t="str">
        <f t="shared" si="31"/>
        <v/>
      </c>
    </row>
    <row r="460" spans="1:14">
      <c r="A460" s="118" t="str">
        <f t="shared" si="28"/>
        <v/>
      </c>
      <c r="B460" s="25"/>
      <c r="C460" s="105" t="str">
        <f>IF($B460&gt;0,VLOOKUP($B460,'State Agencies 070824'!$H:$L,3,FALSE),"")</f>
        <v/>
      </c>
      <c r="D460" s="23"/>
      <c r="E460" s="28"/>
      <c r="F460" s="105" t="str">
        <f>IF($D460&gt;0,VLOOKUP($D460,'ALN 070824'!$A:$C,2,FALSE),"")</f>
        <v/>
      </c>
      <c r="G460" s="44"/>
      <c r="H460" s="26"/>
      <c r="J460" s="100" t="str">
        <f t="shared" si="29"/>
        <v/>
      </c>
      <c r="K460" s="100" t="str">
        <f t="shared" si="30"/>
        <v/>
      </c>
      <c r="L460" s="105" t="str">
        <f>IF(ISBLANK($D460),"",MATCH($K460,SEFA!$K:$K,0))</f>
        <v/>
      </c>
      <c r="M460" s="105" t="str">
        <f>IF(ISBLANK($D460),"",MATCH($K460,'RECEIVED FROM NONSTATE'!$L:$L,0))</f>
        <v/>
      </c>
      <c r="N460" s="100" t="str">
        <f t="shared" si="31"/>
        <v/>
      </c>
    </row>
    <row r="461" spans="1:14">
      <c r="A461" s="118" t="str">
        <f t="shared" si="28"/>
        <v/>
      </c>
      <c r="B461" s="25"/>
      <c r="C461" s="105" t="str">
        <f>IF($B461&gt;0,VLOOKUP($B461,'State Agencies 070824'!$H:$L,3,FALSE),"")</f>
        <v/>
      </c>
      <c r="D461" s="23"/>
      <c r="E461" s="28"/>
      <c r="F461" s="105" t="str">
        <f>IF($D461&gt;0,VLOOKUP($D461,'ALN 070824'!$A:$C,2,FALSE),"")</f>
        <v/>
      </c>
      <c r="G461" s="44"/>
      <c r="H461" s="26"/>
      <c r="J461" s="100" t="str">
        <f t="shared" si="29"/>
        <v/>
      </c>
      <c r="K461" s="100" t="str">
        <f t="shared" si="30"/>
        <v/>
      </c>
      <c r="L461" s="105" t="str">
        <f>IF(ISBLANK($D461),"",MATCH($K461,SEFA!$K:$K,0))</f>
        <v/>
      </c>
      <c r="M461" s="105" t="str">
        <f>IF(ISBLANK($D461),"",MATCH($K461,'RECEIVED FROM NONSTATE'!$L:$L,0))</f>
        <v/>
      </c>
      <c r="N461" s="100" t="str">
        <f t="shared" si="31"/>
        <v/>
      </c>
    </row>
    <row r="462" spans="1:14">
      <c r="A462" s="118" t="str">
        <f t="shared" si="28"/>
        <v/>
      </c>
      <c r="B462" s="25"/>
      <c r="C462" s="105" t="str">
        <f>IF($B462&gt;0,VLOOKUP($B462,'State Agencies 070824'!$H:$L,3,FALSE),"")</f>
        <v/>
      </c>
      <c r="D462" s="23"/>
      <c r="E462" s="28"/>
      <c r="F462" s="105" t="str">
        <f>IF($D462&gt;0,VLOOKUP($D462,'ALN 070824'!$A:$C,2,FALSE),"")</f>
        <v/>
      </c>
      <c r="G462" s="44"/>
      <c r="H462" s="26"/>
      <c r="J462" s="100" t="str">
        <f t="shared" si="29"/>
        <v/>
      </c>
      <c r="K462" s="100" t="str">
        <f t="shared" si="30"/>
        <v/>
      </c>
      <c r="L462" s="105" t="str">
        <f>IF(ISBLANK($D462),"",MATCH($K462,SEFA!$K:$K,0))</f>
        <v/>
      </c>
      <c r="M462" s="105" t="str">
        <f>IF(ISBLANK($D462),"",MATCH($K462,'RECEIVED FROM NONSTATE'!$L:$L,0))</f>
        <v/>
      </c>
      <c r="N462" s="100" t="str">
        <f t="shared" si="31"/>
        <v/>
      </c>
    </row>
    <row r="463" spans="1:14">
      <c r="A463" s="118" t="str">
        <f t="shared" si="28"/>
        <v/>
      </c>
      <c r="B463" s="25"/>
      <c r="C463" s="105" t="str">
        <f>IF($B463&gt;0,VLOOKUP($B463,'State Agencies 070824'!$H:$L,3,FALSE),"")</f>
        <v/>
      </c>
      <c r="D463" s="23"/>
      <c r="E463" s="28"/>
      <c r="F463" s="105" t="str">
        <f>IF($D463&gt;0,VLOOKUP($D463,'ALN 070824'!$A:$C,2,FALSE),"")</f>
        <v/>
      </c>
      <c r="G463" s="44"/>
      <c r="H463" s="26"/>
      <c r="J463" s="100" t="str">
        <f t="shared" si="29"/>
        <v/>
      </c>
      <c r="K463" s="100" t="str">
        <f t="shared" si="30"/>
        <v/>
      </c>
      <c r="L463" s="105" t="str">
        <f>IF(ISBLANK($D463),"",MATCH($K463,SEFA!$K:$K,0))</f>
        <v/>
      </c>
      <c r="M463" s="105" t="str">
        <f>IF(ISBLANK($D463),"",MATCH($K463,'RECEIVED FROM NONSTATE'!$L:$L,0))</f>
        <v/>
      </c>
      <c r="N463" s="100" t="str">
        <f t="shared" si="31"/>
        <v/>
      </c>
    </row>
    <row r="464" spans="1:14">
      <c r="A464" s="118" t="str">
        <f t="shared" si="28"/>
        <v/>
      </c>
      <c r="B464" s="25"/>
      <c r="C464" s="105" t="str">
        <f>IF($B464&gt;0,VLOOKUP($B464,'State Agencies 070824'!$H:$L,3,FALSE),"")</f>
        <v/>
      </c>
      <c r="D464" s="23"/>
      <c r="E464" s="28"/>
      <c r="F464" s="105" t="str">
        <f>IF($D464&gt;0,VLOOKUP($D464,'ALN 070824'!$A:$C,2,FALSE),"")</f>
        <v/>
      </c>
      <c r="G464" s="44"/>
      <c r="H464" s="26"/>
      <c r="J464" s="100" t="str">
        <f t="shared" si="29"/>
        <v/>
      </c>
      <c r="K464" s="100" t="str">
        <f t="shared" si="30"/>
        <v/>
      </c>
      <c r="L464" s="105" t="str">
        <f>IF(ISBLANK($D464),"",MATCH($K464,SEFA!$K:$K,0))</f>
        <v/>
      </c>
      <c r="M464" s="105" t="str">
        <f>IF(ISBLANK($D464),"",MATCH($K464,'RECEIVED FROM NONSTATE'!$L:$L,0))</f>
        <v/>
      </c>
      <c r="N464" s="100" t="str">
        <f t="shared" si="31"/>
        <v/>
      </c>
    </row>
    <row r="465" spans="1:14">
      <c r="A465" s="118" t="str">
        <f t="shared" si="28"/>
        <v/>
      </c>
      <c r="B465" s="25"/>
      <c r="C465" s="105" t="str">
        <f>IF($B465&gt;0,VLOOKUP($B465,'State Agencies 070824'!$H:$L,3,FALSE),"")</f>
        <v/>
      </c>
      <c r="D465" s="23"/>
      <c r="E465" s="28"/>
      <c r="F465" s="105" t="str">
        <f>IF($D465&gt;0,VLOOKUP($D465,'ALN 070824'!$A:$C,2,FALSE),"")</f>
        <v/>
      </c>
      <c r="G465" s="44"/>
      <c r="H465" s="26"/>
      <c r="J465" s="100" t="str">
        <f t="shared" si="29"/>
        <v/>
      </c>
      <c r="K465" s="100" t="str">
        <f t="shared" si="30"/>
        <v/>
      </c>
      <c r="L465" s="105" t="str">
        <f>IF(ISBLANK($D465),"",MATCH($K465,SEFA!$K:$K,0))</f>
        <v/>
      </c>
      <c r="M465" s="105" t="str">
        <f>IF(ISBLANK($D465),"",MATCH($K465,'RECEIVED FROM NONSTATE'!$L:$L,0))</f>
        <v/>
      </c>
      <c r="N465" s="100" t="str">
        <f t="shared" si="31"/>
        <v/>
      </c>
    </row>
    <row r="466" spans="1:14">
      <c r="A466" s="118" t="str">
        <f t="shared" si="28"/>
        <v/>
      </c>
      <c r="B466" s="25"/>
      <c r="C466" s="105" t="str">
        <f>IF($B466&gt;0,VLOOKUP($B466,'State Agencies 070824'!$H:$L,3,FALSE),"")</f>
        <v/>
      </c>
      <c r="D466" s="23"/>
      <c r="E466" s="28"/>
      <c r="F466" s="105" t="str">
        <f>IF($D466&gt;0,VLOOKUP($D466,'ALN 070824'!$A:$C,2,FALSE),"")</f>
        <v/>
      </c>
      <c r="G466" s="44"/>
      <c r="H466" s="26"/>
      <c r="J466" s="100" t="str">
        <f t="shared" si="29"/>
        <v/>
      </c>
      <c r="K466" s="100" t="str">
        <f t="shared" si="30"/>
        <v/>
      </c>
      <c r="L466" s="105" t="str">
        <f>IF(ISBLANK($D466),"",MATCH($K466,SEFA!$K:$K,0))</f>
        <v/>
      </c>
      <c r="M466" s="105" t="str">
        <f>IF(ISBLANK($D466),"",MATCH($K466,'RECEIVED FROM NONSTATE'!$L:$L,0))</f>
        <v/>
      </c>
      <c r="N466" s="100" t="str">
        <f t="shared" si="31"/>
        <v/>
      </c>
    </row>
    <row r="467" spans="1:14">
      <c r="A467" s="118" t="str">
        <f t="shared" si="28"/>
        <v/>
      </c>
      <c r="B467" s="25"/>
      <c r="C467" s="105" t="str">
        <f>IF($B467&gt;0,VLOOKUP($B467,'State Agencies 070824'!$H:$L,3,FALSE),"")</f>
        <v/>
      </c>
      <c r="D467" s="23"/>
      <c r="E467" s="28"/>
      <c r="F467" s="105" t="str">
        <f>IF($D467&gt;0,VLOOKUP($D467,'ALN 070824'!$A:$C,2,FALSE),"")</f>
        <v/>
      </c>
      <c r="G467" s="44"/>
      <c r="H467" s="26"/>
      <c r="J467" s="100" t="str">
        <f t="shared" si="29"/>
        <v/>
      </c>
      <c r="K467" s="100" t="str">
        <f t="shared" si="30"/>
        <v/>
      </c>
      <c r="L467" s="105" t="str">
        <f>IF(ISBLANK($D467),"",MATCH($K467,SEFA!$K:$K,0))</f>
        <v/>
      </c>
      <c r="M467" s="105" t="str">
        <f>IF(ISBLANK($D467),"",MATCH($K467,'RECEIVED FROM NONSTATE'!$L:$L,0))</f>
        <v/>
      </c>
      <c r="N467" s="100" t="str">
        <f t="shared" si="31"/>
        <v/>
      </c>
    </row>
    <row r="468" spans="1:14">
      <c r="A468" s="118" t="str">
        <f t="shared" si="28"/>
        <v/>
      </c>
      <c r="B468" s="25"/>
      <c r="C468" s="105" t="str">
        <f>IF($B468&gt;0,VLOOKUP($B468,'State Agencies 070824'!$H:$L,3,FALSE),"")</f>
        <v/>
      </c>
      <c r="D468" s="23"/>
      <c r="E468" s="28"/>
      <c r="F468" s="105" t="str">
        <f>IF($D468&gt;0,VLOOKUP($D468,'ALN 070824'!$A:$C,2,FALSE),"")</f>
        <v/>
      </c>
      <c r="G468" s="44"/>
      <c r="H468" s="26"/>
      <c r="J468" s="100" t="str">
        <f t="shared" si="29"/>
        <v/>
      </c>
      <c r="K468" s="100" t="str">
        <f t="shared" si="30"/>
        <v/>
      </c>
      <c r="L468" s="105" t="str">
        <f>IF(ISBLANK($D468),"",MATCH($K468,SEFA!$K:$K,0))</f>
        <v/>
      </c>
      <c r="M468" s="105" t="str">
        <f>IF(ISBLANK($D468),"",MATCH($K468,'RECEIVED FROM NONSTATE'!$L:$L,0))</f>
        <v/>
      </c>
      <c r="N468" s="100" t="str">
        <f t="shared" si="31"/>
        <v/>
      </c>
    </row>
    <row r="469" spans="1:14">
      <c r="A469" s="118" t="str">
        <f t="shared" si="28"/>
        <v/>
      </c>
      <c r="B469" s="25"/>
      <c r="C469" s="105" t="str">
        <f>IF($B469&gt;0,VLOOKUP($B469,'State Agencies 070824'!$H:$L,3,FALSE),"")</f>
        <v/>
      </c>
      <c r="D469" s="23"/>
      <c r="E469" s="28"/>
      <c r="F469" s="105" t="str">
        <f>IF($D469&gt;0,VLOOKUP($D469,'ALN 070824'!$A:$C,2,FALSE),"")</f>
        <v/>
      </c>
      <c r="G469" s="44"/>
      <c r="H469" s="26"/>
      <c r="J469" s="100" t="str">
        <f t="shared" si="29"/>
        <v/>
      </c>
      <c r="K469" s="100" t="str">
        <f t="shared" si="30"/>
        <v/>
      </c>
      <c r="L469" s="105" t="str">
        <f>IF(ISBLANK($D469),"",MATCH($K469,SEFA!$K:$K,0))</f>
        <v/>
      </c>
      <c r="M469" s="105" t="str">
        <f>IF(ISBLANK($D469),"",MATCH($K469,'RECEIVED FROM NONSTATE'!$L:$L,0))</f>
        <v/>
      </c>
      <c r="N469" s="100" t="str">
        <f t="shared" si="31"/>
        <v/>
      </c>
    </row>
    <row r="470" spans="1:14">
      <c r="A470" s="118" t="str">
        <f t="shared" si="28"/>
        <v/>
      </c>
      <c r="B470" s="25"/>
      <c r="C470" s="105" t="str">
        <f>IF($B470&gt;0,VLOOKUP($B470,'State Agencies 070824'!$H:$L,3,FALSE),"")</f>
        <v/>
      </c>
      <c r="D470" s="23"/>
      <c r="E470" s="28"/>
      <c r="F470" s="105" t="str">
        <f>IF($D470&gt;0,VLOOKUP($D470,'ALN 070824'!$A:$C,2,FALSE),"")</f>
        <v/>
      </c>
      <c r="G470" s="44"/>
      <c r="H470" s="26"/>
      <c r="J470" s="100" t="str">
        <f t="shared" si="29"/>
        <v/>
      </c>
      <c r="K470" s="100" t="str">
        <f t="shared" si="30"/>
        <v/>
      </c>
      <c r="L470" s="105" t="str">
        <f>IF(ISBLANK($D470),"",MATCH($K470,SEFA!$K:$K,0))</f>
        <v/>
      </c>
      <c r="M470" s="105" t="str">
        <f>IF(ISBLANK($D470),"",MATCH($K470,'RECEIVED FROM NONSTATE'!$L:$L,0))</f>
        <v/>
      </c>
      <c r="N470" s="100" t="str">
        <f t="shared" si="31"/>
        <v/>
      </c>
    </row>
    <row r="471" spans="1:14">
      <c r="A471" s="118" t="str">
        <f t="shared" si="28"/>
        <v/>
      </c>
      <c r="B471" s="25"/>
      <c r="C471" s="105" t="str">
        <f>IF($B471&gt;0,VLOOKUP($B471,'State Agencies 070824'!$H:$L,3,FALSE),"")</f>
        <v/>
      </c>
      <c r="D471" s="23"/>
      <c r="E471" s="28"/>
      <c r="F471" s="105" t="str">
        <f>IF($D471&gt;0,VLOOKUP($D471,'ALN 070824'!$A:$C,2,FALSE),"")</f>
        <v/>
      </c>
      <c r="G471" s="44"/>
      <c r="H471" s="26"/>
      <c r="J471" s="100" t="str">
        <f t="shared" si="29"/>
        <v/>
      </c>
      <c r="K471" s="100" t="str">
        <f t="shared" si="30"/>
        <v/>
      </c>
      <c r="L471" s="105" t="str">
        <f>IF(ISBLANK($D471),"",MATCH($K471,SEFA!$K:$K,0))</f>
        <v/>
      </c>
      <c r="M471" s="105" t="str">
        <f>IF(ISBLANK($D471),"",MATCH($K471,'RECEIVED FROM NONSTATE'!$L:$L,0))</f>
        <v/>
      </c>
      <c r="N471" s="100" t="str">
        <f t="shared" si="31"/>
        <v/>
      </c>
    </row>
    <row r="472" spans="1:14">
      <c r="A472" s="118" t="str">
        <f t="shared" si="28"/>
        <v/>
      </c>
      <c r="B472" s="25"/>
      <c r="C472" s="105" t="str">
        <f>IF($B472&gt;0,VLOOKUP($B472,'State Agencies 070824'!$H:$L,3,FALSE),"")</f>
        <v/>
      </c>
      <c r="D472" s="23"/>
      <c r="E472" s="28"/>
      <c r="F472" s="105" t="str">
        <f>IF($D472&gt;0,VLOOKUP($D472,'ALN 070824'!$A:$C,2,FALSE),"")</f>
        <v/>
      </c>
      <c r="G472" s="44"/>
      <c r="H472" s="26"/>
      <c r="J472" s="100" t="str">
        <f t="shared" si="29"/>
        <v/>
      </c>
      <c r="K472" s="100" t="str">
        <f t="shared" si="30"/>
        <v/>
      </c>
      <c r="L472" s="105" t="str">
        <f>IF(ISBLANK($D472),"",MATCH($K472,SEFA!$K:$K,0))</f>
        <v/>
      </c>
      <c r="M472" s="105" t="str">
        <f>IF(ISBLANK($D472),"",MATCH($K472,'RECEIVED FROM NONSTATE'!$L:$L,0))</f>
        <v/>
      </c>
      <c r="N472" s="100" t="str">
        <f t="shared" si="31"/>
        <v/>
      </c>
    </row>
    <row r="473" spans="1:14">
      <c r="A473" s="118" t="str">
        <f t="shared" si="28"/>
        <v/>
      </c>
      <c r="B473" s="25"/>
      <c r="C473" s="105" t="str">
        <f>IF($B473&gt;0,VLOOKUP($B473,'State Agencies 070824'!$H:$L,3,FALSE),"")</f>
        <v/>
      </c>
      <c r="D473" s="23"/>
      <c r="E473" s="28"/>
      <c r="F473" s="105" t="str">
        <f>IF($D473&gt;0,VLOOKUP($D473,'ALN 070824'!$A:$C,2,FALSE),"")</f>
        <v/>
      </c>
      <c r="G473" s="44"/>
      <c r="H473" s="26"/>
      <c r="J473" s="100" t="str">
        <f t="shared" si="29"/>
        <v/>
      </c>
      <c r="K473" s="100" t="str">
        <f t="shared" si="30"/>
        <v/>
      </c>
      <c r="L473" s="105" t="str">
        <f>IF(ISBLANK($D473),"",MATCH($K473,SEFA!$K:$K,0))</f>
        <v/>
      </c>
      <c r="M473" s="105" t="str">
        <f>IF(ISBLANK($D473),"",MATCH($K473,'RECEIVED FROM NONSTATE'!$L:$L,0))</f>
        <v/>
      </c>
      <c r="N473" s="100" t="str">
        <f t="shared" si="31"/>
        <v/>
      </c>
    </row>
    <row r="474" spans="1:14">
      <c r="A474" s="118" t="str">
        <f t="shared" si="28"/>
        <v/>
      </c>
      <c r="B474" s="25"/>
      <c r="C474" s="105" t="str">
        <f>IF($B474&gt;0,VLOOKUP($B474,'State Agencies 070824'!$H:$L,3,FALSE),"")</f>
        <v/>
      </c>
      <c r="D474" s="23"/>
      <c r="E474" s="28"/>
      <c r="F474" s="105" t="str">
        <f>IF($D474&gt;0,VLOOKUP($D474,'ALN 070824'!$A:$C,2,FALSE),"")</f>
        <v/>
      </c>
      <c r="G474" s="44"/>
      <c r="H474" s="26"/>
      <c r="J474" s="100" t="str">
        <f t="shared" si="29"/>
        <v/>
      </c>
      <c r="K474" s="100" t="str">
        <f t="shared" si="30"/>
        <v/>
      </c>
      <c r="L474" s="105" t="str">
        <f>IF(ISBLANK($D474),"",MATCH($K474,SEFA!$K:$K,0))</f>
        <v/>
      </c>
      <c r="M474" s="105" t="str">
        <f>IF(ISBLANK($D474),"",MATCH($K474,'RECEIVED FROM NONSTATE'!$L:$L,0))</f>
        <v/>
      </c>
      <c r="N474" s="100" t="str">
        <f t="shared" si="31"/>
        <v/>
      </c>
    </row>
    <row r="475" spans="1:14">
      <c r="A475" s="118" t="str">
        <f t="shared" si="28"/>
        <v/>
      </c>
      <c r="B475" s="25"/>
      <c r="C475" s="105" t="str">
        <f>IF($B475&gt;0,VLOOKUP($B475,'State Agencies 070824'!$H:$L,3,FALSE),"")</f>
        <v/>
      </c>
      <c r="D475" s="23"/>
      <c r="E475" s="28"/>
      <c r="F475" s="105" t="str">
        <f>IF($D475&gt;0,VLOOKUP($D475,'ALN 070824'!$A:$C,2,FALSE),"")</f>
        <v/>
      </c>
      <c r="G475" s="44"/>
      <c r="H475" s="26"/>
      <c r="J475" s="100" t="str">
        <f t="shared" si="29"/>
        <v/>
      </c>
      <c r="K475" s="100" t="str">
        <f t="shared" si="30"/>
        <v/>
      </c>
      <c r="L475" s="105" t="str">
        <f>IF(ISBLANK($D475),"",MATCH($K475,SEFA!$K:$K,0))</f>
        <v/>
      </c>
      <c r="M475" s="105" t="str">
        <f>IF(ISBLANK($D475),"",MATCH($K475,'RECEIVED FROM NONSTATE'!$L:$L,0))</f>
        <v/>
      </c>
      <c r="N475" s="100" t="str">
        <f t="shared" si="31"/>
        <v/>
      </c>
    </row>
    <row r="476" spans="1:14">
      <c r="A476" s="118" t="str">
        <f t="shared" si="28"/>
        <v/>
      </c>
      <c r="B476" s="25"/>
      <c r="C476" s="105" t="str">
        <f>IF($B476&gt;0,VLOOKUP($B476,'State Agencies 070824'!$H:$L,3,FALSE),"")</f>
        <v/>
      </c>
      <c r="D476" s="23"/>
      <c r="E476" s="28"/>
      <c r="F476" s="105" t="str">
        <f>IF($D476&gt;0,VLOOKUP($D476,'ALN 070824'!$A:$C,2,FALSE),"")</f>
        <v/>
      </c>
      <c r="G476" s="44"/>
      <c r="H476" s="26"/>
      <c r="J476" s="100" t="str">
        <f t="shared" si="29"/>
        <v/>
      </c>
      <c r="K476" s="100" t="str">
        <f t="shared" si="30"/>
        <v/>
      </c>
      <c r="L476" s="105" t="str">
        <f>IF(ISBLANK($D476),"",MATCH($K476,SEFA!$K:$K,0))</f>
        <v/>
      </c>
      <c r="M476" s="105" t="str">
        <f>IF(ISBLANK($D476),"",MATCH($K476,'RECEIVED FROM NONSTATE'!$L:$L,0))</f>
        <v/>
      </c>
      <c r="N476" s="100" t="str">
        <f t="shared" si="31"/>
        <v/>
      </c>
    </row>
    <row r="477" spans="1:14">
      <c r="A477" s="118" t="str">
        <f t="shared" si="28"/>
        <v/>
      </c>
      <c r="B477" s="25"/>
      <c r="C477" s="105" t="str">
        <f>IF($B477&gt;0,VLOOKUP($B477,'State Agencies 070824'!$H:$L,3,FALSE),"")</f>
        <v/>
      </c>
      <c r="D477" s="23"/>
      <c r="E477" s="28"/>
      <c r="F477" s="105" t="str">
        <f>IF($D477&gt;0,VLOOKUP($D477,'ALN 070824'!$A:$C,2,FALSE),"")</f>
        <v/>
      </c>
      <c r="G477" s="44"/>
      <c r="H477" s="26"/>
      <c r="J477" s="100" t="str">
        <f t="shared" si="29"/>
        <v/>
      </c>
      <c r="K477" s="100" t="str">
        <f t="shared" si="30"/>
        <v/>
      </c>
      <c r="L477" s="105" t="str">
        <f>IF(ISBLANK($D477),"",MATCH($K477,SEFA!$K:$K,0))</f>
        <v/>
      </c>
      <c r="M477" s="105" t="str">
        <f>IF(ISBLANK($D477),"",MATCH($K477,'RECEIVED FROM NONSTATE'!$L:$L,0))</f>
        <v/>
      </c>
      <c r="N477" s="100" t="str">
        <f t="shared" si="31"/>
        <v/>
      </c>
    </row>
    <row r="478" spans="1:14">
      <c r="A478" s="118" t="str">
        <f t="shared" si="28"/>
        <v/>
      </c>
      <c r="B478" s="25"/>
      <c r="C478" s="105" t="str">
        <f>IF($B478&gt;0,VLOOKUP($B478,'State Agencies 070824'!$H:$L,3,FALSE),"")</f>
        <v/>
      </c>
      <c r="D478" s="23"/>
      <c r="E478" s="28"/>
      <c r="F478" s="105" t="str">
        <f>IF($D478&gt;0,VLOOKUP($D478,'ALN 070824'!$A:$C,2,FALSE),"")</f>
        <v/>
      </c>
      <c r="G478" s="44"/>
      <c r="H478" s="26"/>
      <c r="J478" s="100" t="str">
        <f t="shared" si="29"/>
        <v/>
      </c>
      <c r="K478" s="100" t="str">
        <f t="shared" si="30"/>
        <v/>
      </c>
      <c r="L478" s="105" t="str">
        <f>IF(ISBLANK($D478),"",MATCH($K478,SEFA!$K:$K,0))</f>
        <v/>
      </c>
      <c r="M478" s="105" t="str">
        <f>IF(ISBLANK($D478),"",MATCH($K478,'RECEIVED FROM NONSTATE'!$L:$L,0))</f>
        <v/>
      </c>
      <c r="N478" s="100" t="str">
        <f t="shared" si="31"/>
        <v/>
      </c>
    </row>
    <row r="479" spans="1:14">
      <c r="A479" s="118" t="str">
        <f t="shared" si="28"/>
        <v/>
      </c>
      <c r="B479" s="25"/>
      <c r="C479" s="105" t="str">
        <f>IF($B479&gt;0,VLOOKUP($B479,'State Agencies 070824'!$H:$L,3,FALSE),"")</f>
        <v/>
      </c>
      <c r="D479" s="23"/>
      <c r="E479" s="28"/>
      <c r="F479" s="105" t="str">
        <f>IF($D479&gt;0,VLOOKUP($D479,'ALN 070824'!$A:$C,2,FALSE),"")</f>
        <v/>
      </c>
      <c r="G479" s="44"/>
      <c r="H479" s="26"/>
      <c r="J479" s="100" t="str">
        <f t="shared" si="29"/>
        <v/>
      </c>
      <c r="K479" s="100" t="str">
        <f t="shared" si="30"/>
        <v/>
      </c>
      <c r="L479" s="105" t="str">
        <f>IF(ISBLANK($D479),"",MATCH($K479,SEFA!$K:$K,0))</f>
        <v/>
      </c>
      <c r="M479" s="105" t="str">
        <f>IF(ISBLANK($D479),"",MATCH($K479,'RECEIVED FROM NONSTATE'!$L:$L,0))</f>
        <v/>
      </c>
      <c r="N479" s="100" t="str">
        <f t="shared" si="31"/>
        <v/>
      </c>
    </row>
    <row r="480" spans="1:14">
      <c r="A480" s="118" t="str">
        <f t="shared" si="28"/>
        <v/>
      </c>
      <c r="B480" s="25"/>
      <c r="C480" s="105" t="str">
        <f>IF($B480&gt;0,VLOOKUP($B480,'State Agencies 070824'!$H:$L,3,FALSE),"")</f>
        <v/>
      </c>
      <c r="D480" s="23"/>
      <c r="E480" s="28"/>
      <c r="F480" s="105" t="str">
        <f>IF($D480&gt;0,VLOOKUP($D480,'ALN 070824'!$A:$C,2,FALSE),"")</f>
        <v/>
      </c>
      <c r="G480" s="44"/>
      <c r="H480" s="26"/>
      <c r="J480" s="100" t="str">
        <f t="shared" si="29"/>
        <v/>
      </c>
      <c r="K480" s="100" t="str">
        <f t="shared" si="30"/>
        <v/>
      </c>
      <c r="L480" s="105" t="str">
        <f>IF(ISBLANK($D480),"",MATCH($K480,SEFA!$K:$K,0))</f>
        <v/>
      </c>
      <c r="M480" s="105" t="str">
        <f>IF(ISBLANK($D480),"",MATCH($K480,'RECEIVED FROM NONSTATE'!$L:$L,0))</f>
        <v/>
      </c>
      <c r="N480" s="100" t="str">
        <f t="shared" si="31"/>
        <v/>
      </c>
    </row>
    <row r="481" spans="1:14">
      <c r="A481" s="118" t="str">
        <f t="shared" si="28"/>
        <v/>
      </c>
      <c r="B481" s="25"/>
      <c r="C481" s="105" t="str">
        <f>IF($B481&gt;0,VLOOKUP($B481,'State Agencies 070824'!$H:$L,3,FALSE),"")</f>
        <v/>
      </c>
      <c r="D481" s="23"/>
      <c r="E481" s="28"/>
      <c r="F481" s="105" t="str">
        <f>IF($D481&gt;0,VLOOKUP($D481,'ALN 070824'!$A:$C,2,FALSE),"")</f>
        <v/>
      </c>
      <c r="G481" s="44"/>
      <c r="H481" s="26"/>
      <c r="J481" s="100" t="str">
        <f t="shared" si="29"/>
        <v/>
      </c>
      <c r="K481" s="100" t="str">
        <f t="shared" si="30"/>
        <v/>
      </c>
      <c r="L481" s="105" t="str">
        <f>IF(ISBLANK($D481),"",MATCH($K481,SEFA!$K:$K,0))</f>
        <v/>
      </c>
      <c r="M481" s="105" t="str">
        <f>IF(ISBLANK($D481),"",MATCH($K481,'RECEIVED FROM NONSTATE'!$L:$L,0))</f>
        <v/>
      </c>
      <c r="N481" s="100" t="str">
        <f t="shared" si="31"/>
        <v/>
      </c>
    </row>
    <row r="482" spans="1:14">
      <c r="A482" s="118" t="str">
        <f t="shared" si="28"/>
        <v/>
      </c>
      <c r="B482" s="25"/>
      <c r="C482" s="105" t="str">
        <f>IF($B482&gt;0,VLOOKUP($B482,'State Agencies 070824'!$H:$L,3,FALSE),"")</f>
        <v/>
      </c>
      <c r="D482" s="23"/>
      <c r="E482" s="28"/>
      <c r="F482" s="105" t="str">
        <f>IF($D482&gt;0,VLOOKUP($D482,'ALN 070824'!$A:$C,2,FALSE),"")</f>
        <v/>
      </c>
      <c r="G482" s="44"/>
      <c r="H482" s="26"/>
      <c r="J482" s="100" t="str">
        <f t="shared" si="29"/>
        <v/>
      </c>
      <c r="K482" s="100" t="str">
        <f t="shared" si="30"/>
        <v/>
      </c>
      <c r="L482" s="105" t="str">
        <f>IF(ISBLANK($D482),"",MATCH($K482,SEFA!$K:$K,0))</f>
        <v/>
      </c>
      <c r="M482" s="105" t="str">
        <f>IF(ISBLANK($D482),"",MATCH($K482,'RECEIVED FROM NONSTATE'!$L:$L,0))</f>
        <v/>
      </c>
      <c r="N482" s="100" t="str">
        <f t="shared" si="31"/>
        <v/>
      </c>
    </row>
    <row r="483" spans="1:14">
      <c r="A483" s="118" t="str">
        <f t="shared" si="28"/>
        <v/>
      </c>
      <c r="B483" s="25"/>
      <c r="C483" s="105" t="str">
        <f>IF($B483&gt;0,VLOOKUP($B483,'State Agencies 070824'!$H:$L,3,FALSE),"")</f>
        <v/>
      </c>
      <c r="D483" s="23"/>
      <c r="E483" s="28"/>
      <c r="F483" s="105" t="str">
        <f>IF($D483&gt;0,VLOOKUP($D483,'ALN 070824'!$A:$C,2,FALSE),"")</f>
        <v/>
      </c>
      <c r="G483" s="44"/>
      <c r="H483" s="26"/>
      <c r="J483" s="100" t="str">
        <f t="shared" si="29"/>
        <v/>
      </c>
      <c r="K483" s="100" t="str">
        <f t="shared" si="30"/>
        <v/>
      </c>
      <c r="L483" s="105" t="str">
        <f>IF(ISBLANK($D483),"",MATCH($K483,SEFA!$K:$K,0))</f>
        <v/>
      </c>
      <c r="M483" s="105" t="str">
        <f>IF(ISBLANK($D483),"",MATCH($K483,'RECEIVED FROM NONSTATE'!$L:$L,0))</f>
        <v/>
      </c>
      <c r="N483" s="100" t="str">
        <f t="shared" si="31"/>
        <v/>
      </c>
    </row>
    <row r="484" spans="1:14">
      <c r="A484" s="118" t="str">
        <f t="shared" si="28"/>
        <v/>
      </c>
      <c r="B484" s="25"/>
      <c r="C484" s="105" t="str">
        <f>IF($B484&gt;0,VLOOKUP($B484,'State Agencies 070824'!$H:$L,3,FALSE),"")</f>
        <v/>
      </c>
      <c r="D484" s="23"/>
      <c r="E484" s="28"/>
      <c r="F484" s="105" t="str">
        <f>IF($D484&gt;0,VLOOKUP($D484,'ALN 070824'!$A:$C,2,FALSE),"")</f>
        <v/>
      </c>
      <c r="G484" s="44"/>
      <c r="H484" s="26"/>
      <c r="J484" s="100" t="str">
        <f t="shared" si="29"/>
        <v/>
      </c>
      <c r="K484" s="100" t="str">
        <f t="shared" si="30"/>
        <v/>
      </c>
      <c r="L484" s="105" t="str">
        <f>IF(ISBLANK($D484),"",MATCH($K484,SEFA!$K:$K,0))</f>
        <v/>
      </c>
      <c r="M484" s="105" t="str">
        <f>IF(ISBLANK($D484),"",MATCH($K484,'RECEIVED FROM NONSTATE'!$L:$L,0))</f>
        <v/>
      </c>
      <c r="N484" s="100" t="str">
        <f t="shared" si="31"/>
        <v/>
      </c>
    </row>
    <row r="485" spans="1:14">
      <c r="A485" s="118" t="str">
        <f t="shared" si="28"/>
        <v/>
      </c>
      <c r="B485" s="25"/>
      <c r="C485" s="105" t="str">
        <f>IF($B485&gt;0,VLOOKUP($B485,'State Agencies 070824'!$H:$L,3,FALSE),"")</f>
        <v/>
      </c>
      <c r="D485" s="23"/>
      <c r="E485" s="28"/>
      <c r="F485" s="105" t="str">
        <f>IF($D485&gt;0,VLOOKUP($D485,'ALN 070824'!$A:$C,2,FALSE),"")</f>
        <v/>
      </c>
      <c r="G485" s="44"/>
      <c r="H485" s="26"/>
      <c r="J485" s="100" t="str">
        <f t="shared" si="29"/>
        <v/>
      </c>
      <c r="K485" s="100" t="str">
        <f t="shared" si="30"/>
        <v/>
      </c>
      <c r="L485" s="105" t="str">
        <f>IF(ISBLANK($D485),"",MATCH($K485,SEFA!$K:$K,0))</f>
        <v/>
      </c>
      <c r="M485" s="105" t="str">
        <f>IF(ISBLANK($D485),"",MATCH($K485,'RECEIVED FROM NONSTATE'!$L:$L,0))</f>
        <v/>
      </c>
      <c r="N485" s="100" t="str">
        <f t="shared" si="31"/>
        <v/>
      </c>
    </row>
    <row r="486" spans="1:14">
      <c r="A486" s="118" t="str">
        <f t="shared" si="28"/>
        <v/>
      </c>
      <c r="B486" s="25"/>
      <c r="C486" s="105" t="str">
        <f>IF($B486&gt;0,VLOOKUP($B486,'State Agencies 070824'!$H:$L,3,FALSE),"")</f>
        <v/>
      </c>
      <c r="D486" s="23"/>
      <c r="E486" s="28"/>
      <c r="F486" s="105" t="str">
        <f>IF($D486&gt;0,VLOOKUP($D486,'ALN 070824'!$A:$C,2,FALSE),"")</f>
        <v/>
      </c>
      <c r="G486" s="44"/>
      <c r="H486" s="26"/>
      <c r="J486" s="100" t="str">
        <f t="shared" si="29"/>
        <v/>
      </c>
      <c r="K486" s="100" t="str">
        <f t="shared" si="30"/>
        <v/>
      </c>
      <c r="L486" s="105" t="str">
        <f>IF(ISBLANK($D486),"",MATCH($K486,SEFA!$K:$K,0))</f>
        <v/>
      </c>
      <c r="M486" s="105" t="str">
        <f>IF(ISBLANK($D486),"",MATCH($K486,'RECEIVED FROM NONSTATE'!$L:$L,0))</f>
        <v/>
      </c>
      <c r="N486" s="100" t="str">
        <f t="shared" si="31"/>
        <v/>
      </c>
    </row>
    <row r="487" spans="1:14">
      <c r="A487" s="118" t="str">
        <f t="shared" si="28"/>
        <v/>
      </c>
      <c r="B487" s="25"/>
      <c r="C487" s="105" t="str">
        <f>IF($B487&gt;0,VLOOKUP($B487,'State Agencies 070824'!$H:$L,3,FALSE),"")</f>
        <v/>
      </c>
      <c r="D487" s="23"/>
      <c r="E487" s="28"/>
      <c r="F487" s="105" t="str">
        <f>IF($D487&gt;0,VLOOKUP($D487,'ALN 070824'!$A:$C,2,FALSE),"")</f>
        <v/>
      </c>
      <c r="G487" s="44"/>
      <c r="H487" s="26"/>
      <c r="J487" s="100" t="str">
        <f t="shared" si="29"/>
        <v/>
      </c>
      <c r="K487" s="100" t="str">
        <f t="shared" si="30"/>
        <v/>
      </c>
      <c r="L487" s="105" t="str">
        <f>IF(ISBLANK($D487),"",MATCH($K487,SEFA!$K:$K,0))</f>
        <v/>
      </c>
      <c r="M487" s="105" t="str">
        <f>IF(ISBLANK($D487),"",MATCH($K487,'RECEIVED FROM NONSTATE'!$L:$L,0))</f>
        <v/>
      </c>
      <c r="N487" s="100" t="str">
        <f t="shared" si="31"/>
        <v/>
      </c>
    </row>
    <row r="488" spans="1:14">
      <c r="A488" s="118" t="str">
        <f t="shared" si="28"/>
        <v/>
      </c>
      <c r="B488" s="25"/>
      <c r="C488" s="105" t="str">
        <f>IF($B488&gt;0,VLOOKUP($B488,'State Agencies 070824'!$H:$L,3,FALSE),"")</f>
        <v/>
      </c>
      <c r="D488" s="23"/>
      <c r="E488" s="28"/>
      <c r="F488" s="105" t="str">
        <f>IF($D488&gt;0,VLOOKUP($D488,'ALN 070824'!$A:$C,2,FALSE),"")</f>
        <v/>
      </c>
      <c r="G488" s="44"/>
      <c r="H488" s="26"/>
      <c r="J488" s="100" t="str">
        <f t="shared" si="29"/>
        <v/>
      </c>
      <c r="K488" s="100" t="str">
        <f t="shared" si="30"/>
        <v/>
      </c>
      <c r="L488" s="105" t="str">
        <f>IF(ISBLANK($D488),"",MATCH($K488,SEFA!$K:$K,0))</f>
        <v/>
      </c>
      <c r="M488" s="105" t="str">
        <f>IF(ISBLANK($D488),"",MATCH($K488,'RECEIVED FROM NONSTATE'!$L:$L,0))</f>
        <v/>
      </c>
      <c r="N488" s="100" t="str">
        <f t="shared" si="31"/>
        <v/>
      </c>
    </row>
    <row r="489" spans="1:14">
      <c r="A489" s="118" t="str">
        <f t="shared" si="28"/>
        <v/>
      </c>
      <c r="B489" s="25"/>
      <c r="C489" s="105" t="str">
        <f>IF($B489&gt;0,VLOOKUP($B489,'State Agencies 070824'!$H:$L,3,FALSE),"")</f>
        <v/>
      </c>
      <c r="D489" s="23"/>
      <c r="E489" s="28"/>
      <c r="F489" s="105" t="str">
        <f>IF($D489&gt;0,VLOOKUP($D489,'ALN 070824'!$A:$C,2,FALSE),"")</f>
        <v/>
      </c>
      <c r="G489" s="44"/>
      <c r="H489" s="26"/>
      <c r="J489" s="100" t="str">
        <f t="shared" si="29"/>
        <v/>
      </c>
      <c r="K489" s="100" t="str">
        <f t="shared" si="30"/>
        <v/>
      </c>
      <c r="L489" s="105" t="str">
        <f>IF(ISBLANK($D489),"",MATCH($K489,SEFA!$K:$K,0))</f>
        <v/>
      </c>
      <c r="M489" s="105" t="str">
        <f>IF(ISBLANK($D489),"",MATCH($K489,'RECEIVED FROM NONSTATE'!$L:$L,0))</f>
        <v/>
      </c>
      <c r="N489" s="100" t="str">
        <f t="shared" si="31"/>
        <v/>
      </c>
    </row>
    <row r="490" spans="1:14">
      <c r="A490" s="118" t="str">
        <f t="shared" si="28"/>
        <v/>
      </c>
      <c r="B490" s="25"/>
      <c r="C490" s="105" t="str">
        <f>IF($B490&gt;0,VLOOKUP($B490,'State Agencies 070824'!$H:$L,3,FALSE),"")</f>
        <v/>
      </c>
      <c r="D490" s="23"/>
      <c r="E490" s="28"/>
      <c r="F490" s="105" t="str">
        <f>IF($D490&gt;0,VLOOKUP($D490,'ALN 070824'!$A:$C,2,FALSE),"")</f>
        <v/>
      </c>
      <c r="G490" s="44"/>
      <c r="H490" s="26"/>
      <c r="J490" s="100" t="str">
        <f t="shared" si="29"/>
        <v/>
      </c>
      <c r="K490" s="100" t="str">
        <f t="shared" si="30"/>
        <v/>
      </c>
      <c r="L490" s="105" t="str">
        <f>IF(ISBLANK($D490),"",MATCH($K490,SEFA!$K:$K,0))</f>
        <v/>
      </c>
      <c r="M490" s="105" t="str">
        <f>IF(ISBLANK($D490),"",MATCH($K490,'RECEIVED FROM NONSTATE'!$L:$L,0))</f>
        <v/>
      </c>
      <c r="N490" s="100" t="str">
        <f t="shared" si="31"/>
        <v/>
      </c>
    </row>
    <row r="491" spans="1:14">
      <c r="A491" s="118" t="str">
        <f t="shared" si="28"/>
        <v/>
      </c>
      <c r="B491" s="25"/>
      <c r="C491" s="105" t="str">
        <f>IF($B491&gt;0,VLOOKUP($B491,'State Agencies 070824'!$H:$L,3,FALSE),"")</f>
        <v/>
      </c>
      <c r="D491" s="23"/>
      <c r="E491" s="28"/>
      <c r="F491" s="105" t="str">
        <f>IF($D491&gt;0,VLOOKUP($D491,'ALN 070824'!$A:$C,2,FALSE),"")</f>
        <v/>
      </c>
      <c r="G491" s="44"/>
      <c r="H491" s="26"/>
      <c r="J491" s="100" t="str">
        <f t="shared" si="29"/>
        <v/>
      </c>
      <c r="K491" s="100" t="str">
        <f t="shared" si="30"/>
        <v/>
      </c>
      <c r="L491" s="105" t="str">
        <f>IF(ISBLANK($D491),"",MATCH($K491,SEFA!$K:$K,0))</f>
        <v/>
      </c>
      <c r="M491" s="105" t="str">
        <f>IF(ISBLANK($D491),"",MATCH($K491,'RECEIVED FROM NONSTATE'!$L:$L,0))</f>
        <v/>
      </c>
      <c r="N491" s="100" t="str">
        <f t="shared" si="31"/>
        <v/>
      </c>
    </row>
    <row r="492" spans="1:14">
      <c r="A492" s="118" t="str">
        <f t="shared" si="28"/>
        <v/>
      </c>
      <c r="B492" s="25"/>
      <c r="C492" s="105" t="str">
        <f>IF($B492&gt;0,VLOOKUP($B492,'State Agencies 070824'!$H:$L,3,FALSE),"")</f>
        <v/>
      </c>
      <c r="D492" s="23"/>
      <c r="E492" s="28"/>
      <c r="F492" s="105" t="str">
        <f>IF($D492&gt;0,VLOOKUP($D492,'ALN 070824'!$A:$C,2,FALSE),"")</f>
        <v/>
      </c>
      <c r="G492" s="44"/>
      <c r="H492" s="26"/>
      <c r="J492" s="100" t="str">
        <f t="shared" si="29"/>
        <v/>
      </c>
      <c r="K492" s="100" t="str">
        <f t="shared" si="30"/>
        <v/>
      </c>
      <c r="L492" s="105" t="str">
        <f>IF(ISBLANK($D492),"",MATCH($K492,SEFA!$K:$K,0))</f>
        <v/>
      </c>
      <c r="M492" s="105" t="str">
        <f>IF(ISBLANK($D492),"",MATCH($K492,'RECEIVED FROM NONSTATE'!$L:$L,0))</f>
        <v/>
      </c>
      <c r="N492" s="100" t="str">
        <f t="shared" si="31"/>
        <v/>
      </c>
    </row>
    <row r="493" spans="1:14">
      <c r="A493" s="118" t="str">
        <f t="shared" si="28"/>
        <v/>
      </c>
      <c r="B493" s="25"/>
      <c r="C493" s="105" t="str">
        <f>IF($B493&gt;0,VLOOKUP($B493,'State Agencies 070824'!$H:$L,3,FALSE),"")</f>
        <v/>
      </c>
      <c r="D493" s="23"/>
      <c r="E493" s="28"/>
      <c r="F493" s="105" t="str">
        <f>IF($D493&gt;0,VLOOKUP($D493,'ALN 070824'!$A:$C,2,FALSE),"")</f>
        <v/>
      </c>
      <c r="G493" s="44"/>
      <c r="H493" s="26"/>
      <c r="J493" s="100" t="str">
        <f t="shared" si="29"/>
        <v/>
      </c>
      <c r="K493" s="100" t="str">
        <f t="shared" si="30"/>
        <v/>
      </c>
      <c r="L493" s="105" t="str">
        <f>IF(ISBLANK($D493),"",MATCH($K493,SEFA!$K:$K,0))</f>
        <v/>
      </c>
      <c r="M493" s="105" t="str">
        <f>IF(ISBLANK($D493),"",MATCH($K493,'RECEIVED FROM NONSTATE'!$L:$L,0))</f>
        <v/>
      </c>
      <c r="N493" s="100" t="str">
        <f t="shared" si="31"/>
        <v/>
      </c>
    </row>
    <row r="494" spans="1:14">
      <c r="A494" s="118" t="str">
        <f t="shared" si="28"/>
        <v/>
      </c>
      <c r="B494" s="25"/>
      <c r="C494" s="105" t="str">
        <f>IF($B494&gt;0,VLOOKUP($B494,'State Agencies 070824'!$H:$L,3,FALSE),"")</f>
        <v/>
      </c>
      <c r="D494" s="23"/>
      <c r="E494" s="28"/>
      <c r="F494" s="105" t="str">
        <f>IF($D494&gt;0,VLOOKUP($D494,'ALN 070824'!$A:$C,2,FALSE),"")</f>
        <v/>
      </c>
      <c r="G494" s="44"/>
      <c r="H494" s="26"/>
      <c r="J494" s="100" t="str">
        <f t="shared" si="29"/>
        <v/>
      </c>
      <c r="K494" s="100" t="str">
        <f t="shared" si="30"/>
        <v/>
      </c>
      <c r="L494" s="105" t="str">
        <f>IF(ISBLANK($D494),"",MATCH($K494,SEFA!$K:$K,0))</f>
        <v/>
      </c>
      <c r="M494" s="105" t="str">
        <f>IF(ISBLANK($D494),"",MATCH($K494,'RECEIVED FROM NONSTATE'!$L:$L,0))</f>
        <v/>
      </c>
      <c r="N494" s="100" t="str">
        <f t="shared" si="31"/>
        <v/>
      </c>
    </row>
    <row r="495" spans="1:14">
      <c r="A495" s="118" t="str">
        <f t="shared" si="28"/>
        <v/>
      </c>
      <c r="B495" s="25"/>
      <c r="C495" s="105" t="str">
        <f>IF($B495&gt;0,VLOOKUP($B495,'State Agencies 070824'!$H:$L,3,FALSE),"")</f>
        <v/>
      </c>
      <c r="D495" s="23"/>
      <c r="E495" s="28"/>
      <c r="F495" s="105" t="str">
        <f>IF($D495&gt;0,VLOOKUP($D495,'ALN 070824'!$A:$C,2,FALSE),"")</f>
        <v/>
      </c>
      <c r="G495" s="44"/>
      <c r="H495" s="26"/>
      <c r="J495" s="100" t="str">
        <f t="shared" si="29"/>
        <v/>
      </c>
      <c r="K495" s="100" t="str">
        <f t="shared" si="30"/>
        <v/>
      </c>
      <c r="L495" s="105" t="str">
        <f>IF(ISBLANK($D495),"",MATCH($K495,SEFA!$K:$K,0))</f>
        <v/>
      </c>
      <c r="M495" s="105" t="str">
        <f>IF(ISBLANK($D495),"",MATCH($K495,'RECEIVED FROM NONSTATE'!$L:$L,0))</f>
        <v/>
      </c>
      <c r="N495" s="100" t="str">
        <f t="shared" si="31"/>
        <v/>
      </c>
    </row>
    <row r="496" spans="1:14">
      <c r="A496" s="118" t="str">
        <f t="shared" si="28"/>
        <v/>
      </c>
      <c r="B496" s="25"/>
      <c r="C496" s="105" t="str">
        <f>IF($B496&gt;0,VLOOKUP($B496,'State Agencies 070824'!$H:$L,3,FALSE),"")</f>
        <v/>
      </c>
      <c r="D496" s="23"/>
      <c r="E496" s="28"/>
      <c r="F496" s="105" t="str">
        <f>IF($D496&gt;0,VLOOKUP($D496,'ALN 070824'!$A:$C,2,FALSE),"")</f>
        <v/>
      </c>
      <c r="G496" s="44"/>
      <c r="H496" s="26"/>
      <c r="J496" s="100" t="str">
        <f t="shared" si="29"/>
        <v/>
      </c>
      <c r="K496" s="100" t="str">
        <f t="shared" si="30"/>
        <v/>
      </c>
      <c r="L496" s="105" t="str">
        <f>IF(ISBLANK($D496),"",MATCH($K496,SEFA!$K:$K,0))</f>
        <v/>
      </c>
      <c r="M496" s="105" t="str">
        <f>IF(ISBLANK($D496),"",MATCH($K496,'RECEIVED FROM NONSTATE'!$L:$L,0))</f>
        <v/>
      </c>
      <c r="N496" s="100" t="str">
        <f t="shared" si="31"/>
        <v/>
      </c>
    </row>
    <row r="497" spans="1:14">
      <c r="A497" s="118" t="str">
        <f t="shared" si="28"/>
        <v/>
      </c>
      <c r="B497" s="25"/>
      <c r="C497" s="105" t="str">
        <f>IF($B497&gt;0,VLOOKUP($B497,'State Agencies 070824'!$H:$L,3,FALSE),"")</f>
        <v/>
      </c>
      <c r="D497" s="23"/>
      <c r="E497" s="28"/>
      <c r="F497" s="105" t="str">
        <f>IF($D497&gt;0,VLOOKUP($D497,'ALN 070824'!$A:$C,2,FALSE),"")</f>
        <v/>
      </c>
      <c r="G497" s="44"/>
      <c r="H497" s="26"/>
      <c r="J497" s="100" t="str">
        <f t="shared" si="29"/>
        <v/>
      </c>
      <c r="K497" s="100" t="str">
        <f t="shared" si="30"/>
        <v/>
      </c>
      <c r="L497" s="105" t="str">
        <f>IF(ISBLANK($D497),"",MATCH($K497,SEFA!$K:$K,0))</f>
        <v/>
      </c>
      <c r="M497" s="105" t="str">
        <f>IF(ISBLANK($D497),"",MATCH($K497,'RECEIVED FROM NONSTATE'!$L:$L,0))</f>
        <v/>
      </c>
      <c r="N497" s="100" t="str">
        <f t="shared" si="31"/>
        <v/>
      </c>
    </row>
    <row r="498" spans="1:14">
      <c r="A498" s="118" t="str">
        <f t="shared" si="28"/>
        <v/>
      </c>
      <c r="B498" s="25"/>
      <c r="C498" s="105" t="str">
        <f>IF($B498&gt;0,VLOOKUP($B498,'State Agencies 070824'!$H:$L,3,FALSE),"")</f>
        <v/>
      </c>
      <c r="D498" s="23"/>
      <c r="E498" s="28"/>
      <c r="F498" s="105" t="str">
        <f>IF($D498&gt;0,VLOOKUP($D498,'ALN 070824'!$A:$C,2,FALSE),"")</f>
        <v/>
      </c>
      <c r="G498" s="44"/>
      <c r="H498" s="26"/>
      <c r="J498" s="100" t="str">
        <f t="shared" si="29"/>
        <v/>
      </c>
      <c r="K498" s="100" t="str">
        <f t="shared" si="30"/>
        <v/>
      </c>
      <c r="L498" s="105" t="str">
        <f>IF(ISBLANK($D498),"",MATCH($K498,SEFA!$K:$K,0))</f>
        <v/>
      </c>
      <c r="M498" s="105" t="str">
        <f>IF(ISBLANK($D498),"",MATCH($K498,'RECEIVED FROM NONSTATE'!$L:$L,0))</f>
        <v/>
      </c>
      <c r="N498" s="100" t="str">
        <f t="shared" si="31"/>
        <v/>
      </c>
    </row>
    <row r="499" spans="1:14">
      <c r="A499" s="118" t="str">
        <f t="shared" si="28"/>
        <v/>
      </c>
      <c r="B499" s="25"/>
      <c r="C499" s="105" t="str">
        <f>IF($B499&gt;0,VLOOKUP($B499,'State Agencies 070824'!$H:$L,3,FALSE),"")</f>
        <v/>
      </c>
      <c r="D499" s="23"/>
      <c r="E499" s="28"/>
      <c r="F499" s="105" t="str">
        <f>IF($D499&gt;0,VLOOKUP($D499,'ALN 070824'!$A:$C,2,FALSE),"")</f>
        <v/>
      </c>
      <c r="G499" s="44"/>
      <c r="H499" s="26"/>
      <c r="J499" s="100" t="str">
        <f t="shared" si="29"/>
        <v/>
      </c>
      <c r="K499" s="100" t="str">
        <f t="shared" si="30"/>
        <v/>
      </c>
      <c r="L499" s="105" t="str">
        <f>IF(ISBLANK($D499),"",MATCH($K499,SEFA!$K:$K,0))</f>
        <v/>
      </c>
      <c r="M499" s="105" t="str">
        <f>IF(ISBLANK($D499),"",MATCH($K499,'RECEIVED FROM NONSTATE'!$L:$L,0))</f>
        <v/>
      </c>
      <c r="N499" s="100" t="str">
        <f t="shared" si="31"/>
        <v/>
      </c>
    </row>
    <row r="500" spans="1:14">
      <c r="A500" s="118" t="str">
        <f t="shared" si="28"/>
        <v/>
      </c>
      <c r="B500" s="25"/>
      <c r="C500" s="105" t="str">
        <f>IF($B500&gt;0,VLOOKUP($B500,'State Agencies 070824'!$H:$L,3,FALSE),"")</f>
        <v/>
      </c>
      <c r="D500" s="23"/>
      <c r="E500" s="28"/>
      <c r="F500" s="105" t="str">
        <f>IF($D500&gt;0,VLOOKUP($D500,'ALN 070824'!$A:$C,2,FALSE),"")</f>
        <v/>
      </c>
      <c r="G500" s="44"/>
      <c r="H500" s="26"/>
      <c r="J500" s="100" t="str">
        <f t="shared" si="29"/>
        <v/>
      </c>
      <c r="K500" s="100" t="str">
        <f t="shared" si="30"/>
        <v/>
      </c>
      <c r="L500" s="105" t="str">
        <f>IF(ISBLANK($D500),"",MATCH($K500,SEFA!$K:$K,0))</f>
        <v/>
      </c>
      <c r="M500" s="105" t="str">
        <f>IF(ISBLANK($D500),"",MATCH($K500,'RECEIVED FROM NONSTATE'!$L:$L,0))</f>
        <v/>
      </c>
      <c r="N500" s="100" t="str">
        <f t="shared" si="31"/>
        <v/>
      </c>
    </row>
    <row r="501" spans="1:14">
      <c r="A501" s="118" t="str">
        <f t="shared" si="28"/>
        <v/>
      </c>
      <c r="B501" s="25"/>
      <c r="C501" s="105" t="str">
        <f>IF($B501&gt;0,VLOOKUP($B501,'State Agencies 070824'!$H:$L,3,FALSE),"")</f>
        <v/>
      </c>
      <c r="D501" s="23"/>
      <c r="E501" s="28"/>
      <c r="F501" s="105" t="str">
        <f>IF($D501&gt;0,VLOOKUP($D501,'ALN 070824'!$A:$C,2,FALSE),"")</f>
        <v/>
      </c>
      <c r="G501" s="44"/>
      <c r="H501" s="26"/>
      <c r="J501" s="100" t="str">
        <f t="shared" si="29"/>
        <v/>
      </c>
      <c r="K501" s="100" t="str">
        <f t="shared" si="30"/>
        <v/>
      </c>
      <c r="L501" s="105" t="str">
        <f>IF(ISBLANK($D501),"",MATCH($K501,SEFA!$K:$K,0))</f>
        <v/>
      </c>
      <c r="M501" s="105" t="str">
        <f>IF(ISBLANK($D501),"",MATCH($K501,'RECEIVED FROM NONSTATE'!$L:$L,0))</f>
        <v/>
      </c>
      <c r="N501" s="100" t="str">
        <f t="shared" si="31"/>
        <v/>
      </c>
    </row>
    <row r="502" spans="1:14">
      <c r="A502" s="118" t="str">
        <f t="shared" si="28"/>
        <v/>
      </c>
      <c r="B502" s="25"/>
      <c r="C502" s="105" t="str">
        <f>IF($B502&gt;0,VLOOKUP($B502,'State Agencies 070824'!$H:$L,3,FALSE),"")</f>
        <v/>
      </c>
      <c r="D502" s="23"/>
      <c r="E502" s="28"/>
      <c r="F502" s="105" t="str">
        <f>IF($D502&gt;0,VLOOKUP($D502,'ALN 070824'!$A:$C,2,FALSE),"")</f>
        <v/>
      </c>
      <c r="G502" s="44"/>
      <c r="H502" s="26"/>
      <c r="J502" s="100" t="str">
        <f t="shared" si="29"/>
        <v/>
      </c>
      <c r="K502" s="100" t="str">
        <f t="shared" si="30"/>
        <v/>
      </c>
      <c r="L502" s="105" t="str">
        <f>IF(ISBLANK($D502),"",MATCH($K502,SEFA!$K:$K,0))</f>
        <v/>
      </c>
      <c r="M502" s="105" t="str">
        <f>IF(ISBLANK($D502),"",MATCH($K502,'RECEIVED FROM NONSTATE'!$L:$L,0))</f>
        <v/>
      </c>
      <c r="N502" s="100" t="str">
        <f t="shared" si="31"/>
        <v/>
      </c>
    </row>
    <row r="503" spans="1:14">
      <c r="A503" s="118" t="str">
        <f t="shared" si="28"/>
        <v/>
      </c>
      <c r="B503" s="25"/>
      <c r="C503" s="105" t="str">
        <f>IF($B503&gt;0,VLOOKUP($B503,'State Agencies 070824'!$H:$L,3,FALSE),"")</f>
        <v/>
      </c>
      <c r="D503" s="23"/>
      <c r="E503" s="28"/>
      <c r="F503" s="105" t="str">
        <f>IF($D503&gt;0,VLOOKUP($D503,'ALN 070824'!$A:$C,2,FALSE),"")</f>
        <v/>
      </c>
      <c r="G503" s="44"/>
      <c r="H503" s="26"/>
      <c r="J503" s="100" t="str">
        <f t="shared" si="29"/>
        <v/>
      </c>
      <c r="K503" s="100" t="str">
        <f t="shared" si="30"/>
        <v/>
      </c>
      <c r="L503" s="105" t="str">
        <f>IF(ISBLANK($D503),"",MATCH($K503,SEFA!$K:$K,0))</f>
        <v/>
      </c>
      <c r="M503" s="105" t="str">
        <f>IF(ISBLANK($D503),"",MATCH($K503,'RECEIVED FROM NONSTATE'!$L:$L,0))</f>
        <v/>
      </c>
      <c r="N503" s="100" t="str">
        <f t="shared" si="31"/>
        <v/>
      </c>
    </row>
    <row r="504" spans="1:14">
      <c r="A504" s="118" t="str">
        <f t="shared" si="28"/>
        <v/>
      </c>
      <c r="B504" s="25"/>
      <c r="C504" s="105" t="str">
        <f>IF($B504&gt;0,VLOOKUP($B504,'State Agencies 070824'!$H:$L,3,FALSE),"")</f>
        <v/>
      </c>
      <c r="D504" s="23"/>
      <c r="E504" s="28"/>
      <c r="F504" s="105" t="str">
        <f>IF($D504&gt;0,VLOOKUP($D504,'ALN 070824'!$A:$C,2,FALSE),"")</f>
        <v/>
      </c>
      <c r="G504" s="44"/>
      <c r="H504" s="26"/>
      <c r="J504" s="100" t="str">
        <f t="shared" si="29"/>
        <v/>
      </c>
      <c r="K504" s="100" t="str">
        <f t="shared" si="30"/>
        <v/>
      </c>
      <c r="L504" s="105" t="str">
        <f>IF(ISBLANK($D504),"",MATCH($K504,SEFA!$K:$K,0))</f>
        <v/>
      </c>
      <c r="M504" s="105" t="str">
        <f>IF(ISBLANK($D504),"",MATCH($K504,'RECEIVED FROM NONSTATE'!$L:$L,0))</f>
        <v/>
      </c>
      <c r="N504" s="100" t="str">
        <f t="shared" si="31"/>
        <v/>
      </c>
    </row>
    <row r="505" spans="1:14">
      <c r="A505" s="118" t="str">
        <f t="shared" si="28"/>
        <v/>
      </c>
      <c r="B505" s="25"/>
      <c r="C505" s="105" t="str">
        <f>IF($B505&gt;0,VLOOKUP($B505,'State Agencies 070824'!$H:$L,3,FALSE),"")</f>
        <v/>
      </c>
      <c r="D505" s="23"/>
      <c r="E505" s="28"/>
      <c r="F505" s="105" t="str">
        <f>IF($D505&gt;0,VLOOKUP($D505,'ALN 070824'!$A:$C,2,FALSE),"")</f>
        <v/>
      </c>
      <c r="G505" s="44"/>
      <c r="H505" s="26"/>
      <c r="J505" s="100" t="str">
        <f t="shared" si="29"/>
        <v/>
      </c>
      <c r="K505" s="100" t="str">
        <f t="shared" si="30"/>
        <v/>
      </c>
      <c r="L505" s="105" t="str">
        <f>IF(ISBLANK($D505),"",MATCH($K505,SEFA!$K:$K,0))</f>
        <v/>
      </c>
      <c r="M505" s="105" t="str">
        <f>IF(ISBLANK($D505),"",MATCH($K505,'RECEIVED FROM NONSTATE'!$L:$L,0))</f>
        <v/>
      </c>
      <c r="N505" s="100" t="str">
        <f t="shared" si="31"/>
        <v/>
      </c>
    </row>
    <row r="506" spans="1:14">
      <c r="A506" s="118" t="str">
        <f t="shared" si="28"/>
        <v/>
      </c>
      <c r="B506" s="25"/>
      <c r="C506" s="105" t="str">
        <f>IF($B506&gt;0,VLOOKUP($B506,'State Agencies 070824'!$H:$L,3,FALSE),"")</f>
        <v/>
      </c>
      <c r="D506" s="23"/>
      <c r="E506" s="28"/>
      <c r="F506" s="105" t="str">
        <f>IF($D506&gt;0,VLOOKUP($D506,'ALN 070824'!$A:$C,2,FALSE),"")</f>
        <v/>
      </c>
      <c r="G506" s="44"/>
      <c r="H506" s="26"/>
      <c r="J506" s="100" t="str">
        <f t="shared" si="29"/>
        <v/>
      </c>
      <c r="K506" s="100" t="str">
        <f t="shared" si="30"/>
        <v/>
      </c>
      <c r="L506" s="105" t="str">
        <f>IF(ISBLANK($D506),"",MATCH($K506,SEFA!$K:$K,0))</f>
        <v/>
      </c>
      <c r="M506" s="105" t="str">
        <f>IF(ISBLANK($D506),"",MATCH($K506,'RECEIVED FROM NONSTATE'!$L:$L,0))</f>
        <v/>
      </c>
      <c r="N506" s="100" t="str">
        <f t="shared" si="31"/>
        <v/>
      </c>
    </row>
    <row r="507" spans="1:14">
      <c r="A507" s="118" t="str">
        <f t="shared" si="28"/>
        <v/>
      </c>
      <c r="B507" s="25"/>
      <c r="C507" s="105" t="str">
        <f>IF($B507&gt;0,VLOOKUP($B507,'State Agencies 070824'!$H:$L,3,FALSE),"")</f>
        <v/>
      </c>
      <c r="D507" s="23"/>
      <c r="E507" s="28"/>
      <c r="F507" s="105" t="str">
        <f>IF($D507&gt;0,VLOOKUP($D507,'ALN 070824'!$A:$C,2,FALSE),"")</f>
        <v/>
      </c>
      <c r="G507" s="44"/>
      <c r="H507" s="26"/>
      <c r="J507" s="100" t="str">
        <f t="shared" si="29"/>
        <v/>
      </c>
      <c r="K507" s="100" t="str">
        <f t="shared" si="30"/>
        <v/>
      </c>
      <c r="L507" s="105" t="str">
        <f>IF(ISBLANK($D507),"",MATCH($K507,SEFA!$K:$K,0))</f>
        <v/>
      </c>
      <c r="M507" s="105" t="str">
        <f>IF(ISBLANK($D507),"",MATCH($K507,'RECEIVED FROM NONSTATE'!$L:$L,0))</f>
        <v/>
      </c>
      <c r="N507" s="100" t="str">
        <f t="shared" si="31"/>
        <v/>
      </c>
    </row>
    <row r="508" spans="1:14">
      <c r="A508" s="118" t="str">
        <f t="shared" si="28"/>
        <v/>
      </c>
      <c r="B508" s="25"/>
      <c r="C508" s="105" t="str">
        <f>IF($B508&gt;0,VLOOKUP($B508,'State Agencies 070824'!$H:$L,3,FALSE),"")</f>
        <v/>
      </c>
      <c r="D508" s="23"/>
      <c r="E508" s="28"/>
      <c r="F508" s="105" t="str">
        <f>IF($D508&gt;0,VLOOKUP($D508,'ALN 070824'!$A:$C,2,FALSE),"")</f>
        <v/>
      </c>
      <c r="G508" s="44"/>
      <c r="H508" s="26"/>
      <c r="J508" s="100" t="str">
        <f t="shared" si="29"/>
        <v/>
      </c>
      <c r="K508" s="100" t="str">
        <f t="shared" si="30"/>
        <v/>
      </c>
      <c r="L508" s="105" t="str">
        <f>IF(ISBLANK($D508),"",MATCH($K508,SEFA!$K:$K,0))</f>
        <v/>
      </c>
      <c r="M508" s="105" t="str">
        <f>IF(ISBLANK($D508),"",MATCH($K508,'RECEIVED FROM NONSTATE'!$L:$L,0))</f>
        <v/>
      </c>
      <c r="N508" s="100" t="str">
        <f t="shared" si="31"/>
        <v/>
      </c>
    </row>
    <row r="509" spans="1:14">
      <c r="A509" s="118" t="str">
        <f t="shared" si="28"/>
        <v/>
      </c>
      <c r="B509" s="25"/>
      <c r="C509" s="105" t="str">
        <f>IF($B509&gt;0,VLOOKUP($B509,'State Agencies 070824'!$H:$L,3,FALSE),"")</f>
        <v/>
      </c>
      <c r="D509" s="23"/>
      <c r="E509" s="28"/>
      <c r="F509" s="105" t="str">
        <f>IF($D509&gt;0,VLOOKUP($D509,'ALN 070824'!$A:$C,2,FALSE),"")</f>
        <v/>
      </c>
      <c r="G509" s="44"/>
      <c r="H509" s="26"/>
      <c r="J509" s="100" t="str">
        <f t="shared" si="29"/>
        <v/>
      </c>
      <c r="K509" s="100" t="str">
        <f t="shared" si="30"/>
        <v/>
      </c>
      <c r="L509" s="105" t="str">
        <f>IF(ISBLANK($D509),"",MATCH($K509,SEFA!$K:$K,0))</f>
        <v/>
      </c>
      <c r="M509" s="105" t="str">
        <f>IF(ISBLANK($D509),"",MATCH($K509,'RECEIVED FROM NONSTATE'!$L:$L,0))</f>
        <v/>
      </c>
      <c r="N509" s="100" t="str">
        <f t="shared" si="31"/>
        <v/>
      </c>
    </row>
    <row r="510" spans="1:14">
      <c r="A510" s="118" t="str">
        <f t="shared" si="28"/>
        <v/>
      </c>
      <c r="B510" s="25"/>
      <c r="C510" s="105" t="str">
        <f>IF($B510&gt;0,VLOOKUP($B510,'State Agencies 070824'!$H:$L,3,FALSE),"")</f>
        <v/>
      </c>
      <c r="D510" s="23"/>
      <c r="E510" s="28"/>
      <c r="F510" s="105" t="str">
        <f>IF($D510&gt;0,VLOOKUP($D510,'ALN 070824'!$A:$C,2,FALSE),"")</f>
        <v/>
      </c>
      <c r="G510" s="44"/>
      <c r="H510" s="26"/>
      <c r="J510" s="100" t="str">
        <f t="shared" si="29"/>
        <v/>
      </c>
      <c r="K510" s="100" t="str">
        <f t="shared" si="30"/>
        <v/>
      </c>
      <c r="L510" s="105" t="str">
        <f>IF(ISBLANK($D510),"",MATCH($K510,SEFA!$K:$K,0))</f>
        <v/>
      </c>
      <c r="M510" s="105" t="str">
        <f>IF(ISBLANK($D510),"",MATCH($K510,'RECEIVED FROM NONSTATE'!$L:$L,0))</f>
        <v/>
      </c>
      <c r="N510" s="100" t="str">
        <f t="shared" si="31"/>
        <v/>
      </c>
    </row>
    <row r="511" spans="1:14">
      <c r="A511" s="118" t="str">
        <f t="shared" si="28"/>
        <v/>
      </c>
      <c r="B511" s="25"/>
      <c r="C511" s="105" t="str">
        <f>IF($B511&gt;0,VLOOKUP($B511,'State Agencies 070824'!$H:$L,3,FALSE),"")</f>
        <v/>
      </c>
      <c r="D511" s="23"/>
      <c r="E511" s="28"/>
      <c r="F511" s="105" t="str">
        <f>IF($D511&gt;0,VLOOKUP($D511,'ALN 070824'!$A:$C,2,FALSE),"")</f>
        <v/>
      </c>
      <c r="G511" s="44"/>
      <c r="H511" s="26"/>
      <c r="J511" s="100" t="str">
        <f t="shared" si="29"/>
        <v/>
      </c>
      <c r="K511" s="100" t="str">
        <f t="shared" si="30"/>
        <v/>
      </c>
      <c r="L511" s="105" t="str">
        <f>IF(ISBLANK($D511),"",MATCH($K511,SEFA!$K:$K,0))</f>
        <v/>
      </c>
      <c r="M511" s="105" t="str">
        <f>IF(ISBLANK($D511),"",MATCH($K511,'RECEIVED FROM NONSTATE'!$L:$L,0))</f>
        <v/>
      </c>
      <c r="N511" s="100" t="str">
        <f t="shared" si="31"/>
        <v/>
      </c>
    </row>
    <row r="512" spans="1:14">
      <c r="A512" s="118" t="str">
        <f t="shared" si="28"/>
        <v/>
      </c>
      <c r="B512" s="25"/>
      <c r="C512" s="105" t="str">
        <f>IF($B512&gt;0,VLOOKUP($B512,'State Agencies 070824'!$H:$L,3,FALSE),"")</f>
        <v/>
      </c>
      <c r="D512" s="23"/>
      <c r="E512" s="28"/>
      <c r="F512" s="105" t="str">
        <f>IF($D512&gt;0,VLOOKUP($D512,'ALN 070824'!$A:$C,2,FALSE),"")</f>
        <v/>
      </c>
      <c r="G512" s="44"/>
      <c r="H512" s="26"/>
      <c r="J512" s="100" t="str">
        <f t="shared" si="29"/>
        <v/>
      </c>
      <c r="K512" s="100" t="str">
        <f t="shared" si="30"/>
        <v/>
      </c>
      <c r="L512" s="105" t="str">
        <f>IF(ISBLANK($D512),"",MATCH($K512,SEFA!$K:$K,0))</f>
        <v/>
      </c>
      <c r="M512" s="105" t="str">
        <f>IF(ISBLANK($D512),"",MATCH($K512,'RECEIVED FROM NONSTATE'!$L:$L,0))</f>
        <v/>
      </c>
      <c r="N512" s="100" t="str">
        <f t="shared" si="31"/>
        <v/>
      </c>
    </row>
    <row r="513" spans="1:14">
      <c r="A513" s="118" t="str">
        <f t="shared" si="28"/>
        <v/>
      </c>
      <c r="B513" s="25"/>
      <c r="C513" s="105" t="str">
        <f>IF($B513&gt;0,VLOOKUP($B513,'State Agencies 070824'!$H:$L,3,FALSE),"")</f>
        <v/>
      </c>
      <c r="D513" s="23"/>
      <c r="E513" s="28"/>
      <c r="F513" s="105" t="str">
        <f>IF($D513&gt;0,VLOOKUP($D513,'ALN 070824'!$A:$C,2,FALSE),"")</f>
        <v/>
      </c>
      <c r="G513" s="44"/>
      <c r="H513" s="26"/>
      <c r="J513" s="100" t="str">
        <f t="shared" si="29"/>
        <v/>
      </c>
      <c r="K513" s="100" t="str">
        <f t="shared" si="30"/>
        <v/>
      </c>
      <c r="L513" s="105" t="str">
        <f>IF(ISBLANK($D513),"",MATCH($K513,SEFA!$K:$K,0))</f>
        <v/>
      </c>
      <c r="M513" s="105" t="str">
        <f>IF(ISBLANK($D513),"",MATCH($K513,'RECEIVED FROM NONSTATE'!$L:$L,0))</f>
        <v/>
      </c>
      <c r="N513" s="100" t="str">
        <f t="shared" si="31"/>
        <v/>
      </c>
    </row>
    <row r="514" spans="1:14">
      <c r="A514" s="118" t="str">
        <f t="shared" si="28"/>
        <v/>
      </c>
      <c r="B514" s="25"/>
      <c r="C514" s="105" t="str">
        <f>IF($B514&gt;0,VLOOKUP($B514,'State Agencies 070824'!$H:$L,3,FALSE),"")</f>
        <v/>
      </c>
      <c r="D514" s="23"/>
      <c r="E514" s="28"/>
      <c r="F514" s="105" t="str">
        <f>IF($D514&gt;0,VLOOKUP($D514,'ALN 070824'!$A:$C,2,FALSE),"")</f>
        <v/>
      </c>
      <c r="G514" s="44"/>
      <c r="H514" s="26"/>
      <c r="J514" s="100" t="str">
        <f t="shared" si="29"/>
        <v/>
      </c>
      <c r="K514" s="100" t="str">
        <f t="shared" si="30"/>
        <v/>
      </c>
      <c r="L514" s="105" t="str">
        <f>IF(ISBLANK($D514),"",MATCH($K514,SEFA!$K:$K,0))</f>
        <v/>
      </c>
      <c r="M514" s="105" t="str">
        <f>IF(ISBLANK($D514),"",MATCH($K514,'RECEIVED FROM NONSTATE'!$L:$L,0))</f>
        <v/>
      </c>
      <c r="N514" s="100" t="str">
        <f t="shared" si="31"/>
        <v/>
      </c>
    </row>
    <row r="515" spans="1:14">
      <c r="A515" s="118" t="str">
        <f t="shared" si="28"/>
        <v/>
      </c>
      <c r="B515" s="25"/>
      <c r="C515" s="105" t="str">
        <f>IF($B515&gt;0,VLOOKUP($B515,'State Agencies 070824'!$H:$L,3,FALSE),"")</f>
        <v/>
      </c>
      <c r="D515" s="23"/>
      <c r="E515" s="28"/>
      <c r="F515" s="105" t="str">
        <f>IF($D515&gt;0,VLOOKUP($D515,'ALN 070824'!$A:$C,2,FALSE),"")</f>
        <v/>
      </c>
      <c r="G515" s="44"/>
      <c r="H515" s="26"/>
      <c r="J515" s="100" t="str">
        <f t="shared" si="29"/>
        <v/>
      </c>
      <c r="K515" s="100" t="str">
        <f t="shared" si="30"/>
        <v/>
      </c>
      <c r="L515" s="105" t="str">
        <f>IF(ISBLANK($D515),"",MATCH($K515,SEFA!$K:$K,0))</f>
        <v/>
      </c>
      <c r="M515" s="105" t="str">
        <f>IF(ISBLANK($D515),"",MATCH($K515,'RECEIVED FROM NONSTATE'!$L:$L,0))</f>
        <v/>
      </c>
      <c r="N515" s="100" t="str">
        <f t="shared" si="31"/>
        <v/>
      </c>
    </row>
    <row r="516" spans="1:14">
      <c r="A516" s="118" t="str">
        <f t="shared" si="28"/>
        <v/>
      </c>
      <c r="B516" s="25"/>
      <c r="C516" s="105" t="str">
        <f>IF($B516&gt;0,VLOOKUP($B516,'State Agencies 070824'!$H:$L,3,FALSE),"")</f>
        <v/>
      </c>
      <c r="D516" s="23"/>
      <c r="E516" s="28"/>
      <c r="F516" s="105" t="str">
        <f>IF($D516&gt;0,VLOOKUP($D516,'ALN 070824'!$A:$C,2,FALSE),"")</f>
        <v/>
      </c>
      <c r="G516" s="44"/>
      <c r="H516" s="26"/>
      <c r="J516" s="100" t="str">
        <f t="shared" si="29"/>
        <v/>
      </c>
      <c r="K516" s="100" t="str">
        <f t="shared" si="30"/>
        <v/>
      </c>
      <c r="L516" s="105" t="str">
        <f>IF(ISBLANK($D516),"",MATCH($K516,SEFA!$K:$K,0))</f>
        <v/>
      </c>
      <c r="M516" s="105" t="str">
        <f>IF(ISBLANK($D516),"",MATCH($K516,'RECEIVED FROM NONSTATE'!$L:$L,0))</f>
        <v/>
      </c>
      <c r="N516" s="100" t="str">
        <f t="shared" si="31"/>
        <v/>
      </c>
    </row>
    <row r="517" spans="1:14">
      <c r="A517" s="118" t="str">
        <f t="shared" si="28"/>
        <v/>
      </c>
      <c r="B517" s="25"/>
      <c r="C517" s="105" t="str">
        <f>IF($B517&gt;0,VLOOKUP($B517,'State Agencies 070824'!$H:$L,3,FALSE),"")</f>
        <v/>
      </c>
      <c r="D517" s="23"/>
      <c r="E517" s="28"/>
      <c r="F517" s="105" t="str">
        <f>IF($D517&gt;0,VLOOKUP($D517,'ALN 070824'!$A:$C,2,FALSE),"")</f>
        <v/>
      </c>
      <c r="G517" s="44"/>
      <c r="H517" s="26"/>
      <c r="J517" s="100" t="str">
        <f t="shared" si="29"/>
        <v/>
      </c>
      <c r="K517" s="100" t="str">
        <f t="shared" si="30"/>
        <v/>
      </c>
      <c r="L517" s="105" t="str">
        <f>IF(ISBLANK($D517),"",MATCH($K517,SEFA!$K:$K,0))</f>
        <v/>
      </c>
      <c r="M517" s="105" t="str">
        <f>IF(ISBLANK($D517),"",MATCH($K517,'RECEIVED FROM NONSTATE'!$L:$L,0))</f>
        <v/>
      </c>
      <c r="N517" s="100" t="str">
        <f t="shared" si="31"/>
        <v/>
      </c>
    </row>
    <row r="518" spans="1:14">
      <c r="A518" s="118" t="str">
        <f t="shared" si="28"/>
        <v/>
      </c>
      <c r="B518" s="25"/>
      <c r="C518" s="105" t="str">
        <f>IF($B518&gt;0,VLOOKUP($B518,'State Agencies 070824'!$H:$L,3,FALSE),"")</f>
        <v/>
      </c>
      <c r="D518" s="23"/>
      <c r="E518" s="28"/>
      <c r="F518" s="105" t="str">
        <f>IF($D518&gt;0,VLOOKUP($D518,'ALN 070824'!$A:$C,2,FALSE),"")</f>
        <v/>
      </c>
      <c r="G518" s="44"/>
      <c r="H518" s="26"/>
      <c r="J518" s="100" t="str">
        <f t="shared" si="29"/>
        <v/>
      </c>
      <c r="K518" s="100" t="str">
        <f t="shared" si="30"/>
        <v/>
      </c>
      <c r="L518" s="105" t="str">
        <f>IF(ISBLANK($D518),"",MATCH($K518,SEFA!$K:$K,0))</f>
        <v/>
      </c>
      <c r="M518" s="105" t="str">
        <f>IF(ISBLANK($D518),"",MATCH($K518,'RECEIVED FROM NONSTATE'!$L:$L,0))</f>
        <v/>
      </c>
      <c r="N518" s="100" t="str">
        <f t="shared" si="31"/>
        <v/>
      </c>
    </row>
    <row r="519" spans="1:14">
      <c r="A519" s="118" t="str">
        <f t="shared" si="28"/>
        <v/>
      </c>
      <c r="B519" s="25"/>
      <c r="C519" s="105" t="str">
        <f>IF($B519&gt;0,VLOOKUP($B519,'State Agencies 070824'!$H:$L,3,FALSE),"")</f>
        <v/>
      </c>
      <c r="D519" s="23"/>
      <c r="E519" s="28"/>
      <c r="F519" s="105" t="str">
        <f>IF($D519&gt;0,VLOOKUP($D519,'ALN 070824'!$A:$C,2,FALSE),"")</f>
        <v/>
      </c>
      <c r="G519" s="44"/>
      <c r="H519" s="26"/>
      <c r="J519" s="100" t="str">
        <f t="shared" si="29"/>
        <v/>
      </c>
      <c r="K519" s="100" t="str">
        <f t="shared" si="30"/>
        <v/>
      </c>
      <c r="L519" s="105" t="str">
        <f>IF(ISBLANK($D519),"",MATCH($K519,SEFA!$K:$K,0))</f>
        <v/>
      </c>
      <c r="M519" s="105" t="str">
        <f>IF(ISBLANK($D519),"",MATCH($K519,'RECEIVED FROM NONSTATE'!$L:$L,0))</f>
        <v/>
      </c>
      <c r="N519" s="100" t="str">
        <f t="shared" si="31"/>
        <v/>
      </c>
    </row>
    <row r="520" spans="1:14">
      <c r="A520" s="118" t="str">
        <f t="shared" si="28"/>
        <v/>
      </c>
      <c r="B520" s="25"/>
      <c r="C520" s="105" t="str">
        <f>IF($B520&gt;0,VLOOKUP($B520,'State Agencies 070824'!$H:$L,3,FALSE),"")</f>
        <v/>
      </c>
      <c r="D520" s="23"/>
      <c r="E520" s="28"/>
      <c r="F520" s="105" t="str">
        <f>IF($D520&gt;0,VLOOKUP($D520,'ALN 070824'!$A:$C,2,FALSE),"")</f>
        <v/>
      </c>
      <c r="G520" s="44"/>
      <c r="H520" s="26"/>
      <c r="J520" s="100" t="str">
        <f t="shared" si="29"/>
        <v/>
      </c>
      <c r="K520" s="100" t="str">
        <f t="shared" si="30"/>
        <v/>
      </c>
      <c r="L520" s="105" t="str">
        <f>IF(ISBLANK($D520),"",MATCH($K520,SEFA!$K:$K,0))</f>
        <v/>
      </c>
      <c r="M520" s="105" t="str">
        <f>IF(ISBLANK($D520),"",MATCH($K520,'RECEIVED FROM NONSTATE'!$L:$L,0))</f>
        <v/>
      </c>
      <c r="N520" s="100" t="str">
        <f t="shared" si="31"/>
        <v/>
      </c>
    </row>
    <row r="521" spans="1:14">
      <c r="A521" s="118" t="str">
        <f t="shared" ref="A521:A584" si="32">IF($B521=0,"",$B$2)</f>
        <v/>
      </c>
      <c r="B521" s="25"/>
      <c r="C521" s="105" t="str">
        <f>IF($B521&gt;0,VLOOKUP($B521,'State Agencies 070824'!$H:$L,3,FALSE),"")</f>
        <v/>
      </c>
      <c r="D521" s="23"/>
      <c r="E521" s="28"/>
      <c r="F521" s="105" t="str">
        <f>IF($D521&gt;0,VLOOKUP($D521,'ALN 070824'!$A:$C,2,FALSE),"")</f>
        <v/>
      </c>
      <c r="G521" s="44"/>
      <c r="H521" s="26"/>
      <c r="J521" s="100" t="str">
        <f t="shared" ref="J521:J584" si="33">IF(OR(D521="84.425",D521="84.032"),"Please complete the ALN with alpha character.",IFERROR(IF(AND(F521="Other Assistance",ISBLANK(H521)),"Program Name required, please provide the Other ID Number (if applicable).",""),""))</f>
        <v/>
      </c>
      <c r="K521" s="100" t="str">
        <f t="shared" ref="K521:K584" si="34">CONCATENATE($D521,$E521)</f>
        <v/>
      </c>
      <c r="L521" s="105" t="str">
        <f>IF(ISBLANK($D521),"",MATCH($K521,SEFA!$K:$K,0))</f>
        <v/>
      </c>
      <c r="M521" s="105" t="str">
        <f>IF(ISBLANK($D521),"",MATCH($K521,'RECEIVED FROM NONSTATE'!$L:$L,0))</f>
        <v/>
      </c>
      <c r="N521" s="100" t="str">
        <f t="shared" ref="N521:N584" si="35">CONCATENATE($B521,$D521,$E521,$H521)</f>
        <v/>
      </c>
    </row>
    <row r="522" spans="1:14">
      <c r="A522" s="118" t="str">
        <f t="shared" si="32"/>
        <v/>
      </c>
      <c r="B522" s="25"/>
      <c r="C522" s="105" t="str">
        <f>IF($B522&gt;0,VLOOKUP($B522,'State Agencies 070824'!$H:$L,3,FALSE),"")</f>
        <v/>
      </c>
      <c r="D522" s="23"/>
      <c r="E522" s="28"/>
      <c r="F522" s="105" t="str">
        <f>IF($D522&gt;0,VLOOKUP($D522,'ALN 070824'!$A:$C,2,FALSE),"")</f>
        <v/>
      </c>
      <c r="G522" s="44"/>
      <c r="H522" s="26"/>
      <c r="J522" s="100" t="str">
        <f t="shared" si="33"/>
        <v/>
      </c>
      <c r="K522" s="100" t="str">
        <f t="shared" si="34"/>
        <v/>
      </c>
      <c r="L522" s="105" t="str">
        <f>IF(ISBLANK($D522),"",MATCH($K522,SEFA!$K:$K,0))</f>
        <v/>
      </c>
      <c r="M522" s="105" t="str">
        <f>IF(ISBLANK($D522),"",MATCH($K522,'RECEIVED FROM NONSTATE'!$L:$L,0))</f>
        <v/>
      </c>
      <c r="N522" s="100" t="str">
        <f t="shared" si="35"/>
        <v/>
      </c>
    </row>
    <row r="523" spans="1:14">
      <c r="A523" s="118" t="str">
        <f t="shared" si="32"/>
        <v/>
      </c>
      <c r="B523" s="25"/>
      <c r="C523" s="105" t="str">
        <f>IF($B523&gt;0,VLOOKUP($B523,'State Agencies 070824'!$H:$L,3,FALSE),"")</f>
        <v/>
      </c>
      <c r="D523" s="23"/>
      <c r="E523" s="28"/>
      <c r="F523" s="105" t="str">
        <f>IF($D523&gt;0,VLOOKUP($D523,'ALN 070824'!$A:$C,2,FALSE),"")</f>
        <v/>
      </c>
      <c r="G523" s="44"/>
      <c r="H523" s="26"/>
      <c r="J523" s="100" t="str">
        <f t="shared" si="33"/>
        <v/>
      </c>
      <c r="K523" s="100" t="str">
        <f t="shared" si="34"/>
        <v/>
      </c>
      <c r="L523" s="105" t="str">
        <f>IF(ISBLANK($D523),"",MATCH($K523,SEFA!$K:$K,0))</f>
        <v/>
      </c>
      <c r="M523" s="105" t="str">
        <f>IF(ISBLANK($D523),"",MATCH($K523,'RECEIVED FROM NONSTATE'!$L:$L,0))</f>
        <v/>
      </c>
      <c r="N523" s="100" t="str">
        <f t="shared" si="35"/>
        <v/>
      </c>
    </row>
    <row r="524" spans="1:14">
      <c r="A524" s="118" t="str">
        <f t="shared" si="32"/>
        <v/>
      </c>
      <c r="B524" s="25"/>
      <c r="C524" s="105" t="str">
        <f>IF($B524&gt;0,VLOOKUP($B524,'State Agencies 070824'!$H:$L,3,FALSE),"")</f>
        <v/>
      </c>
      <c r="D524" s="23"/>
      <c r="E524" s="28"/>
      <c r="F524" s="105" t="str">
        <f>IF($D524&gt;0,VLOOKUP($D524,'ALN 070824'!$A:$C,2,FALSE),"")</f>
        <v/>
      </c>
      <c r="G524" s="44"/>
      <c r="H524" s="26"/>
      <c r="J524" s="100" t="str">
        <f t="shared" si="33"/>
        <v/>
      </c>
      <c r="K524" s="100" t="str">
        <f t="shared" si="34"/>
        <v/>
      </c>
      <c r="L524" s="105" t="str">
        <f>IF(ISBLANK($D524),"",MATCH($K524,SEFA!$K:$K,0))</f>
        <v/>
      </c>
      <c r="M524" s="105" t="str">
        <f>IF(ISBLANK($D524),"",MATCH($K524,'RECEIVED FROM NONSTATE'!$L:$L,0))</f>
        <v/>
      </c>
      <c r="N524" s="100" t="str">
        <f t="shared" si="35"/>
        <v/>
      </c>
    </row>
    <row r="525" spans="1:14">
      <c r="A525" s="118" t="str">
        <f t="shared" si="32"/>
        <v/>
      </c>
      <c r="B525" s="25"/>
      <c r="C525" s="105" t="str">
        <f>IF($B525&gt;0,VLOOKUP($B525,'State Agencies 070824'!$H:$L,3,FALSE),"")</f>
        <v/>
      </c>
      <c r="D525" s="23"/>
      <c r="E525" s="28"/>
      <c r="F525" s="105" t="str">
        <f>IF($D525&gt;0,VLOOKUP($D525,'ALN 070824'!$A:$C,2,FALSE),"")</f>
        <v/>
      </c>
      <c r="G525" s="44"/>
      <c r="H525" s="26"/>
      <c r="J525" s="100" t="str">
        <f t="shared" si="33"/>
        <v/>
      </c>
      <c r="K525" s="100" t="str">
        <f t="shared" si="34"/>
        <v/>
      </c>
      <c r="L525" s="105" t="str">
        <f>IF(ISBLANK($D525),"",MATCH($K525,SEFA!$K:$K,0))</f>
        <v/>
      </c>
      <c r="M525" s="105" t="str">
        <f>IF(ISBLANK($D525),"",MATCH($K525,'RECEIVED FROM NONSTATE'!$L:$L,0))</f>
        <v/>
      </c>
      <c r="N525" s="100" t="str">
        <f t="shared" si="35"/>
        <v/>
      </c>
    </row>
    <row r="526" spans="1:14">
      <c r="A526" s="118" t="str">
        <f t="shared" si="32"/>
        <v/>
      </c>
      <c r="B526" s="25"/>
      <c r="C526" s="105" t="str">
        <f>IF($B526&gt;0,VLOOKUP($B526,'State Agencies 070824'!$H:$L,3,FALSE),"")</f>
        <v/>
      </c>
      <c r="D526" s="23"/>
      <c r="E526" s="28"/>
      <c r="F526" s="105" t="str">
        <f>IF($D526&gt;0,VLOOKUP($D526,'ALN 070824'!$A:$C,2,FALSE),"")</f>
        <v/>
      </c>
      <c r="G526" s="44"/>
      <c r="H526" s="26"/>
      <c r="J526" s="100" t="str">
        <f t="shared" si="33"/>
        <v/>
      </c>
      <c r="K526" s="100" t="str">
        <f t="shared" si="34"/>
        <v/>
      </c>
      <c r="L526" s="105" t="str">
        <f>IF(ISBLANK($D526),"",MATCH($K526,SEFA!$K:$K,0))</f>
        <v/>
      </c>
      <c r="M526" s="105" t="str">
        <f>IF(ISBLANK($D526),"",MATCH($K526,'RECEIVED FROM NONSTATE'!$L:$L,0))</f>
        <v/>
      </c>
      <c r="N526" s="100" t="str">
        <f t="shared" si="35"/>
        <v/>
      </c>
    </row>
    <row r="527" spans="1:14">
      <c r="A527" s="118" t="str">
        <f t="shared" si="32"/>
        <v/>
      </c>
      <c r="B527" s="25"/>
      <c r="C527" s="105" t="str">
        <f>IF($B527&gt;0,VLOOKUP($B527,'State Agencies 070824'!$H:$L,3,FALSE),"")</f>
        <v/>
      </c>
      <c r="D527" s="23"/>
      <c r="E527" s="28"/>
      <c r="F527" s="105" t="str">
        <f>IF($D527&gt;0,VLOOKUP($D527,'ALN 070824'!$A:$C,2,FALSE),"")</f>
        <v/>
      </c>
      <c r="G527" s="44"/>
      <c r="H527" s="26"/>
      <c r="J527" s="100" t="str">
        <f t="shared" si="33"/>
        <v/>
      </c>
      <c r="K527" s="100" t="str">
        <f t="shared" si="34"/>
        <v/>
      </c>
      <c r="L527" s="105" t="str">
        <f>IF(ISBLANK($D527),"",MATCH($K527,SEFA!$K:$K,0))</f>
        <v/>
      </c>
      <c r="M527" s="105" t="str">
        <f>IF(ISBLANK($D527),"",MATCH($K527,'RECEIVED FROM NONSTATE'!$L:$L,0))</f>
        <v/>
      </c>
      <c r="N527" s="100" t="str">
        <f t="shared" si="35"/>
        <v/>
      </c>
    </row>
    <row r="528" spans="1:14">
      <c r="A528" s="118" t="str">
        <f t="shared" si="32"/>
        <v/>
      </c>
      <c r="B528" s="25"/>
      <c r="C528" s="105" t="str">
        <f>IF($B528&gt;0,VLOOKUP($B528,'State Agencies 070824'!$H:$L,3,FALSE),"")</f>
        <v/>
      </c>
      <c r="D528" s="23"/>
      <c r="E528" s="28"/>
      <c r="F528" s="105" t="str">
        <f>IF($D528&gt;0,VLOOKUP($D528,'ALN 070824'!$A:$C,2,FALSE),"")</f>
        <v/>
      </c>
      <c r="G528" s="44"/>
      <c r="H528" s="26"/>
      <c r="J528" s="100" t="str">
        <f t="shared" si="33"/>
        <v/>
      </c>
      <c r="K528" s="100" t="str">
        <f t="shared" si="34"/>
        <v/>
      </c>
      <c r="L528" s="105" t="str">
        <f>IF(ISBLANK($D528),"",MATCH($K528,SEFA!$K:$K,0))</f>
        <v/>
      </c>
      <c r="M528" s="105" t="str">
        <f>IF(ISBLANK($D528),"",MATCH($K528,'RECEIVED FROM NONSTATE'!$L:$L,0))</f>
        <v/>
      </c>
      <c r="N528" s="100" t="str">
        <f t="shared" si="35"/>
        <v/>
      </c>
    </row>
    <row r="529" spans="1:14">
      <c r="A529" s="118" t="str">
        <f t="shared" si="32"/>
        <v/>
      </c>
      <c r="B529" s="25"/>
      <c r="C529" s="105" t="str">
        <f>IF($B529&gt;0,VLOOKUP($B529,'State Agencies 070824'!$H:$L,3,FALSE),"")</f>
        <v/>
      </c>
      <c r="D529" s="23"/>
      <c r="E529" s="28"/>
      <c r="F529" s="105" t="str">
        <f>IF($D529&gt;0,VLOOKUP($D529,'ALN 070824'!$A:$C,2,FALSE),"")</f>
        <v/>
      </c>
      <c r="G529" s="44"/>
      <c r="H529" s="26"/>
      <c r="J529" s="100" t="str">
        <f t="shared" si="33"/>
        <v/>
      </c>
      <c r="K529" s="100" t="str">
        <f t="shared" si="34"/>
        <v/>
      </c>
      <c r="L529" s="105" t="str">
        <f>IF(ISBLANK($D529),"",MATCH($K529,SEFA!$K:$K,0))</f>
        <v/>
      </c>
      <c r="M529" s="105" t="str">
        <f>IF(ISBLANK($D529),"",MATCH($K529,'RECEIVED FROM NONSTATE'!$L:$L,0))</f>
        <v/>
      </c>
      <c r="N529" s="100" t="str">
        <f t="shared" si="35"/>
        <v/>
      </c>
    </row>
    <row r="530" spans="1:14">
      <c r="A530" s="118" t="str">
        <f t="shared" si="32"/>
        <v/>
      </c>
      <c r="B530" s="25"/>
      <c r="C530" s="105" t="str">
        <f>IF($B530&gt;0,VLOOKUP($B530,'State Agencies 070824'!$H:$L,3,FALSE),"")</f>
        <v/>
      </c>
      <c r="D530" s="23"/>
      <c r="E530" s="28"/>
      <c r="F530" s="105" t="str">
        <f>IF($D530&gt;0,VLOOKUP($D530,'ALN 070824'!$A:$C,2,FALSE),"")</f>
        <v/>
      </c>
      <c r="G530" s="44"/>
      <c r="H530" s="26"/>
      <c r="J530" s="100" t="str">
        <f t="shared" si="33"/>
        <v/>
      </c>
      <c r="K530" s="100" t="str">
        <f t="shared" si="34"/>
        <v/>
      </c>
      <c r="L530" s="105" t="str">
        <f>IF(ISBLANK($D530),"",MATCH($K530,SEFA!$K:$K,0))</f>
        <v/>
      </c>
      <c r="M530" s="105" t="str">
        <f>IF(ISBLANK($D530),"",MATCH($K530,'RECEIVED FROM NONSTATE'!$L:$L,0))</f>
        <v/>
      </c>
      <c r="N530" s="100" t="str">
        <f t="shared" si="35"/>
        <v/>
      </c>
    </row>
    <row r="531" spans="1:14">
      <c r="A531" s="118" t="str">
        <f t="shared" si="32"/>
        <v/>
      </c>
      <c r="B531" s="25"/>
      <c r="C531" s="105" t="str">
        <f>IF($B531&gt;0,VLOOKUP($B531,'State Agencies 070824'!$H:$L,3,FALSE),"")</f>
        <v/>
      </c>
      <c r="D531" s="23"/>
      <c r="E531" s="28"/>
      <c r="F531" s="105" t="str">
        <f>IF($D531&gt;0,VLOOKUP($D531,'ALN 070824'!$A:$C,2,FALSE),"")</f>
        <v/>
      </c>
      <c r="G531" s="44"/>
      <c r="H531" s="26"/>
      <c r="J531" s="100" t="str">
        <f t="shared" si="33"/>
        <v/>
      </c>
      <c r="K531" s="100" t="str">
        <f t="shared" si="34"/>
        <v/>
      </c>
      <c r="L531" s="105" t="str">
        <f>IF(ISBLANK($D531),"",MATCH($K531,SEFA!$K:$K,0))</f>
        <v/>
      </c>
      <c r="M531" s="105" t="str">
        <f>IF(ISBLANK($D531),"",MATCH($K531,'RECEIVED FROM NONSTATE'!$L:$L,0))</f>
        <v/>
      </c>
      <c r="N531" s="100" t="str">
        <f t="shared" si="35"/>
        <v/>
      </c>
    </row>
    <row r="532" spans="1:14">
      <c r="A532" s="118" t="str">
        <f t="shared" si="32"/>
        <v/>
      </c>
      <c r="B532" s="25"/>
      <c r="C532" s="105" t="str">
        <f>IF($B532&gt;0,VLOOKUP($B532,'State Agencies 070824'!$H:$L,3,FALSE),"")</f>
        <v/>
      </c>
      <c r="D532" s="23"/>
      <c r="E532" s="28"/>
      <c r="F532" s="105" t="str">
        <f>IF($D532&gt;0,VLOOKUP($D532,'ALN 070824'!$A:$C,2,FALSE),"")</f>
        <v/>
      </c>
      <c r="G532" s="44"/>
      <c r="H532" s="26"/>
      <c r="J532" s="100" t="str">
        <f t="shared" si="33"/>
        <v/>
      </c>
      <c r="K532" s="100" t="str">
        <f t="shared" si="34"/>
        <v/>
      </c>
      <c r="L532" s="105" t="str">
        <f>IF(ISBLANK($D532),"",MATCH($K532,SEFA!$K:$K,0))</f>
        <v/>
      </c>
      <c r="M532" s="105" t="str">
        <f>IF(ISBLANK($D532),"",MATCH($K532,'RECEIVED FROM NONSTATE'!$L:$L,0))</f>
        <v/>
      </c>
      <c r="N532" s="100" t="str">
        <f t="shared" si="35"/>
        <v/>
      </c>
    </row>
    <row r="533" spans="1:14">
      <c r="A533" s="118" t="str">
        <f t="shared" si="32"/>
        <v/>
      </c>
      <c r="B533" s="25"/>
      <c r="C533" s="105" t="str">
        <f>IF($B533&gt;0,VLOOKUP($B533,'State Agencies 070824'!$H:$L,3,FALSE),"")</f>
        <v/>
      </c>
      <c r="D533" s="23"/>
      <c r="E533" s="28"/>
      <c r="F533" s="105" t="str">
        <f>IF($D533&gt;0,VLOOKUP($D533,'ALN 070824'!$A:$C,2,FALSE),"")</f>
        <v/>
      </c>
      <c r="G533" s="44"/>
      <c r="H533" s="26"/>
      <c r="J533" s="100" t="str">
        <f t="shared" si="33"/>
        <v/>
      </c>
      <c r="K533" s="100" t="str">
        <f t="shared" si="34"/>
        <v/>
      </c>
      <c r="L533" s="105" t="str">
        <f>IF(ISBLANK($D533),"",MATCH($K533,SEFA!$K:$K,0))</f>
        <v/>
      </c>
      <c r="M533" s="105" t="str">
        <f>IF(ISBLANK($D533),"",MATCH($K533,'RECEIVED FROM NONSTATE'!$L:$L,0))</f>
        <v/>
      </c>
      <c r="N533" s="100" t="str">
        <f t="shared" si="35"/>
        <v/>
      </c>
    </row>
    <row r="534" spans="1:14">
      <c r="A534" s="118" t="str">
        <f t="shared" si="32"/>
        <v/>
      </c>
      <c r="B534" s="25"/>
      <c r="C534" s="105" t="str">
        <f>IF($B534&gt;0,VLOOKUP($B534,'State Agencies 070824'!$H:$L,3,FALSE),"")</f>
        <v/>
      </c>
      <c r="D534" s="23"/>
      <c r="E534" s="28"/>
      <c r="F534" s="105" t="str">
        <f>IF($D534&gt;0,VLOOKUP($D534,'ALN 070824'!$A:$C,2,FALSE),"")</f>
        <v/>
      </c>
      <c r="G534" s="44"/>
      <c r="H534" s="26"/>
      <c r="J534" s="100" t="str">
        <f t="shared" si="33"/>
        <v/>
      </c>
      <c r="K534" s="100" t="str">
        <f t="shared" si="34"/>
        <v/>
      </c>
      <c r="L534" s="105" t="str">
        <f>IF(ISBLANK($D534),"",MATCH($K534,SEFA!$K:$K,0))</f>
        <v/>
      </c>
      <c r="M534" s="105" t="str">
        <f>IF(ISBLANK($D534),"",MATCH($K534,'RECEIVED FROM NONSTATE'!$L:$L,0))</f>
        <v/>
      </c>
      <c r="N534" s="100" t="str">
        <f t="shared" si="35"/>
        <v/>
      </c>
    </row>
    <row r="535" spans="1:14">
      <c r="A535" s="118" t="str">
        <f t="shared" si="32"/>
        <v/>
      </c>
      <c r="B535" s="25"/>
      <c r="C535" s="105" t="str">
        <f>IF($B535&gt;0,VLOOKUP($B535,'State Agencies 070824'!$H:$L,3,FALSE),"")</f>
        <v/>
      </c>
      <c r="D535" s="23"/>
      <c r="E535" s="28"/>
      <c r="F535" s="105" t="str">
        <f>IF($D535&gt;0,VLOOKUP($D535,'ALN 070824'!$A:$C,2,FALSE),"")</f>
        <v/>
      </c>
      <c r="G535" s="44"/>
      <c r="H535" s="26"/>
      <c r="J535" s="100" t="str">
        <f t="shared" si="33"/>
        <v/>
      </c>
      <c r="K535" s="100" t="str">
        <f t="shared" si="34"/>
        <v/>
      </c>
      <c r="L535" s="105" t="str">
        <f>IF(ISBLANK($D535),"",MATCH($K535,SEFA!$K:$K,0))</f>
        <v/>
      </c>
      <c r="M535" s="105" t="str">
        <f>IF(ISBLANK($D535),"",MATCH($K535,'RECEIVED FROM NONSTATE'!$L:$L,0))</f>
        <v/>
      </c>
      <c r="N535" s="100" t="str">
        <f t="shared" si="35"/>
        <v/>
      </c>
    </row>
    <row r="536" spans="1:14">
      <c r="A536" s="118" t="str">
        <f t="shared" si="32"/>
        <v/>
      </c>
      <c r="B536" s="25"/>
      <c r="C536" s="105" t="str">
        <f>IF($B536&gt;0,VLOOKUP($B536,'State Agencies 070824'!$H:$L,3,FALSE),"")</f>
        <v/>
      </c>
      <c r="D536" s="23"/>
      <c r="E536" s="28"/>
      <c r="F536" s="105" t="str">
        <f>IF($D536&gt;0,VLOOKUP($D536,'ALN 070824'!$A:$C,2,FALSE),"")</f>
        <v/>
      </c>
      <c r="G536" s="44"/>
      <c r="H536" s="26"/>
      <c r="J536" s="100" t="str">
        <f t="shared" si="33"/>
        <v/>
      </c>
      <c r="K536" s="100" t="str">
        <f t="shared" si="34"/>
        <v/>
      </c>
      <c r="L536" s="105" t="str">
        <f>IF(ISBLANK($D536),"",MATCH($K536,SEFA!$K:$K,0))</f>
        <v/>
      </c>
      <c r="M536" s="105" t="str">
        <f>IF(ISBLANK($D536),"",MATCH($K536,'RECEIVED FROM NONSTATE'!$L:$L,0))</f>
        <v/>
      </c>
      <c r="N536" s="100" t="str">
        <f t="shared" si="35"/>
        <v/>
      </c>
    </row>
    <row r="537" spans="1:14">
      <c r="A537" s="118" t="str">
        <f t="shared" si="32"/>
        <v/>
      </c>
      <c r="B537" s="25"/>
      <c r="C537" s="105" t="str">
        <f>IF($B537&gt;0,VLOOKUP($B537,'State Agencies 070824'!$H:$L,3,FALSE),"")</f>
        <v/>
      </c>
      <c r="D537" s="23"/>
      <c r="E537" s="28"/>
      <c r="F537" s="105" t="str">
        <f>IF($D537&gt;0,VLOOKUP($D537,'ALN 070824'!$A:$C,2,FALSE),"")</f>
        <v/>
      </c>
      <c r="G537" s="44"/>
      <c r="H537" s="26"/>
      <c r="J537" s="100" t="str">
        <f t="shared" si="33"/>
        <v/>
      </c>
      <c r="K537" s="100" t="str">
        <f t="shared" si="34"/>
        <v/>
      </c>
      <c r="L537" s="105" t="str">
        <f>IF(ISBLANK($D537),"",MATCH($K537,SEFA!$K:$K,0))</f>
        <v/>
      </c>
      <c r="M537" s="105" t="str">
        <f>IF(ISBLANK($D537),"",MATCH($K537,'RECEIVED FROM NONSTATE'!$L:$L,0))</f>
        <v/>
      </c>
      <c r="N537" s="100" t="str">
        <f t="shared" si="35"/>
        <v/>
      </c>
    </row>
    <row r="538" spans="1:14">
      <c r="A538" s="118" t="str">
        <f t="shared" si="32"/>
        <v/>
      </c>
      <c r="B538" s="25"/>
      <c r="C538" s="105" t="str">
        <f>IF($B538&gt;0,VLOOKUP($B538,'State Agencies 070824'!$H:$L,3,FALSE),"")</f>
        <v/>
      </c>
      <c r="D538" s="23"/>
      <c r="E538" s="28"/>
      <c r="F538" s="105" t="str">
        <f>IF($D538&gt;0,VLOOKUP($D538,'ALN 070824'!$A:$C,2,FALSE),"")</f>
        <v/>
      </c>
      <c r="G538" s="44"/>
      <c r="H538" s="26"/>
      <c r="J538" s="100" t="str">
        <f t="shared" si="33"/>
        <v/>
      </c>
      <c r="K538" s="100" t="str">
        <f t="shared" si="34"/>
        <v/>
      </c>
      <c r="L538" s="105" t="str">
        <f>IF(ISBLANK($D538),"",MATCH($K538,SEFA!$K:$K,0))</f>
        <v/>
      </c>
      <c r="M538" s="105" t="str">
        <f>IF(ISBLANK($D538),"",MATCH($K538,'RECEIVED FROM NONSTATE'!$L:$L,0))</f>
        <v/>
      </c>
      <c r="N538" s="100" t="str">
        <f t="shared" si="35"/>
        <v/>
      </c>
    </row>
    <row r="539" spans="1:14">
      <c r="A539" s="118" t="str">
        <f t="shared" si="32"/>
        <v/>
      </c>
      <c r="B539" s="25"/>
      <c r="C539" s="105" t="str">
        <f>IF($B539&gt;0,VLOOKUP($B539,'State Agencies 070824'!$H:$L,3,FALSE),"")</f>
        <v/>
      </c>
      <c r="D539" s="23"/>
      <c r="E539" s="28"/>
      <c r="F539" s="105" t="str">
        <f>IF($D539&gt;0,VLOOKUP($D539,'ALN 070824'!$A:$C,2,FALSE),"")</f>
        <v/>
      </c>
      <c r="G539" s="44"/>
      <c r="H539" s="26"/>
      <c r="J539" s="100" t="str">
        <f t="shared" si="33"/>
        <v/>
      </c>
      <c r="K539" s="100" t="str">
        <f t="shared" si="34"/>
        <v/>
      </c>
      <c r="L539" s="105" t="str">
        <f>IF(ISBLANK($D539),"",MATCH($K539,SEFA!$K:$K,0))</f>
        <v/>
      </c>
      <c r="M539" s="105" t="str">
        <f>IF(ISBLANK($D539),"",MATCH($K539,'RECEIVED FROM NONSTATE'!$L:$L,0))</f>
        <v/>
      </c>
      <c r="N539" s="100" t="str">
        <f t="shared" si="35"/>
        <v/>
      </c>
    </row>
    <row r="540" spans="1:14">
      <c r="A540" s="118" t="str">
        <f t="shared" si="32"/>
        <v/>
      </c>
      <c r="B540" s="25"/>
      <c r="C540" s="105" t="str">
        <f>IF($B540&gt;0,VLOOKUP($B540,'State Agencies 070824'!$H:$L,3,FALSE),"")</f>
        <v/>
      </c>
      <c r="D540" s="23"/>
      <c r="E540" s="28"/>
      <c r="F540" s="105" t="str">
        <f>IF($D540&gt;0,VLOOKUP($D540,'ALN 070824'!$A:$C,2,FALSE),"")</f>
        <v/>
      </c>
      <c r="G540" s="44"/>
      <c r="H540" s="26"/>
      <c r="J540" s="100" t="str">
        <f t="shared" si="33"/>
        <v/>
      </c>
      <c r="K540" s="100" t="str">
        <f t="shared" si="34"/>
        <v/>
      </c>
      <c r="L540" s="105" t="str">
        <f>IF(ISBLANK($D540),"",MATCH($K540,SEFA!$K:$K,0))</f>
        <v/>
      </c>
      <c r="M540" s="105" t="str">
        <f>IF(ISBLANK($D540),"",MATCH($K540,'RECEIVED FROM NONSTATE'!$L:$L,0))</f>
        <v/>
      </c>
      <c r="N540" s="100" t="str">
        <f t="shared" si="35"/>
        <v/>
      </c>
    </row>
    <row r="541" spans="1:14">
      <c r="A541" s="118" t="str">
        <f t="shared" si="32"/>
        <v/>
      </c>
      <c r="B541" s="25"/>
      <c r="C541" s="105" t="str">
        <f>IF($B541&gt;0,VLOOKUP($B541,'State Agencies 070824'!$H:$L,3,FALSE),"")</f>
        <v/>
      </c>
      <c r="D541" s="23"/>
      <c r="E541" s="28"/>
      <c r="F541" s="105" t="str">
        <f>IF($D541&gt;0,VLOOKUP($D541,'ALN 070824'!$A:$C,2,FALSE),"")</f>
        <v/>
      </c>
      <c r="G541" s="44"/>
      <c r="H541" s="26"/>
      <c r="J541" s="100" t="str">
        <f t="shared" si="33"/>
        <v/>
      </c>
      <c r="K541" s="100" t="str">
        <f t="shared" si="34"/>
        <v/>
      </c>
      <c r="L541" s="105" t="str">
        <f>IF(ISBLANK($D541),"",MATCH($K541,SEFA!$K:$K,0))</f>
        <v/>
      </c>
      <c r="M541" s="105" t="str">
        <f>IF(ISBLANK($D541),"",MATCH($K541,'RECEIVED FROM NONSTATE'!$L:$L,0))</f>
        <v/>
      </c>
      <c r="N541" s="100" t="str">
        <f t="shared" si="35"/>
        <v/>
      </c>
    </row>
    <row r="542" spans="1:14">
      <c r="A542" s="118" t="str">
        <f t="shared" si="32"/>
        <v/>
      </c>
      <c r="B542" s="25"/>
      <c r="C542" s="105" t="str">
        <f>IF($B542&gt;0,VLOOKUP($B542,'State Agencies 070824'!$H:$L,3,FALSE),"")</f>
        <v/>
      </c>
      <c r="D542" s="23"/>
      <c r="E542" s="28"/>
      <c r="F542" s="105" t="str">
        <f>IF($D542&gt;0,VLOOKUP($D542,'ALN 070824'!$A:$C,2,FALSE),"")</f>
        <v/>
      </c>
      <c r="G542" s="44"/>
      <c r="H542" s="26"/>
      <c r="J542" s="100" t="str">
        <f t="shared" si="33"/>
        <v/>
      </c>
      <c r="K542" s="100" t="str">
        <f t="shared" si="34"/>
        <v/>
      </c>
      <c r="L542" s="105" t="str">
        <f>IF(ISBLANK($D542),"",MATCH($K542,SEFA!$K:$K,0))</f>
        <v/>
      </c>
      <c r="M542" s="105" t="str">
        <f>IF(ISBLANK($D542),"",MATCH($K542,'RECEIVED FROM NONSTATE'!$L:$L,0))</f>
        <v/>
      </c>
      <c r="N542" s="100" t="str">
        <f t="shared" si="35"/>
        <v/>
      </c>
    </row>
    <row r="543" spans="1:14">
      <c r="A543" s="118" t="str">
        <f t="shared" si="32"/>
        <v/>
      </c>
      <c r="B543" s="25"/>
      <c r="C543" s="105" t="str">
        <f>IF($B543&gt;0,VLOOKUP($B543,'State Agencies 070824'!$H:$L,3,FALSE),"")</f>
        <v/>
      </c>
      <c r="D543" s="23"/>
      <c r="E543" s="28"/>
      <c r="F543" s="105" t="str">
        <f>IF($D543&gt;0,VLOOKUP($D543,'ALN 070824'!$A:$C,2,FALSE),"")</f>
        <v/>
      </c>
      <c r="G543" s="44"/>
      <c r="H543" s="26"/>
      <c r="J543" s="100" t="str">
        <f t="shared" si="33"/>
        <v/>
      </c>
      <c r="K543" s="100" t="str">
        <f t="shared" si="34"/>
        <v/>
      </c>
      <c r="L543" s="105" t="str">
        <f>IF(ISBLANK($D543),"",MATCH($K543,SEFA!$K:$K,0))</f>
        <v/>
      </c>
      <c r="M543" s="105" t="str">
        <f>IF(ISBLANK($D543),"",MATCH($K543,'RECEIVED FROM NONSTATE'!$L:$L,0))</f>
        <v/>
      </c>
      <c r="N543" s="100" t="str">
        <f t="shared" si="35"/>
        <v/>
      </c>
    </row>
    <row r="544" spans="1:14">
      <c r="A544" s="118" t="str">
        <f t="shared" si="32"/>
        <v/>
      </c>
      <c r="B544" s="25"/>
      <c r="C544" s="105" t="str">
        <f>IF($B544&gt;0,VLOOKUP($B544,'State Agencies 070824'!$H:$L,3,FALSE),"")</f>
        <v/>
      </c>
      <c r="D544" s="23"/>
      <c r="E544" s="28"/>
      <c r="F544" s="105" t="str">
        <f>IF($D544&gt;0,VLOOKUP($D544,'ALN 070824'!$A:$C,2,FALSE),"")</f>
        <v/>
      </c>
      <c r="G544" s="44"/>
      <c r="H544" s="26"/>
      <c r="J544" s="100" t="str">
        <f t="shared" si="33"/>
        <v/>
      </c>
      <c r="K544" s="100" t="str">
        <f t="shared" si="34"/>
        <v/>
      </c>
      <c r="L544" s="105" t="str">
        <f>IF(ISBLANK($D544),"",MATCH($K544,SEFA!$K:$K,0))</f>
        <v/>
      </c>
      <c r="M544" s="105" t="str">
        <f>IF(ISBLANK($D544),"",MATCH($K544,'RECEIVED FROM NONSTATE'!$L:$L,0))</f>
        <v/>
      </c>
      <c r="N544" s="100" t="str">
        <f t="shared" si="35"/>
        <v/>
      </c>
    </row>
    <row r="545" spans="1:14">
      <c r="A545" s="118" t="str">
        <f t="shared" si="32"/>
        <v/>
      </c>
      <c r="B545" s="25"/>
      <c r="C545" s="105" t="str">
        <f>IF($B545&gt;0,VLOOKUP($B545,'State Agencies 070824'!$H:$L,3,FALSE),"")</f>
        <v/>
      </c>
      <c r="D545" s="23"/>
      <c r="E545" s="28"/>
      <c r="F545" s="105" t="str">
        <f>IF($D545&gt;0,VLOOKUP($D545,'ALN 070824'!$A:$C,2,FALSE),"")</f>
        <v/>
      </c>
      <c r="G545" s="44"/>
      <c r="H545" s="26"/>
      <c r="J545" s="100" t="str">
        <f t="shared" si="33"/>
        <v/>
      </c>
      <c r="K545" s="100" t="str">
        <f t="shared" si="34"/>
        <v/>
      </c>
      <c r="L545" s="105" t="str">
        <f>IF(ISBLANK($D545),"",MATCH($K545,SEFA!$K:$K,0))</f>
        <v/>
      </c>
      <c r="M545" s="105" t="str">
        <f>IF(ISBLANK($D545),"",MATCH($K545,'RECEIVED FROM NONSTATE'!$L:$L,0))</f>
        <v/>
      </c>
      <c r="N545" s="100" t="str">
        <f t="shared" si="35"/>
        <v/>
      </c>
    </row>
    <row r="546" spans="1:14">
      <c r="A546" s="118" t="str">
        <f t="shared" si="32"/>
        <v/>
      </c>
      <c r="B546" s="25"/>
      <c r="C546" s="105" t="str">
        <f>IF($B546&gt;0,VLOOKUP($B546,'State Agencies 070824'!$H:$L,3,FALSE),"")</f>
        <v/>
      </c>
      <c r="D546" s="23"/>
      <c r="E546" s="28"/>
      <c r="F546" s="105" t="str">
        <f>IF($D546&gt;0,VLOOKUP($D546,'ALN 070824'!$A:$C,2,FALSE),"")</f>
        <v/>
      </c>
      <c r="G546" s="44"/>
      <c r="H546" s="26"/>
      <c r="J546" s="100" t="str">
        <f t="shared" si="33"/>
        <v/>
      </c>
      <c r="K546" s="100" t="str">
        <f t="shared" si="34"/>
        <v/>
      </c>
      <c r="L546" s="105" t="str">
        <f>IF(ISBLANK($D546),"",MATCH($K546,SEFA!$K:$K,0))</f>
        <v/>
      </c>
      <c r="M546" s="105" t="str">
        <f>IF(ISBLANK($D546),"",MATCH($K546,'RECEIVED FROM NONSTATE'!$L:$L,0))</f>
        <v/>
      </c>
      <c r="N546" s="100" t="str">
        <f t="shared" si="35"/>
        <v/>
      </c>
    </row>
    <row r="547" spans="1:14">
      <c r="A547" s="118" t="str">
        <f t="shared" si="32"/>
        <v/>
      </c>
      <c r="B547" s="25"/>
      <c r="C547" s="105" t="str">
        <f>IF($B547&gt;0,VLOOKUP($B547,'State Agencies 070824'!$H:$L,3,FALSE),"")</f>
        <v/>
      </c>
      <c r="D547" s="23"/>
      <c r="E547" s="28"/>
      <c r="F547" s="105" t="str">
        <f>IF($D547&gt;0,VLOOKUP($D547,'ALN 070824'!$A:$C,2,FALSE),"")</f>
        <v/>
      </c>
      <c r="G547" s="44"/>
      <c r="H547" s="26"/>
      <c r="J547" s="100" t="str">
        <f t="shared" si="33"/>
        <v/>
      </c>
      <c r="K547" s="100" t="str">
        <f t="shared" si="34"/>
        <v/>
      </c>
      <c r="L547" s="105" t="str">
        <f>IF(ISBLANK($D547),"",MATCH($K547,SEFA!$K:$K,0))</f>
        <v/>
      </c>
      <c r="M547" s="105" t="str">
        <f>IF(ISBLANK($D547),"",MATCH($K547,'RECEIVED FROM NONSTATE'!$L:$L,0))</f>
        <v/>
      </c>
      <c r="N547" s="100" t="str">
        <f t="shared" si="35"/>
        <v/>
      </c>
    </row>
    <row r="548" spans="1:14">
      <c r="A548" s="118" t="str">
        <f t="shared" si="32"/>
        <v/>
      </c>
      <c r="B548" s="25"/>
      <c r="C548" s="105" t="str">
        <f>IF($B548&gt;0,VLOOKUP($B548,'State Agencies 070824'!$H:$L,3,FALSE),"")</f>
        <v/>
      </c>
      <c r="D548" s="23"/>
      <c r="E548" s="28"/>
      <c r="F548" s="105" t="str">
        <f>IF($D548&gt;0,VLOOKUP($D548,'ALN 070824'!$A:$C,2,FALSE),"")</f>
        <v/>
      </c>
      <c r="G548" s="44"/>
      <c r="H548" s="26"/>
      <c r="J548" s="100" t="str">
        <f t="shared" si="33"/>
        <v/>
      </c>
      <c r="K548" s="100" t="str">
        <f t="shared" si="34"/>
        <v/>
      </c>
      <c r="L548" s="105" t="str">
        <f>IF(ISBLANK($D548),"",MATCH($K548,SEFA!$K:$K,0))</f>
        <v/>
      </c>
      <c r="M548" s="105" t="str">
        <f>IF(ISBLANK($D548),"",MATCH($K548,'RECEIVED FROM NONSTATE'!$L:$L,0))</f>
        <v/>
      </c>
      <c r="N548" s="100" t="str">
        <f t="shared" si="35"/>
        <v/>
      </c>
    </row>
    <row r="549" spans="1:14">
      <c r="A549" s="118" t="str">
        <f t="shared" si="32"/>
        <v/>
      </c>
      <c r="B549" s="25"/>
      <c r="C549" s="105" t="str">
        <f>IF($B549&gt;0,VLOOKUP($B549,'State Agencies 070824'!$H:$L,3,FALSE),"")</f>
        <v/>
      </c>
      <c r="D549" s="23"/>
      <c r="E549" s="28"/>
      <c r="F549" s="105" t="str">
        <f>IF($D549&gt;0,VLOOKUP($D549,'ALN 070824'!$A:$C,2,FALSE),"")</f>
        <v/>
      </c>
      <c r="G549" s="44"/>
      <c r="H549" s="26"/>
      <c r="J549" s="100" t="str">
        <f t="shared" si="33"/>
        <v/>
      </c>
      <c r="K549" s="100" t="str">
        <f t="shared" si="34"/>
        <v/>
      </c>
      <c r="L549" s="105" t="str">
        <f>IF(ISBLANK($D549),"",MATCH($K549,SEFA!$K:$K,0))</f>
        <v/>
      </c>
      <c r="M549" s="105" t="str">
        <f>IF(ISBLANK($D549),"",MATCH($K549,'RECEIVED FROM NONSTATE'!$L:$L,0))</f>
        <v/>
      </c>
      <c r="N549" s="100" t="str">
        <f t="shared" si="35"/>
        <v/>
      </c>
    </row>
    <row r="550" spans="1:14">
      <c r="A550" s="118" t="str">
        <f t="shared" si="32"/>
        <v/>
      </c>
      <c r="B550" s="25"/>
      <c r="C550" s="105" t="str">
        <f>IF($B550&gt;0,VLOOKUP($B550,'State Agencies 070824'!$H:$L,3,FALSE),"")</f>
        <v/>
      </c>
      <c r="D550" s="23"/>
      <c r="E550" s="28"/>
      <c r="F550" s="105" t="str">
        <f>IF($D550&gt;0,VLOOKUP($D550,'ALN 070824'!$A:$C,2,FALSE),"")</f>
        <v/>
      </c>
      <c r="G550" s="44"/>
      <c r="H550" s="26"/>
      <c r="J550" s="100" t="str">
        <f t="shared" si="33"/>
        <v/>
      </c>
      <c r="K550" s="100" t="str">
        <f t="shared" si="34"/>
        <v/>
      </c>
      <c r="L550" s="105" t="str">
        <f>IF(ISBLANK($D550),"",MATCH($K550,SEFA!$K:$K,0))</f>
        <v/>
      </c>
      <c r="M550" s="105" t="str">
        <f>IF(ISBLANK($D550),"",MATCH($K550,'RECEIVED FROM NONSTATE'!$L:$L,0))</f>
        <v/>
      </c>
      <c r="N550" s="100" t="str">
        <f t="shared" si="35"/>
        <v/>
      </c>
    </row>
    <row r="551" spans="1:14">
      <c r="A551" s="118" t="str">
        <f t="shared" si="32"/>
        <v/>
      </c>
      <c r="B551" s="25"/>
      <c r="C551" s="105" t="str">
        <f>IF($B551&gt;0,VLOOKUP($B551,'State Agencies 070824'!$H:$L,3,FALSE),"")</f>
        <v/>
      </c>
      <c r="D551" s="23"/>
      <c r="E551" s="28"/>
      <c r="F551" s="105" t="str">
        <f>IF($D551&gt;0,VLOOKUP($D551,'ALN 070824'!$A:$C,2,FALSE),"")</f>
        <v/>
      </c>
      <c r="G551" s="44"/>
      <c r="H551" s="26"/>
      <c r="J551" s="100" t="str">
        <f t="shared" si="33"/>
        <v/>
      </c>
      <c r="K551" s="100" t="str">
        <f t="shared" si="34"/>
        <v/>
      </c>
      <c r="L551" s="105" t="str">
        <f>IF(ISBLANK($D551),"",MATCH($K551,SEFA!$K:$K,0))</f>
        <v/>
      </c>
      <c r="M551" s="105" t="str">
        <f>IF(ISBLANK($D551),"",MATCH($K551,'RECEIVED FROM NONSTATE'!$L:$L,0))</f>
        <v/>
      </c>
      <c r="N551" s="100" t="str">
        <f t="shared" si="35"/>
        <v/>
      </c>
    </row>
    <row r="552" spans="1:14">
      <c r="A552" s="118" t="str">
        <f t="shared" si="32"/>
        <v/>
      </c>
      <c r="B552" s="25"/>
      <c r="C552" s="105" t="str">
        <f>IF($B552&gt;0,VLOOKUP($B552,'State Agencies 070824'!$H:$L,3,FALSE),"")</f>
        <v/>
      </c>
      <c r="D552" s="23"/>
      <c r="E552" s="28"/>
      <c r="F552" s="105" t="str">
        <f>IF($D552&gt;0,VLOOKUP($D552,'ALN 070824'!$A:$C,2,FALSE),"")</f>
        <v/>
      </c>
      <c r="G552" s="44"/>
      <c r="H552" s="26"/>
      <c r="J552" s="100" t="str">
        <f t="shared" si="33"/>
        <v/>
      </c>
      <c r="K552" s="100" t="str">
        <f t="shared" si="34"/>
        <v/>
      </c>
      <c r="L552" s="105" t="str">
        <f>IF(ISBLANK($D552),"",MATCH($K552,SEFA!$K:$K,0))</f>
        <v/>
      </c>
      <c r="M552" s="105" t="str">
        <f>IF(ISBLANK($D552),"",MATCH($K552,'RECEIVED FROM NONSTATE'!$L:$L,0))</f>
        <v/>
      </c>
      <c r="N552" s="100" t="str">
        <f t="shared" si="35"/>
        <v/>
      </c>
    </row>
    <row r="553" spans="1:14">
      <c r="A553" s="118" t="str">
        <f t="shared" si="32"/>
        <v/>
      </c>
      <c r="B553" s="25"/>
      <c r="C553" s="105" t="str">
        <f>IF($B553&gt;0,VLOOKUP($B553,'State Agencies 070824'!$H:$L,3,FALSE),"")</f>
        <v/>
      </c>
      <c r="D553" s="23"/>
      <c r="E553" s="28"/>
      <c r="F553" s="105" t="str">
        <f>IF($D553&gt;0,VLOOKUP($D553,'ALN 070824'!$A:$C,2,FALSE),"")</f>
        <v/>
      </c>
      <c r="G553" s="44"/>
      <c r="H553" s="26"/>
      <c r="J553" s="100" t="str">
        <f t="shared" si="33"/>
        <v/>
      </c>
      <c r="K553" s="100" t="str">
        <f t="shared" si="34"/>
        <v/>
      </c>
      <c r="L553" s="105" t="str">
        <f>IF(ISBLANK($D553),"",MATCH($K553,SEFA!$K:$K,0))</f>
        <v/>
      </c>
      <c r="M553" s="105" t="str">
        <f>IF(ISBLANK($D553),"",MATCH($K553,'RECEIVED FROM NONSTATE'!$L:$L,0))</f>
        <v/>
      </c>
      <c r="N553" s="100" t="str">
        <f t="shared" si="35"/>
        <v/>
      </c>
    </row>
    <row r="554" spans="1:14">
      <c r="A554" s="118" t="str">
        <f t="shared" si="32"/>
        <v/>
      </c>
      <c r="B554" s="25"/>
      <c r="C554" s="105" t="str">
        <f>IF($B554&gt;0,VLOOKUP($B554,'State Agencies 070824'!$H:$L,3,FALSE),"")</f>
        <v/>
      </c>
      <c r="D554" s="23"/>
      <c r="E554" s="28"/>
      <c r="F554" s="105" t="str">
        <f>IF($D554&gt;0,VLOOKUP($D554,'ALN 070824'!$A:$C,2,FALSE),"")</f>
        <v/>
      </c>
      <c r="G554" s="44"/>
      <c r="H554" s="26"/>
      <c r="J554" s="100" t="str">
        <f t="shared" si="33"/>
        <v/>
      </c>
      <c r="K554" s="100" t="str">
        <f t="shared" si="34"/>
        <v/>
      </c>
      <c r="L554" s="105" t="str">
        <f>IF(ISBLANK($D554),"",MATCH($K554,SEFA!$K:$K,0))</f>
        <v/>
      </c>
      <c r="M554" s="105" t="str">
        <f>IF(ISBLANK($D554),"",MATCH($K554,'RECEIVED FROM NONSTATE'!$L:$L,0))</f>
        <v/>
      </c>
      <c r="N554" s="100" t="str">
        <f t="shared" si="35"/>
        <v/>
      </c>
    </row>
    <row r="555" spans="1:14">
      <c r="A555" s="118" t="str">
        <f t="shared" si="32"/>
        <v/>
      </c>
      <c r="B555" s="25"/>
      <c r="C555" s="105" t="str">
        <f>IF($B555&gt;0,VLOOKUP($B555,'State Agencies 070824'!$H:$L,3,FALSE),"")</f>
        <v/>
      </c>
      <c r="D555" s="23"/>
      <c r="E555" s="28"/>
      <c r="F555" s="105" t="str">
        <f>IF($D555&gt;0,VLOOKUP($D555,'ALN 070824'!$A:$C,2,FALSE),"")</f>
        <v/>
      </c>
      <c r="G555" s="44"/>
      <c r="H555" s="26"/>
      <c r="J555" s="100" t="str">
        <f t="shared" si="33"/>
        <v/>
      </c>
      <c r="K555" s="100" t="str">
        <f t="shared" si="34"/>
        <v/>
      </c>
      <c r="L555" s="105" t="str">
        <f>IF(ISBLANK($D555),"",MATCH($K555,SEFA!$K:$K,0))</f>
        <v/>
      </c>
      <c r="M555" s="105" t="str">
        <f>IF(ISBLANK($D555),"",MATCH($K555,'RECEIVED FROM NONSTATE'!$L:$L,0))</f>
        <v/>
      </c>
      <c r="N555" s="100" t="str">
        <f t="shared" si="35"/>
        <v/>
      </c>
    </row>
    <row r="556" spans="1:14">
      <c r="A556" s="118" t="str">
        <f t="shared" si="32"/>
        <v/>
      </c>
      <c r="B556" s="25"/>
      <c r="C556" s="105" t="str">
        <f>IF($B556&gt;0,VLOOKUP($B556,'State Agencies 070824'!$H:$L,3,FALSE),"")</f>
        <v/>
      </c>
      <c r="D556" s="23"/>
      <c r="E556" s="28"/>
      <c r="F556" s="105" t="str">
        <f>IF($D556&gt;0,VLOOKUP($D556,'ALN 070824'!$A:$C,2,FALSE),"")</f>
        <v/>
      </c>
      <c r="G556" s="44"/>
      <c r="H556" s="26"/>
      <c r="J556" s="100" t="str">
        <f t="shared" si="33"/>
        <v/>
      </c>
      <c r="K556" s="100" t="str">
        <f t="shared" si="34"/>
        <v/>
      </c>
      <c r="L556" s="105" t="str">
        <f>IF(ISBLANK($D556),"",MATCH($K556,SEFA!$K:$K,0))</f>
        <v/>
      </c>
      <c r="M556" s="105" t="str">
        <f>IF(ISBLANK($D556),"",MATCH($K556,'RECEIVED FROM NONSTATE'!$L:$L,0))</f>
        <v/>
      </c>
      <c r="N556" s="100" t="str">
        <f t="shared" si="35"/>
        <v/>
      </c>
    </row>
    <row r="557" spans="1:14">
      <c r="A557" s="118" t="str">
        <f t="shared" si="32"/>
        <v/>
      </c>
      <c r="B557" s="25"/>
      <c r="C557" s="105" t="str">
        <f>IF($B557&gt;0,VLOOKUP($B557,'State Agencies 070824'!$H:$L,3,FALSE),"")</f>
        <v/>
      </c>
      <c r="D557" s="23"/>
      <c r="E557" s="28"/>
      <c r="F557" s="105" t="str">
        <f>IF($D557&gt;0,VLOOKUP($D557,'ALN 070824'!$A:$C,2,FALSE),"")</f>
        <v/>
      </c>
      <c r="G557" s="44"/>
      <c r="H557" s="26"/>
      <c r="J557" s="100" t="str">
        <f t="shared" si="33"/>
        <v/>
      </c>
      <c r="K557" s="100" t="str">
        <f t="shared" si="34"/>
        <v/>
      </c>
      <c r="L557" s="105" t="str">
        <f>IF(ISBLANK($D557),"",MATCH($K557,SEFA!$K:$K,0))</f>
        <v/>
      </c>
      <c r="M557" s="105" t="str">
        <f>IF(ISBLANK($D557),"",MATCH($K557,'RECEIVED FROM NONSTATE'!$L:$L,0))</f>
        <v/>
      </c>
      <c r="N557" s="100" t="str">
        <f t="shared" si="35"/>
        <v/>
      </c>
    </row>
    <row r="558" spans="1:14">
      <c r="A558" s="118" t="str">
        <f t="shared" si="32"/>
        <v/>
      </c>
      <c r="B558" s="25"/>
      <c r="C558" s="105" t="str">
        <f>IF($B558&gt;0,VLOOKUP($B558,'State Agencies 070824'!$H:$L,3,FALSE),"")</f>
        <v/>
      </c>
      <c r="D558" s="23"/>
      <c r="E558" s="28"/>
      <c r="F558" s="105" t="str">
        <f>IF($D558&gt;0,VLOOKUP($D558,'ALN 070824'!$A:$C,2,FALSE),"")</f>
        <v/>
      </c>
      <c r="G558" s="44"/>
      <c r="H558" s="26"/>
      <c r="J558" s="100" t="str">
        <f t="shared" si="33"/>
        <v/>
      </c>
      <c r="K558" s="100" t="str">
        <f t="shared" si="34"/>
        <v/>
      </c>
      <c r="L558" s="105" t="str">
        <f>IF(ISBLANK($D558),"",MATCH($K558,SEFA!$K:$K,0))</f>
        <v/>
      </c>
      <c r="M558" s="105" t="str">
        <f>IF(ISBLANK($D558),"",MATCH($K558,'RECEIVED FROM NONSTATE'!$L:$L,0))</f>
        <v/>
      </c>
      <c r="N558" s="100" t="str">
        <f t="shared" si="35"/>
        <v/>
      </c>
    </row>
    <row r="559" spans="1:14">
      <c r="A559" s="118" t="str">
        <f t="shared" si="32"/>
        <v/>
      </c>
      <c r="B559" s="25"/>
      <c r="C559" s="105" t="str">
        <f>IF($B559&gt;0,VLOOKUP($B559,'State Agencies 070824'!$H:$L,3,FALSE),"")</f>
        <v/>
      </c>
      <c r="D559" s="23"/>
      <c r="E559" s="28"/>
      <c r="F559" s="105" t="str">
        <f>IF($D559&gt;0,VLOOKUP($D559,'ALN 070824'!$A:$C,2,FALSE),"")</f>
        <v/>
      </c>
      <c r="G559" s="44"/>
      <c r="H559" s="26"/>
      <c r="J559" s="100" t="str">
        <f t="shared" si="33"/>
        <v/>
      </c>
      <c r="K559" s="100" t="str">
        <f t="shared" si="34"/>
        <v/>
      </c>
      <c r="L559" s="105" t="str">
        <f>IF(ISBLANK($D559),"",MATCH($K559,SEFA!$K:$K,0))</f>
        <v/>
      </c>
      <c r="M559" s="105" t="str">
        <f>IF(ISBLANK($D559),"",MATCH($K559,'RECEIVED FROM NONSTATE'!$L:$L,0))</f>
        <v/>
      </c>
      <c r="N559" s="100" t="str">
        <f t="shared" si="35"/>
        <v/>
      </c>
    </row>
    <row r="560" spans="1:14">
      <c r="A560" s="118" t="str">
        <f t="shared" si="32"/>
        <v/>
      </c>
      <c r="B560" s="25"/>
      <c r="C560" s="105" t="str">
        <f>IF($B560&gt;0,VLOOKUP($B560,'State Agencies 070824'!$H:$L,3,FALSE),"")</f>
        <v/>
      </c>
      <c r="D560" s="23"/>
      <c r="E560" s="28"/>
      <c r="F560" s="105" t="str">
        <f>IF($D560&gt;0,VLOOKUP($D560,'ALN 070824'!$A:$C,2,FALSE),"")</f>
        <v/>
      </c>
      <c r="G560" s="44"/>
      <c r="H560" s="26"/>
      <c r="J560" s="100" t="str">
        <f t="shared" si="33"/>
        <v/>
      </c>
      <c r="K560" s="100" t="str">
        <f t="shared" si="34"/>
        <v/>
      </c>
      <c r="L560" s="105" t="str">
        <f>IF(ISBLANK($D560),"",MATCH($K560,SEFA!$K:$K,0))</f>
        <v/>
      </c>
      <c r="M560" s="105" t="str">
        <f>IF(ISBLANK($D560),"",MATCH($K560,'RECEIVED FROM NONSTATE'!$L:$L,0))</f>
        <v/>
      </c>
      <c r="N560" s="100" t="str">
        <f t="shared" si="35"/>
        <v/>
      </c>
    </row>
    <row r="561" spans="1:14">
      <c r="A561" s="118" t="str">
        <f t="shared" si="32"/>
        <v/>
      </c>
      <c r="B561" s="25"/>
      <c r="C561" s="105" t="str">
        <f>IF($B561&gt;0,VLOOKUP($B561,'State Agencies 070824'!$H:$L,3,FALSE),"")</f>
        <v/>
      </c>
      <c r="D561" s="23"/>
      <c r="E561" s="28"/>
      <c r="F561" s="105" t="str">
        <f>IF($D561&gt;0,VLOOKUP($D561,'ALN 070824'!$A:$C,2,FALSE),"")</f>
        <v/>
      </c>
      <c r="G561" s="44"/>
      <c r="H561" s="26"/>
      <c r="J561" s="100" t="str">
        <f t="shared" si="33"/>
        <v/>
      </c>
      <c r="K561" s="100" t="str">
        <f t="shared" si="34"/>
        <v/>
      </c>
      <c r="L561" s="105" t="str">
        <f>IF(ISBLANK($D561),"",MATCH($K561,SEFA!$K:$K,0))</f>
        <v/>
      </c>
      <c r="M561" s="105" t="str">
        <f>IF(ISBLANK($D561),"",MATCH($K561,'RECEIVED FROM NONSTATE'!$L:$L,0))</f>
        <v/>
      </c>
      <c r="N561" s="100" t="str">
        <f t="shared" si="35"/>
        <v/>
      </c>
    </row>
    <row r="562" spans="1:14">
      <c r="A562" s="118" t="str">
        <f t="shared" si="32"/>
        <v/>
      </c>
      <c r="B562" s="25"/>
      <c r="C562" s="105" t="str">
        <f>IF($B562&gt;0,VLOOKUP($B562,'State Agencies 070824'!$H:$L,3,FALSE),"")</f>
        <v/>
      </c>
      <c r="D562" s="23"/>
      <c r="E562" s="28"/>
      <c r="F562" s="105" t="str">
        <f>IF($D562&gt;0,VLOOKUP($D562,'ALN 070824'!$A:$C,2,FALSE),"")</f>
        <v/>
      </c>
      <c r="G562" s="44"/>
      <c r="H562" s="26"/>
      <c r="J562" s="100" t="str">
        <f t="shared" si="33"/>
        <v/>
      </c>
      <c r="K562" s="100" t="str">
        <f t="shared" si="34"/>
        <v/>
      </c>
      <c r="L562" s="105" t="str">
        <f>IF(ISBLANK($D562),"",MATCH($K562,SEFA!$K:$K,0))</f>
        <v/>
      </c>
      <c r="M562" s="105" t="str">
        <f>IF(ISBLANK($D562),"",MATCH($K562,'RECEIVED FROM NONSTATE'!$L:$L,0))</f>
        <v/>
      </c>
      <c r="N562" s="100" t="str">
        <f t="shared" si="35"/>
        <v/>
      </c>
    </row>
    <row r="563" spans="1:14">
      <c r="A563" s="118" t="str">
        <f t="shared" si="32"/>
        <v/>
      </c>
      <c r="B563" s="25"/>
      <c r="C563" s="105" t="str">
        <f>IF($B563&gt;0,VLOOKUP($B563,'State Agencies 070824'!$H:$L,3,FALSE),"")</f>
        <v/>
      </c>
      <c r="D563" s="23"/>
      <c r="E563" s="28"/>
      <c r="F563" s="105" t="str">
        <f>IF($D563&gt;0,VLOOKUP($D563,'ALN 070824'!$A:$C,2,FALSE),"")</f>
        <v/>
      </c>
      <c r="G563" s="44"/>
      <c r="H563" s="26"/>
      <c r="J563" s="100" t="str">
        <f t="shared" si="33"/>
        <v/>
      </c>
      <c r="K563" s="100" t="str">
        <f t="shared" si="34"/>
        <v/>
      </c>
      <c r="L563" s="105" t="str">
        <f>IF(ISBLANK($D563),"",MATCH($K563,SEFA!$K:$K,0))</f>
        <v/>
      </c>
      <c r="M563" s="105" t="str">
        <f>IF(ISBLANK($D563),"",MATCH($K563,'RECEIVED FROM NONSTATE'!$L:$L,0))</f>
        <v/>
      </c>
      <c r="N563" s="100" t="str">
        <f t="shared" si="35"/>
        <v/>
      </c>
    </row>
    <row r="564" spans="1:14">
      <c r="A564" s="118" t="str">
        <f t="shared" si="32"/>
        <v/>
      </c>
      <c r="B564" s="25"/>
      <c r="C564" s="105" t="str">
        <f>IF($B564&gt;0,VLOOKUP($B564,'State Agencies 070824'!$H:$L,3,FALSE),"")</f>
        <v/>
      </c>
      <c r="D564" s="23"/>
      <c r="E564" s="28"/>
      <c r="F564" s="105" t="str">
        <f>IF($D564&gt;0,VLOOKUP($D564,'ALN 070824'!$A:$C,2,FALSE),"")</f>
        <v/>
      </c>
      <c r="G564" s="44"/>
      <c r="H564" s="26"/>
      <c r="J564" s="100" t="str">
        <f t="shared" si="33"/>
        <v/>
      </c>
      <c r="K564" s="100" t="str">
        <f t="shared" si="34"/>
        <v/>
      </c>
      <c r="L564" s="105" t="str">
        <f>IF(ISBLANK($D564),"",MATCH($K564,SEFA!$K:$K,0))</f>
        <v/>
      </c>
      <c r="M564" s="105" t="str">
        <f>IF(ISBLANK($D564),"",MATCH($K564,'RECEIVED FROM NONSTATE'!$L:$L,0))</f>
        <v/>
      </c>
      <c r="N564" s="100" t="str">
        <f t="shared" si="35"/>
        <v/>
      </c>
    </row>
    <row r="565" spans="1:14">
      <c r="A565" s="118" t="str">
        <f t="shared" si="32"/>
        <v/>
      </c>
      <c r="B565" s="25"/>
      <c r="C565" s="105" t="str">
        <f>IF($B565&gt;0,VLOOKUP($B565,'State Agencies 070824'!$H:$L,3,FALSE),"")</f>
        <v/>
      </c>
      <c r="D565" s="23"/>
      <c r="E565" s="28"/>
      <c r="F565" s="105" t="str">
        <f>IF($D565&gt;0,VLOOKUP($D565,'ALN 070824'!$A:$C,2,FALSE),"")</f>
        <v/>
      </c>
      <c r="G565" s="44"/>
      <c r="H565" s="26"/>
      <c r="J565" s="100" t="str">
        <f t="shared" si="33"/>
        <v/>
      </c>
      <c r="K565" s="100" t="str">
        <f t="shared" si="34"/>
        <v/>
      </c>
      <c r="L565" s="105" t="str">
        <f>IF(ISBLANK($D565),"",MATCH($K565,SEFA!$K:$K,0))</f>
        <v/>
      </c>
      <c r="M565" s="105" t="str">
        <f>IF(ISBLANK($D565),"",MATCH($K565,'RECEIVED FROM NONSTATE'!$L:$L,0))</f>
        <v/>
      </c>
      <c r="N565" s="100" t="str">
        <f t="shared" si="35"/>
        <v/>
      </c>
    </row>
    <row r="566" spans="1:14">
      <c r="A566" s="118" t="str">
        <f t="shared" si="32"/>
        <v/>
      </c>
      <c r="B566" s="25"/>
      <c r="C566" s="105" t="str">
        <f>IF($B566&gt;0,VLOOKUP($B566,'State Agencies 070824'!$H:$L,3,FALSE),"")</f>
        <v/>
      </c>
      <c r="D566" s="23"/>
      <c r="E566" s="28"/>
      <c r="F566" s="105" t="str">
        <f>IF($D566&gt;0,VLOOKUP($D566,'ALN 070824'!$A:$C,2,FALSE),"")</f>
        <v/>
      </c>
      <c r="G566" s="44"/>
      <c r="H566" s="26"/>
      <c r="J566" s="100" t="str">
        <f t="shared" si="33"/>
        <v/>
      </c>
      <c r="K566" s="100" t="str">
        <f t="shared" si="34"/>
        <v/>
      </c>
      <c r="L566" s="105" t="str">
        <f>IF(ISBLANK($D566),"",MATCH($K566,SEFA!$K:$K,0))</f>
        <v/>
      </c>
      <c r="M566" s="105" t="str">
        <f>IF(ISBLANK($D566),"",MATCH($K566,'RECEIVED FROM NONSTATE'!$L:$L,0))</f>
        <v/>
      </c>
      <c r="N566" s="100" t="str">
        <f t="shared" si="35"/>
        <v/>
      </c>
    </row>
    <row r="567" spans="1:14">
      <c r="A567" s="118" t="str">
        <f t="shared" si="32"/>
        <v/>
      </c>
      <c r="B567" s="25"/>
      <c r="C567" s="105" t="str">
        <f>IF($B567&gt;0,VLOOKUP($B567,'State Agencies 070824'!$H:$L,3,FALSE),"")</f>
        <v/>
      </c>
      <c r="D567" s="23"/>
      <c r="E567" s="28"/>
      <c r="F567" s="105" t="str">
        <f>IF($D567&gt;0,VLOOKUP($D567,'ALN 070824'!$A:$C,2,FALSE),"")</f>
        <v/>
      </c>
      <c r="G567" s="44"/>
      <c r="H567" s="26"/>
      <c r="J567" s="100" t="str">
        <f t="shared" si="33"/>
        <v/>
      </c>
      <c r="K567" s="100" t="str">
        <f t="shared" si="34"/>
        <v/>
      </c>
      <c r="L567" s="105" t="str">
        <f>IF(ISBLANK($D567),"",MATCH($K567,SEFA!$K:$K,0))</f>
        <v/>
      </c>
      <c r="M567" s="105" t="str">
        <f>IF(ISBLANK($D567),"",MATCH($K567,'RECEIVED FROM NONSTATE'!$L:$L,0))</f>
        <v/>
      </c>
      <c r="N567" s="100" t="str">
        <f t="shared" si="35"/>
        <v/>
      </c>
    </row>
    <row r="568" spans="1:14">
      <c r="A568" s="118" t="str">
        <f t="shared" si="32"/>
        <v/>
      </c>
      <c r="B568" s="25"/>
      <c r="C568" s="105" t="str">
        <f>IF($B568&gt;0,VLOOKUP($B568,'State Agencies 070824'!$H:$L,3,FALSE),"")</f>
        <v/>
      </c>
      <c r="D568" s="23"/>
      <c r="E568" s="28"/>
      <c r="F568" s="105" t="str">
        <f>IF($D568&gt;0,VLOOKUP($D568,'ALN 070824'!$A:$C,2,FALSE),"")</f>
        <v/>
      </c>
      <c r="G568" s="44"/>
      <c r="H568" s="26"/>
      <c r="J568" s="100" t="str">
        <f t="shared" si="33"/>
        <v/>
      </c>
      <c r="K568" s="100" t="str">
        <f t="shared" si="34"/>
        <v/>
      </c>
      <c r="L568" s="105" t="str">
        <f>IF(ISBLANK($D568),"",MATCH($K568,SEFA!$K:$K,0))</f>
        <v/>
      </c>
      <c r="M568" s="105" t="str">
        <f>IF(ISBLANK($D568),"",MATCH($K568,'RECEIVED FROM NONSTATE'!$L:$L,0))</f>
        <v/>
      </c>
      <c r="N568" s="100" t="str">
        <f t="shared" si="35"/>
        <v/>
      </c>
    </row>
    <row r="569" spans="1:14">
      <c r="A569" s="118" t="str">
        <f t="shared" si="32"/>
        <v/>
      </c>
      <c r="B569" s="25"/>
      <c r="C569" s="105" t="str">
        <f>IF($B569&gt;0,VLOOKUP($B569,'State Agencies 070824'!$H:$L,3,FALSE),"")</f>
        <v/>
      </c>
      <c r="D569" s="23"/>
      <c r="E569" s="28"/>
      <c r="F569" s="105" t="str">
        <f>IF($D569&gt;0,VLOOKUP($D569,'ALN 070824'!$A:$C,2,FALSE),"")</f>
        <v/>
      </c>
      <c r="G569" s="44"/>
      <c r="H569" s="26"/>
      <c r="J569" s="100" t="str">
        <f t="shared" si="33"/>
        <v/>
      </c>
      <c r="K569" s="100" t="str">
        <f t="shared" si="34"/>
        <v/>
      </c>
      <c r="L569" s="105" t="str">
        <f>IF(ISBLANK($D569),"",MATCH($K569,SEFA!$K:$K,0))</f>
        <v/>
      </c>
      <c r="M569" s="105" t="str">
        <f>IF(ISBLANK($D569),"",MATCH($K569,'RECEIVED FROM NONSTATE'!$L:$L,0))</f>
        <v/>
      </c>
      <c r="N569" s="100" t="str">
        <f t="shared" si="35"/>
        <v/>
      </c>
    </row>
    <row r="570" spans="1:14">
      <c r="A570" s="118" t="str">
        <f t="shared" si="32"/>
        <v/>
      </c>
      <c r="B570" s="25"/>
      <c r="C570" s="105" t="str">
        <f>IF($B570&gt;0,VLOOKUP($B570,'State Agencies 070824'!$H:$L,3,FALSE),"")</f>
        <v/>
      </c>
      <c r="D570" s="23"/>
      <c r="E570" s="28"/>
      <c r="F570" s="105" t="str">
        <f>IF($D570&gt;0,VLOOKUP($D570,'ALN 070824'!$A:$C,2,FALSE),"")</f>
        <v/>
      </c>
      <c r="G570" s="44"/>
      <c r="H570" s="26"/>
      <c r="J570" s="100" t="str">
        <f t="shared" si="33"/>
        <v/>
      </c>
      <c r="K570" s="100" t="str">
        <f t="shared" si="34"/>
        <v/>
      </c>
      <c r="L570" s="105" t="str">
        <f>IF(ISBLANK($D570),"",MATCH($K570,SEFA!$K:$K,0))</f>
        <v/>
      </c>
      <c r="M570" s="105" t="str">
        <f>IF(ISBLANK($D570),"",MATCH($K570,'RECEIVED FROM NONSTATE'!$L:$L,0))</f>
        <v/>
      </c>
      <c r="N570" s="100" t="str">
        <f t="shared" si="35"/>
        <v/>
      </c>
    </row>
    <row r="571" spans="1:14">
      <c r="A571" s="118" t="str">
        <f t="shared" si="32"/>
        <v/>
      </c>
      <c r="B571" s="25"/>
      <c r="C571" s="105" t="str">
        <f>IF($B571&gt;0,VLOOKUP($B571,'State Agencies 070824'!$H:$L,3,FALSE),"")</f>
        <v/>
      </c>
      <c r="D571" s="23"/>
      <c r="E571" s="28"/>
      <c r="F571" s="105" t="str">
        <f>IF($D571&gt;0,VLOOKUP($D571,'ALN 070824'!$A:$C,2,FALSE),"")</f>
        <v/>
      </c>
      <c r="G571" s="44"/>
      <c r="H571" s="26"/>
      <c r="J571" s="100" t="str">
        <f t="shared" si="33"/>
        <v/>
      </c>
      <c r="K571" s="100" t="str">
        <f t="shared" si="34"/>
        <v/>
      </c>
      <c r="L571" s="105" t="str">
        <f>IF(ISBLANK($D571),"",MATCH($K571,SEFA!$K:$K,0))</f>
        <v/>
      </c>
      <c r="M571" s="105" t="str">
        <f>IF(ISBLANK($D571),"",MATCH($K571,'RECEIVED FROM NONSTATE'!$L:$L,0))</f>
        <v/>
      </c>
      <c r="N571" s="100" t="str">
        <f t="shared" si="35"/>
        <v/>
      </c>
    </row>
    <row r="572" spans="1:14">
      <c r="A572" s="118" t="str">
        <f t="shared" si="32"/>
        <v/>
      </c>
      <c r="B572" s="25"/>
      <c r="C572" s="105" t="str">
        <f>IF($B572&gt;0,VLOOKUP($B572,'State Agencies 070824'!$H:$L,3,FALSE),"")</f>
        <v/>
      </c>
      <c r="D572" s="23"/>
      <c r="E572" s="28"/>
      <c r="F572" s="105" t="str">
        <f>IF($D572&gt;0,VLOOKUP($D572,'ALN 070824'!$A:$C,2,FALSE),"")</f>
        <v/>
      </c>
      <c r="G572" s="44"/>
      <c r="H572" s="26"/>
      <c r="J572" s="100" t="str">
        <f t="shared" si="33"/>
        <v/>
      </c>
      <c r="K572" s="100" t="str">
        <f t="shared" si="34"/>
        <v/>
      </c>
      <c r="L572" s="105" t="str">
        <f>IF(ISBLANK($D572),"",MATCH($K572,SEFA!$K:$K,0))</f>
        <v/>
      </c>
      <c r="M572" s="105" t="str">
        <f>IF(ISBLANK($D572),"",MATCH($K572,'RECEIVED FROM NONSTATE'!$L:$L,0))</f>
        <v/>
      </c>
      <c r="N572" s="100" t="str">
        <f t="shared" si="35"/>
        <v/>
      </c>
    </row>
    <row r="573" spans="1:14">
      <c r="A573" s="118" t="str">
        <f t="shared" si="32"/>
        <v/>
      </c>
      <c r="B573" s="25"/>
      <c r="C573" s="105" t="str">
        <f>IF($B573&gt;0,VLOOKUP($B573,'State Agencies 070824'!$H:$L,3,FALSE),"")</f>
        <v/>
      </c>
      <c r="D573" s="23"/>
      <c r="E573" s="28"/>
      <c r="F573" s="105" t="str">
        <f>IF($D573&gt;0,VLOOKUP($D573,'ALN 070824'!$A:$C,2,FALSE),"")</f>
        <v/>
      </c>
      <c r="G573" s="44"/>
      <c r="H573" s="26"/>
      <c r="J573" s="100" t="str">
        <f t="shared" si="33"/>
        <v/>
      </c>
      <c r="K573" s="100" t="str">
        <f t="shared" si="34"/>
        <v/>
      </c>
      <c r="L573" s="105" t="str">
        <f>IF(ISBLANK($D573),"",MATCH($K573,SEFA!$K:$K,0))</f>
        <v/>
      </c>
      <c r="M573" s="105" t="str">
        <f>IF(ISBLANK($D573),"",MATCH($K573,'RECEIVED FROM NONSTATE'!$L:$L,0))</f>
        <v/>
      </c>
      <c r="N573" s="100" t="str">
        <f t="shared" si="35"/>
        <v/>
      </c>
    </row>
    <row r="574" spans="1:14">
      <c r="A574" s="118" t="str">
        <f t="shared" si="32"/>
        <v/>
      </c>
      <c r="B574" s="25"/>
      <c r="C574" s="105" t="str">
        <f>IF($B574&gt;0,VLOOKUP($B574,'State Agencies 070824'!$H:$L,3,FALSE),"")</f>
        <v/>
      </c>
      <c r="D574" s="23"/>
      <c r="E574" s="28"/>
      <c r="F574" s="105" t="str">
        <f>IF($D574&gt;0,VLOOKUP($D574,'ALN 070824'!$A:$C,2,FALSE),"")</f>
        <v/>
      </c>
      <c r="G574" s="44"/>
      <c r="H574" s="26"/>
      <c r="J574" s="100" t="str">
        <f t="shared" si="33"/>
        <v/>
      </c>
      <c r="K574" s="100" t="str">
        <f t="shared" si="34"/>
        <v/>
      </c>
      <c r="L574" s="105" t="str">
        <f>IF(ISBLANK($D574),"",MATCH($K574,SEFA!$K:$K,0))</f>
        <v/>
      </c>
      <c r="M574" s="105" t="str">
        <f>IF(ISBLANK($D574),"",MATCH($K574,'RECEIVED FROM NONSTATE'!$L:$L,0))</f>
        <v/>
      </c>
      <c r="N574" s="100" t="str">
        <f t="shared" si="35"/>
        <v/>
      </c>
    </row>
    <row r="575" spans="1:14">
      <c r="A575" s="118" t="str">
        <f t="shared" si="32"/>
        <v/>
      </c>
      <c r="B575" s="25"/>
      <c r="C575" s="105" t="str">
        <f>IF($B575&gt;0,VLOOKUP($B575,'State Agencies 070824'!$H:$L,3,FALSE),"")</f>
        <v/>
      </c>
      <c r="D575" s="23"/>
      <c r="E575" s="28"/>
      <c r="F575" s="105" t="str">
        <f>IF($D575&gt;0,VLOOKUP($D575,'ALN 070824'!$A:$C,2,FALSE),"")</f>
        <v/>
      </c>
      <c r="G575" s="44"/>
      <c r="H575" s="26"/>
      <c r="J575" s="100" t="str">
        <f t="shared" si="33"/>
        <v/>
      </c>
      <c r="K575" s="100" t="str">
        <f t="shared" si="34"/>
        <v/>
      </c>
      <c r="L575" s="105" t="str">
        <f>IF(ISBLANK($D575),"",MATCH($K575,SEFA!$K:$K,0))</f>
        <v/>
      </c>
      <c r="M575" s="105" t="str">
        <f>IF(ISBLANK($D575),"",MATCH($K575,'RECEIVED FROM NONSTATE'!$L:$L,0))</f>
        <v/>
      </c>
      <c r="N575" s="100" t="str">
        <f t="shared" si="35"/>
        <v/>
      </c>
    </row>
    <row r="576" spans="1:14">
      <c r="A576" s="118" t="str">
        <f t="shared" si="32"/>
        <v/>
      </c>
      <c r="B576" s="25"/>
      <c r="C576" s="105" t="str">
        <f>IF($B576&gt;0,VLOOKUP($B576,'State Agencies 070824'!$H:$L,3,FALSE),"")</f>
        <v/>
      </c>
      <c r="D576" s="23"/>
      <c r="E576" s="28"/>
      <c r="F576" s="105" t="str">
        <f>IF($D576&gt;0,VLOOKUP($D576,'ALN 070824'!$A:$C,2,FALSE),"")</f>
        <v/>
      </c>
      <c r="G576" s="44"/>
      <c r="H576" s="26"/>
      <c r="J576" s="100" t="str">
        <f t="shared" si="33"/>
        <v/>
      </c>
      <c r="K576" s="100" t="str">
        <f t="shared" si="34"/>
        <v/>
      </c>
      <c r="L576" s="105" t="str">
        <f>IF(ISBLANK($D576),"",MATCH($K576,SEFA!$K:$K,0))</f>
        <v/>
      </c>
      <c r="M576" s="105" t="str">
        <f>IF(ISBLANK($D576),"",MATCH($K576,'RECEIVED FROM NONSTATE'!$L:$L,0))</f>
        <v/>
      </c>
      <c r="N576" s="100" t="str">
        <f t="shared" si="35"/>
        <v/>
      </c>
    </row>
    <row r="577" spans="1:14">
      <c r="A577" s="118" t="str">
        <f t="shared" si="32"/>
        <v/>
      </c>
      <c r="B577" s="25"/>
      <c r="C577" s="105" t="str">
        <f>IF($B577&gt;0,VLOOKUP($B577,'State Agencies 070824'!$H:$L,3,FALSE),"")</f>
        <v/>
      </c>
      <c r="D577" s="23"/>
      <c r="E577" s="28"/>
      <c r="F577" s="105" t="str">
        <f>IF($D577&gt;0,VLOOKUP($D577,'ALN 070824'!$A:$C,2,FALSE),"")</f>
        <v/>
      </c>
      <c r="G577" s="44"/>
      <c r="H577" s="26"/>
      <c r="J577" s="100" t="str">
        <f t="shared" si="33"/>
        <v/>
      </c>
      <c r="K577" s="100" t="str">
        <f t="shared" si="34"/>
        <v/>
      </c>
      <c r="L577" s="105" t="str">
        <f>IF(ISBLANK($D577),"",MATCH($K577,SEFA!$K:$K,0))</f>
        <v/>
      </c>
      <c r="M577" s="105" t="str">
        <f>IF(ISBLANK($D577),"",MATCH($K577,'RECEIVED FROM NONSTATE'!$L:$L,0))</f>
        <v/>
      </c>
      <c r="N577" s="100" t="str">
        <f t="shared" si="35"/>
        <v/>
      </c>
    </row>
    <row r="578" spans="1:14">
      <c r="A578" s="118" t="str">
        <f t="shared" si="32"/>
        <v/>
      </c>
      <c r="B578" s="25"/>
      <c r="C578" s="105" t="str">
        <f>IF($B578&gt;0,VLOOKUP($B578,'State Agencies 070824'!$H:$L,3,FALSE),"")</f>
        <v/>
      </c>
      <c r="D578" s="23"/>
      <c r="E578" s="28"/>
      <c r="F578" s="105" t="str">
        <f>IF($D578&gt;0,VLOOKUP($D578,'ALN 070824'!$A:$C,2,FALSE),"")</f>
        <v/>
      </c>
      <c r="G578" s="44"/>
      <c r="H578" s="26"/>
      <c r="J578" s="100" t="str">
        <f t="shared" si="33"/>
        <v/>
      </c>
      <c r="K578" s="100" t="str">
        <f t="shared" si="34"/>
        <v/>
      </c>
      <c r="L578" s="105" t="str">
        <f>IF(ISBLANK($D578),"",MATCH($K578,SEFA!$K:$K,0))</f>
        <v/>
      </c>
      <c r="M578" s="105" t="str">
        <f>IF(ISBLANK($D578),"",MATCH($K578,'RECEIVED FROM NONSTATE'!$L:$L,0))</f>
        <v/>
      </c>
      <c r="N578" s="100" t="str">
        <f t="shared" si="35"/>
        <v/>
      </c>
    </row>
    <row r="579" spans="1:14">
      <c r="A579" s="118" t="str">
        <f t="shared" si="32"/>
        <v/>
      </c>
      <c r="B579" s="25"/>
      <c r="C579" s="105" t="str">
        <f>IF($B579&gt;0,VLOOKUP($B579,'State Agencies 070824'!$H:$L,3,FALSE),"")</f>
        <v/>
      </c>
      <c r="D579" s="23"/>
      <c r="E579" s="28"/>
      <c r="F579" s="105" t="str">
        <f>IF($D579&gt;0,VLOOKUP($D579,'ALN 070824'!$A:$C,2,FALSE),"")</f>
        <v/>
      </c>
      <c r="G579" s="44"/>
      <c r="H579" s="26"/>
      <c r="J579" s="100" t="str">
        <f t="shared" si="33"/>
        <v/>
      </c>
      <c r="K579" s="100" t="str">
        <f t="shared" si="34"/>
        <v/>
      </c>
      <c r="L579" s="105" t="str">
        <f>IF(ISBLANK($D579),"",MATCH($K579,SEFA!$K:$K,0))</f>
        <v/>
      </c>
      <c r="M579" s="105" t="str">
        <f>IF(ISBLANK($D579),"",MATCH($K579,'RECEIVED FROM NONSTATE'!$L:$L,0))</f>
        <v/>
      </c>
      <c r="N579" s="100" t="str">
        <f t="shared" si="35"/>
        <v/>
      </c>
    </row>
    <row r="580" spans="1:14">
      <c r="A580" s="118" t="str">
        <f t="shared" si="32"/>
        <v/>
      </c>
      <c r="B580" s="25"/>
      <c r="C580" s="105" t="str">
        <f>IF($B580&gt;0,VLOOKUP($B580,'State Agencies 070824'!$H:$L,3,FALSE),"")</f>
        <v/>
      </c>
      <c r="D580" s="23"/>
      <c r="E580" s="28"/>
      <c r="F580" s="105" t="str">
        <f>IF($D580&gt;0,VLOOKUP($D580,'ALN 070824'!$A:$C,2,FALSE),"")</f>
        <v/>
      </c>
      <c r="G580" s="44"/>
      <c r="H580" s="26"/>
      <c r="J580" s="100" t="str">
        <f t="shared" si="33"/>
        <v/>
      </c>
      <c r="K580" s="100" t="str">
        <f t="shared" si="34"/>
        <v/>
      </c>
      <c r="L580" s="105" t="str">
        <f>IF(ISBLANK($D580),"",MATCH($K580,SEFA!$K:$K,0))</f>
        <v/>
      </c>
      <c r="M580" s="105" t="str">
        <f>IF(ISBLANK($D580),"",MATCH($K580,'RECEIVED FROM NONSTATE'!$L:$L,0))</f>
        <v/>
      </c>
      <c r="N580" s="100" t="str">
        <f t="shared" si="35"/>
        <v/>
      </c>
    </row>
    <row r="581" spans="1:14">
      <c r="A581" s="118" t="str">
        <f t="shared" si="32"/>
        <v/>
      </c>
      <c r="B581" s="25"/>
      <c r="C581" s="105" t="str">
        <f>IF($B581&gt;0,VLOOKUP($B581,'State Agencies 070824'!$H:$L,3,FALSE),"")</f>
        <v/>
      </c>
      <c r="D581" s="23"/>
      <c r="E581" s="28"/>
      <c r="F581" s="105" t="str">
        <f>IF($D581&gt;0,VLOOKUP($D581,'ALN 070824'!$A:$C,2,FALSE),"")</f>
        <v/>
      </c>
      <c r="G581" s="44"/>
      <c r="H581" s="26"/>
      <c r="J581" s="100" t="str">
        <f t="shared" si="33"/>
        <v/>
      </c>
      <c r="K581" s="100" t="str">
        <f t="shared" si="34"/>
        <v/>
      </c>
      <c r="L581" s="105" t="str">
        <f>IF(ISBLANK($D581),"",MATCH($K581,SEFA!$K:$K,0))</f>
        <v/>
      </c>
      <c r="M581" s="105" t="str">
        <f>IF(ISBLANK($D581),"",MATCH($K581,'RECEIVED FROM NONSTATE'!$L:$L,0))</f>
        <v/>
      </c>
      <c r="N581" s="100" t="str">
        <f t="shared" si="35"/>
        <v/>
      </c>
    </row>
    <row r="582" spans="1:14">
      <c r="A582" s="118" t="str">
        <f t="shared" si="32"/>
        <v/>
      </c>
      <c r="B582" s="25"/>
      <c r="C582" s="105" t="str">
        <f>IF($B582&gt;0,VLOOKUP($B582,'State Agencies 070824'!$H:$L,3,FALSE),"")</f>
        <v/>
      </c>
      <c r="D582" s="23"/>
      <c r="E582" s="28"/>
      <c r="F582" s="105" t="str">
        <f>IF($D582&gt;0,VLOOKUP($D582,'ALN 070824'!$A:$C,2,FALSE),"")</f>
        <v/>
      </c>
      <c r="G582" s="44"/>
      <c r="H582" s="26"/>
      <c r="J582" s="100" t="str">
        <f t="shared" si="33"/>
        <v/>
      </c>
      <c r="K582" s="100" t="str">
        <f t="shared" si="34"/>
        <v/>
      </c>
      <c r="L582" s="105" t="str">
        <f>IF(ISBLANK($D582),"",MATCH($K582,SEFA!$K:$K,0))</f>
        <v/>
      </c>
      <c r="M582" s="105" t="str">
        <f>IF(ISBLANK($D582),"",MATCH($K582,'RECEIVED FROM NONSTATE'!$L:$L,0))</f>
        <v/>
      </c>
      <c r="N582" s="100" t="str">
        <f t="shared" si="35"/>
        <v/>
      </c>
    </row>
    <row r="583" spans="1:14">
      <c r="A583" s="118" t="str">
        <f t="shared" si="32"/>
        <v/>
      </c>
      <c r="B583" s="25"/>
      <c r="C583" s="105" t="str">
        <f>IF($B583&gt;0,VLOOKUP($B583,'State Agencies 070824'!$H:$L,3,FALSE),"")</f>
        <v/>
      </c>
      <c r="D583" s="23"/>
      <c r="E583" s="28"/>
      <c r="F583" s="105" t="str">
        <f>IF($D583&gt;0,VLOOKUP($D583,'ALN 070824'!$A:$C,2,FALSE),"")</f>
        <v/>
      </c>
      <c r="G583" s="44"/>
      <c r="H583" s="26"/>
      <c r="J583" s="100" t="str">
        <f t="shared" si="33"/>
        <v/>
      </c>
      <c r="K583" s="100" t="str">
        <f t="shared" si="34"/>
        <v/>
      </c>
      <c r="L583" s="105" t="str">
        <f>IF(ISBLANK($D583),"",MATCH($K583,SEFA!$K:$K,0))</f>
        <v/>
      </c>
      <c r="M583" s="105" t="str">
        <f>IF(ISBLANK($D583),"",MATCH($K583,'RECEIVED FROM NONSTATE'!$L:$L,0))</f>
        <v/>
      </c>
      <c r="N583" s="100" t="str">
        <f t="shared" si="35"/>
        <v/>
      </c>
    </row>
    <row r="584" spans="1:14">
      <c r="A584" s="118" t="str">
        <f t="shared" si="32"/>
        <v/>
      </c>
      <c r="B584" s="25"/>
      <c r="C584" s="105" t="str">
        <f>IF($B584&gt;0,VLOOKUP($B584,'State Agencies 070824'!$H:$L,3,FALSE),"")</f>
        <v/>
      </c>
      <c r="D584" s="23"/>
      <c r="E584" s="28"/>
      <c r="F584" s="105" t="str">
        <f>IF($D584&gt;0,VLOOKUP($D584,'ALN 070824'!$A:$C,2,FALSE),"")</f>
        <v/>
      </c>
      <c r="G584" s="44"/>
      <c r="H584" s="26"/>
      <c r="J584" s="100" t="str">
        <f t="shared" si="33"/>
        <v/>
      </c>
      <c r="K584" s="100" t="str">
        <f t="shared" si="34"/>
        <v/>
      </c>
      <c r="L584" s="105" t="str">
        <f>IF(ISBLANK($D584),"",MATCH($K584,SEFA!$K:$K,0))</f>
        <v/>
      </c>
      <c r="M584" s="105" t="str">
        <f>IF(ISBLANK($D584),"",MATCH($K584,'RECEIVED FROM NONSTATE'!$L:$L,0))</f>
        <v/>
      </c>
      <c r="N584" s="100" t="str">
        <f t="shared" si="35"/>
        <v/>
      </c>
    </row>
    <row r="585" spans="1:14">
      <c r="A585" s="118" t="str">
        <f t="shared" ref="A585:A648" si="36">IF($B585=0,"",$B$2)</f>
        <v/>
      </c>
      <c r="B585" s="25"/>
      <c r="C585" s="105" t="str">
        <f>IF($B585&gt;0,VLOOKUP($B585,'State Agencies 070824'!$H:$L,3,FALSE),"")</f>
        <v/>
      </c>
      <c r="D585" s="23"/>
      <c r="E585" s="28"/>
      <c r="F585" s="105" t="str">
        <f>IF($D585&gt;0,VLOOKUP($D585,'ALN 070824'!$A:$C,2,FALSE),"")</f>
        <v/>
      </c>
      <c r="G585" s="44"/>
      <c r="H585" s="26"/>
      <c r="J585" s="100" t="str">
        <f t="shared" ref="J585:J648" si="37">IF(OR(D585="84.425",D585="84.032"),"Please complete the ALN with alpha character.",IFERROR(IF(AND(F585="Other Assistance",ISBLANK(H585)),"Program Name required, please provide the Other ID Number (if applicable).",""),""))</f>
        <v/>
      </c>
      <c r="K585" s="100" t="str">
        <f t="shared" ref="K585:K648" si="38">CONCATENATE($D585,$E585)</f>
        <v/>
      </c>
      <c r="L585" s="105" t="str">
        <f>IF(ISBLANK($D585),"",MATCH($K585,SEFA!$K:$K,0))</f>
        <v/>
      </c>
      <c r="M585" s="105" t="str">
        <f>IF(ISBLANK($D585),"",MATCH($K585,'RECEIVED FROM NONSTATE'!$L:$L,0))</f>
        <v/>
      </c>
      <c r="N585" s="100" t="str">
        <f t="shared" ref="N585:N648" si="39">CONCATENATE($B585,$D585,$E585,$H585)</f>
        <v/>
      </c>
    </row>
    <row r="586" spans="1:14">
      <c r="A586" s="118" t="str">
        <f t="shared" si="36"/>
        <v/>
      </c>
      <c r="B586" s="25"/>
      <c r="C586" s="105" t="str">
        <f>IF($B586&gt;0,VLOOKUP($B586,'State Agencies 070824'!$H:$L,3,FALSE),"")</f>
        <v/>
      </c>
      <c r="D586" s="23"/>
      <c r="E586" s="28"/>
      <c r="F586" s="105" t="str">
        <f>IF($D586&gt;0,VLOOKUP($D586,'ALN 070824'!$A:$C,2,FALSE),"")</f>
        <v/>
      </c>
      <c r="G586" s="44"/>
      <c r="H586" s="26"/>
      <c r="J586" s="100" t="str">
        <f t="shared" si="37"/>
        <v/>
      </c>
      <c r="K586" s="100" t="str">
        <f t="shared" si="38"/>
        <v/>
      </c>
      <c r="L586" s="105" t="str">
        <f>IF(ISBLANK($D586),"",MATCH($K586,SEFA!$K:$K,0))</f>
        <v/>
      </c>
      <c r="M586" s="105" t="str">
        <f>IF(ISBLANK($D586),"",MATCH($K586,'RECEIVED FROM NONSTATE'!$L:$L,0))</f>
        <v/>
      </c>
      <c r="N586" s="100" t="str">
        <f t="shared" si="39"/>
        <v/>
      </c>
    </row>
    <row r="587" spans="1:14">
      <c r="A587" s="118" t="str">
        <f t="shared" si="36"/>
        <v/>
      </c>
      <c r="B587" s="25"/>
      <c r="C587" s="105" t="str">
        <f>IF($B587&gt;0,VLOOKUP($B587,'State Agencies 070824'!$H:$L,3,FALSE),"")</f>
        <v/>
      </c>
      <c r="D587" s="23"/>
      <c r="E587" s="28"/>
      <c r="F587" s="105" t="str">
        <f>IF($D587&gt;0,VLOOKUP($D587,'ALN 070824'!$A:$C,2,FALSE),"")</f>
        <v/>
      </c>
      <c r="G587" s="44"/>
      <c r="H587" s="26"/>
      <c r="J587" s="100" t="str">
        <f t="shared" si="37"/>
        <v/>
      </c>
      <c r="K587" s="100" t="str">
        <f t="shared" si="38"/>
        <v/>
      </c>
      <c r="L587" s="105" t="str">
        <f>IF(ISBLANK($D587),"",MATCH($K587,SEFA!$K:$K,0))</f>
        <v/>
      </c>
      <c r="M587" s="105" t="str">
        <f>IF(ISBLANK($D587),"",MATCH($K587,'RECEIVED FROM NONSTATE'!$L:$L,0))</f>
        <v/>
      </c>
      <c r="N587" s="100" t="str">
        <f t="shared" si="39"/>
        <v/>
      </c>
    </row>
    <row r="588" spans="1:14">
      <c r="A588" s="118" t="str">
        <f t="shared" si="36"/>
        <v/>
      </c>
      <c r="B588" s="25"/>
      <c r="C588" s="105" t="str">
        <f>IF($B588&gt;0,VLOOKUP($B588,'State Agencies 070824'!$H:$L,3,FALSE),"")</f>
        <v/>
      </c>
      <c r="D588" s="23"/>
      <c r="E588" s="28"/>
      <c r="F588" s="105" t="str">
        <f>IF($D588&gt;0,VLOOKUP($D588,'ALN 070824'!$A:$C,2,FALSE),"")</f>
        <v/>
      </c>
      <c r="G588" s="44"/>
      <c r="H588" s="26"/>
      <c r="J588" s="100" t="str">
        <f t="shared" si="37"/>
        <v/>
      </c>
      <c r="K588" s="100" t="str">
        <f t="shared" si="38"/>
        <v/>
      </c>
      <c r="L588" s="105" t="str">
        <f>IF(ISBLANK($D588),"",MATCH($K588,SEFA!$K:$K,0))</f>
        <v/>
      </c>
      <c r="M588" s="105" t="str">
        <f>IF(ISBLANK($D588),"",MATCH($K588,'RECEIVED FROM NONSTATE'!$L:$L,0))</f>
        <v/>
      </c>
      <c r="N588" s="100" t="str">
        <f t="shared" si="39"/>
        <v/>
      </c>
    </row>
    <row r="589" spans="1:14">
      <c r="A589" s="118" t="str">
        <f t="shared" si="36"/>
        <v/>
      </c>
      <c r="B589" s="25"/>
      <c r="C589" s="105" t="str">
        <f>IF($B589&gt;0,VLOOKUP($B589,'State Agencies 070824'!$H:$L,3,FALSE),"")</f>
        <v/>
      </c>
      <c r="D589" s="23"/>
      <c r="E589" s="28"/>
      <c r="F589" s="105" t="str">
        <f>IF($D589&gt;0,VLOOKUP($D589,'ALN 070824'!$A:$C,2,FALSE),"")</f>
        <v/>
      </c>
      <c r="G589" s="44"/>
      <c r="H589" s="26"/>
      <c r="J589" s="100" t="str">
        <f t="shared" si="37"/>
        <v/>
      </c>
      <c r="K589" s="100" t="str">
        <f t="shared" si="38"/>
        <v/>
      </c>
      <c r="L589" s="105" t="str">
        <f>IF(ISBLANK($D589),"",MATCH($K589,SEFA!$K:$K,0))</f>
        <v/>
      </c>
      <c r="M589" s="105" t="str">
        <f>IF(ISBLANK($D589),"",MATCH($K589,'RECEIVED FROM NONSTATE'!$L:$L,0))</f>
        <v/>
      </c>
      <c r="N589" s="100" t="str">
        <f t="shared" si="39"/>
        <v/>
      </c>
    </row>
    <row r="590" spans="1:14">
      <c r="A590" s="118" t="str">
        <f t="shared" si="36"/>
        <v/>
      </c>
      <c r="B590" s="25"/>
      <c r="C590" s="105" t="str">
        <f>IF($B590&gt;0,VLOOKUP($B590,'State Agencies 070824'!$H:$L,3,FALSE),"")</f>
        <v/>
      </c>
      <c r="D590" s="23"/>
      <c r="E590" s="28"/>
      <c r="F590" s="105" t="str">
        <f>IF($D590&gt;0,VLOOKUP($D590,'ALN 070824'!$A:$C,2,FALSE),"")</f>
        <v/>
      </c>
      <c r="G590" s="44"/>
      <c r="H590" s="26"/>
      <c r="J590" s="100" t="str">
        <f t="shared" si="37"/>
        <v/>
      </c>
      <c r="K590" s="100" t="str">
        <f t="shared" si="38"/>
        <v/>
      </c>
      <c r="L590" s="105" t="str">
        <f>IF(ISBLANK($D590),"",MATCH($K590,SEFA!$K:$K,0))</f>
        <v/>
      </c>
      <c r="M590" s="105" t="str">
        <f>IF(ISBLANK($D590),"",MATCH($K590,'RECEIVED FROM NONSTATE'!$L:$L,0))</f>
        <v/>
      </c>
      <c r="N590" s="100" t="str">
        <f t="shared" si="39"/>
        <v/>
      </c>
    </row>
    <row r="591" spans="1:14">
      <c r="A591" s="118" t="str">
        <f t="shared" si="36"/>
        <v/>
      </c>
      <c r="B591" s="25"/>
      <c r="C591" s="105" t="str">
        <f>IF($B591&gt;0,VLOOKUP($B591,'State Agencies 070824'!$H:$L,3,FALSE),"")</f>
        <v/>
      </c>
      <c r="D591" s="23"/>
      <c r="E591" s="28"/>
      <c r="F591" s="105" t="str">
        <f>IF($D591&gt;0,VLOOKUP($D591,'ALN 070824'!$A:$C,2,FALSE),"")</f>
        <v/>
      </c>
      <c r="G591" s="44"/>
      <c r="H591" s="26"/>
      <c r="J591" s="100" t="str">
        <f t="shared" si="37"/>
        <v/>
      </c>
      <c r="K591" s="100" t="str">
        <f t="shared" si="38"/>
        <v/>
      </c>
      <c r="L591" s="105" t="str">
        <f>IF(ISBLANK($D591),"",MATCH($K591,SEFA!$K:$K,0))</f>
        <v/>
      </c>
      <c r="M591" s="105" t="str">
        <f>IF(ISBLANK($D591),"",MATCH($K591,'RECEIVED FROM NONSTATE'!$L:$L,0))</f>
        <v/>
      </c>
      <c r="N591" s="100" t="str">
        <f t="shared" si="39"/>
        <v/>
      </c>
    </row>
    <row r="592" spans="1:14">
      <c r="A592" s="118" t="str">
        <f t="shared" si="36"/>
        <v/>
      </c>
      <c r="B592" s="25"/>
      <c r="C592" s="105" t="str">
        <f>IF($B592&gt;0,VLOOKUP($B592,'State Agencies 070824'!$H:$L,3,FALSE),"")</f>
        <v/>
      </c>
      <c r="D592" s="23"/>
      <c r="E592" s="28"/>
      <c r="F592" s="105" t="str">
        <f>IF($D592&gt;0,VLOOKUP($D592,'ALN 070824'!$A:$C,2,FALSE),"")</f>
        <v/>
      </c>
      <c r="G592" s="44"/>
      <c r="H592" s="26"/>
      <c r="J592" s="100" t="str">
        <f t="shared" si="37"/>
        <v/>
      </c>
      <c r="K592" s="100" t="str">
        <f t="shared" si="38"/>
        <v/>
      </c>
      <c r="L592" s="105" t="str">
        <f>IF(ISBLANK($D592),"",MATCH($K592,SEFA!$K:$K,0))</f>
        <v/>
      </c>
      <c r="M592" s="105" t="str">
        <f>IF(ISBLANK($D592),"",MATCH($K592,'RECEIVED FROM NONSTATE'!$L:$L,0))</f>
        <v/>
      </c>
      <c r="N592" s="100" t="str">
        <f t="shared" si="39"/>
        <v/>
      </c>
    </row>
    <row r="593" spans="1:14">
      <c r="A593" s="118" t="str">
        <f t="shared" si="36"/>
        <v/>
      </c>
      <c r="B593" s="25"/>
      <c r="C593" s="105" t="str">
        <f>IF($B593&gt;0,VLOOKUP($B593,'State Agencies 070824'!$H:$L,3,FALSE),"")</f>
        <v/>
      </c>
      <c r="D593" s="23"/>
      <c r="E593" s="28"/>
      <c r="F593" s="105" t="str">
        <f>IF($D593&gt;0,VLOOKUP($D593,'ALN 070824'!$A:$C,2,FALSE),"")</f>
        <v/>
      </c>
      <c r="G593" s="44"/>
      <c r="H593" s="26"/>
      <c r="J593" s="100" t="str">
        <f t="shared" si="37"/>
        <v/>
      </c>
      <c r="K593" s="100" t="str">
        <f t="shared" si="38"/>
        <v/>
      </c>
      <c r="L593" s="105" t="str">
        <f>IF(ISBLANK($D593),"",MATCH($K593,SEFA!$K:$K,0))</f>
        <v/>
      </c>
      <c r="M593" s="105" t="str">
        <f>IF(ISBLANK($D593),"",MATCH($K593,'RECEIVED FROM NONSTATE'!$L:$L,0))</f>
        <v/>
      </c>
      <c r="N593" s="100" t="str">
        <f t="shared" si="39"/>
        <v/>
      </c>
    </row>
    <row r="594" spans="1:14">
      <c r="A594" s="118" t="str">
        <f t="shared" si="36"/>
        <v/>
      </c>
      <c r="B594" s="25"/>
      <c r="C594" s="105" t="str">
        <f>IF($B594&gt;0,VLOOKUP($B594,'State Agencies 070824'!$H:$L,3,FALSE),"")</f>
        <v/>
      </c>
      <c r="D594" s="23"/>
      <c r="E594" s="28"/>
      <c r="F594" s="105" t="str">
        <f>IF($D594&gt;0,VLOOKUP($D594,'ALN 070824'!$A:$C,2,FALSE),"")</f>
        <v/>
      </c>
      <c r="G594" s="44"/>
      <c r="H594" s="26"/>
      <c r="J594" s="100" t="str">
        <f t="shared" si="37"/>
        <v/>
      </c>
      <c r="K594" s="100" t="str">
        <f t="shared" si="38"/>
        <v/>
      </c>
      <c r="L594" s="105" t="str">
        <f>IF(ISBLANK($D594),"",MATCH($K594,SEFA!$K:$K,0))</f>
        <v/>
      </c>
      <c r="M594" s="105" t="str">
        <f>IF(ISBLANK($D594),"",MATCH($K594,'RECEIVED FROM NONSTATE'!$L:$L,0))</f>
        <v/>
      </c>
      <c r="N594" s="100" t="str">
        <f t="shared" si="39"/>
        <v/>
      </c>
    </row>
    <row r="595" spans="1:14">
      <c r="A595" s="118" t="str">
        <f t="shared" si="36"/>
        <v/>
      </c>
      <c r="B595" s="25"/>
      <c r="C595" s="105" t="str">
        <f>IF($B595&gt;0,VLOOKUP($B595,'State Agencies 070824'!$H:$L,3,FALSE),"")</f>
        <v/>
      </c>
      <c r="D595" s="23"/>
      <c r="E595" s="28"/>
      <c r="F595" s="105" t="str">
        <f>IF($D595&gt;0,VLOOKUP($D595,'ALN 070824'!$A:$C,2,FALSE),"")</f>
        <v/>
      </c>
      <c r="G595" s="44"/>
      <c r="H595" s="26"/>
      <c r="J595" s="100" t="str">
        <f t="shared" si="37"/>
        <v/>
      </c>
      <c r="K595" s="100" t="str">
        <f t="shared" si="38"/>
        <v/>
      </c>
      <c r="L595" s="105" t="str">
        <f>IF(ISBLANK($D595),"",MATCH($K595,SEFA!$K:$K,0))</f>
        <v/>
      </c>
      <c r="M595" s="105" t="str">
        <f>IF(ISBLANK($D595),"",MATCH($K595,'RECEIVED FROM NONSTATE'!$L:$L,0))</f>
        <v/>
      </c>
      <c r="N595" s="100" t="str">
        <f t="shared" si="39"/>
        <v/>
      </c>
    </row>
    <row r="596" spans="1:14">
      <c r="A596" s="118" t="str">
        <f t="shared" si="36"/>
        <v/>
      </c>
      <c r="B596" s="25"/>
      <c r="C596" s="105" t="str">
        <f>IF($B596&gt;0,VLOOKUP($B596,'State Agencies 070824'!$H:$L,3,FALSE),"")</f>
        <v/>
      </c>
      <c r="D596" s="23"/>
      <c r="E596" s="28"/>
      <c r="F596" s="105" t="str">
        <f>IF($D596&gt;0,VLOOKUP($D596,'ALN 070824'!$A:$C,2,FALSE),"")</f>
        <v/>
      </c>
      <c r="G596" s="44"/>
      <c r="H596" s="26"/>
      <c r="J596" s="100" t="str">
        <f t="shared" si="37"/>
        <v/>
      </c>
      <c r="K596" s="100" t="str">
        <f t="shared" si="38"/>
        <v/>
      </c>
      <c r="L596" s="105" t="str">
        <f>IF(ISBLANK($D596),"",MATCH($K596,SEFA!$K:$K,0))</f>
        <v/>
      </c>
      <c r="M596" s="105" t="str">
        <f>IF(ISBLANK($D596),"",MATCH($K596,'RECEIVED FROM NONSTATE'!$L:$L,0))</f>
        <v/>
      </c>
      <c r="N596" s="100" t="str">
        <f t="shared" si="39"/>
        <v/>
      </c>
    </row>
    <row r="597" spans="1:14">
      <c r="A597" s="118" t="str">
        <f t="shared" si="36"/>
        <v/>
      </c>
      <c r="B597" s="25"/>
      <c r="C597" s="105" t="str">
        <f>IF($B597&gt;0,VLOOKUP($B597,'State Agencies 070824'!$H:$L,3,FALSE),"")</f>
        <v/>
      </c>
      <c r="D597" s="23"/>
      <c r="E597" s="28"/>
      <c r="F597" s="105" t="str">
        <f>IF($D597&gt;0,VLOOKUP($D597,'ALN 070824'!$A:$C,2,FALSE),"")</f>
        <v/>
      </c>
      <c r="G597" s="44"/>
      <c r="H597" s="26"/>
      <c r="J597" s="100" t="str">
        <f t="shared" si="37"/>
        <v/>
      </c>
      <c r="K597" s="100" t="str">
        <f t="shared" si="38"/>
        <v/>
      </c>
      <c r="L597" s="105" t="str">
        <f>IF(ISBLANK($D597),"",MATCH($K597,SEFA!$K:$K,0))</f>
        <v/>
      </c>
      <c r="M597" s="105" t="str">
        <f>IF(ISBLANK($D597),"",MATCH($K597,'RECEIVED FROM NONSTATE'!$L:$L,0))</f>
        <v/>
      </c>
      <c r="N597" s="100" t="str">
        <f t="shared" si="39"/>
        <v/>
      </c>
    </row>
    <row r="598" spans="1:14">
      <c r="A598" s="118" t="str">
        <f t="shared" si="36"/>
        <v/>
      </c>
      <c r="B598" s="25"/>
      <c r="C598" s="105" t="str">
        <f>IF($B598&gt;0,VLOOKUP($B598,'State Agencies 070824'!$H:$L,3,FALSE),"")</f>
        <v/>
      </c>
      <c r="D598" s="23"/>
      <c r="E598" s="28"/>
      <c r="F598" s="105" t="str">
        <f>IF($D598&gt;0,VLOOKUP($D598,'ALN 070824'!$A:$C,2,FALSE),"")</f>
        <v/>
      </c>
      <c r="G598" s="44"/>
      <c r="H598" s="26"/>
      <c r="J598" s="100" t="str">
        <f t="shared" si="37"/>
        <v/>
      </c>
      <c r="K598" s="100" t="str">
        <f t="shared" si="38"/>
        <v/>
      </c>
      <c r="L598" s="105" t="str">
        <f>IF(ISBLANK($D598),"",MATCH($K598,SEFA!$K:$K,0))</f>
        <v/>
      </c>
      <c r="M598" s="105" t="str">
        <f>IF(ISBLANK($D598),"",MATCH($K598,'RECEIVED FROM NONSTATE'!$L:$L,0))</f>
        <v/>
      </c>
      <c r="N598" s="100" t="str">
        <f t="shared" si="39"/>
        <v/>
      </c>
    </row>
    <row r="599" spans="1:14">
      <c r="A599" s="118" t="str">
        <f t="shared" si="36"/>
        <v/>
      </c>
      <c r="B599" s="25"/>
      <c r="C599" s="105" t="str">
        <f>IF($B599&gt;0,VLOOKUP($B599,'State Agencies 070824'!$H:$L,3,FALSE),"")</f>
        <v/>
      </c>
      <c r="D599" s="23"/>
      <c r="E599" s="28"/>
      <c r="F599" s="105" t="str">
        <f>IF($D599&gt;0,VLOOKUP($D599,'ALN 070824'!$A:$C,2,FALSE),"")</f>
        <v/>
      </c>
      <c r="G599" s="44"/>
      <c r="H599" s="26"/>
      <c r="J599" s="100" t="str">
        <f t="shared" si="37"/>
        <v/>
      </c>
      <c r="K599" s="100" t="str">
        <f t="shared" si="38"/>
        <v/>
      </c>
      <c r="L599" s="105" t="str">
        <f>IF(ISBLANK($D599),"",MATCH($K599,SEFA!$K:$K,0))</f>
        <v/>
      </c>
      <c r="M599" s="105" t="str">
        <f>IF(ISBLANK($D599),"",MATCH($K599,'RECEIVED FROM NONSTATE'!$L:$L,0))</f>
        <v/>
      </c>
      <c r="N599" s="100" t="str">
        <f t="shared" si="39"/>
        <v/>
      </c>
    </row>
    <row r="600" spans="1:14">
      <c r="A600" s="118" t="str">
        <f t="shared" si="36"/>
        <v/>
      </c>
      <c r="B600" s="25"/>
      <c r="C600" s="105" t="str">
        <f>IF($B600&gt;0,VLOOKUP($B600,'State Agencies 070824'!$H:$L,3,FALSE),"")</f>
        <v/>
      </c>
      <c r="D600" s="23"/>
      <c r="E600" s="28"/>
      <c r="F600" s="105" t="str">
        <f>IF($D600&gt;0,VLOOKUP($D600,'ALN 070824'!$A:$C,2,FALSE),"")</f>
        <v/>
      </c>
      <c r="G600" s="44"/>
      <c r="H600" s="26"/>
      <c r="J600" s="100" t="str">
        <f t="shared" si="37"/>
        <v/>
      </c>
      <c r="K600" s="100" t="str">
        <f t="shared" si="38"/>
        <v/>
      </c>
      <c r="L600" s="105" t="str">
        <f>IF(ISBLANK($D600),"",MATCH($K600,SEFA!$K:$K,0))</f>
        <v/>
      </c>
      <c r="M600" s="105" t="str">
        <f>IF(ISBLANK($D600),"",MATCH($K600,'RECEIVED FROM NONSTATE'!$L:$L,0))</f>
        <v/>
      </c>
      <c r="N600" s="100" t="str">
        <f t="shared" si="39"/>
        <v/>
      </c>
    </row>
    <row r="601" spans="1:14">
      <c r="A601" s="118" t="str">
        <f t="shared" si="36"/>
        <v/>
      </c>
      <c r="B601" s="25"/>
      <c r="C601" s="105" t="str">
        <f>IF($B601&gt;0,VLOOKUP($B601,'State Agencies 070824'!$H:$L,3,FALSE),"")</f>
        <v/>
      </c>
      <c r="D601" s="23"/>
      <c r="E601" s="28"/>
      <c r="F601" s="105" t="str">
        <f>IF($D601&gt;0,VLOOKUP($D601,'ALN 070824'!$A:$C,2,FALSE),"")</f>
        <v/>
      </c>
      <c r="G601" s="44"/>
      <c r="H601" s="26"/>
      <c r="J601" s="100" t="str">
        <f t="shared" si="37"/>
        <v/>
      </c>
      <c r="K601" s="100" t="str">
        <f t="shared" si="38"/>
        <v/>
      </c>
      <c r="L601" s="105" t="str">
        <f>IF(ISBLANK($D601),"",MATCH($K601,SEFA!$K:$K,0))</f>
        <v/>
      </c>
      <c r="M601" s="105" t="str">
        <f>IF(ISBLANK($D601),"",MATCH($K601,'RECEIVED FROM NONSTATE'!$L:$L,0))</f>
        <v/>
      </c>
      <c r="N601" s="100" t="str">
        <f t="shared" si="39"/>
        <v/>
      </c>
    </row>
    <row r="602" spans="1:14">
      <c r="A602" s="118" t="str">
        <f t="shared" si="36"/>
        <v/>
      </c>
      <c r="B602" s="25"/>
      <c r="C602" s="105" t="str">
        <f>IF($B602&gt;0,VLOOKUP($B602,'State Agencies 070824'!$H:$L,3,FALSE),"")</f>
        <v/>
      </c>
      <c r="D602" s="23"/>
      <c r="E602" s="28"/>
      <c r="F602" s="105" t="str">
        <f>IF($D602&gt;0,VLOOKUP($D602,'ALN 070824'!$A:$C,2,FALSE),"")</f>
        <v/>
      </c>
      <c r="G602" s="44"/>
      <c r="H602" s="26"/>
      <c r="J602" s="100" t="str">
        <f t="shared" si="37"/>
        <v/>
      </c>
      <c r="K602" s="100" t="str">
        <f t="shared" si="38"/>
        <v/>
      </c>
      <c r="L602" s="105" t="str">
        <f>IF(ISBLANK($D602),"",MATCH($K602,SEFA!$K:$K,0))</f>
        <v/>
      </c>
      <c r="M602" s="105" t="str">
        <f>IF(ISBLANK($D602),"",MATCH($K602,'RECEIVED FROM NONSTATE'!$L:$L,0))</f>
        <v/>
      </c>
      <c r="N602" s="100" t="str">
        <f t="shared" si="39"/>
        <v/>
      </c>
    </row>
    <row r="603" spans="1:14">
      <c r="A603" s="118" t="str">
        <f t="shared" si="36"/>
        <v/>
      </c>
      <c r="B603" s="25"/>
      <c r="C603" s="105" t="str">
        <f>IF($B603&gt;0,VLOOKUP($B603,'State Agencies 070824'!$H:$L,3,FALSE),"")</f>
        <v/>
      </c>
      <c r="D603" s="23"/>
      <c r="E603" s="28"/>
      <c r="F603" s="105" t="str">
        <f>IF($D603&gt;0,VLOOKUP($D603,'ALN 070824'!$A:$C,2,FALSE),"")</f>
        <v/>
      </c>
      <c r="G603" s="44"/>
      <c r="H603" s="26"/>
      <c r="J603" s="100" t="str">
        <f t="shared" si="37"/>
        <v/>
      </c>
      <c r="K603" s="100" t="str">
        <f t="shared" si="38"/>
        <v/>
      </c>
      <c r="L603" s="105" t="str">
        <f>IF(ISBLANK($D603),"",MATCH($K603,SEFA!$K:$K,0))</f>
        <v/>
      </c>
      <c r="M603" s="105" t="str">
        <f>IF(ISBLANK($D603),"",MATCH($K603,'RECEIVED FROM NONSTATE'!$L:$L,0))</f>
        <v/>
      </c>
      <c r="N603" s="100" t="str">
        <f t="shared" si="39"/>
        <v/>
      </c>
    </row>
    <row r="604" spans="1:14">
      <c r="A604" s="118" t="str">
        <f t="shared" si="36"/>
        <v/>
      </c>
      <c r="B604" s="25"/>
      <c r="C604" s="105" t="str">
        <f>IF($B604&gt;0,VLOOKUP($B604,'State Agencies 070824'!$H:$L,3,FALSE),"")</f>
        <v/>
      </c>
      <c r="D604" s="23"/>
      <c r="E604" s="28"/>
      <c r="F604" s="105" t="str">
        <f>IF($D604&gt;0,VLOOKUP($D604,'ALN 070824'!$A:$C,2,FALSE),"")</f>
        <v/>
      </c>
      <c r="G604" s="44"/>
      <c r="H604" s="26"/>
      <c r="J604" s="100" t="str">
        <f t="shared" si="37"/>
        <v/>
      </c>
      <c r="K604" s="100" t="str">
        <f t="shared" si="38"/>
        <v/>
      </c>
      <c r="L604" s="105" t="str">
        <f>IF(ISBLANK($D604),"",MATCH($K604,SEFA!$K:$K,0))</f>
        <v/>
      </c>
      <c r="M604" s="105" t="str">
        <f>IF(ISBLANK($D604),"",MATCH($K604,'RECEIVED FROM NONSTATE'!$L:$L,0))</f>
        <v/>
      </c>
      <c r="N604" s="100" t="str">
        <f t="shared" si="39"/>
        <v/>
      </c>
    </row>
    <row r="605" spans="1:14">
      <c r="A605" s="118" t="str">
        <f t="shared" si="36"/>
        <v/>
      </c>
      <c r="B605" s="25"/>
      <c r="C605" s="105" t="str">
        <f>IF($B605&gt;0,VLOOKUP($B605,'State Agencies 070824'!$H:$L,3,FALSE),"")</f>
        <v/>
      </c>
      <c r="D605" s="23"/>
      <c r="E605" s="28"/>
      <c r="F605" s="105" t="str">
        <f>IF($D605&gt;0,VLOOKUP($D605,'ALN 070824'!$A:$C,2,FALSE),"")</f>
        <v/>
      </c>
      <c r="G605" s="44"/>
      <c r="H605" s="26"/>
      <c r="J605" s="100" t="str">
        <f t="shared" si="37"/>
        <v/>
      </c>
      <c r="K605" s="100" t="str">
        <f t="shared" si="38"/>
        <v/>
      </c>
      <c r="L605" s="105" t="str">
        <f>IF(ISBLANK($D605),"",MATCH($K605,SEFA!$K:$K,0))</f>
        <v/>
      </c>
      <c r="M605" s="105" t="str">
        <f>IF(ISBLANK($D605),"",MATCH($K605,'RECEIVED FROM NONSTATE'!$L:$L,0))</f>
        <v/>
      </c>
      <c r="N605" s="100" t="str">
        <f t="shared" si="39"/>
        <v/>
      </c>
    </row>
    <row r="606" spans="1:14">
      <c r="A606" s="118" t="str">
        <f t="shared" si="36"/>
        <v/>
      </c>
      <c r="B606" s="25"/>
      <c r="C606" s="105" t="str">
        <f>IF($B606&gt;0,VLOOKUP($B606,'State Agencies 070824'!$H:$L,3,FALSE),"")</f>
        <v/>
      </c>
      <c r="D606" s="23"/>
      <c r="E606" s="28"/>
      <c r="F606" s="105" t="str">
        <f>IF($D606&gt;0,VLOOKUP($D606,'ALN 070824'!$A:$C,2,FALSE),"")</f>
        <v/>
      </c>
      <c r="G606" s="44"/>
      <c r="H606" s="26"/>
      <c r="J606" s="100" t="str">
        <f t="shared" si="37"/>
        <v/>
      </c>
      <c r="K606" s="100" t="str">
        <f t="shared" si="38"/>
        <v/>
      </c>
      <c r="L606" s="105" t="str">
        <f>IF(ISBLANK($D606),"",MATCH($K606,SEFA!$K:$K,0))</f>
        <v/>
      </c>
      <c r="M606" s="105" t="str">
        <f>IF(ISBLANK($D606),"",MATCH($K606,'RECEIVED FROM NONSTATE'!$L:$L,0))</f>
        <v/>
      </c>
      <c r="N606" s="100" t="str">
        <f t="shared" si="39"/>
        <v/>
      </c>
    </row>
    <row r="607" spans="1:14">
      <c r="A607" s="118" t="str">
        <f t="shared" si="36"/>
        <v/>
      </c>
      <c r="B607" s="25"/>
      <c r="C607" s="105" t="str">
        <f>IF($B607&gt;0,VLOOKUP($B607,'State Agencies 070824'!$H:$L,3,FALSE),"")</f>
        <v/>
      </c>
      <c r="D607" s="23"/>
      <c r="E607" s="28"/>
      <c r="F607" s="105" t="str">
        <f>IF($D607&gt;0,VLOOKUP($D607,'ALN 070824'!$A:$C,2,FALSE),"")</f>
        <v/>
      </c>
      <c r="G607" s="44"/>
      <c r="H607" s="26"/>
      <c r="J607" s="100" t="str">
        <f t="shared" si="37"/>
        <v/>
      </c>
      <c r="K607" s="100" t="str">
        <f t="shared" si="38"/>
        <v/>
      </c>
      <c r="L607" s="105" t="str">
        <f>IF(ISBLANK($D607),"",MATCH($K607,SEFA!$K:$K,0))</f>
        <v/>
      </c>
      <c r="M607" s="105" t="str">
        <f>IF(ISBLANK($D607),"",MATCH($K607,'RECEIVED FROM NONSTATE'!$L:$L,0))</f>
        <v/>
      </c>
      <c r="N607" s="100" t="str">
        <f t="shared" si="39"/>
        <v/>
      </c>
    </row>
    <row r="608" spans="1:14">
      <c r="A608" s="118" t="str">
        <f t="shared" si="36"/>
        <v/>
      </c>
      <c r="B608" s="25"/>
      <c r="C608" s="105" t="str">
        <f>IF($B608&gt;0,VLOOKUP($B608,'State Agencies 070824'!$H:$L,3,FALSE),"")</f>
        <v/>
      </c>
      <c r="D608" s="23"/>
      <c r="E608" s="28"/>
      <c r="F608" s="105" t="str">
        <f>IF($D608&gt;0,VLOOKUP($D608,'ALN 070824'!$A:$C,2,FALSE),"")</f>
        <v/>
      </c>
      <c r="G608" s="44"/>
      <c r="H608" s="26"/>
      <c r="J608" s="100" t="str">
        <f t="shared" si="37"/>
        <v/>
      </c>
      <c r="K608" s="100" t="str">
        <f t="shared" si="38"/>
        <v/>
      </c>
      <c r="L608" s="105" t="str">
        <f>IF(ISBLANK($D608),"",MATCH($K608,SEFA!$K:$K,0))</f>
        <v/>
      </c>
      <c r="M608" s="105" t="str">
        <f>IF(ISBLANK($D608),"",MATCH($K608,'RECEIVED FROM NONSTATE'!$L:$L,0))</f>
        <v/>
      </c>
      <c r="N608" s="100" t="str">
        <f t="shared" si="39"/>
        <v/>
      </c>
    </row>
    <row r="609" spans="1:14">
      <c r="A609" s="118" t="str">
        <f t="shared" si="36"/>
        <v/>
      </c>
      <c r="B609" s="25"/>
      <c r="C609" s="105" t="str">
        <f>IF($B609&gt;0,VLOOKUP($B609,'State Agencies 070824'!$H:$L,3,FALSE),"")</f>
        <v/>
      </c>
      <c r="D609" s="23"/>
      <c r="E609" s="28"/>
      <c r="F609" s="105" t="str">
        <f>IF($D609&gt;0,VLOOKUP($D609,'ALN 070824'!$A:$C,2,FALSE),"")</f>
        <v/>
      </c>
      <c r="G609" s="44"/>
      <c r="H609" s="26"/>
      <c r="J609" s="100" t="str">
        <f t="shared" si="37"/>
        <v/>
      </c>
      <c r="K609" s="100" t="str">
        <f t="shared" si="38"/>
        <v/>
      </c>
      <c r="L609" s="105" t="str">
        <f>IF(ISBLANK($D609),"",MATCH($K609,SEFA!$K:$K,0))</f>
        <v/>
      </c>
      <c r="M609" s="105" t="str">
        <f>IF(ISBLANK($D609),"",MATCH($K609,'RECEIVED FROM NONSTATE'!$L:$L,0))</f>
        <v/>
      </c>
      <c r="N609" s="100" t="str">
        <f t="shared" si="39"/>
        <v/>
      </c>
    </row>
    <row r="610" spans="1:14">
      <c r="A610" s="118" t="str">
        <f t="shared" si="36"/>
        <v/>
      </c>
      <c r="B610" s="25"/>
      <c r="C610" s="105" t="str">
        <f>IF($B610&gt;0,VLOOKUP($B610,'State Agencies 070824'!$H:$L,3,FALSE),"")</f>
        <v/>
      </c>
      <c r="D610" s="23"/>
      <c r="E610" s="28"/>
      <c r="F610" s="105" t="str">
        <f>IF($D610&gt;0,VLOOKUP($D610,'ALN 070824'!$A:$C,2,FALSE),"")</f>
        <v/>
      </c>
      <c r="G610" s="44"/>
      <c r="H610" s="26"/>
      <c r="J610" s="100" t="str">
        <f t="shared" si="37"/>
        <v/>
      </c>
      <c r="K610" s="100" t="str">
        <f t="shared" si="38"/>
        <v/>
      </c>
      <c r="L610" s="105" t="str">
        <f>IF(ISBLANK($D610),"",MATCH($K610,SEFA!$K:$K,0))</f>
        <v/>
      </c>
      <c r="M610" s="105" t="str">
        <f>IF(ISBLANK($D610),"",MATCH($K610,'RECEIVED FROM NONSTATE'!$L:$L,0))</f>
        <v/>
      </c>
      <c r="N610" s="100" t="str">
        <f t="shared" si="39"/>
        <v/>
      </c>
    </row>
    <row r="611" spans="1:14">
      <c r="A611" s="118" t="str">
        <f t="shared" si="36"/>
        <v/>
      </c>
      <c r="B611" s="25"/>
      <c r="C611" s="105" t="str">
        <f>IF($B611&gt;0,VLOOKUP($B611,'State Agencies 070824'!$H:$L,3,FALSE),"")</f>
        <v/>
      </c>
      <c r="D611" s="23"/>
      <c r="E611" s="28"/>
      <c r="F611" s="105" t="str">
        <f>IF($D611&gt;0,VLOOKUP($D611,'ALN 070824'!$A:$C,2,FALSE),"")</f>
        <v/>
      </c>
      <c r="G611" s="44"/>
      <c r="H611" s="26"/>
      <c r="J611" s="100" t="str">
        <f t="shared" si="37"/>
        <v/>
      </c>
      <c r="K611" s="100" t="str">
        <f t="shared" si="38"/>
        <v/>
      </c>
      <c r="L611" s="105" t="str">
        <f>IF(ISBLANK($D611),"",MATCH($K611,SEFA!$K:$K,0))</f>
        <v/>
      </c>
      <c r="M611" s="105" t="str">
        <f>IF(ISBLANK($D611),"",MATCH($K611,'RECEIVED FROM NONSTATE'!$L:$L,0))</f>
        <v/>
      </c>
      <c r="N611" s="100" t="str">
        <f t="shared" si="39"/>
        <v/>
      </c>
    </row>
    <row r="612" spans="1:14">
      <c r="A612" s="118" t="str">
        <f t="shared" si="36"/>
        <v/>
      </c>
      <c r="B612" s="25"/>
      <c r="C612" s="105" t="str">
        <f>IF($B612&gt;0,VLOOKUP($B612,'State Agencies 070824'!$H:$L,3,FALSE),"")</f>
        <v/>
      </c>
      <c r="D612" s="23"/>
      <c r="E612" s="28"/>
      <c r="F612" s="105" t="str">
        <f>IF($D612&gt;0,VLOOKUP($D612,'ALN 070824'!$A:$C,2,FALSE),"")</f>
        <v/>
      </c>
      <c r="G612" s="44"/>
      <c r="H612" s="26"/>
      <c r="J612" s="100" t="str">
        <f t="shared" si="37"/>
        <v/>
      </c>
      <c r="K612" s="100" t="str">
        <f t="shared" si="38"/>
        <v/>
      </c>
      <c r="L612" s="105" t="str">
        <f>IF(ISBLANK($D612),"",MATCH($K612,SEFA!$K:$K,0))</f>
        <v/>
      </c>
      <c r="M612" s="105" t="str">
        <f>IF(ISBLANK($D612),"",MATCH($K612,'RECEIVED FROM NONSTATE'!$L:$L,0))</f>
        <v/>
      </c>
      <c r="N612" s="100" t="str">
        <f t="shared" si="39"/>
        <v/>
      </c>
    </row>
    <row r="613" spans="1:14">
      <c r="A613" s="118" t="str">
        <f t="shared" si="36"/>
        <v/>
      </c>
      <c r="B613" s="25"/>
      <c r="C613" s="105" t="str">
        <f>IF($B613&gt;0,VLOOKUP($B613,'State Agencies 070824'!$H:$L,3,FALSE),"")</f>
        <v/>
      </c>
      <c r="D613" s="23"/>
      <c r="E613" s="28"/>
      <c r="F613" s="105" t="str">
        <f>IF($D613&gt;0,VLOOKUP($D613,'ALN 070824'!$A:$C,2,FALSE),"")</f>
        <v/>
      </c>
      <c r="G613" s="44"/>
      <c r="H613" s="26"/>
      <c r="J613" s="100" t="str">
        <f t="shared" si="37"/>
        <v/>
      </c>
      <c r="K613" s="100" t="str">
        <f t="shared" si="38"/>
        <v/>
      </c>
      <c r="L613" s="105" t="str">
        <f>IF(ISBLANK($D613),"",MATCH($K613,SEFA!$K:$K,0))</f>
        <v/>
      </c>
      <c r="M613" s="105" t="str">
        <f>IF(ISBLANK($D613),"",MATCH($K613,'RECEIVED FROM NONSTATE'!$L:$L,0))</f>
        <v/>
      </c>
      <c r="N613" s="100" t="str">
        <f t="shared" si="39"/>
        <v/>
      </c>
    </row>
    <row r="614" spans="1:14">
      <c r="A614" s="118" t="str">
        <f t="shared" si="36"/>
        <v/>
      </c>
      <c r="B614" s="25"/>
      <c r="C614" s="105" t="str">
        <f>IF($B614&gt;0,VLOOKUP($B614,'State Agencies 070824'!$H:$L,3,FALSE),"")</f>
        <v/>
      </c>
      <c r="D614" s="23"/>
      <c r="E614" s="28"/>
      <c r="F614" s="105" t="str">
        <f>IF($D614&gt;0,VLOOKUP($D614,'ALN 070824'!$A:$C,2,FALSE),"")</f>
        <v/>
      </c>
      <c r="G614" s="44"/>
      <c r="H614" s="26"/>
      <c r="J614" s="100" t="str">
        <f t="shared" si="37"/>
        <v/>
      </c>
      <c r="K614" s="100" t="str">
        <f t="shared" si="38"/>
        <v/>
      </c>
      <c r="L614" s="105" t="str">
        <f>IF(ISBLANK($D614),"",MATCH($K614,SEFA!$K:$K,0))</f>
        <v/>
      </c>
      <c r="M614" s="105" t="str">
        <f>IF(ISBLANK($D614),"",MATCH($K614,'RECEIVED FROM NONSTATE'!$L:$L,0))</f>
        <v/>
      </c>
      <c r="N614" s="100" t="str">
        <f t="shared" si="39"/>
        <v/>
      </c>
    </row>
    <row r="615" spans="1:14">
      <c r="A615" s="118" t="str">
        <f t="shared" si="36"/>
        <v/>
      </c>
      <c r="B615" s="25"/>
      <c r="C615" s="105" t="str">
        <f>IF($B615&gt;0,VLOOKUP($B615,'State Agencies 070824'!$H:$L,3,FALSE),"")</f>
        <v/>
      </c>
      <c r="D615" s="23"/>
      <c r="E615" s="28"/>
      <c r="F615" s="105" t="str">
        <f>IF($D615&gt;0,VLOOKUP($D615,'ALN 070824'!$A:$C,2,FALSE),"")</f>
        <v/>
      </c>
      <c r="G615" s="44"/>
      <c r="H615" s="26"/>
      <c r="J615" s="100" t="str">
        <f t="shared" si="37"/>
        <v/>
      </c>
      <c r="K615" s="100" t="str">
        <f t="shared" si="38"/>
        <v/>
      </c>
      <c r="L615" s="105" t="str">
        <f>IF(ISBLANK($D615),"",MATCH($K615,SEFA!$K:$K,0))</f>
        <v/>
      </c>
      <c r="M615" s="105" t="str">
        <f>IF(ISBLANK($D615),"",MATCH($K615,'RECEIVED FROM NONSTATE'!$L:$L,0))</f>
        <v/>
      </c>
      <c r="N615" s="100" t="str">
        <f t="shared" si="39"/>
        <v/>
      </c>
    </row>
    <row r="616" spans="1:14">
      <c r="A616" s="118" t="str">
        <f t="shared" si="36"/>
        <v/>
      </c>
      <c r="B616" s="25"/>
      <c r="C616" s="105" t="str">
        <f>IF($B616&gt;0,VLOOKUP($B616,'State Agencies 070824'!$H:$L,3,FALSE),"")</f>
        <v/>
      </c>
      <c r="D616" s="23"/>
      <c r="E616" s="28"/>
      <c r="F616" s="105" t="str">
        <f>IF($D616&gt;0,VLOOKUP($D616,'ALN 070824'!$A:$C,2,FALSE),"")</f>
        <v/>
      </c>
      <c r="G616" s="44"/>
      <c r="H616" s="26"/>
      <c r="J616" s="100" t="str">
        <f t="shared" si="37"/>
        <v/>
      </c>
      <c r="K616" s="100" t="str">
        <f t="shared" si="38"/>
        <v/>
      </c>
      <c r="L616" s="105" t="str">
        <f>IF(ISBLANK($D616),"",MATCH($K616,SEFA!$K:$K,0))</f>
        <v/>
      </c>
      <c r="M616" s="105" t="str">
        <f>IF(ISBLANK($D616),"",MATCH($K616,'RECEIVED FROM NONSTATE'!$L:$L,0))</f>
        <v/>
      </c>
      <c r="N616" s="100" t="str">
        <f t="shared" si="39"/>
        <v/>
      </c>
    </row>
    <row r="617" spans="1:14">
      <c r="A617" s="118" t="str">
        <f t="shared" si="36"/>
        <v/>
      </c>
      <c r="B617" s="25"/>
      <c r="C617" s="105" t="str">
        <f>IF($B617&gt;0,VLOOKUP($B617,'State Agencies 070824'!$H:$L,3,FALSE),"")</f>
        <v/>
      </c>
      <c r="D617" s="23"/>
      <c r="E617" s="28"/>
      <c r="F617" s="105" t="str">
        <f>IF($D617&gt;0,VLOOKUP($D617,'ALN 070824'!$A:$C,2,FALSE),"")</f>
        <v/>
      </c>
      <c r="G617" s="44"/>
      <c r="H617" s="26"/>
      <c r="J617" s="100" t="str">
        <f t="shared" si="37"/>
        <v/>
      </c>
      <c r="K617" s="100" t="str">
        <f t="shared" si="38"/>
        <v/>
      </c>
      <c r="L617" s="105" t="str">
        <f>IF(ISBLANK($D617),"",MATCH($K617,SEFA!$K:$K,0))</f>
        <v/>
      </c>
      <c r="M617" s="105" t="str">
        <f>IF(ISBLANK($D617),"",MATCH($K617,'RECEIVED FROM NONSTATE'!$L:$L,0))</f>
        <v/>
      </c>
      <c r="N617" s="100" t="str">
        <f t="shared" si="39"/>
        <v/>
      </c>
    </row>
    <row r="618" spans="1:14">
      <c r="A618" s="118" t="str">
        <f t="shared" si="36"/>
        <v/>
      </c>
      <c r="B618" s="25"/>
      <c r="C618" s="105" t="str">
        <f>IF($B618&gt;0,VLOOKUP($B618,'State Agencies 070824'!$H:$L,3,FALSE),"")</f>
        <v/>
      </c>
      <c r="D618" s="23"/>
      <c r="E618" s="28"/>
      <c r="F618" s="105" t="str">
        <f>IF($D618&gt;0,VLOOKUP($D618,'ALN 070824'!$A:$C,2,FALSE),"")</f>
        <v/>
      </c>
      <c r="G618" s="44"/>
      <c r="H618" s="26"/>
      <c r="J618" s="100" t="str">
        <f t="shared" si="37"/>
        <v/>
      </c>
      <c r="K618" s="100" t="str">
        <f t="shared" si="38"/>
        <v/>
      </c>
      <c r="L618" s="105" t="str">
        <f>IF(ISBLANK($D618),"",MATCH($K618,SEFA!$K:$K,0))</f>
        <v/>
      </c>
      <c r="M618" s="105" t="str">
        <f>IF(ISBLANK($D618),"",MATCH($K618,'RECEIVED FROM NONSTATE'!$L:$L,0))</f>
        <v/>
      </c>
      <c r="N618" s="100" t="str">
        <f t="shared" si="39"/>
        <v/>
      </c>
    </row>
    <row r="619" spans="1:14">
      <c r="A619" s="118" t="str">
        <f t="shared" si="36"/>
        <v/>
      </c>
      <c r="B619" s="25"/>
      <c r="C619" s="105" t="str">
        <f>IF($B619&gt;0,VLOOKUP($B619,'State Agencies 070824'!$H:$L,3,FALSE),"")</f>
        <v/>
      </c>
      <c r="D619" s="23"/>
      <c r="E619" s="28"/>
      <c r="F619" s="105" t="str">
        <f>IF($D619&gt;0,VLOOKUP($D619,'ALN 070824'!$A:$C,2,FALSE),"")</f>
        <v/>
      </c>
      <c r="G619" s="44"/>
      <c r="H619" s="26"/>
      <c r="J619" s="100" t="str">
        <f t="shared" si="37"/>
        <v/>
      </c>
      <c r="K619" s="100" t="str">
        <f t="shared" si="38"/>
        <v/>
      </c>
      <c r="L619" s="105" t="str">
        <f>IF(ISBLANK($D619),"",MATCH($K619,SEFA!$K:$K,0))</f>
        <v/>
      </c>
      <c r="M619" s="105" t="str">
        <f>IF(ISBLANK($D619),"",MATCH($K619,'RECEIVED FROM NONSTATE'!$L:$L,0))</f>
        <v/>
      </c>
      <c r="N619" s="100" t="str">
        <f t="shared" si="39"/>
        <v/>
      </c>
    </row>
    <row r="620" spans="1:14">
      <c r="A620" s="118" t="str">
        <f t="shared" si="36"/>
        <v/>
      </c>
      <c r="B620" s="25"/>
      <c r="C620" s="105" t="str">
        <f>IF($B620&gt;0,VLOOKUP($B620,'State Agencies 070824'!$H:$L,3,FALSE),"")</f>
        <v/>
      </c>
      <c r="D620" s="23"/>
      <c r="E620" s="28"/>
      <c r="F620" s="105" t="str">
        <f>IF($D620&gt;0,VLOOKUP($D620,'ALN 070824'!$A:$C,2,FALSE),"")</f>
        <v/>
      </c>
      <c r="G620" s="44"/>
      <c r="H620" s="26"/>
      <c r="J620" s="100" t="str">
        <f t="shared" si="37"/>
        <v/>
      </c>
      <c r="K620" s="100" t="str">
        <f t="shared" si="38"/>
        <v/>
      </c>
      <c r="L620" s="105" t="str">
        <f>IF(ISBLANK($D620),"",MATCH($K620,SEFA!$K:$K,0))</f>
        <v/>
      </c>
      <c r="M620" s="105" t="str">
        <f>IF(ISBLANK($D620),"",MATCH($K620,'RECEIVED FROM NONSTATE'!$L:$L,0))</f>
        <v/>
      </c>
      <c r="N620" s="100" t="str">
        <f t="shared" si="39"/>
        <v/>
      </c>
    </row>
    <row r="621" spans="1:14">
      <c r="A621" s="118" t="str">
        <f t="shared" si="36"/>
        <v/>
      </c>
      <c r="B621" s="25"/>
      <c r="C621" s="105" t="str">
        <f>IF($B621&gt;0,VLOOKUP($B621,'State Agencies 070824'!$H:$L,3,FALSE),"")</f>
        <v/>
      </c>
      <c r="D621" s="23"/>
      <c r="E621" s="28"/>
      <c r="F621" s="105" t="str">
        <f>IF($D621&gt;0,VLOOKUP($D621,'ALN 070824'!$A:$C,2,FALSE),"")</f>
        <v/>
      </c>
      <c r="G621" s="44"/>
      <c r="H621" s="26"/>
      <c r="J621" s="100" t="str">
        <f t="shared" si="37"/>
        <v/>
      </c>
      <c r="K621" s="100" t="str">
        <f t="shared" si="38"/>
        <v/>
      </c>
      <c r="L621" s="105" t="str">
        <f>IF(ISBLANK($D621),"",MATCH($K621,SEFA!$K:$K,0))</f>
        <v/>
      </c>
      <c r="M621" s="105" t="str">
        <f>IF(ISBLANK($D621),"",MATCH($K621,'RECEIVED FROM NONSTATE'!$L:$L,0))</f>
        <v/>
      </c>
      <c r="N621" s="100" t="str">
        <f t="shared" si="39"/>
        <v/>
      </c>
    </row>
    <row r="622" spans="1:14">
      <c r="A622" s="118" t="str">
        <f t="shared" si="36"/>
        <v/>
      </c>
      <c r="B622" s="25"/>
      <c r="C622" s="105" t="str">
        <f>IF($B622&gt;0,VLOOKUP($B622,'State Agencies 070824'!$H:$L,3,FALSE),"")</f>
        <v/>
      </c>
      <c r="D622" s="23"/>
      <c r="E622" s="28"/>
      <c r="F622" s="105" t="str">
        <f>IF($D622&gt;0,VLOOKUP($D622,'ALN 070824'!$A:$C,2,FALSE),"")</f>
        <v/>
      </c>
      <c r="G622" s="44"/>
      <c r="H622" s="26"/>
      <c r="J622" s="100" t="str">
        <f t="shared" si="37"/>
        <v/>
      </c>
      <c r="K622" s="100" t="str">
        <f t="shared" si="38"/>
        <v/>
      </c>
      <c r="L622" s="105" t="str">
        <f>IF(ISBLANK($D622),"",MATCH($K622,SEFA!$K:$K,0))</f>
        <v/>
      </c>
      <c r="M622" s="105" t="str">
        <f>IF(ISBLANK($D622),"",MATCH($K622,'RECEIVED FROM NONSTATE'!$L:$L,0))</f>
        <v/>
      </c>
      <c r="N622" s="100" t="str">
        <f t="shared" si="39"/>
        <v/>
      </c>
    </row>
    <row r="623" spans="1:14">
      <c r="A623" s="118" t="str">
        <f t="shared" si="36"/>
        <v/>
      </c>
      <c r="B623" s="25"/>
      <c r="C623" s="105" t="str">
        <f>IF($B623&gt;0,VLOOKUP($B623,'State Agencies 070824'!$H:$L,3,FALSE),"")</f>
        <v/>
      </c>
      <c r="D623" s="23"/>
      <c r="E623" s="28"/>
      <c r="F623" s="105" t="str">
        <f>IF($D623&gt;0,VLOOKUP($D623,'ALN 070824'!$A:$C,2,FALSE),"")</f>
        <v/>
      </c>
      <c r="G623" s="44"/>
      <c r="H623" s="26"/>
      <c r="J623" s="100" t="str">
        <f t="shared" si="37"/>
        <v/>
      </c>
      <c r="K623" s="100" t="str">
        <f t="shared" si="38"/>
        <v/>
      </c>
      <c r="L623" s="105" t="str">
        <f>IF(ISBLANK($D623),"",MATCH($K623,SEFA!$K:$K,0))</f>
        <v/>
      </c>
      <c r="M623" s="105" t="str">
        <f>IF(ISBLANK($D623),"",MATCH($K623,'RECEIVED FROM NONSTATE'!$L:$L,0))</f>
        <v/>
      </c>
      <c r="N623" s="100" t="str">
        <f t="shared" si="39"/>
        <v/>
      </c>
    </row>
    <row r="624" spans="1:14">
      <c r="A624" s="118" t="str">
        <f t="shared" si="36"/>
        <v/>
      </c>
      <c r="B624" s="25"/>
      <c r="C624" s="105" t="str">
        <f>IF($B624&gt;0,VLOOKUP($B624,'State Agencies 070824'!$H:$L,3,FALSE),"")</f>
        <v/>
      </c>
      <c r="D624" s="23"/>
      <c r="E624" s="28"/>
      <c r="F624" s="105" t="str">
        <f>IF($D624&gt;0,VLOOKUP($D624,'ALN 070824'!$A:$C,2,FALSE),"")</f>
        <v/>
      </c>
      <c r="G624" s="44"/>
      <c r="H624" s="26"/>
      <c r="J624" s="100" t="str">
        <f t="shared" si="37"/>
        <v/>
      </c>
      <c r="K624" s="100" t="str">
        <f t="shared" si="38"/>
        <v/>
      </c>
      <c r="L624" s="105" t="str">
        <f>IF(ISBLANK($D624),"",MATCH($K624,SEFA!$K:$K,0))</f>
        <v/>
      </c>
      <c r="M624" s="105" t="str">
        <f>IF(ISBLANK($D624),"",MATCH($K624,'RECEIVED FROM NONSTATE'!$L:$L,0))</f>
        <v/>
      </c>
      <c r="N624" s="100" t="str">
        <f t="shared" si="39"/>
        <v/>
      </c>
    </row>
    <row r="625" spans="1:14">
      <c r="A625" s="118" t="str">
        <f t="shared" si="36"/>
        <v/>
      </c>
      <c r="B625" s="25"/>
      <c r="C625" s="105" t="str">
        <f>IF($B625&gt;0,VLOOKUP($B625,'State Agencies 070824'!$H:$L,3,FALSE),"")</f>
        <v/>
      </c>
      <c r="D625" s="23"/>
      <c r="E625" s="28"/>
      <c r="F625" s="105" t="str">
        <f>IF($D625&gt;0,VLOOKUP($D625,'ALN 070824'!$A:$C,2,FALSE),"")</f>
        <v/>
      </c>
      <c r="G625" s="44"/>
      <c r="H625" s="26"/>
      <c r="J625" s="100" t="str">
        <f t="shared" si="37"/>
        <v/>
      </c>
      <c r="K625" s="100" t="str">
        <f t="shared" si="38"/>
        <v/>
      </c>
      <c r="L625" s="105" t="str">
        <f>IF(ISBLANK($D625),"",MATCH($K625,SEFA!$K:$K,0))</f>
        <v/>
      </c>
      <c r="M625" s="105" t="str">
        <f>IF(ISBLANK($D625),"",MATCH($K625,'RECEIVED FROM NONSTATE'!$L:$L,0))</f>
        <v/>
      </c>
      <c r="N625" s="100" t="str">
        <f t="shared" si="39"/>
        <v/>
      </c>
    </row>
    <row r="626" spans="1:14">
      <c r="A626" s="118" t="str">
        <f t="shared" si="36"/>
        <v/>
      </c>
      <c r="B626" s="25"/>
      <c r="C626" s="105" t="str">
        <f>IF($B626&gt;0,VLOOKUP($B626,'State Agencies 070824'!$H:$L,3,FALSE),"")</f>
        <v/>
      </c>
      <c r="D626" s="23"/>
      <c r="E626" s="28"/>
      <c r="F626" s="105" t="str">
        <f>IF($D626&gt;0,VLOOKUP($D626,'ALN 070824'!$A:$C,2,FALSE),"")</f>
        <v/>
      </c>
      <c r="G626" s="44"/>
      <c r="H626" s="26"/>
      <c r="J626" s="100" t="str">
        <f t="shared" si="37"/>
        <v/>
      </c>
      <c r="K626" s="100" t="str">
        <f t="shared" si="38"/>
        <v/>
      </c>
      <c r="L626" s="105" t="str">
        <f>IF(ISBLANK($D626),"",MATCH($K626,SEFA!$K:$K,0))</f>
        <v/>
      </c>
      <c r="M626" s="105" t="str">
        <f>IF(ISBLANK($D626),"",MATCH($K626,'RECEIVED FROM NONSTATE'!$L:$L,0))</f>
        <v/>
      </c>
      <c r="N626" s="100" t="str">
        <f t="shared" si="39"/>
        <v/>
      </c>
    </row>
    <row r="627" spans="1:14">
      <c r="A627" s="118" t="str">
        <f t="shared" si="36"/>
        <v/>
      </c>
      <c r="B627" s="25"/>
      <c r="C627" s="105" t="str">
        <f>IF($B627&gt;0,VLOOKUP($B627,'State Agencies 070824'!$H:$L,3,FALSE),"")</f>
        <v/>
      </c>
      <c r="D627" s="23"/>
      <c r="E627" s="28"/>
      <c r="F627" s="105" t="str">
        <f>IF($D627&gt;0,VLOOKUP($D627,'ALN 070824'!$A:$C,2,FALSE),"")</f>
        <v/>
      </c>
      <c r="G627" s="44"/>
      <c r="H627" s="26"/>
      <c r="J627" s="100" t="str">
        <f t="shared" si="37"/>
        <v/>
      </c>
      <c r="K627" s="100" t="str">
        <f t="shared" si="38"/>
        <v/>
      </c>
      <c r="L627" s="105" t="str">
        <f>IF(ISBLANK($D627),"",MATCH($K627,SEFA!$K:$K,0))</f>
        <v/>
      </c>
      <c r="M627" s="105" t="str">
        <f>IF(ISBLANK($D627),"",MATCH($K627,'RECEIVED FROM NONSTATE'!$L:$L,0))</f>
        <v/>
      </c>
      <c r="N627" s="100" t="str">
        <f t="shared" si="39"/>
        <v/>
      </c>
    </row>
    <row r="628" spans="1:14">
      <c r="A628" s="118" t="str">
        <f t="shared" si="36"/>
        <v/>
      </c>
      <c r="B628" s="25"/>
      <c r="C628" s="105" t="str">
        <f>IF($B628&gt;0,VLOOKUP($B628,'State Agencies 070824'!$H:$L,3,FALSE),"")</f>
        <v/>
      </c>
      <c r="D628" s="23"/>
      <c r="E628" s="28"/>
      <c r="F628" s="105" t="str">
        <f>IF($D628&gt;0,VLOOKUP($D628,'ALN 070824'!$A:$C,2,FALSE),"")</f>
        <v/>
      </c>
      <c r="G628" s="44"/>
      <c r="H628" s="26"/>
      <c r="J628" s="100" t="str">
        <f t="shared" si="37"/>
        <v/>
      </c>
      <c r="K628" s="100" t="str">
        <f t="shared" si="38"/>
        <v/>
      </c>
      <c r="L628" s="105" t="str">
        <f>IF(ISBLANK($D628),"",MATCH($K628,SEFA!$K:$K,0))</f>
        <v/>
      </c>
      <c r="M628" s="105" t="str">
        <f>IF(ISBLANK($D628),"",MATCH($K628,'RECEIVED FROM NONSTATE'!$L:$L,0))</f>
        <v/>
      </c>
      <c r="N628" s="100" t="str">
        <f t="shared" si="39"/>
        <v/>
      </c>
    </row>
    <row r="629" spans="1:14">
      <c r="A629" s="118" t="str">
        <f t="shared" si="36"/>
        <v/>
      </c>
      <c r="B629" s="25"/>
      <c r="C629" s="105" t="str">
        <f>IF($B629&gt;0,VLOOKUP($B629,'State Agencies 070824'!$H:$L,3,FALSE),"")</f>
        <v/>
      </c>
      <c r="D629" s="23"/>
      <c r="E629" s="28"/>
      <c r="F629" s="105" t="str">
        <f>IF($D629&gt;0,VLOOKUP($D629,'ALN 070824'!$A:$C,2,FALSE),"")</f>
        <v/>
      </c>
      <c r="G629" s="44"/>
      <c r="H629" s="26"/>
      <c r="J629" s="100" t="str">
        <f t="shared" si="37"/>
        <v/>
      </c>
      <c r="K629" s="100" t="str">
        <f t="shared" si="38"/>
        <v/>
      </c>
      <c r="L629" s="105" t="str">
        <f>IF(ISBLANK($D629),"",MATCH($K629,SEFA!$K:$K,0))</f>
        <v/>
      </c>
      <c r="M629" s="105" t="str">
        <f>IF(ISBLANK($D629),"",MATCH($K629,'RECEIVED FROM NONSTATE'!$L:$L,0))</f>
        <v/>
      </c>
      <c r="N629" s="100" t="str">
        <f t="shared" si="39"/>
        <v/>
      </c>
    </row>
    <row r="630" spans="1:14">
      <c r="A630" s="118" t="str">
        <f t="shared" si="36"/>
        <v/>
      </c>
      <c r="B630" s="25"/>
      <c r="C630" s="105" t="str">
        <f>IF($B630&gt;0,VLOOKUP($B630,'State Agencies 070824'!$H:$L,3,FALSE),"")</f>
        <v/>
      </c>
      <c r="D630" s="23"/>
      <c r="E630" s="28"/>
      <c r="F630" s="105" t="str">
        <f>IF($D630&gt;0,VLOOKUP($D630,'ALN 070824'!$A:$C,2,FALSE),"")</f>
        <v/>
      </c>
      <c r="G630" s="44"/>
      <c r="H630" s="26"/>
      <c r="J630" s="100" t="str">
        <f t="shared" si="37"/>
        <v/>
      </c>
      <c r="K630" s="100" t="str">
        <f t="shared" si="38"/>
        <v/>
      </c>
      <c r="L630" s="105" t="str">
        <f>IF(ISBLANK($D630),"",MATCH($K630,SEFA!$K:$K,0))</f>
        <v/>
      </c>
      <c r="M630" s="105" t="str">
        <f>IF(ISBLANK($D630),"",MATCH($K630,'RECEIVED FROM NONSTATE'!$L:$L,0))</f>
        <v/>
      </c>
      <c r="N630" s="100" t="str">
        <f t="shared" si="39"/>
        <v/>
      </c>
    </row>
    <row r="631" spans="1:14">
      <c r="A631" s="118" t="str">
        <f t="shared" si="36"/>
        <v/>
      </c>
      <c r="B631" s="25"/>
      <c r="C631" s="105" t="str">
        <f>IF($B631&gt;0,VLOOKUP($B631,'State Agencies 070824'!$H:$L,3,FALSE),"")</f>
        <v/>
      </c>
      <c r="D631" s="23"/>
      <c r="E631" s="28"/>
      <c r="F631" s="105" t="str">
        <f>IF($D631&gt;0,VLOOKUP($D631,'ALN 070824'!$A:$C,2,FALSE),"")</f>
        <v/>
      </c>
      <c r="G631" s="44"/>
      <c r="H631" s="26"/>
      <c r="J631" s="100" t="str">
        <f t="shared" si="37"/>
        <v/>
      </c>
      <c r="K631" s="100" t="str">
        <f t="shared" si="38"/>
        <v/>
      </c>
      <c r="L631" s="105" t="str">
        <f>IF(ISBLANK($D631),"",MATCH($K631,SEFA!$K:$K,0))</f>
        <v/>
      </c>
      <c r="M631" s="105" t="str">
        <f>IF(ISBLANK($D631),"",MATCH($K631,'RECEIVED FROM NONSTATE'!$L:$L,0))</f>
        <v/>
      </c>
      <c r="N631" s="100" t="str">
        <f t="shared" si="39"/>
        <v/>
      </c>
    </row>
    <row r="632" spans="1:14">
      <c r="A632" s="118" t="str">
        <f t="shared" si="36"/>
        <v/>
      </c>
      <c r="B632" s="25"/>
      <c r="C632" s="105" t="str">
        <f>IF($B632&gt;0,VLOOKUP($B632,'State Agencies 070824'!$H:$L,3,FALSE),"")</f>
        <v/>
      </c>
      <c r="D632" s="23"/>
      <c r="E632" s="28"/>
      <c r="F632" s="105" t="str">
        <f>IF($D632&gt;0,VLOOKUP($D632,'ALN 070824'!$A:$C,2,FALSE),"")</f>
        <v/>
      </c>
      <c r="G632" s="44"/>
      <c r="H632" s="26"/>
      <c r="J632" s="100" t="str">
        <f t="shared" si="37"/>
        <v/>
      </c>
      <c r="K632" s="100" t="str">
        <f t="shared" si="38"/>
        <v/>
      </c>
      <c r="L632" s="105" t="str">
        <f>IF(ISBLANK($D632),"",MATCH($K632,SEFA!$K:$K,0))</f>
        <v/>
      </c>
      <c r="M632" s="105" t="str">
        <f>IF(ISBLANK($D632),"",MATCH($K632,'RECEIVED FROM NONSTATE'!$L:$L,0))</f>
        <v/>
      </c>
      <c r="N632" s="100" t="str">
        <f t="shared" si="39"/>
        <v/>
      </c>
    </row>
    <row r="633" spans="1:14">
      <c r="A633" s="118" t="str">
        <f t="shared" si="36"/>
        <v/>
      </c>
      <c r="B633" s="25"/>
      <c r="C633" s="105" t="str">
        <f>IF($B633&gt;0,VLOOKUP($B633,'State Agencies 070824'!$H:$L,3,FALSE),"")</f>
        <v/>
      </c>
      <c r="D633" s="23"/>
      <c r="E633" s="28"/>
      <c r="F633" s="105" t="str">
        <f>IF($D633&gt;0,VLOOKUP($D633,'ALN 070824'!$A:$C,2,FALSE),"")</f>
        <v/>
      </c>
      <c r="G633" s="44"/>
      <c r="H633" s="26"/>
      <c r="J633" s="100" t="str">
        <f t="shared" si="37"/>
        <v/>
      </c>
      <c r="K633" s="100" t="str">
        <f t="shared" si="38"/>
        <v/>
      </c>
      <c r="L633" s="105" t="str">
        <f>IF(ISBLANK($D633),"",MATCH($K633,SEFA!$K:$K,0))</f>
        <v/>
      </c>
      <c r="M633" s="105" t="str">
        <f>IF(ISBLANK($D633),"",MATCH($K633,'RECEIVED FROM NONSTATE'!$L:$L,0))</f>
        <v/>
      </c>
      <c r="N633" s="100" t="str">
        <f t="shared" si="39"/>
        <v/>
      </c>
    </row>
    <row r="634" spans="1:14">
      <c r="A634" s="118" t="str">
        <f t="shared" si="36"/>
        <v/>
      </c>
      <c r="B634" s="25"/>
      <c r="C634" s="105" t="str">
        <f>IF($B634&gt;0,VLOOKUP($B634,'State Agencies 070824'!$H:$L,3,FALSE),"")</f>
        <v/>
      </c>
      <c r="D634" s="23"/>
      <c r="E634" s="28"/>
      <c r="F634" s="105" t="str">
        <f>IF($D634&gt;0,VLOOKUP($D634,'ALN 070824'!$A:$C,2,FALSE),"")</f>
        <v/>
      </c>
      <c r="G634" s="44"/>
      <c r="H634" s="26"/>
      <c r="J634" s="100" t="str">
        <f t="shared" si="37"/>
        <v/>
      </c>
      <c r="K634" s="100" t="str">
        <f t="shared" si="38"/>
        <v/>
      </c>
      <c r="L634" s="105" t="str">
        <f>IF(ISBLANK($D634),"",MATCH($K634,SEFA!$K:$K,0))</f>
        <v/>
      </c>
      <c r="M634" s="105" t="str">
        <f>IF(ISBLANK($D634),"",MATCH($K634,'RECEIVED FROM NONSTATE'!$L:$L,0))</f>
        <v/>
      </c>
      <c r="N634" s="100" t="str">
        <f t="shared" si="39"/>
        <v/>
      </c>
    </row>
    <row r="635" spans="1:14">
      <c r="A635" s="118" t="str">
        <f t="shared" si="36"/>
        <v/>
      </c>
      <c r="B635" s="25"/>
      <c r="C635" s="105" t="str">
        <f>IF($B635&gt;0,VLOOKUP($B635,'State Agencies 070824'!$H:$L,3,FALSE),"")</f>
        <v/>
      </c>
      <c r="D635" s="23"/>
      <c r="E635" s="28"/>
      <c r="F635" s="105" t="str">
        <f>IF($D635&gt;0,VLOOKUP($D635,'ALN 070824'!$A:$C,2,FALSE),"")</f>
        <v/>
      </c>
      <c r="G635" s="44"/>
      <c r="H635" s="26"/>
      <c r="J635" s="100" t="str">
        <f t="shared" si="37"/>
        <v/>
      </c>
      <c r="K635" s="100" t="str">
        <f t="shared" si="38"/>
        <v/>
      </c>
      <c r="L635" s="105" t="str">
        <f>IF(ISBLANK($D635),"",MATCH($K635,SEFA!$K:$K,0))</f>
        <v/>
      </c>
      <c r="M635" s="105" t="str">
        <f>IF(ISBLANK($D635),"",MATCH($K635,'RECEIVED FROM NONSTATE'!$L:$L,0))</f>
        <v/>
      </c>
      <c r="N635" s="100" t="str">
        <f t="shared" si="39"/>
        <v/>
      </c>
    </row>
    <row r="636" spans="1:14">
      <c r="A636" s="118" t="str">
        <f t="shared" si="36"/>
        <v/>
      </c>
      <c r="B636" s="25"/>
      <c r="C636" s="105" t="str">
        <f>IF($B636&gt;0,VLOOKUP($B636,'State Agencies 070824'!$H:$L,3,FALSE),"")</f>
        <v/>
      </c>
      <c r="D636" s="23"/>
      <c r="E636" s="28"/>
      <c r="F636" s="105" t="str">
        <f>IF($D636&gt;0,VLOOKUP($D636,'ALN 070824'!$A:$C,2,FALSE),"")</f>
        <v/>
      </c>
      <c r="G636" s="44"/>
      <c r="H636" s="26"/>
      <c r="J636" s="100" t="str">
        <f t="shared" si="37"/>
        <v/>
      </c>
      <c r="K636" s="100" t="str">
        <f t="shared" si="38"/>
        <v/>
      </c>
      <c r="L636" s="105" t="str">
        <f>IF(ISBLANK($D636),"",MATCH($K636,SEFA!$K:$K,0))</f>
        <v/>
      </c>
      <c r="M636" s="105" t="str">
        <f>IF(ISBLANK($D636),"",MATCH($K636,'RECEIVED FROM NONSTATE'!$L:$L,0))</f>
        <v/>
      </c>
      <c r="N636" s="100" t="str">
        <f t="shared" si="39"/>
        <v/>
      </c>
    </row>
    <row r="637" spans="1:14">
      <c r="A637" s="118" t="str">
        <f t="shared" si="36"/>
        <v/>
      </c>
      <c r="B637" s="25"/>
      <c r="C637" s="105" t="str">
        <f>IF($B637&gt;0,VLOOKUP($B637,'State Agencies 070824'!$H:$L,3,FALSE),"")</f>
        <v/>
      </c>
      <c r="D637" s="23"/>
      <c r="E637" s="28"/>
      <c r="F637" s="105" t="str">
        <f>IF($D637&gt;0,VLOOKUP($D637,'ALN 070824'!$A:$C,2,FALSE),"")</f>
        <v/>
      </c>
      <c r="G637" s="44"/>
      <c r="H637" s="26"/>
      <c r="J637" s="100" t="str">
        <f t="shared" si="37"/>
        <v/>
      </c>
      <c r="K637" s="100" t="str">
        <f t="shared" si="38"/>
        <v/>
      </c>
      <c r="L637" s="105" t="str">
        <f>IF(ISBLANK($D637),"",MATCH($K637,SEFA!$K:$K,0))</f>
        <v/>
      </c>
      <c r="M637" s="105" t="str">
        <f>IF(ISBLANK($D637),"",MATCH($K637,'RECEIVED FROM NONSTATE'!$L:$L,0))</f>
        <v/>
      </c>
      <c r="N637" s="100" t="str">
        <f t="shared" si="39"/>
        <v/>
      </c>
    </row>
    <row r="638" spans="1:14">
      <c r="A638" s="118" t="str">
        <f t="shared" si="36"/>
        <v/>
      </c>
      <c r="B638" s="25"/>
      <c r="C638" s="105" t="str">
        <f>IF($B638&gt;0,VLOOKUP($B638,'State Agencies 070824'!$H:$L,3,FALSE),"")</f>
        <v/>
      </c>
      <c r="D638" s="23"/>
      <c r="E638" s="28"/>
      <c r="F638" s="105" t="str">
        <f>IF($D638&gt;0,VLOOKUP($D638,'ALN 070824'!$A:$C,2,FALSE),"")</f>
        <v/>
      </c>
      <c r="G638" s="44"/>
      <c r="H638" s="26"/>
      <c r="J638" s="100" t="str">
        <f t="shared" si="37"/>
        <v/>
      </c>
      <c r="K638" s="100" t="str">
        <f t="shared" si="38"/>
        <v/>
      </c>
      <c r="L638" s="105" t="str">
        <f>IF(ISBLANK($D638),"",MATCH($K638,SEFA!$K:$K,0))</f>
        <v/>
      </c>
      <c r="M638" s="105" t="str">
        <f>IF(ISBLANK($D638),"",MATCH($K638,'RECEIVED FROM NONSTATE'!$L:$L,0))</f>
        <v/>
      </c>
      <c r="N638" s="100" t="str">
        <f t="shared" si="39"/>
        <v/>
      </c>
    </row>
    <row r="639" spans="1:14">
      <c r="A639" s="118" t="str">
        <f t="shared" si="36"/>
        <v/>
      </c>
      <c r="B639" s="25"/>
      <c r="C639" s="105" t="str">
        <f>IF($B639&gt;0,VLOOKUP($B639,'State Agencies 070824'!$H:$L,3,FALSE),"")</f>
        <v/>
      </c>
      <c r="D639" s="23"/>
      <c r="E639" s="28"/>
      <c r="F639" s="105" t="str">
        <f>IF($D639&gt;0,VLOOKUP($D639,'ALN 070824'!$A:$C,2,FALSE),"")</f>
        <v/>
      </c>
      <c r="G639" s="44"/>
      <c r="H639" s="26"/>
      <c r="J639" s="100" t="str">
        <f t="shared" si="37"/>
        <v/>
      </c>
      <c r="K639" s="100" t="str">
        <f t="shared" si="38"/>
        <v/>
      </c>
      <c r="L639" s="105" t="str">
        <f>IF(ISBLANK($D639),"",MATCH($K639,SEFA!$K:$K,0))</f>
        <v/>
      </c>
      <c r="M639" s="105" t="str">
        <f>IF(ISBLANK($D639),"",MATCH($K639,'RECEIVED FROM NONSTATE'!$L:$L,0))</f>
        <v/>
      </c>
      <c r="N639" s="100" t="str">
        <f t="shared" si="39"/>
        <v/>
      </c>
    </row>
    <row r="640" spans="1:14">
      <c r="A640" s="118" t="str">
        <f t="shared" si="36"/>
        <v/>
      </c>
      <c r="B640" s="25"/>
      <c r="C640" s="105" t="str">
        <f>IF($B640&gt;0,VLOOKUP($B640,'State Agencies 070824'!$H:$L,3,FALSE),"")</f>
        <v/>
      </c>
      <c r="D640" s="23"/>
      <c r="E640" s="28"/>
      <c r="F640" s="105" t="str">
        <f>IF($D640&gt;0,VLOOKUP($D640,'ALN 070824'!$A:$C,2,FALSE),"")</f>
        <v/>
      </c>
      <c r="G640" s="44"/>
      <c r="H640" s="26"/>
      <c r="J640" s="100" t="str">
        <f t="shared" si="37"/>
        <v/>
      </c>
      <c r="K640" s="100" t="str">
        <f t="shared" si="38"/>
        <v/>
      </c>
      <c r="L640" s="105" t="str">
        <f>IF(ISBLANK($D640),"",MATCH($K640,SEFA!$K:$K,0))</f>
        <v/>
      </c>
      <c r="M640" s="105" t="str">
        <f>IF(ISBLANK($D640),"",MATCH($K640,'RECEIVED FROM NONSTATE'!$L:$L,0))</f>
        <v/>
      </c>
      <c r="N640" s="100" t="str">
        <f t="shared" si="39"/>
        <v/>
      </c>
    </row>
    <row r="641" spans="1:14">
      <c r="A641" s="118" t="str">
        <f t="shared" si="36"/>
        <v/>
      </c>
      <c r="B641" s="25"/>
      <c r="C641" s="105" t="str">
        <f>IF($B641&gt;0,VLOOKUP($B641,'State Agencies 070824'!$H:$L,3,FALSE),"")</f>
        <v/>
      </c>
      <c r="D641" s="23"/>
      <c r="E641" s="28"/>
      <c r="F641" s="105" t="str">
        <f>IF($D641&gt;0,VLOOKUP($D641,'ALN 070824'!$A:$C,2,FALSE),"")</f>
        <v/>
      </c>
      <c r="G641" s="44"/>
      <c r="H641" s="26"/>
      <c r="J641" s="100" t="str">
        <f t="shared" si="37"/>
        <v/>
      </c>
      <c r="K641" s="100" t="str">
        <f t="shared" si="38"/>
        <v/>
      </c>
      <c r="L641" s="105" t="str">
        <f>IF(ISBLANK($D641),"",MATCH($K641,SEFA!$K:$K,0))</f>
        <v/>
      </c>
      <c r="M641" s="105" t="str">
        <f>IF(ISBLANK($D641),"",MATCH($K641,'RECEIVED FROM NONSTATE'!$L:$L,0))</f>
        <v/>
      </c>
      <c r="N641" s="100" t="str">
        <f t="shared" si="39"/>
        <v/>
      </c>
    </row>
    <row r="642" spans="1:14">
      <c r="A642" s="118" t="str">
        <f t="shared" si="36"/>
        <v/>
      </c>
      <c r="B642" s="25"/>
      <c r="C642" s="105" t="str">
        <f>IF($B642&gt;0,VLOOKUP($B642,'State Agencies 070824'!$H:$L,3,FALSE),"")</f>
        <v/>
      </c>
      <c r="D642" s="23"/>
      <c r="E642" s="28"/>
      <c r="F642" s="105" t="str">
        <f>IF($D642&gt;0,VLOOKUP($D642,'ALN 070824'!$A:$C,2,FALSE),"")</f>
        <v/>
      </c>
      <c r="G642" s="44"/>
      <c r="H642" s="26"/>
      <c r="J642" s="100" t="str">
        <f t="shared" si="37"/>
        <v/>
      </c>
      <c r="K642" s="100" t="str">
        <f t="shared" si="38"/>
        <v/>
      </c>
      <c r="L642" s="105" t="str">
        <f>IF(ISBLANK($D642),"",MATCH($K642,SEFA!$K:$K,0))</f>
        <v/>
      </c>
      <c r="M642" s="105" t="str">
        <f>IF(ISBLANK($D642),"",MATCH($K642,'RECEIVED FROM NONSTATE'!$L:$L,0))</f>
        <v/>
      </c>
      <c r="N642" s="100" t="str">
        <f t="shared" si="39"/>
        <v/>
      </c>
    </row>
    <row r="643" spans="1:14">
      <c r="A643" s="118" t="str">
        <f t="shared" si="36"/>
        <v/>
      </c>
      <c r="B643" s="25"/>
      <c r="C643" s="105" t="str">
        <f>IF($B643&gt;0,VLOOKUP($B643,'State Agencies 070824'!$H:$L,3,FALSE),"")</f>
        <v/>
      </c>
      <c r="D643" s="23"/>
      <c r="E643" s="28"/>
      <c r="F643" s="105" t="str">
        <f>IF($D643&gt;0,VLOOKUP($D643,'ALN 070824'!$A:$C,2,FALSE),"")</f>
        <v/>
      </c>
      <c r="G643" s="44"/>
      <c r="H643" s="26"/>
      <c r="J643" s="100" t="str">
        <f t="shared" si="37"/>
        <v/>
      </c>
      <c r="K643" s="100" t="str">
        <f t="shared" si="38"/>
        <v/>
      </c>
      <c r="L643" s="105" t="str">
        <f>IF(ISBLANK($D643),"",MATCH($K643,SEFA!$K:$K,0))</f>
        <v/>
      </c>
      <c r="M643" s="105" t="str">
        <f>IF(ISBLANK($D643),"",MATCH($K643,'RECEIVED FROM NONSTATE'!$L:$L,0))</f>
        <v/>
      </c>
      <c r="N643" s="100" t="str">
        <f t="shared" si="39"/>
        <v/>
      </c>
    </row>
    <row r="644" spans="1:14">
      <c r="A644" s="118" t="str">
        <f t="shared" si="36"/>
        <v/>
      </c>
      <c r="B644" s="25"/>
      <c r="C644" s="105" t="str">
        <f>IF($B644&gt;0,VLOOKUP($B644,'State Agencies 070824'!$H:$L,3,FALSE),"")</f>
        <v/>
      </c>
      <c r="D644" s="23"/>
      <c r="E644" s="28"/>
      <c r="F644" s="105" t="str">
        <f>IF($D644&gt;0,VLOOKUP($D644,'ALN 070824'!$A:$C,2,FALSE),"")</f>
        <v/>
      </c>
      <c r="G644" s="44"/>
      <c r="H644" s="26"/>
      <c r="J644" s="100" t="str">
        <f t="shared" si="37"/>
        <v/>
      </c>
      <c r="K644" s="100" t="str">
        <f t="shared" si="38"/>
        <v/>
      </c>
      <c r="L644" s="105" t="str">
        <f>IF(ISBLANK($D644),"",MATCH($K644,SEFA!$K:$K,0))</f>
        <v/>
      </c>
      <c r="M644" s="105" t="str">
        <f>IF(ISBLANK($D644),"",MATCH($K644,'RECEIVED FROM NONSTATE'!$L:$L,0))</f>
        <v/>
      </c>
      <c r="N644" s="100" t="str">
        <f t="shared" si="39"/>
        <v/>
      </c>
    </row>
    <row r="645" spans="1:14">
      <c r="A645" s="118" t="str">
        <f t="shared" si="36"/>
        <v/>
      </c>
      <c r="B645" s="25"/>
      <c r="C645" s="105" t="str">
        <f>IF($B645&gt;0,VLOOKUP($B645,'State Agencies 070824'!$H:$L,3,FALSE),"")</f>
        <v/>
      </c>
      <c r="D645" s="23"/>
      <c r="E645" s="28"/>
      <c r="F645" s="105" t="str">
        <f>IF($D645&gt;0,VLOOKUP($D645,'ALN 070824'!$A:$C,2,FALSE),"")</f>
        <v/>
      </c>
      <c r="G645" s="44"/>
      <c r="H645" s="26"/>
      <c r="J645" s="100" t="str">
        <f t="shared" si="37"/>
        <v/>
      </c>
      <c r="K645" s="100" t="str">
        <f t="shared" si="38"/>
        <v/>
      </c>
      <c r="L645" s="105" t="str">
        <f>IF(ISBLANK($D645),"",MATCH($K645,SEFA!$K:$K,0))</f>
        <v/>
      </c>
      <c r="M645" s="105" t="str">
        <f>IF(ISBLANK($D645),"",MATCH($K645,'RECEIVED FROM NONSTATE'!$L:$L,0))</f>
        <v/>
      </c>
      <c r="N645" s="100" t="str">
        <f t="shared" si="39"/>
        <v/>
      </c>
    </row>
    <row r="646" spans="1:14">
      <c r="A646" s="118" t="str">
        <f t="shared" si="36"/>
        <v/>
      </c>
      <c r="B646" s="25"/>
      <c r="C646" s="105" t="str">
        <f>IF($B646&gt;0,VLOOKUP($B646,'State Agencies 070824'!$H:$L,3,FALSE),"")</f>
        <v/>
      </c>
      <c r="D646" s="23"/>
      <c r="E646" s="28"/>
      <c r="F646" s="105" t="str">
        <f>IF($D646&gt;0,VLOOKUP($D646,'ALN 070824'!$A:$C,2,FALSE),"")</f>
        <v/>
      </c>
      <c r="G646" s="44"/>
      <c r="H646" s="26"/>
      <c r="J646" s="100" t="str">
        <f t="shared" si="37"/>
        <v/>
      </c>
      <c r="K646" s="100" t="str">
        <f t="shared" si="38"/>
        <v/>
      </c>
      <c r="L646" s="105" t="str">
        <f>IF(ISBLANK($D646),"",MATCH($K646,SEFA!$K:$K,0))</f>
        <v/>
      </c>
      <c r="M646" s="105" t="str">
        <f>IF(ISBLANK($D646),"",MATCH($K646,'RECEIVED FROM NONSTATE'!$L:$L,0))</f>
        <v/>
      </c>
      <c r="N646" s="100" t="str">
        <f t="shared" si="39"/>
        <v/>
      </c>
    </row>
    <row r="647" spans="1:14">
      <c r="A647" s="118" t="str">
        <f t="shared" si="36"/>
        <v/>
      </c>
      <c r="B647" s="25"/>
      <c r="C647" s="105" t="str">
        <f>IF($B647&gt;0,VLOOKUP($B647,'State Agencies 070824'!$H:$L,3,FALSE),"")</f>
        <v/>
      </c>
      <c r="D647" s="23"/>
      <c r="E647" s="28"/>
      <c r="F647" s="105" t="str">
        <f>IF($D647&gt;0,VLOOKUP($D647,'ALN 070824'!$A:$C,2,FALSE),"")</f>
        <v/>
      </c>
      <c r="G647" s="44"/>
      <c r="H647" s="26"/>
      <c r="J647" s="100" t="str">
        <f t="shared" si="37"/>
        <v/>
      </c>
      <c r="K647" s="100" t="str">
        <f t="shared" si="38"/>
        <v/>
      </c>
      <c r="L647" s="105" t="str">
        <f>IF(ISBLANK($D647),"",MATCH($K647,SEFA!$K:$K,0))</f>
        <v/>
      </c>
      <c r="M647" s="105" t="str">
        <f>IF(ISBLANK($D647),"",MATCH($K647,'RECEIVED FROM NONSTATE'!$L:$L,0))</f>
        <v/>
      </c>
      <c r="N647" s="100" t="str">
        <f t="shared" si="39"/>
        <v/>
      </c>
    </row>
    <row r="648" spans="1:14">
      <c r="A648" s="118" t="str">
        <f t="shared" si="36"/>
        <v/>
      </c>
      <c r="B648" s="25"/>
      <c r="C648" s="105" t="str">
        <f>IF($B648&gt;0,VLOOKUP($B648,'State Agencies 070824'!$H:$L,3,FALSE),"")</f>
        <v/>
      </c>
      <c r="D648" s="23"/>
      <c r="E648" s="28"/>
      <c r="F648" s="105" t="str">
        <f>IF($D648&gt;0,VLOOKUP($D648,'ALN 070824'!$A:$C,2,FALSE),"")</f>
        <v/>
      </c>
      <c r="G648" s="44"/>
      <c r="H648" s="26"/>
      <c r="J648" s="100" t="str">
        <f t="shared" si="37"/>
        <v/>
      </c>
      <c r="K648" s="100" t="str">
        <f t="shared" si="38"/>
        <v/>
      </c>
      <c r="L648" s="105" t="str">
        <f>IF(ISBLANK($D648),"",MATCH($K648,SEFA!$K:$K,0))</f>
        <v/>
      </c>
      <c r="M648" s="105" t="str">
        <f>IF(ISBLANK($D648),"",MATCH($K648,'RECEIVED FROM NONSTATE'!$L:$L,0))</f>
        <v/>
      </c>
      <c r="N648" s="100" t="str">
        <f t="shared" si="39"/>
        <v/>
      </c>
    </row>
    <row r="649" spans="1:14">
      <c r="A649" s="118" t="str">
        <f t="shared" ref="A649:A712" si="40">IF($B649=0,"",$B$2)</f>
        <v/>
      </c>
      <c r="B649" s="25"/>
      <c r="C649" s="105" t="str">
        <f>IF($B649&gt;0,VLOOKUP($B649,'State Agencies 070824'!$H:$L,3,FALSE),"")</f>
        <v/>
      </c>
      <c r="D649" s="23"/>
      <c r="E649" s="28"/>
      <c r="F649" s="105" t="str">
        <f>IF($D649&gt;0,VLOOKUP($D649,'ALN 070824'!$A:$C,2,FALSE),"")</f>
        <v/>
      </c>
      <c r="G649" s="44"/>
      <c r="H649" s="26"/>
      <c r="J649" s="100" t="str">
        <f t="shared" ref="J649:J712" si="41">IF(OR(D649="84.425",D649="84.032"),"Please complete the ALN with alpha character.",IFERROR(IF(AND(F649="Other Assistance",ISBLANK(H649)),"Program Name required, please provide the Other ID Number (if applicable).",""),""))</f>
        <v/>
      </c>
      <c r="K649" s="100" t="str">
        <f t="shared" ref="K649:K712" si="42">CONCATENATE($D649,$E649)</f>
        <v/>
      </c>
      <c r="L649" s="105" t="str">
        <f>IF(ISBLANK($D649),"",MATCH($K649,SEFA!$K:$K,0))</f>
        <v/>
      </c>
      <c r="M649" s="105" t="str">
        <f>IF(ISBLANK($D649),"",MATCH($K649,'RECEIVED FROM NONSTATE'!$L:$L,0))</f>
        <v/>
      </c>
      <c r="N649" s="100" t="str">
        <f t="shared" ref="N649:N712" si="43">CONCATENATE($B649,$D649,$E649,$H649)</f>
        <v/>
      </c>
    </row>
    <row r="650" spans="1:14">
      <c r="A650" s="118" t="str">
        <f t="shared" si="40"/>
        <v/>
      </c>
      <c r="B650" s="25"/>
      <c r="C650" s="105" t="str">
        <f>IF($B650&gt;0,VLOOKUP($B650,'State Agencies 070824'!$H:$L,3,FALSE),"")</f>
        <v/>
      </c>
      <c r="D650" s="23"/>
      <c r="E650" s="28"/>
      <c r="F650" s="105" t="str">
        <f>IF($D650&gt;0,VLOOKUP($D650,'ALN 070824'!$A:$C,2,FALSE),"")</f>
        <v/>
      </c>
      <c r="G650" s="44"/>
      <c r="H650" s="26"/>
      <c r="J650" s="100" t="str">
        <f t="shared" si="41"/>
        <v/>
      </c>
      <c r="K650" s="100" t="str">
        <f t="shared" si="42"/>
        <v/>
      </c>
      <c r="L650" s="105" t="str">
        <f>IF(ISBLANK($D650),"",MATCH($K650,SEFA!$K:$K,0))</f>
        <v/>
      </c>
      <c r="M650" s="105" t="str">
        <f>IF(ISBLANK($D650),"",MATCH($K650,'RECEIVED FROM NONSTATE'!$L:$L,0))</f>
        <v/>
      </c>
      <c r="N650" s="100" t="str">
        <f t="shared" si="43"/>
        <v/>
      </c>
    </row>
    <row r="651" spans="1:14">
      <c r="A651" s="118" t="str">
        <f t="shared" si="40"/>
        <v/>
      </c>
      <c r="B651" s="25"/>
      <c r="C651" s="105" t="str">
        <f>IF($B651&gt;0,VLOOKUP($B651,'State Agencies 070824'!$H:$L,3,FALSE),"")</f>
        <v/>
      </c>
      <c r="D651" s="23"/>
      <c r="E651" s="28"/>
      <c r="F651" s="105" t="str">
        <f>IF($D651&gt;0,VLOOKUP($D651,'ALN 070824'!$A:$C,2,FALSE),"")</f>
        <v/>
      </c>
      <c r="G651" s="44"/>
      <c r="H651" s="26"/>
      <c r="J651" s="100" t="str">
        <f t="shared" si="41"/>
        <v/>
      </c>
      <c r="K651" s="100" t="str">
        <f t="shared" si="42"/>
        <v/>
      </c>
      <c r="L651" s="105" t="str">
        <f>IF(ISBLANK($D651),"",MATCH($K651,SEFA!$K:$K,0))</f>
        <v/>
      </c>
      <c r="M651" s="105" t="str">
        <f>IF(ISBLANK($D651),"",MATCH($K651,'RECEIVED FROM NONSTATE'!$L:$L,0))</f>
        <v/>
      </c>
      <c r="N651" s="100" t="str">
        <f t="shared" si="43"/>
        <v/>
      </c>
    </row>
    <row r="652" spans="1:14">
      <c r="A652" s="118" t="str">
        <f t="shared" si="40"/>
        <v/>
      </c>
      <c r="B652" s="25"/>
      <c r="C652" s="105" t="str">
        <f>IF($B652&gt;0,VLOOKUP($B652,'State Agencies 070824'!$H:$L,3,FALSE),"")</f>
        <v/>
      </c>
      <c r="D652" s="23"/>
      <c r="E652" s="28"/>
      <c r="F652" s="105" t="str">
        <f>IF($D652&gt;0,VLOOKUP($D652,'ALN 070824'!$A:$C,2,FALSE),"")</f>
        <v/>
      </c>
      <c r="G652" s="44"/>
      <c r="H652" s="26"/>
      <c r="J652" s="100" t="str">
        <f t="shared" si="41"/>
        <v/>
      </c>
      <c r="K652" s="100" t="str">
        <f t="shared" si="42"/>
        <v/>
      </c>
      <c r="L652" s="105" t="str">
        <f>IF(ISBLANK($D652),"",MATCH($K652,SEFA!$K:$K,0))</f>
        <v/>
      </c>
      <c r="M652" s="105" t="str">
        <f>IF(ISBLANK($D652),"",MATCH($K652,'RECEIVED FROM NONSTATE'!$L:$L,0))</f>
        <v/>
      </c>
      <c r="N652" s="100" t="str">
        <f t="shared" si="43"/>
        <v/>
      </c>
    </row>
    <row r="653" spans="1:14">
      <c r="A653" s="118" t="str">
        <f t="shared" si="40"/>
        <v/>
      </c>
      <c r="B653" s="25"/>
      <c r="C653" s="105" t="str">
        <f>IF($B653&gt;0,VLOOKUP($B653,'State Agencies 070824'!$H:$L,3,FALSE),"")</f>
        <v/>
      </c>
      <c r="D653" s="23"/>
      <c r="E653" s="28"/>
      <c r="F653" s="105" t="str">
        <f>IF($D653&gt;0,VLOOKUP($D653,'ALN 070824'!$A:$C,2,FALSE),"")</f>
        <v/>
      </c>
      <c r="G653" s="44"/>
      <c r="H653" s="26"/>
      <c r="J653" s="100" t="str">
        <f t="shared" si="41"/>
        <v/>
      </c>
      <c r="K653" s="100" t="str">
        <f t="shared" si="42"/>
        <v/>
      </c>
      <c r="L653" s="105" t="str">
        <f>IF(ISBLANK($D653),"",MATCH($K653,SEFA!$K:$K,0))</f>
        <v/>
      </c>
      <c r="M653" s="105" t="str">
        <f>IF(ISBLANK($D653),"",MATCH($K653,'RECEIVED FROM NONSTATE'!$L:$L,0))</f>
        <v/>
      </c>
      <c r="N653" s="100" t="str">
        <f t="shared" si="43"/>
        <v/>
      </c>
    </row>
    <row r="654" spans="1:14">
      <c r="A654" s="118" t="str">
        <f t="shared" si="40"/>
        <v/>
      </c>
      <c r="B654" s="25"/>
      <c r="C654" s="105" t="str">
        <f>IF($B654&gt;0,VLOOKUP($B654,'State Agencies 070824'!$H:$L,3,FALSE),"")</f>
        <v/>
      </c>
      <c r="D654" s="23"/>
      <c r="E654" s="28"/>
      <c r="F654" s="105" t="str">
        <f>IF($D654&gt;0,VLOOKUP($D654,'ALN 070824'!$A:$C,2,FALSE),"")</f>
        <v/>
      </c>
      <c r="G654" s="44"/>
      <c r="H654" s="26"/>
      <c r="J654" s="100" t="str">
        <f t="shared" si="41"/>
        <v/>
      </c>
      <c r="K654" s="100" t="str">
        <f t="shared" si="42"/>
        <v/>
      </c>
      <c r="L654" s="105" t="str">
        <f>IF(ISBLANK($D654),"",MATCH($K654,SEFA!$K:$K,0))</f>
        <v/>
      </c>
      <c r="M654" s="105" t="str">
        <f>IF(ISBLANK($D654),"",MATCH($K654,'RECEIVED FROM NONSTATE'!$L:$L,0))</f>
        <v/>
      </c>
      <c r="N654" s="100" t="str">
        <f t="shared" si="43"/>
        <v/>
      </c>
    </row>
    <row r="655" spans="1:14">
      <c r="A655" s="118" t="str">
        <f t="shared" si="40"/>
        <v/>
      </c>
      <c r="B655" s="25"/>
      <c r="C655" s="105" t="str">
        <f>IF($B655&gt;0,VLOOKUP($B655,'State Agencies 070824'!$H:$L,3,FALSE),"")</f>
        <v/>
      </c>
      <c r="D655" s="23"/>
      <c r="E655" s="28"/>
      <c r="F655" s="105" t="str">
        <f>IF($D655&gt;0,VLOOKUP($D655,'ALN 070824'!$A:$C,2,FALSE),"")</f>
        <v/>
      </c>
      <c r="G655" s="44"/>
      <c r="H655" s="26"/>
      <c r="J655" s="100" t="str">
        <f t="shared" si="41"/>
        <v/>
      </c>
      <c r="K655" s="100" t="str">
        <f t="shared" si="42"/>
        <v/>
      </c>
      <c r="L655" s="105" t="str">
        <f>IF(ISBLANK($D655),"",MATCH($K655,SEFA!$K:$K,0))</f>
        <v/>
      </c>
      <c r="M655" s="105" t="str">
        <f>IF(ISBLANK($D655),"",MATCH($K655,'RECEIVED FROM NONSTATE'!$L:$L,0))</f>
        <v/>
      </c>
      <c r="N655" s="100" t="str">
        <f t="shared" si="43"/>
        <v/>
      </c>
    </row>
    <row r="656" spans="1:14">
      <c r="A656" s="118" t="str">
        <f t="shared" si="40"/>
        <v/>
      </c>
      <c r="B656" s="25"/>
      <c r="C656" s="105" t="str">
        <f>IF($B656&gt;0,VLOOKUP($B656,'State Agencies 070824'!$H:$L,3,FALSE),"")</f>
        <v/>
      </c>
      <c r="D656" s="23"/>
      <c r="E656" s="28"/>
      <c r="F656" s="105" t="str">
        <f>IF($D656&gt;0,VLOOKUP($D656,'ALN 070824'!$A:$C,2,FALSE),"")</f>
        <v/>
      </c>
      <c r="G656" s="44"/>
      <c r="H656" s="26"/>
      <c r="J656" s="100" t="str">
        <f t="shared" si="41"/>
        <v/>
      </c>
      <c r="K656" s="100" t="str">
        <f t="shared" si="42"/>
        <v/>
      </c>
      <c r="L656" s="105" t="str">
        <f>IF(ISBLANK($D656),"",MATCH($K656,SEFA!$K:$K,0))</f>
        <v/>
      </c>
      <c r="M656" s="105" t="str">
        <f>IF(ISBLANK($D656),"",MATCH($K656,'RECEIVED FROM NONSTATE'!$L:$L,0))</f>
        <v/>
      </c>
      <c r="N656" s="100" t="str">
        <f t="shared" si="43"/>
        <v/>
      </c>
    </row>
    <row r="657" spans="1:14">
      <c r="A657" s="118" t="str">
        <f t="shared" si="40"/>
        <v/>
      </c>
      <c r="B657" s="25"/>
      <c r="C657" s="105" t="str">
        <f>IF($B657&gt;0,VLOOKUP($B657,'State Agencies 070824'!$H:$L,3,FALSE),"")</f>
        <v/>
      </c>
      <c r="D657" s="23"/>
      <c r="E657" s="28"/>
      <c r="F657" s="105" t="str">
        <f>IF($D657&gt;0,VLOOKUP($D657,'ALN 070824'!$A:$C,2,FALSE),"")</f>
        <v/>
      </c>
      <c r="G657" s="44"/>
      <c r="H657" s="26"/>
      <c r="J657" s="100" t="str">
        <f t="shared" si="41"/>
        <v/>
      </c>
      <c r="K657" s="100" t="str">
        <f t="shared" si="42"/>
        <v/>
      </c>
      <c r="L657" s="105" t="str">
        <f>IF(ISBLANK($D657),"",MATCH($K657,SEFA!$K:$K,0))</f>
        <v/>
      </c>
      <c r="M657" s="105" t="str">
        <f>IF(ISBLANK($D657),"",MATCH($K657,'RECEIVED FROM NONSTATE'!$L:$L,0))</f>
        <v/>
      </c>
      <c r="N657" s="100" t="str">
        <f t="shared" si="43"/>
        <v/>
      </c>
    </row>
    <row r="658" spans="1:14">
      <c r="A658" s="118" t="str">
        <f t="shared" si="40"/>
        <v/>
      </c>
      <c r="B658" s="25"/>
      <c r="C658" s="105" t="str">
        <f>IF($B658&gt;0,VLOOKUP($B658,'State Agencies 070824'!$H:$L,3,FALSE),"")</f>
        <v/>
      </c>
      <c r="D658" s="23"/>
      <c r="E658" s="28"/>
      <c r="F658" s="105" t="str">
        <f>IF($D658&gt;0,VLOOKUP($D658,'ALN 070824'!$A:$C,2,FALSE),"")</f>
        <v/>
      </c>
      <c r="G658" s="44"/>
      <c r="H658" s="26"/>
      <c r="J658" s="100" t="str">
        <f t="shared" si="41"/>
        <v/>
      </c>
      <c r="K658" s="100" t="str">
        <f t="shared" si="42"/>
        <v/>
      </c>
      <c r="L658" s="105" t="str">
        <f>IF(ISBLANK($D658),"",MATCH($K658,SEFA!$K:$K,0))</f>
        <v/>
      </c>
      <c r="M658" s="105" t="str">
        <f>IF(ISBLANK($D658),"",MATCH($K658,'RECEIVED FROM NONSTATE'!$L:$L,0))</f>
        <v/>
      </c>
      <c r="N658" s="100" t="str">
        <f t="shared" si="43"/>
        <v/>
      </c>
    </row>
    <row r="659" spans="1:14">
      <c r="A659" s="118" t="str">
        <f t="shared" si="40"/>
        <v/>
      </c>
      <c r="B659" s="25"/>
      <c r="C659" s="105" t="str">
        <f>IF($B659&gt;0,VLOOKUP($B659,'State Agencies 070824'!$H:$L,3,FALSE),"")</f>
        <v/>
      </c>
      <c r="D659" s="23"/>
      <c r="E659" s="28"/>
      <c r="F659" s="105" t="str">
        <f>IF($D659&gt;0,VLOOKUP($D659,'ALN 070824'!$A:$C,2,FALSE),"")</f>
        <v/>
      </c>
      <c r="G659" s="44"/>
      <c r="H659" s="26"/>
      <c r="J659" s="100" t="str">
        <f t="shared" si="41"/>
        <v/>
      </c>
      <c r="K659" s="100" t="str">
        <f t="shared" si="42"/>
        <v/>
      </c>
      <c r="L659" s="105" t="str">
        <f>IF(ISBLANK($D659),"",MATCH($K659,SEFA!$K:$K,0))</f>
        <v/>
      </c>
      <c r="M659" s="105" t="str">
        <f>IF(ISBLANK($D659),"",MATCH($K659,'RECEIVED FROM NONSTATE'!$L:$L,0))</f>
        <v/>
      </c>
      <c r="N659" s="100" t="str">
        <f t="shared" si="43"/>
        <v/>
      </c>
    </row>
    <row r="660" spans="1:14">
      <c r="A660" s="118" t="str">
        <f t="shared" si="40"/>
        <v/>
      </c>
      <c r="B660" s="25"/>
      <c r="C660" s="105" t="str">
        <f>IF($B660&gt;0,VLOOKUP($B660,'State Agencies 070824'!$H:$L,3,FALSE),"")</f>
        <v/>
      </c>
      <c r="D660" s="23"/>
      <c r="E660" s="28"/>
      <c r="F660" s="105" t="str">
        <f>IF($D660&gt;0,VLOOKUP($D660,'ALN 070824'!$A:$C,2,FALSE),"")</f>
        <v/>
      </c>
      <c r="G660" s="44"/>
      <c r="H660" s="26"/>
      <c r="J660" s="100" t="str">
        <f t="shared" si="41"/>
        <v/>
      </c>
      <c r="K660" s="100" t="str">
        <f t="shared" si="42"/>
        <v/>
      </c>
      <c r="L660" s="105" t="str">
        <f>IF(ISBLANK($D660),"",MATCH($K660,SEFA!$K:$K,0))</f>
        <v/>
      </c>
      <c r="M660" s="105" t="str">
        <f>IF(ISBLANK($D660),"",MATCH($K660,'RECEIVED FROM NONSTATE'!$L:$L,0))</f>
        <v/>
      </c>
      <c r="N660" s="100" t="str">
        <f t="shared" si="43"/>
        <v/>
      </c>
    </row>
    <row r="661" spans="1:14">
      <c r="A661" s="118" t="str">
        <f t="shared" si="40"/>
        <v/>
      </c>
      <c r="B661" s="25"/>
      <c r="C661" s="105" t="str">
        <f>IF($B661&gt;0,VLOOKUP($B661,'State Agencies 070824'!$H:$L,3,FALSE),"")</f>
        <v/>
      </c>
      <c r="D661" s="23"/>
      <c r="E661" s="28"/>
      <c r="F661" s="105" t="str">
        <f>IF($D661&gt;0,VLOOKUP($D661,'ALN 070824'!$A:$C,2,FALSE),"")</f>
        <v/>
      </c>
      <c r="G661" s="44"/>
      <c r="H661" s="26"/>
      <c r="J661" s="100" t="str">
        <f t="shared" si="41"/>
        <v/>
      </c>
      <c r="K661" s="100" t="str">
        <f t="shared" si="42"/>
        <v/>
      </c>
      <c r="L661" s="105" t="str">
        <f>IF(ISBLANK($D661),"",MATCH($K661,SEFA!$K:$K,0))</f>
        <v/>
      </c>
      <c r="M661" s="105" t="str">
        <f>IF(ISBLANK($D661),"",MATCH($K661,'RECEIVED FROM NONSTATE'!$L:$L,0))</f>
        <v/>
      </c>
      <c r="N661" s="100" t="str">
        <f t="shared" si="43"/>
        <v/>
      </c>
    </row>
    <row r="662" spans="1:14">
      <c r="A662" s="118" t="str">
        <f t="shared" si="40"/>
        <v/>
      </c>
      <c r="B662" s="25"/>
      <c r="C662" s="105" t="str">
        <f>IF($B662&gt;0,VLOOKUP($B662,'State Agencies 070824'!$H:$L,3,FALSE),"")</f>
        <v/>
      </c>
      <c r="D662" s="23"/>
      <c r="E662" s="28"/>
      <c r="F662" s="105" t="str">
        <f>IF($D662&gt;0,VLOOKUP($D662,'ALN 070824'!$A:$C,2,FALSE),"")</f>
        <v/>
      </c>
      <c r="G662" s="44"/>
      <c r="H662" s="26"/>
      <c r="J662" s="100" t="str">
        <f t="shared" si="41"/>
        <v/>
      </c>
      <c r="K662" s="100" t="str">
        <f t="shared" si="42"/>
        <v/>
      </c>
      <c r="L662" s="105" t="str">
        <f>IF(ISBLANK($D662),"",MATCH($K662,SEFA!$K:$K,0))</f>
        <v/>
      </c>
      <c r="M662" s="105" t="str">
        <f>IF(ISBLANK($D662),"",MATCH($K662,'RECEIVED FROM NONSTATE'!$L:$L,0))</f>
        <v/>
      </c>
      <c r="N662" s="100" t="str">
        <f t="shared" si="43"/>
        <v/>
      </c>
    </row>
    <row r="663" spans="1:14">
      <c r="A663" s="118" t="str">
        <f t="shared" si="40"/>
        <v/>
      </c>
      <c r="B663" s="25"/>
      <c r="C663" s="105" t="str">
        <f>IF($B663&gt;0,VLOOKUP($B663,'State Agencies 070824'!$H:$L,3,FALSE),"")</f>
        <v/>
      </c>
      <c r="D663" s="23"/>
      <c r="E663" s="28"/>
      <c r="F663" s="105" t="str">
        <f>IF($D663&gt;0,VLOOKUP($D663,'ALN 070824'!$A:$C,2,FALSE),"")</f>
        <v/>
      </c>
      <c r="G663" s="44"/>
      <c r="H663" s="26"/>
      <c r="J663" s="100" t="str">
        <f t="shared" si="41"/>
        <v/>
      </c>
      <c r="K663" s="100" t="str">
        <f t="shared" si="42"/>
        <v/>
      </c>
      <c r="L663" s="105" t="str">
        <f>IF(ISBLANK($D663),"",MATCH($K663,SEFA!$K:$K,0))</f>
        <v/>
      </c>
      <c r="M663" s="105" t="str">
        <f>IF(ISBLANK($D663),"",MATCH($K663,'RECEIVED FROM NONSTATE'!$L:$L,0))</f>
        <v/>
      </c>
      <c r="N663" s="100" t="str">
        <f t="shared" si="43"/>
        <v/>
      </c>
    </row>
    <row r="664" spans="1:14">
      <c r="A664" s="118" t="str">
        <f t="shared" si="40"/>
        <v/>
      </c>
      <c r="B664" s="25"/>
      <c r="C664" s="105" t="str">
        <f>IF($B664&gt;0,VLOOKUP($B664,'State Agencies 070824'!$H:$L,3,FALSE),"")</f>
        <v/>
      </c>
      <c r="D664" s="23"/>
      <c r="E664" s="28"/>
      <c r="F664" s="105" t="str">
        <f>IF($D664&gt;0,VLOOKUP($D664,'ALN 070824'!$A:$C,2,FALSE),"")</f>
        <v/>
      </c>
      <c r="G664" s="44"/>
      <c r="H664" s="26"/>
      <c r="J664" s="100" t="str">
        <f t="shared" si="41"/>
        <v/>
      </c>
      <c r="K664" s="100" t="str">
        <f t="shared" si="42"/>
        <v/>
      </c>
      <c r="L664" s="105" t="str">
        <f>IF(ISBLANK($D664),"",MATCH($K664,SEFA!$K:$K,0))</f>
        <v/>
      </c>
      <c r="M664" s="105" t="str">
        <f>IF(ISBLANK($D664),"",MATCH($K664,'RECEIVED FROM NONSTATE'!$L:$L,0))</f>
        <v/>
      </c>
      <c r="N664" s="100" t="str">
        <f t="shared" si="43"/>
        <v/>
      </c>
    </row>
    <row r="665" spans="1:14">
      <c r="A665" s="118" t="str">
        <f t="shared" si="40"/>
        <v/>
      </c>
      <c r="B665" s="25"/>
      <c r="C665" s="105" t="str">
        <f>IF($B665&gt;0,VLOOKUP($B665,'State Agencies 070824'!$H:$L,3,FALSE),"")</f>
        <v/>
      </c>
      <c r="D665" s="23"/>
      <c r="E665" s="28"/>
      <c r="F665" s="105" t="str">
        <f>IF($D665&gt;0,VLOOKUP($D665,'ALN 070824'!$A:$C,2,FALSE),"")</f>
        <v/>
      </c>
      <c r="G665" s="44"/>
      <c r="H665" s="26"/>
      <c r="J665" s="100" t="str">
        <f t="shared" si="41"/>
        <v/>
      </c>
      <c r="K665" s="100" t="str">
        <f t="shared" si="42"/>
        <v/>
      </c>
      <c r="L665" s="105" t="str">
        <f>IF(ISBLANK($D665),"",MATCH($K665,SEFA!$K:$K,0))</f>
        <v/>
      </c>
      <c r="M665" s="105" t="str">
        <f>IF(ISBLANK($D665),"",MATCH($K665,'RECEIVED FROM NONSTATE'!$L:$L,0))</f>
        <v/>
      </c>
      <c r="N665" s="100" t="str">
        <f t="shared" si="43"/>
        <v/>
      </c>
    </row>
    <row r="666" spans="1:14">
      <c r="A666" s="118" t="str">
        <f t="shared" si="40"/>
        <v/>
      </c>
      <c r="B666" s="25"/>
      <c r="C666" s="105" t="str">
        <f>IF($B666&gt;0,VLOOKUP($B666,'State Agencies 070824'!$H:$L,3,FALSE),"")</f>
        <v/>
      </c>
      <c r="D666" s="23"/>
      <c r="E666" s="28"/>
      <c r="F666" s="105" t="str">
        <f>IF($D666&gt;0,VLOOKUP($D666,'ALN 070824'!$A:$C,2,FALSE),"")</f>
        <v/>
      </c>
      <c r="G666" s="44"/>
      <c r="H666" s="26"/>
      <c r="J666" s="100" t="str">
        <f t="shared" si="41"/>
        <v/>
      </c>
      <c r="K666" s="100" t="str">
        <f t="shared" si="42"/>
        <v/>
      </c>
      <c r="L666" s="105" t="str">
        <f>IF(ISBLANK($D666),"",MATCH($K666,SEFA!$K:$K,0))</f>
        <v/>
      </c>
      <c r="M666" s="105" t="str">
        <f>IF(ISBLANK($D666),"",MATCH($K666,'RECEIVED FROM NONSTATE'!$L:$L,0))</f>
        <v/>
      </c>
      <c r="N666" s="100" t="str">
        <f t="shared" si="43"/>
        <v/>
      </c>
    </row>
    <row r="667" spans="1:14">
      <c r="A667" s="118" t="str">
        <f t="shared" si="40"/>
        <v/>
      </c>
      <c r="B667" s="25"/>
      <c r="C667" s="105" t="str">
        <f>IF($B667&gt;0,VLOOKUP($B667,'State Agencies 070824'!$H:$L,3,FALSE),"")</f>
        <v/>
      </c>
      <c r="D667" s="23"/>
      <c r="E667" s="28"/>
      <c r="F667" s="105" t="str">
        <f>IF($D667&gt;0,VLOOKUP($D667,'ALN 070824'!$A:$C,2,FALSE),"")</f>
        <v/>
      </c>
      <c r="G667" s="44"/>
      <c r="H667" s="26"/>
      <c r="J667" s="100" t="str">
        <f t="shared" si="41"/>
        <v/>
      </c>
      <c r="K667" s="100" t="str">
        <f t="shared" si="42"/>
        <v/>
      </c>
      <c r="L667" s="105" t="str">
        <f>IF(ISBLANK($D667),"",MATCH($K667,SEFA!$K:$K,0))</f>
        <v/>
      </c>
      <c r="M667" s="105" t="str">
        <f>IF(ISBLANK($D667),"",MATCH($K667,'RECEIVED FROM NONSTATE'!$L:$L,0))</f>
        <v/>
      </c>
      <c r="N667" s="100" t="str">
        <f t="shared" si="43"/>
        <v/>
      </c>
    </row>
    <row r="668" spans="1:14">
      <c r="A668" s="118" t="str">
        <f t="shared" si="40"/>
        <v/>
      </c>
      <c r="B668" s="25"/>
      <c r="C668" s="105" t="str">
        <f>IF($B668&gt;0,VLOOKUP($B668,'State Agencies 070824'!$H:$L,3,FALSE),"")</f>
        <v/>
      </c>
      <c r="D668" s="23"/>
      <c r="E668" s="28"/>
      <c r="F668" s="105" t="str">
        <f>IF($D668&gt;0,VLOOKUP($D668,'ALN 070824'!$A:$C,2,FALSE),"")</f>
        <v/>
      </c>
      <c r="G668" s="44"/>
      <c r="H668" s="26"/>
      <c r="J668" s="100" t="str">
        <f t="shared" si="41"/>
        <v/>
      </c>
      <c r="K668" s="100" t="str">
        <f t="shared" si="42"/>
        <v/>
      </c>
      <c r="L668" s="105" t="str">
        <f>IF(ISBLANK($D668),"",MATCH($K668,SEFA!$K:$K,0))</f>
        <v/>
      </c>
      <c r="M668" s="105" t="str">
        <f>IF(ISBLANK($D668),"",MATCH($K668,'RECEIVED FROM NONSTATE'!$L:$L,0))</f>
        <v/>
      </c>
      <c r="N668" s="100" t="str">
        <f t="shared" si="43"/>
        <v/>
      </c>
    </row>
    <row r="669" spans="1:14">
      <c r="A669" s="118" t="str">
        <f t="shared" si="40"/>
        <v/>
      </c>
      <c r="B669" s="25"/>
      <c r="C669" s="105" t="str">
        <f>IF($B669&gt;0,VLOOKUP($B669,'State Agencies 070824'!$H:$L,3,FALSE),"")</f>
        <v/>
      </c>
      <c r="D669" s="23"/>
      <c r="E669" s="28"/>
      <c r="F669" s="105" t="str">
        <f>IF($D669&gt;0,VLOOKUP($D669,'ALN 070824'!$A:$C,2,FALSE),"")</f>
        <v/>
      </c>
      <c r="G669" s="44"/>
      <c r="H669" s="26"/>
      <c r="J669" s="100" t="str">
        <f t="shared" si="41"/>
        <v/>
      </c>
      <c r="K669" s="100" t="str">
        <f t="shared" si="42"/>
        <v/>
      </c>
      <c r="L669" s="105" t="str">
        <f>IF(ISBLANK($D669),"",MATCH($K669,SEFA!$K:$K,0))</f>
        <v/>
      </c>
      <c r="M669" s="105" t="str">
        <f>IF(ISBLANK($D669),"",MATCH($K669,'RECEIVED FROM NONSTATE'!$L:$L,0))</f>
        <v/>
      </c>
      <c r="N669" s="100" t="str">
        <f t="shared" si="43"/>
        <v/>
      </c>
    </row>
    <row r="670" spans="1:14">
      <c r="A670" s="118" t="str">
        <f t="shared" si="40"/>
        <v/>
      </c>
      <c r="B670" s="25"/>
      <c r="C670" s="105" t="str">
        <f>IF($B670&gt;0,VLOOKUP($B670,'State Agencies 070824'!$H:$L,3,FALSE),"")</f>
        <v/>
      </c>
      <c r="D670" s="23"/>
      <c r="E670" s="28"/>
      <c r="F670" s="105" t="str">
        <f>IF($D670&gt;0,VLOOKUP($D670,'ALN 070824'!$A:$C,2,FALSE),"")</f>
        <v/>
      </c>
      <c r="G670" s="44"/>
      <c r="H670" s="26"/>
      <c r="J670" s="100" t="str">
        <f t="shared" si="41"/>
        <v/>
      </c>
      <c r="K670" s="100" t="str">
        <f t="shared" si="42"/>
        <v/>
      </c>
      <c r="L670" s="105" t="str">
        <f>IF(ISBLANK($D670),"",MATCH($K670,SEFA!$K:$K,0))</f>
        <v/>
      </c>
      <c r="M670" s="105" t="str">
        <f>IF(ISBLANK($D670),"",MATCH($K670,'RECEIVED FROM NONSTATE'!$L:$L,0))</f>
        <v/>
      </c>
      <c r="N670" s="100" t="str">
        <f t="shared" si="43"/>
        <v/>
      </c>
    </row>
    <row r="671" spans="1:14">
      <c r="A671" s="118" t="str">
        <f t="shared" si="40"/>
        <v/>
      </c>
      <c r="B671" s="25"/>
      <c r="C671" s="105" t="str">
        <f>IF($B671&gt;0,VLOOKUP($B671,'State Agencies 070824'!$H:$L,3,FALSE),"")</f>
        <v/>
      </c>
      <c r="D671" s="23"/>
      <c r="E671" s="28"/>
      <c r="F671" s="105" t="str">
        <f>IF($D671&gt;0,VLOOKUP($D671,'ALN 070824'!$A:$C,2,FALSE),"")</f>
        <v/>
      </c>
      <c r="G671" s="44"/>
      <c r="H671" s="26"/>
      <c r="J671" s="100" t="str">
        <f t="shared" si="41"/>
        <v/>
      </c>
      <c r="K671" s="100" t="str">
        <f t="shared" si="42"/>
        <v/>
      </c>
      <c r="L671" s="105" t="str">
        <f>IF(ISBLANK($D671),"",MATCH($K671,SEFA!$K:$K,0))</f>
        <v/>
      </c>
      <c r="M671" s="105" t="str">
        <f>IF(ISBLANK($D671),"",MATCH($K671,'RECEIVED FROM NONSTATE'!$L:$L,0))</f>
        <v/>
      </c>
      <c r="N671" s="100" t="str">
        <f t="shared" si="43"/>
        <v/>
      </c>
    </row>
    <row r="672" spans="1:14">
      <c r="A672" s="118" t="str">
        <f t="shared" si="40"/>
        <v/>
      </c>
      <c r="B672" s="25"/>
      <c r="C672" s="105" t="str">
        <f>IF($B672&gt;0,VLOOKUP($B672,'State Agencies 070824'!$H:$L,3,FALSE),"")</f>
        <v/>
      </c>
      <c r="D672" s="23"/>
      <c r="E672" s="28"/>
      <c r="F672" s="105" t="str">
        <f>IF($D672&gt;0,VLOOKUP($D672,'ALN 070824'!$A:$C,2,FALSE),"")</f>
        <v/>
      </c>
      <c r="G672" s="44"/>
      <c r="H672" s="26"/>
      <c r="J672" s="100" t="str">
        <f t="shared" si="41"/>
        <v/>
      </c>
      <c r="K672" s="100" t="str">
        <f t="shared" si="42"/>
        <v/>
      </c>
      <c r="L672" s="105" t="str">
        <f>IF(ISBLANK($D672),"",MATCH($K672,SEFA!$K:$K,0))</f>
        <v/>
      </c>
      <c r="M672" s="105" t="str">
        <f>IF(ISBLANK($D672),"",MATCH($K672,'RECEIVED FROM NONSTATE'!$L:$L,0))</f>
        <v/>
      </c>
      <c r="N672" s="100" t="str">
        <f t="shared" si="43"/>
        <v/>
      </c>
    </row>
    <row r="673" spans="1:14">
      <c r="A673" s="118" t="str">
        <f t="shared" si="40"/>
        <v/>
      </c>
      <c r="B673" s="25"/>
      <c r="C673" s="105" t="str">
        <f>IF($B673&gt;0,VLOOKUP($B673,'State Agencies 070824'!$H:$L,3,FALSE),"")</f>
        <v/>
      </c>
      <c r="D673" s="23"/>
      <c r="E673" s="28"/>
      <c r="F673" s="105" t="str">
        <f>IF($D673&gt;0,VLOOKUP($D673,'ALN 070824'!$A:$C,2,FALSE),"")</f>
        <v/>
      </c>
      <c r="G673" s="44"/>
      <c r="H673" s="26"/>
      <c r="J673" s="100" t="str">
        <f t="shared" si="41"/>
        <v/>
      </c>
      <c r="K673" s="100" t="str">
        <f t="shared" si="42"/>
        <v/>
      </c>
      <c r="L673" s="105" t="str">
        <f>IF(ISBLANK($D673),"",MATCH($K673,SEFA!$K:$K,0))</f>
        <v/>
      </c>
      <c r="M673" s="105" t="str">
        <f>IF(ISBLANK($D673),"",MATCH($K673,'RECEIVED FROM NONSTATE'!$L:$L,0))</f>
        <v/>
      </c>
      <c r="N673" s="100" t="str">
        <f t="shared" si="43"/>
        <v/>
      </c>
    </row>
    <row r="674" spans="1:14">
      <c r="A674" s="118" t="str">
        <f t="shared" si="40"/>
        <v/>
      </c>
      <c r="B674" s="25"/>
      <c r="C674" s="105" t="str">
        <f>IF($B674&gt;0,VLOOKUP($B674,'State Agencies 070824'!$H:$L,3,FALSE),"")</f>
        <v/>
      </c>
      <c r="D674" s="23"/>
      <c r="E674" s="28"/>
      <c r="F674" s="105" t="str">
        <f>IF($D674&gt;0,VLOOKUP($D674,'ALN 070824'!$A:$C,2,FALSE),"")</f>
        <v/>
      </c>
      <c r="G674" s="44"/>
      <c r="H674" s="26"/>
      <c r="J674" s="100" t="str">
        <f t="shared" si="41"/>
        <v/>
      </c>
      <c r="K674" s="100" t="str">
        <f t="shared" si="42"/>
        <v/>
      </c>
      <c r="L674" s="105" t="str">
        <f>IF(ISBLANK($D674),"",MATCH($K674,SEFA!$K:$K,0))</f>
        <v/>
      </c>
      <c r="M674" s="105" t="str">
        <f>IF(ISBLANK($D674),"",MATCH($K674,'RECEIVED FROM NONSTATE'!$L:$L,0))</f>
        <v/>
      </c>
      <c r="N674" s="100" t="str">
        <f t="shared" si="43"/>
        <v/>
      </c>
    </row>
    <row r="675" spans="1:14">
      <c r="A675" s="118" t="str">
        <f t="shared" si="40"/>
        <v/>
      </c>
      <c r="B675" s="25"/>
      <c r="C675" s="105" t="str">
        <f>IF($B675&gt;0,VLOOKUP($B675,'State Agencies 070824'!$H:$L,3,FALSE),"")</f>
        <v/>
      </c>
      <c r="D675" s="23"/>
      <c r="E675" s="28"/>
      <c r="F675" s="105" t="str">
        <f>IF($D675&gt;0,VLOOKUP($D675,'ALN 070824'!$A:$C,2,FALSE),"")</f>
        <v/>
      </c>
      <c r="G675" s="44"/>
      <c r="H675" s="26"/>
      <c r="J675" s="100" t="str">
        <f t="shared" si="41"/>
        <v/>
      </c>
      <c r="K675" s="100" t="str">
        <f t="shared" si="42"/>
        <v/>
      </c>
      <c r="L675" s="105" t="str">
        <f>IF(ISBLANK($D675),"",MATCH($K675,SEFA!$K:$K,0))</f>
        <v/>
      </c>
      <c r="M675" s="105" t="str">
        <f>IF(ISBLANK($D675),"",MATCH($K675,'RECEIVED FROM NONSTATE'!$L:$L,0))</f>
        <v/>
      </c>
      <c r="N675" s="100" t="str">
        <f t="shared" si="43"/>
        <v/>
      </c>
    </row>
    <row r="676" spans="1:14">
      <c r="A676" s="118" t="str">
        <f t="shared" si="40"/>
        <v/>
      </c>
      <c r="B676" s="25"/>
      <c r="C676" s="105" t="str">
        <f>IF($B676&gt;0,VLOOKUP($B676,'State Agencies 070824'!$H:$L,3,FALSE),"")</f>
        <v/>
      </c>
      <c r="D676" s="23"/>
      <c r="E676" s="28"/>
      <c r="F676" s="105" t="str">
        <f>IF($D676&gt;0,VLOOKUP($D676,'ALN 070824'!$A:$C,2,FALSE),"")</f>
        <v/>
      </c>
      <c r="G676" s="44"/>
      <c r="H676" s="26"/>
      <c r="J676" s="100" t="str">
        <f t="shared" si="41"/>
        <v/>
      </c>
      <c r="K676" s="100" t="str">
        <f t="shared" si="42"/>
        <v/>
      </c>
      <c r="L676" s="105" t="str">
        <f>IF(ISBLANK($D676),"",MATCH($K676,SEFA!$K:$K,0))</f>
        <v/>
      </c>
      <c r="M676" s="105" t="str">
        <f>IF(ISBLANK($D676),"",MATCH($K676,'RECEIVED FROM NONSTATE'!$L:$L,0))</f>
        <v/>
      </c>
      <c r="N676" s="100" t="str">
        <f t="shared" si="43"/>
        <v/>
      </c>
    </row>
    <row r="677" spans="1:14">
      <c r="A677" s="118" t="str">
        <f t="shared" si="40"/>
        <v/>
      </c>
      <c r="B677" s="25"/>
      <c r="C677" s="105" t="str">
        <f>IF($B677&gt;0,VLOOKUP($B677,'State Agencies 070824'!$H:$L,3,FALSE),"")</f>
        <v/>
      </c>
      <c r="D677" s="23"/>
      <c r="E677" s="28"/>
      <c r="F677" s="105" t="str">
        <f>IF($D677&gt;0,VLOOKUP($D677,'ALN 070824'!$A:$C,2,FALSE),"")</f>
        <v/>
      </c>
      <c r="G677" s="44"/>
      <c r="H677" s="26"/>
      <c r="J677" s="100" t="str">
        <f t="shared" si="41"/>
        <v/>
      </c>
      <c r="K677" s="100" t="str">
        <f t="shared" si="42"/>
        <v/>
      </c>
      <c r="L677" s="105" t="str">
        <f>IF(ISBLANK($D677),"",MATCH($K677,SEFA!$K:$K,0))</f>
        <v/>
      </c>
      <c r="M677" s="105" t="str">
        <f>IF(ISBLANK($D677),"",MATCH($K677,'RECEIVED FROM NONSTATE'!$L:$L,0))</f>
        <v/>
      </c>
      <c r="N677" s="100" t="str">
        <f t="shared" si="43"/>
        <v/>
      </c>
    </row>
    <row r="678" spans="1:14">
      <c r="A678" s="118" t="str">
        <f t="shared" si="40"/>
        <v/>
      </c>
      <c r="B678" s="25"/>
      <c r="C678" s="105" t="str">
        <f>IF($B678&gt;0,VLOOKUP($B678,'State Agencies 070824'!$H:$L,3,FALSE),"")</f>
        <v/>
      </c>
      <c r="D678" s="23"/>
      <c r="E678" s="28"/>
      <c r="F678" s="105" t="str">
        <f>IF($D678&gt;0,VLOOKUP($D678,'ALN 070824'!$A:$C,2,FALSE),"")</f>
        <v/>
      </c>
      <c r="G678" s="44"/>
      <c r="H678" s="26"/>
      <c r="J678" s="100" t="str">
        <f t="shared" si="41"/>
        <v/>
      </c>
      <c r="K678" s="100" t="str">
        <f t="shared" si="42"/>
        <v/>
      </c>
      <c r="L678" s="105" t="str">
        <f>IF(ISBLANK($D678),"",MATCH($K678,SEFA!$K:$K,0))</f>
        <v/>
      </c>
      <c r="M678" s="105" t="str">
        <f>IF(ISBLANK($D678),"",MATCH($K678,'RECEIVED FROM NONSTATE'!$L:$L,0))</f>
        <v/>
      </c>
      <c r="N678" s="100" t="str">
        <f t="shared" si="43"/>
        <v/>
      </c>
    </row>
    <row r="679" spans="1:14">
      <c r="A679" s="118" t="str">
        <f t="shared" si="40"/>
        <v/>
      </c>
      <c r="B679" s="25"/>
      <c r="C679" s="105" t="str">
        <f>IF($B679&gt;0,VLOOKUP($B679,'State Agencies 070824'!$H:$L,3,FALSE),"")</f>
        <v/>
      </c>
      <c r="D679" s="23"/>
      <c r="E679" s="28"/>
      <c r="F679" s="105" t="str">
        <f>IF($D679&gt;0,VLOOKUP($D679,'ALN 070824'!$A:$C,2,FALSE),"")</f>
        <v/>
      </c>
      <c r="G679" s="44"/>
      <c r="H679" s="26"/>
      <c r="J679" s="100" t="str">
        <f t="shared" si="41"/>
        <v/>
      </c>
      <c r="K679" s="100" t="str">
        <f t="shared" si="42"/>
        <v/>
      </c>
      <c r="L679" s="105" t="str">
        <f>IF(ISBLANK($D679),"",MATCH($K679,SEFA!$K:$K,0))</f>
        <v/>
      </c>
      <c r="M679" s="105" t="str">
        <f>IF(ISBLANK($D679),"",MATCH($K679,'RECEIVED FROM NONSTATE'!$L:$L,0))</f>
        <v/>
      </c>
      <c r="N679" s="100" t="str">
        <f t="shared" si="43"/>
        <v/>
      </c>
    </row>
    <row r="680" spans="1:14">
      <c r="A680" s="118" t="str">
        <f t="shared" si="40"/>
        <v/>
      </c>
      <c r="B680" s="25"/>
      <c r="C680" s="105" t="str">
        <f>IF($B680&gt;0,VLOOKUP($B680,'State Agencies 070824'!$H:$L,3,FALSE),"")</f>
        <v/>
      </c>
      <c r="D680" s="23"/>
      <c r="E680" s="28"/>
      <c r="F680" s="105" t="str">
        <f>IF($D680&gt;0,VLOOKUP($D680,'ALN 070824'!$A:$C,2,FALSE),"")</f>
        <v/>
      </c>
      <c r="G680" s="44"/>
      <c r="H680" s="26"/>
      <c r="J680" s="100" t="str">
        <f t="shared" si="41"/>
        <v/>
      </c>
      <c r="K680" s="100" t="str">
        <f t="shared" si="42"/>
        <v/>
      </c>
      <c r="L680" s="105" t="str">
        <f>IF(ISBLANK($D680),"",MATCH($K680,SEFA!$K:$K,0))</f>
        <v/>
      </c>
      <c r="M680" s="105" t="str">
        <f>IF(ISBLANK($D680),"",MATCH($K680,'RECEIVED FROM NONSTATE'!$L:$L,0))</f>
        <v/>
      </c>
      <c r="N680" s="100" t="str">
        <f t="shared" si="43"/>
        <v/>
      </c>
    </row>
    <row r="681" spans="1:14">
      <c r="A681" s="118" t="str">
        <f t="shared" si="40"/>
        <v/>
      </c>
      <c r="B681" s="25"/>
      <c r="C681" s="105" t="str">
        <f>IF($B681&gt;0,VLOOKUP($B681,'State Agencies 070824'!$H:$L,3,FALSE),"")</f>
        <v/>
      </c>
      <c r="D681" s="23"/>
      <c r="E681" s="28"/>
      <c r="F681" s="105" t="str">
        <f>IF($D681&gt;0,VLOOKUP($D681,'ALN 070824'!$A:$C,2,FALSE),"")</f>
        <v/>
      </c>
      <c r="G681" s="44"/>
      <c r="H681" s="26"/>
      <c r="J681" s="100" t="str">
        <f t="shared" si="41"/>
        <v/>
      </c>
      <c r="K681" s="100" t="str">
        <f t="shared" si="42"/>
        <v/>
      </c>
      <c r="L681" s="105" t="str">
        <f>IF(ISBLANK($D681),"",MATCH($K681,SEFA!$K:$K,0))</f>
        <v/>
      </c>
      <c r="M681" s="105" t="str">
        <f>IF(ISBLANK($D681),"",MATCH($K681,'RECEIVED FROM NONSTATE'!$L:$L,0))</f>
        <v/>
      </c>
      <c r="N681" s="100" t="str">
        <f t="shared" si="43"/>
        <v/>
      </c>
    </row>
    <row r="682" spans="1:14">
      <c r="A682" s="118" t="str">
        <f t="shared" si="40"/>
        <v/>
      </c>
      <c r="B682" s="25"/>
      <c r="C682" s="105" t="str">
        <f>IF($B682&gt;0,VLOOKUP($B682,'State Agencies 070824'!$H:$L,3,FALSE),"")</f>
        <v/>
      </c>
      <c r="D682" s="23"/>
      <c r="E682" s="28"/>
      <c r="F682" s="105" t="str">
        <f>IF($D682&gt;0,VLOOKUP($D682,'ALN 070824'!$A:$C,2,FALSE),"")</f>
        <v/>
      </c>
      <c r="G682" s="44"/>
      <c r="H682" s="26"/>
      <c r="J682" s="100" t="str">
        <f t="shared" si="41"/>
        <v/>
      </c>
      <c r="K682" s="100" t="str">
        <f t="shared" si="42"/>
        <v/>
      </c>
      <c r="L682" s="105" t="str">
        <f>IF(ISBLANK($D682),"",MATCH($K682,SEFA!$K:$K,0))</f>
        <v/>
      </c>
      <c r="M682" s="105" t="str">
        <f>IF(ISBLANK($D682),"",MATCH($K682,'RECEIVED FROM NONSTATE'!$L:$L,0))</f>
        <v/>
      </c>
      <c r="N682" s="100" t="str">
        <f t="shared" si="43"/>
        <v/>
      </c>
    </row>
    <row r="683" spans="1:14">
      <c r="A683" s="118" t="str">
        <f t="shared" si="40"/>
        <v/>
      </c>
      <c r="B683" s="25"/>
      <c r="C683" s="105" t="str">
        <f>IF($B683&gt;0,VLOOKUP($B683,'State Agencies 070824'!$H:$L,3,FALSE),"")</f>
        <v/>
      </c>
      <c r="D683" s="23"/>
      <c r="E683" s="28"/>
      <c r="F683" s="105" t="str">
        <f>IF($D683&gt;0,VLOOKUP($D683,'ALN 070824'!$A:$C,2,FALSE),"")</f>
        <v/>
      </c>
      <c r="G683" s="44"/>
      <c r="H683" s="26"/>
      <c r="J683" s="100" t="str">
        <f t="shared" si="41"/>
        <v/>
      </c>
      <c r="K683" s="100" t="str">
        <f t="shared" si="42"/>
        <v/>
      </c>
      <c r="L683" s="105" t="str">
        <f>IF(ISBLANK($D683),"",MATCH($K683,SEFA!$K:$K,0))</f>
        <v/>
      </c>
      <c r="M683" s="105" t="str">
        <f>IF(ISBLANK($D683),"",MATCH($K683,'RECEIVED FROM NONSTATE'!$L:$L,0))</f>
        <v/>
      </c>
      <c r="N683" s="100" t="str">
        <f t="shared" si="43"/>
        <v/>
      </c>
    </row>
    <row r="684" spans="1:14">
      <c r="A684" s="118" t="str">
        <f t="shared" si="40"/>
        <v/>
      </c>
      <c r="B684" s="25"/>
      <c r="C684" s="105" t="str">
        <f>IF($B684&gt;0,VLOOKUP($B684,'State Agencies 070824'!$H:$L,3,FALSE),"")</f>
        <v/>
      </c>
      <c r="D684" s="23"/>
      <c r="E684" s="28"/>
      <c r="F684" s="105" t="str">
        <f>IF($D684&gt;0,VLOOKUP($D684,'ALN 070824'!$A:$C,2,FALSE),"")</f>
        <v/>
      </c>
      <c r="G684" s="44"/>
      <c r="H684" s="26"/>
      <c r="J684" s="100" t="str">
        <f t="shared" si="41"/>
        <v/>
      </c>
      <c r="K684" s="100" t="str">
        <f t="shared" si="42"/>
        <v/>
      </c>
      <c r="L684" s="105" t="str">
        <f>IF(ISBLANK($D684),"",MATCH($K684,SEFA!$K:$K,0))</f>
        <v/>
      </c>
      <c r="M684" s="105" t="str">
        <f>IF(ISBLANK($D684),"",MATCH($K684,'RECEIVED FROM NONSTATE'!$L:$L,0))</f>
        <v/>
      </c>
      <c r="N684" s="100" t="str">
        <f t="shared" si="43"/>
        <v/>
      </c>
    </row>
    <row r="685" spans="1:14">
      <c r="A685" s="118" t="str">
        <f t="shared" si="40"/>
        <v/>
      </c>
      <c r="B685" s="25"/>
      <c r="C685" s="105" t="str">
        <f>IF($B685&gt;0,VLOOKUP($B685,'State Agencies 070824'!$H:$L,3,FALSE),"")</f>
        <v/>
      </c>
      <c r="D685" s="23"/>
      <c r="E685" s="28"/>
      <c r="F685" s="105" t="str">
        <f>IF($D685&gt;0,VLOOKUP($D685,'ALN 070824'!$A:$C,2,FALSE),"")</f>
        <v/>
      </c>
      <c r="G685" s="44"/>
      <c r="H685" s="26"/>
      <c r="J685" s="100" t="str">
        <f t="shared" si="41"/>
        <v/>
      </c>
      <c r="K685" s="100" t="str">
        <f t="shared" si="42"/>
        <v/>
      </c>
      <c r="L685" s="105" t="str">
        <f>IF(ISBLANK($D685),"",MATCH($K685,SEFA!$K:$K,0))</f>
        <v/>
      </c>
      <c r="M685" s="105" t="str">
        <f>IF(ISBLANK($D685),"",MATCH($K685,'RECEIVED FROM NONSTATE'!$L:$L,0))</f>
        <v/>
      </c>
      <c r="N685" s="100" t="str">
        <f t="shared" si="43"/>
        <v/>
      </c>
    </row>
    <row r="686" spans="1:14">
      <c r="A686" s="118" t="str">
        <f t="shared" si="40"/>
        <v/>
      </c>
      <c r="B686" s="25"/>
      <c r="C686" s="105" t="str">
        <f>IF($B686&gt;0,VLOOKUP($B686,'State Agencies 070824'!$H:$L,3,FALSE),"")</f>
        <v/>
      </c>
      <c r="D686" s="23"/>
      <c r="E686" s="28"/>
      <c r="F686" s="105" t="str">
        <f>IF($D686&gt;0,VLOOKUP($D686,'ALN 070824'!$A:$C,2,FALSE),"")</f>
        <v/>
      </c>
      <c r="G686" s="44"/>
      <c r="H686" s="26"/>
      <c r="J686" s="100" t="str">
        <f t="shared" si="41"/>
        <v/>
      </c>
      <c r="K686" s="100" t="str">
        <f t="shared" si="42"/>
        <v/>
      </c>
      <c r="L686" s="105" t="str">
        <f>IF(ISBLANK($D686),"",MATCH($K686,SEFA!$K:$K,0))</f>
        <v/>
      </c>
      <c r="M686" s="105" t="str">
        <f>IF(ISBLANK($D686),"",MATCH($K686,'RECEIVED FROM NONSTATE'!$L:$L,0))</f>
        <v/>
      </c>
      <c r="N686" s="100" t="str">
        <f t="shared" si="43"/>
        <v/>
      </c>
    </row>
    <row r="687" spans="1:14">
      <c r="A687" s="118" t="str">
        <f t="shared" si="40"/>
        <v/>
      </c>
      <c r="B687" s="25"/>
      <c r="C687" s="105" t="str">
        <f>IF($B687&gt;0,VLOOKUP($B687,'State Agencies 070824'!$H:$L,3,FALSE),"")</f>
        <v/>
      </c>
      <c r="D687" s="23"/>
      <c r="E687" s="28"/>
      <c r="F687" s="105" t="str">
        <f>IF($D687&gt;0,VLOOKUP($D687,'ALN 070824'!$A:$C,2,FALSE),"")</f>
        <v/>
      </c>
      <c r="G687" s="44"/>
      <c r="H687" s="26"/>
      <c r="J687" s="100" t="str">
        <f t="shared" si="41"/>
        <v/>
      </c>
      <c r="K687" s="100" t="str">
        <f t="shared" si="42"/>
        <v/>
      </c>
      <c r="L687" s="105" t="str">
        <f>IF(ISBLANK($D687),"",MATCH($K687,SEFA!$K:$K,0))</f>
        <v/>
      </c>
      <c r="M687" s="105" t="str">
        <f>IF(ISBLANK($D687),"",MATCH($K687,'RECEIVED FROM NONSTATE'!$L:$L,0))</f>
        <v/>
      </c>
      <c r="N687" s="100" t="str">
        <f t="shared" si="43"/>
        <v/>
      </c>
    </row>
    <row r="688" spans="1:14">
      <c r="A688" s="118" t="str">
        <f t="shared" si="40"/>
        <v/>
      </c>
      <c r="B688" s="25"/>
      <c r="C688" s="105" t="str">
        <f>IF($B688&gt;0,VLOOKUP($B688,'State Agencies 070824'!$H:$L,3,FALSE),"")</f>
        <v/>
      </c>
      <c r="D688" s="23"/>
      <c r="E688" s="28"/>
      <c r="F688" s="105" t="str">
        <f>IF($D688&gt;0,VLOOKUP($D688,'ALN 070824'!$A:$C,2,FALSE),"")</f>
        <v/>
      </c>
      <c r="G688" s="44"/>
      <c r="H688" s="26"/>
      <c r="J688" s="100" t="str">
        <f t="shared" si="41"/>
        <v/>
      </c>
      <c r="K688" s="100" t="str">
        <f t="shared" si="42"/>
        <v/>
      </c>
      <c r="L688" s="105" t="str">
        <f>IF(ISBLANK($D688),"",MATCH($K688,SEFA!$K:$K,0))</f>
        <v/>
      </c>
      <c r="M688" s="105" t="str">
        <f>IF(ISBLANK($D688),"",MATCH($K688,'RECEIVED FROM NONSTATE'!$L:$L,0))</f>
        <v/>
      </c>
      <c r="N688" s="100" t="str">
        <f t="shared" si="43"/>
        <v/>
      </c>
    </row>
    <row r="689" spans="1:14">
      <c r="A689" s="118" t="str">
        <f t="shared" si="40"/>
        <v/>
      </c>
      <c r="B689" s="25"/>
      <c r="C689" s="105" t="str">
        <f>IF($B689&gt;0,VLOOKUP($B689,'State Agencies 070824'!$H:$L,3,FALSE),"")</f>
        <v/>
      </c>
      <c r="D689" s="23"/>
      <c r="E689" s="28"/>
      <c r="F689" s="105" t="str">
        <f>IF($D689&gt;0,VLOOKUP($D689,'ALN 070824'!$A:$C,2,FALSE),"")</f>
        <v/>
      </c>
      <c r="G689" s="44"/>
      <c r="H689" s="26"/>
      <c r="J689" s="100" t="str">
        <f t="shared" si="41"/>
        <v/>
      </c>
      <c r="K689" s="100" t="str">
        <f t="shared" si="42"/>
        <v/>
      </c>
      <c r="L689" s="105" t="str">
        <f>IF(ISBLANK($D689),"",MATCH($K689,SEFA!$K:$K,0))</f>
        <v/>
      </c>
      <c r="M689" s="105" t="str">
        <f>IF(ISBLANK($D689),"",MATCH($K689,'RECEIVED FROM NONSTATE'!$L:$L,0))</f>
        <v/>
      </c>
      <c r="N689" s="100" t="str">
        <f t="shared" si="43"/>
        <v/>
      </c>
    </row>
    <row r="690" spans="1:14">
      <c r="A690" s="118" t="str">
        <f t="shared" si="40"/>
        <v/>
      </c>
      <c r="B690" s="25"/>
      <c r="C690" s="105" t="str">
        <f>IF($B690&gt;0,VLOOKUP($B690,'State Agencies 070824'!$H:$L,3,FALSE),"")</f>
        <v/>
      </c>
      <c r="D690" s="23"/>
      <c r="E690" s="28"/>
      <c r="F690" s="105" t="str">
        <f>IF($D690&gt;0,VLOOKUP($D690,'ALN 070824'!$A:$C,2,FALSE),"")</f>
        <v/>
      </c>
      <c r="G690" s="44"/>
      <c r="H690" s="26"/>
      <c r="J690" s="100" t="str">
        <f t="shared" si="41"/>
        <v/>
      </c>
      <c r="K690" s="100" t="str">
        <f t="shared" si="42"/>
        <v/>
      </c>
      <c r="L690" s="105" t="str">
        <f>IF(ISBLANK($D690),"",MATCH($K690,SEFA!$K:$K,0))</f>
        <v/>
      </c>
      <c r="M690" s="105" t="str">
        <f>IF(ISBLANK($D690),"",MATCH($K690,'RECEIVED FROM NONSTATE'!$L:$L,0))</f>
        <v/>
      </c>
      <c r="N690" s="100" t="str">
        <f t="shared" si="43"/>
        <v/>
      </c>
    </row>
    <row r="691" spans="1:14">
      <c r="A691" s="118" t="str">
        <f t="shared" si="40"/>
        <v/>
      </c>
      <c r="B691" s="25"/>
      <c r="C691" s="105" t="str">
        <f>IF($B691&gt;0,VLOOKUP($B691,'State Agencies 070824'!$H:$L,3,FALSE),"")</f>
        <v/>
      </c>
      <c r="D691" s="23"/>
      <c r="E691" s="28"/>
      <c r="F691" s="105" t="str">
        <f>IF($D691&gt;0,VLOOKUP($D691,'ALN 070824'!$A:$C,2,FALSE),"")</f>
        <v/>
      </c>
      <c r="G691" s="44"/>
      <c r="H691" s="26"/>
      <c r="J691" s="100" t="str">
        <f t="shared" si="41"/>
        <v/>
      </c>
      <c r="K691" s="100" t="str">
        <f t="shared" si="42"/>
        <v/>
      </c>
      <c r="L691" s="105" t="str">
        <f>IF(ISBLANK($D691),"",MATCH($K691,SEFA!$K:$K,0))</f>
        <v/>
      </c>
      <c r="M691" s="105" t="str">
        <f>IF(ISBLANK($D691),"",MATCH($K691,'RECEIVED FROM NONSTATE'!$L:$L,0))</f>
        <v/>
      </c>
      <c r="N691" s="100" t="str">
        <f t="shared" si="43"/>
        <v/>
      </c>
    </row>
    <row r="692" spans="1:14">
      <c r="A692" s="118" t="str">
        <f t="shared" si="40"/>
        <v/>
      </c>
      <c r="B692" s="25"/>
      <c r="C692" s="105" t="str">
        <f>IF($B692&gt;0,VLOOKUP($B692,'State Agencies 070824'!$H:$L,3,FALSE),"")</f>
        <v/>
      </c>
      <c r="D692" s="23"/>
      <c r="E692" s="28"/>
      <c r="F692" s="105" t="str">
        <f>IF($D692&gt;0,VLOOKUP($D692,'ALN 070824'!$A:$C,2,FALSE),"")</f>
        <v/>
      </c>
      <c r="G692" s="44"/>
      <c r="H692" s="26"/>
      <c r="J692" s="100" t="str">
        <f t="shared" si="41"/>
        <v/>
      </c>
      <c r="K692" s="100" t="str">
        <f t="shared" si="42"/>
        <v/>
      </c>
      <c r="L692" s="105" t="str">
        <f>IF(ISBLANK($D692),"",MATCH($K692,SEFA!$K:$K,0))</f>
        <v/>
      </c>
      <c r="M692" s="105" t="str">
        <f>IF(ISBLANK($D692),"",MATCH($K692,'RECEIVED FROM NONSTATE'!$L:$L,0))</f>
        <v/>
      </c>
      <c r="N692" s="100" t="str">
        <f t="shared" si="43"/>
        <v/>
      </c>
    </row>
    <row r="693" spans="1:14">
      <c r="A693" s="118" t="str">
        <f t="shared" si="40"/>
        <v/>
      </c>
      <c r="B693" s="25"/>
      <c r="C693" s="105" t="str">
        <f>IF($B693&gt;0,VLOOKUP($B693,'State Agencies 070824'!$H:$L,3,FALSE),"")</f>
        <v/>
      </c>
      <c r="D693" s="23"/>
      <c r="E693" s="28"/>
      <c r="F693" s="105" t="str">
        <f>IF($D693&gt;0,VLOOKUP($D693,'ALN 070824'!$A:$C,2,FALSE),"")</f>
        <v/>
      </c>
      <c r="G693" s="44"/>
      <c r="H693" s="26"/>
      <c r="J693" s="100" t="str">
        <f t="shared" si="41"/>
        <v/>
      </c>
      <c r="K693" s="100" t="str">
        <f t="shared" si="42"/>
        <v/>
      </c>
      <c r="L693" s="105" t="str">
        <f>IF(ISBLANK($D693),"",MATCH($K693,SEFA!$K:$K,0))</f>
        <v/>
      </c>
      <c r="M693" s="105" t="str">
        <f>IF(ISBLANK($D693),"",MATCH($K693,'RECEIVED FROM NONSTATE'!$L:$L,0))</f>
        <v/>
      </c>
      <c r="N693" s="100" t="str">
        <f t="shared" si="43"/>
        <v/>
      </c>
    </row>
    <row r="694" spans="1:14">
      <c r="A694" s="118" t="str">
        <f t="shared" si="40"/>
        <v/>
      </c>
      <c r="B694" s="25"/>
      <c r="C694" s="105" t="str">
        <f>IF($B694&gt;0,VLOOKUP($B694,'State Agencies 070824'!$H:$L,3,FALSE),"")</f>
        <v/>
      </c>
      <c r="D694" s="23"/>
      <c r="E694" s="28"/>
      <c r="F694" s="105" t="str">
        <f>IF($D694&gt;0,VLOOKUP($D694,'ALN 070824'!$A:$C,2,FALSE),"")</f>
        <v/>
      </c>
      <c r="G694" s="44"/>
      <c r="H694" s="26"/>
      <c r="J694" s="100" t="str">
        <f t="shared" si="41"/>
        <v/>
      </c>
      <c r="K694" s="100" t="str">
        <f t="shared" si="42"/>
        <v/>
      </c>
      <c r="L694" s="105" t="str">
        <f>IF(ISBLANK($D694),"",MATCH($K694,SEFA!$K:$K,0))</f>
        <v/>
      </c>
      <c r="M694" s="105" t="str">
        <f>IF(ISBLANK($D694),"",MATCH($K694,'RECEIVED FROM NONSTATE'!$L:$L,0))</f>
        <v/>
      </c>
      <c r="N694" s="100" t="str">
        <f t="shared" si="43"/>
        <v/>
      </c>
    </row>
    <row r="695" spans="1:14">
      <c r="A695" s="118" t="str">
        <f t="shared" si="40"/>
        <v/>
      </c>
      <c r="B695" s="25"/>
      <c r="C695" s="105" t="str">
        <f>IF($B695&gt;0,VLOOKUP($B695,'State Agencies 070824'!$H:$L,3,FALSE),"")</f>
        <v/>
      </c>
      <c r="D695" s="23"/>
      <c r="E695" s="28"/>
      <c r="F695" s="105" t="str">
        <f>IF($D695&gt;0,VLOOKUP($D695,'ALN 070824'!$A:$C,2,FALSE),"")</f>
        <v/>
      </c>
      <c r="G695" s="44"/>
      <c r="H695" s="26"/>
      <c r="J695" s="100" t="str">
        <f t="shared" si="41"/>
        <v/>
      </c>
      <c r="K695" s="100" t="str">
        <f t="shared" si="42"/>
        <v/>
      </c>
      <c r="L695" s="105" t="str">
        <f>IF(ISBLANK($D695),"",MATCH($K695,SEFA!$K:$K,0))</f>
        <v/>
      </c>
      <c r="M695" s="105" t="str">
        <f>IF(ISBLANK($D695),"",MATCH($K695,'RECEIVED FROM NONSTATE'!$L:$L,0))</f>
        <v/>
      </c>
      <c r="N695" s="100" t="str">
        <f t="shared" si="43"/>
        <v/>
      </c>
    </row>
    <row r="696" spans="1:14">
      <c r="A696" s="118" t="str">
        <f t="shared" si="40"/>
        <v/>
      </c>
      <c r="B696" s="25"/>
      <c r="C696" s="105" t="str">
        <f>IF($B696&gt;0,VLOOKUP($B696,'State Agencies 070824'!$H:$L,3,FALSE),"")</f>
        <v/>
      </c>
      <c r="D696" s="23"/>
      <c r="E696" s="28"/>
      <c r="F696" s="105" t="str">
        <f>IF($D696&gt;0,VLOOKUP($D696,'ALN 070824'!$A:$C,2,FALSE),"")</f>
        <v/>
      </c>
      <c r="G696" s="44"/>
      <c r="H696" s="26"/>
      <c r="J696" s="100" t="str">
        <f t="shared" si="41"/>
        <v/>
      </c>
      <c r="K696" s="100" t="str">
        <f t="shared" si="42"/>
        <v/>
      </c>
      <c r="L696" s="105" t="str">
        <f>IF(ISBLANK($D696),"",MATCH($K696,SEFA!$K:$K,0))</f>
        <v/>
      </c>
      <c r="M696" s="105" t="str">
        <f>IF(ISBLANK($D696),"",MATCH($K696,'RECEIVED FROM NONSTATE'!$L:$L,0))</f>
        <v/>
      </c>
      <c r="N696" s="100" t="str">
        <f t="shared" si="43"/>
        <v/>
      </c>
    </row>
    <row r="697" spans="1:14">
      <c r="A697" s="118" t="str">
        <f t="shared" si="40"/>
        <v/>
      </c>
      <c r="B697" s="25"/>
      <c r="C697" s="105" t="str">
        <f>IF($B697&gt;0,VLOOKUP($B697,'State Agencies 070824'!$H:$L,3,FALSE),"")</f>
        <v/>
      </c>
      <c r="D697" s="23"/>
      <c r="E697" s="28"/>
      <c r="F697" s="105" t="str">
        <f>IF($D697&gt;0,VLOOKUP($D697,'ALN 070824'!$A:$C,2,FALSE),"")</f>
        <v/>
      </c>
      <c r="G697" s="44"/>
      <c r="H697" s="26"/>
      <c r="J697" s="100" t="str">
        <f t="shared" si="41"/>
        <v/>
      </c>
      <c r="K697" s="100" t="str">
        <f t="shared" si="42"/>
        <v/>
      </c>
      <c r="L697" s="105" t="str">
        <f>IF(ISBLANK($D697),"",MATCH($K697,SEFA!$K:$K,0))</f>
        <v/>
      </c>
      <c r="M697" s="105" t="str">
        <f>IF(ISBLANK($D697),"",MATCH($K697,'RECEIVED FROM NONSTATE'!$L:$L,0))</f>
        <v/>
      </c>
      <c r="N697" s="100" t="str">
        <f t="shared" si="43"/>
        <v/>
      </c>
    </row>
    <row r="698" spans="1:14">
      <c r="A698" s="118" t="str">
        <f t="shared" si="40"/>
        <v/>
      </c>
      <c r="B698" s="25"/>
      <c r="C698" s="105" t="str">
        <f>IF($B698&gt;0,VLOOKUP($B698,'State Agencies 070824'!$H:$L,3,FALSE),"")</f>
        <v/>
      </c>
      <c r="D698" s="23"/>
      <c r="E698" s="28"/>
      <c r="F698" s="105" t="str">
        <f>IF($D698&gt;0,VLOOKUP($D698,'ALN 070824'!$A:$C,2,FALSE),"")</f>
        <v/>
      </c>
      <c r="G698" s="44"/>
      <c r="H698" s="26"/>
      <c r="J698" s="100" t="str">
        <f t="shared" si="41"/>
        <v/>
      </c>
      <c r="K698" s="100" t="str">
        <f t="shared" si="42"/>
        <v/>
      </c>
      <c r="L698" s="105" t="str">
        <f>IF(ISBLANK($D698),"",MATCH($K698,SEFA!$K:$K,0))</f>
        <v/>
      </c>
      <c r="M698" s="105" t="str">
        <f>IF(ISBLANK($D698),"",MATCH($K698,'RECEIVED FROM NONSTATE'!$L:$L,0))</f>
        <v/>
      </c>
      <c r="N698" s="100" t="str">
        <f t="shared" si="43"/>
        <v/>
      </c>
    </row>
    <row r="699" spans="1:14">
      <c r="A699" s="118" t="str">
        <f t="shared" si="40"/>
        <v/>
      </c>
      <c r="B699" s="25"/>
      <c r="C699" s="105" t="str">
        <f>IF($B699&gt;0,VLOOKUP($B699,'State Agencies 070824'!$H:$L,3,FALSE),"")</f>
        <v/>
      </c>
      <c r="D699" s="23"/>
      <c r="E699" s="28"/>
      <c r="F699" s="105" t="str">
        <f>IF($D699&gt;0,VLOOKUP($D699,'ALN 070824'!$A:$C,2,FALSE),"")</f>
        <v/>
      </c>
      <c r="G699" s="44"/>
      <c r="H699" s="26"/>
      <c r="J699" s="100" t="str">
        <f t="shared" si="41"/>
        <v/>
      </c>
      <c r="K699" s="100" t="str">
        <f t="shared" si="42"/>
        <v/>
      </c>
      <c r="L699" s="105" t="str">
        <f>IF(ISBLANK($D699),"",MATCH($K699,SEFA!$K:$K,0))</f>
        <v/>
      </c>
      <c r="M699" s="105" t="str">
        <f>IF(ISBLANK($D699),"",MATCH($K699,'RECEIVED FROM NONSTATE'!$L:$L,0))</f>
        <v/>
      </c>
      <c r="N699" s="100" t="str">
        <f t="shared" si="43"/>
        <v/>
      </c>
    </row>
    <row r="700" spans="1:14">
      <c r="A700" s="118" t="str">
        <f t="shared" si="40"/>
        <v/>
      </c>
      <c r="B700" s="25"/>
      <c r="C700" s="105" t="str">
        <f>IF($B700&gt;0,VLOOKUP($B700,'State Agencies 070824'!$H:$L,3,FALSE),"")</f>
        <v/>
      </c>
      <c r="D700" s="23"/>
      <c r="E700" s="28"/>
      <c r="F700" s="105" t="str">
        <f>IF($D700&gt;0,VLOOKUP($D700,'ALN 070824'!$A:$C,2,FALSE),"")</f>
        <v/>
      </c>
      <c r="G700" s="44"/>
      <c r="H700" s="26"/>
      <c r="J700" s="100" t="str">
        <f t="shared" si="41"/>
        <v/>
      </c>
      <c r="K700" s="100" t="str">
        <f t="shared" si="42"/>
        <v/>
      </c>
      <c r="L700" s="105" t="str">
        <f>IF(ISBLANK($D700),"",MATCH($K700,SEFA!$K:$K,0))</f>
        <v/>
      </c>
      <c r="M700" s="105" t="str">
        <f>IF(ISBLANK($D700),"",MATCH($K700,'RECEIVED FROM NONSTATE'!$L:$L,0))</f>
        <v/>
      </c>
      <c r="N700" s="100" t="str">
        <f t="shared" si="43"/>
        <v/>
      </c>
    </row>
    <row r="701" spans="1:14">
      <c r="A701" s="118" t="str">
        <f t="shared" si="40"/>
        <v/>
      </c>
      <c r="B701" s="25"/>
      <c r="C701" s="105" t="str">
        <f>IF($B701&gt;0,VLOOKUP($B701,'State Agencies 070824'!$H:$L,3,FALSE),"")</f>
        <v/>
      </c>
      <c r="D701" s="23"/>
      <c r="E701" s="28"/>
      <c r="F701" s="105" t="str">
        <f>IF($D701&gt;0,VLOOKUP($D701,'ALN 070824'!$A:$C,2,FALSE),"")</f>
        <v/>
      </c>
      <c r="G701" s="44"/>
      <c r="H701" s="26"/>
      <c r="J701" s="100" t="str">
        <f t="shared" si="41"/>
        <v/>
      </c>
      <c r="K701" s="100" t="str">
        <f t="shared" si="42"/>
        <v/>
      </c>
      <c r="L701" s="105" t="str">
        <f>IF(ISBLANK($D701),"",MATCH($K701,SEFA!$K:$K,0))</f>
        <v/>
      </c>
      <c r="M701" s="105" t="str">
        <f>IF(ISBLANK($D701),"",MATCH($K701,'RECEIVED FROM NONSTATE'!$L:$L,0))</f>
        <v/>
      </c>
      <c r="N701" s="100" t="str">
        <f t="shared" si="43"/>
        <v/>
      </c>
    </row>
    <row r="702" spans="1:14">
      <c r="A702" s="118" t="str">
        <f t="shared" si="40"/>
        <v/>
      </c>
      <c r="B702" s="25"/>
      <c r="C702" s="105" t="str">
        <f>IF($B702&gt;0,VLOOKUP($B702,'State Agencies 070824'!$H:$L,3,FALSE),"")</f>
        <v/>
      </c>
      <c r="D702" s="23"/>
      <c r="E702" s="28"/>
      <c r="F702" s="105" t="str">
        <f>IF($D702&gt;0,VLOOKUP($D702,'ALN 070824'!$A:$C,2,FALSE),"")</f>
        <v/>
      </c>
      <c r="G702" s="44"/>
      <c r="H702" s="26"/>
      <c r="J702" s="100" t="str">
        <f t="shared" si="41"/>
        <v/>
      </c>
      <c r="K702" s="100" t="str">
        <f t="shared" si="42"/>
        <v/>
      </c>
      <c r="L702" s="105" t="str">
        <f>IF(ISBLANK($D702),"",MATCH($K702,SEFA!$K:$K,0))</f>
        <v/>
      </c>
      <c r="M702" s="105" t="str">
        <f>IF(ISBLANK($D702),"",MATCH($K702,'RECEIVED FROM NONSTATE'!$L:$L,0))</f>
        <v/>
      </c>
      <c r="N702" s="100" t="str">
        <f t="shared" si="43"/>
        <v/>
      </c>
    </row>
    <row r="703" spans="1:14">
      <c r="A703" s="118" t="str">
        <f t="shared" si="40"/>
        <v/>
      </c>
      <c r="B703" s="25"/>
      <c r="C703" s="105" t="str">
        <f>IF($B703&gt;0,VLOOKUP($B703,'State Agencies 070824'!$H:$L,3,FALSE),"")</f>
        <v/>
      </c>
      <c r="D703" s="23"/>
      <c r="E703" s="28"/>
      <c r="F703" s="105" t="str">
        <f>IF($D703&gt;0,VLOOKUP($D703,'ALN 070824'!$A:$C,2,FALSE),"")</f>
        <v/>
      </c>
      <c r="G703" s="44"/>
      <c r="H703" s="26"/>
      <c r="J703" s="100" t="str">
        <f t="shared" si="41"/>
        <v/>
      </c>
      <c r="K703" s="100" t="str">
        <f t="shared" si="42"/>
        <v/>
      </c>
      <c r="L703" s="105" t="str">
        <f>IF(ISBLANK($D703),"",MATCH($K703,SEFA!$K:$K,0))</f>
        <v/>
      </c>
      <c r="M703" s="105" t="str">
        <f>IF(ISBLANK($D703),"",MATCH($K703,'RECEIVED FROM NONSTATE'!$L:$L,0))</f>
        <v/>
      </c>
      <c r="N703" s="100" t="str">
        <f t="shared" si="43"/>
        <v/>
      </c>
    </row>
    <row r="704" spans="1:14">
      <c r="A704" s="118" t="str">
        <f t="shared" si="40"/>
        <v/>
      </c>
      <c r="B704" s="25"/>
      <c r="C704" s="105" t="str">
        <f>IF($B704&gt;0,VLOOKUP($B704,'State Agencies 070824'!$H:$L,3,FALSE),"")</f>
        <v/>
      </c>
      <c r="D704" s="23"/>
      <c r="E704" s="28"/>
      <c r="F704" s="105" t="str">
        <f>IF($D704&gt;0,VLOOKUP($D704,'ALN 070824'!$A:$C,2,FALSE),"")</f>
        <v/>
      </c>
      <c r="G704" s="44"/>
      <c r="H704" s="26"/>
      <c r="J704" s="100" t="str">
        <f t="shared" si="41"/>
        <v/>
      </c>
      <c r="K704" s="100" t="str">
        <f t="shared" si="42"/>
        <v/>
      </c>
      <c r="L704" s="105" t="str">
        <f>IF(ISBLANK($D704),"",MATCH($K704,SEFA!$K:$K,0))</f>
        <v/>
      </c>
      <c r="M704" s="105" t="str">
        <f>IF(ISBLANK($D704),"",MATCH($K704,'RECEIVED FROM NONSTATE'!$L:$L,0))</f>
        <v/>
      </c>
      <c r="N704" s="100" t="str">
        <f t="shared" si="43"/>
        <v/>
      </c>
    </row>
    <row r="705" spans="1:14">
      <c r="A705" s="118" t="str">
        <f t="shared" si="40"/>
        <v/>
      </c>
      <c r="B705" s="25"/>
      <c r="C705" s="105" t="str">
        <f>IF($B705&gt;0,VLOOKUP($B705,'State Agencies 070824'!$H:$L,3,FALSE),"")</f>
        <v/>
      </c>
      <c r="D705" s="23"/>
      <c r="E705" s="28"/>
      <c r="F705" s="105" t="str">
        <f>IF($D705&gt;0,VLOOKUP($D705,'ALN 070824'!$A:$C,2,FALSE),"")</f>
        <v/>
      </c>
      <c r="G705" s="44"/>
      <c r="H705" s="26"/>
      <c r="J705" s="100" t="str">
        <f t="shared" si="41"/>
        <v/>
      </c>
      <c r="K705" s="100" t="str">
        <f t="shared" si="42"/>
        <v/>
      </c>
      <c r="L705" s="105" t="str">
        <f>IF(ISBLANK($D705),"",MATCH($K705,SEFA!$K:$K,0))</f>
        <v/>
      </c>
      <c r="M705" s="105" t="str">
        <f>IF(ISBLANK($D705),"",MATCH($K705,'RECEIVED FROM NONSTATE'!$L:$L,0))</f>
        <v/>
      </c>
      <c r="N705" s="100" t="str">
        <f t="shared" si="43"/>
        <v/>
      </c>
    </row>
    <row r="706" spans="1:14">
      <c r="A706" s="118" t="str">
        <f t="shared" si="40"/>
        <v/>
      </c>
      <c r="B706" s="25"/>
      <c r="C706" s="105" t="str">
        <f>IF($B706&gt;0,VLOOKUP($B706,'State Agencies 070824'!$H:$L,3,FALSE),"")</f>
        <v/>
      </c>
      <c r="D706" s="23"/>
      <c r="E706" s="28"/>
      <c r="F706" s="105" t="str">
        <f>IF($D706&gt;0,VLOOKUP($D706,'ALN 070824'!$A:$C,2,FALSE),"")</f>
        <v/>
      </c>
      <c r="G706" s="44"/>
      <c r="H706" s="26"/>
      <c r="J706" s="100" t="str">
        <f t="shared" si="41"/>
        <v/>
      </c>
      <c r="K706" s="100" t="str">
        <f t="shared" si="42"/>
        <v/>
      </c>
      <c r="L706" s="105" t="str">
        <f>IF(ISBLANK($D706),"",MATCH($K706,SEFA!$K:$K,0))</f>
        <v/>
      </c>
      <c r="M706" s="105" t="str">
        <f>IF(ISBLANK($D706),"",MATCH($K706,'RECEIVED FROM NONSTATE'!$L:$L,0))</f>
        <v/>
      </c>
      <c r="N706" s="100" t="str">
        <f t="shared" si="43"/>
        <v/>
      </c>
    </row>
    <row r="707" spans="1:14">
      <c r="A707" s="118" t="str">
        <f t="shared" si="40"/>
        <v/>
      </c>
      <c r="B707" s="25"/>
      <c r="C707" s="105" t="str">
        <f>IF($B707&gt;0,VLOOKUP($B707,'State Agencies 070824'!$H:$L,3,FALSE),"")</f>
        <v/>
      </c>
      <c r="D707" s="23"/>
      <c r="E707" s="28"/>
      <c r="F707" s="105" t="str">
        <f>IF($D707&gt;0,VLOOKUP($D707,'ALN 070824'!$A:$C,2,FALSE),"")</f>
        <v/>
      </c>
      <c r="G707" s="44"/>
      <c r="H707" s="26"/>
      <c r="J707" s="100" t="str">
        <f t="shared" si="41"/>
        <v/>
      </c>
      <c r="K707" s="100" t="str">
        <f t="shared" si="42"/>
        <v/>
      </c>
      <c r="L707" s="105" t="str">
        <f>IF(ISBLANK($D707),"",MATCH($K707,SEFA!$K:$K,0))</f>
        <v/>
      </c>
      <c r="M707" s="105" t="str">
        <f>IF(ISBLANK($D707),"",MATCH($K707,'RECEIVED FROM NONSTATE'!$L:$L,0))</f>
        <v/>
      </c>
      <c r="N707" s="100" t="str">
        <f t="shared" si="43"/>
        <v/>
      </c>
    </row>
    <row r="708" spans="1:14">
      <c r="A708" s="118" t="str">
        <f t="shared" si="40"/>
        <v/>
      </c>
      <c r="B708" s="25"/>
      <c r="C708" s="105" t="str">
        <f>IF($B708&gt;0,VLOOKUP($B708,'State Agencies 070824'!$H:$L,3,FALSE),"")</f>
        <v/>
      </c>
      <c r="D708" s="23"/>
      <c r="E708" s="28"/>
      <c r="F708" s="105" t="str">
        <f>IF($D708&gt;0,VLOOKUP($D708,'ALN 070824'!$A:$C,2,FALSE),"")</f>
        <v/>
      </c>
      <c r="G708" s="44"/>
      <c r="H708" s="26"/>
      <c r="J708" s="100" t="str">
        <f t="shared" si="41"/>
        <v/>
      </c>
      <c r="K708" s="100" t="str">
        <f t="shared" si="42"/>
        <v/>
      </c>
      <c r="L708" s="105" t="str">
        <f>IF(ISBLANK($D708),"",MATCH($K708,SEFA!$K:$K,0))</f>
        <v/>
      </c>
      <c r="M708" s="105" t="str">
        <f>IF(ISBLANK($D708),"",MATCH($K708,'RECEIVED FROM NONSTATE'!$L:$L,0))</f>
        <v/>
      </c>
      <c r="N708" s="100" t="str">
        <f t="shared" si="43"/>
        <v/>
      </c>
    </row>
    <row r="709" spans="1:14">
      <c r="A709" s="118" t="str">
        <f t="shared" si="40"/>
        <v/>
      </c>
      <c r="B709" s="25"/>
      <c r="C709" s="105" t="str">
        <f>IF($B709&gt;0,VLOOKUP($B709,'State Agencies 070824'!$H:$L,3,FALSE),"")</f>
        <v/>
      </c>
      <c r="D709" s="23"/>
      <c r="E709" s="28"/>
      <c r="F709" s="105" t="str">
        <f>IF($D709&gt;0,VLOOKUP($D709,'ALN 070824'!$A:$C,2,FALSE),"")</f>
        <v/>
      </c>
      <c r="G709" s="44"/>
      <c r="H709" s="26"/>
      <c r="J709" s="100" t="str">
        <f t="shared" si="41"/>
        <v/>
      </c>
      <c r="K709" s="100" t="str">
        <f t="shared" si="42"/>
        <v/>
      </c>
      <c r="L709" s="105" t="str">
        <f>IF(ISBLANK($D709),"",MATCH($K709,SEFA!$K:$K,0))</f>
        <v/>
      </c>
      <c r="M709" s="105" t="str">
        <f>IF(ISBLANK($D709),"",MATCH($K709,'RECEIVED FROM NONSTATE'!$L:$L,0))</f>
        <v/>
      </c>
      <c r="N709" s="100" t="str">
        <f t="shared" si="43"/>
        <v/>
      </c>
    </row>
    <row r="710" spans="1:14">
      <c r="A710" s="118" t="str">
        <f t="shared" si="40"/>
        <v/>
      </c>
      <c r="B710" s="25"/>
      <c r="C710" s="105" t="str">
        <f>IF($B710&gt;0,VLOOKUP($B710,'State Agencies 070824'!$H:$L,3,FALSE),"")</f>
        <v/>
      </c>
      <c r="D710" s="23"/>
      <c r="E710" s="28"/>
      <c r="F710" s="105" t="str">
        <f>IF($D710&gt;0,VLOOKUP($D710,'ALN 070824'!$A:$C,2,FALSE),"")</f>
        <v/>
      </c>
      <c r="G710" s="44"/>
      <c r="H710" s="26"/>
      <c r="J710" s="100" t="str">
        <f t="shared" si="41"/>
        <v/>
      </c>
      <c r="K710" s="100" t="str">
        <f t="shared" si="42"/>
        <v/>
      </c>
      <c r="L710" s="105" t="str">
        <f>IF(ISBLANK($D710),"",MATCH($K710,SEFA!$K:$K,0))</f>
        <v/>
      </c>
      <c r="M710" s="105" t="str">
        <f>IF(ISBLANK($D710),"",MATCH($K710,'RECEIVED FROM NONSTATE'!$L:$L,0))</f>
        <v/>
      </c>
      <c r="N710" s="100" t="str">
        <f t="shared" si="43"/>
        <v/>
      </c>
    </row>
    <row r="711" spans="1:14">
      <c r="A711" s="118" t="str">
        <f t="shared" si="40"/>
        <v/>
      </c>
      <c r="B711" s="25"/>
      <c r="C711" s="105" t="str">
        <f>IF($B711&gt;0,VLOOKUP($B711,'State Agencies 070824'!$H:$L,3,FALSE),"")</f>
        <v/>
      </c>
      <c r="D711" s="23"/>
      <c r="E711" s="28"/>
      <c r="F711" s="105" t="str">
        <f>IF($D711&gt;0,VLOOKUP($D711,'ALN 070824'!$A:$C,2,FALSE),"")</f>
        <v/>
      </c>
      <c r="G711" s="44"/>
      <c r="H711" s="26"/>
      <c r="J711" s="100" t="str">
        <f t="shared" si="41"/>
        <v/>
      </c>
      <c r="K711" s="100" t="str">
        <f t="shared" si="42"/>
        <v/>
      </c>
      <c r="L711" s="105" t="str">
        <f>IF(ISBLANK($D711),"",MATCH($K711,SEFA!$K:$K,0))</f>
        <v/>
      </c>
      <c r="M711" s="105" t="str">
        <f>IF(ISBLANK($D711),"",MATCH($K711,'RECEIVED FROM NONSTATE'!$L:$L,0))</f>
        <v/>
      </c>
      <c r="N711" s="100" t="str">
        <f t="shared" si="43"/>
        <v/>
      </c>
    </row>
    <row r="712" spans="1:14">
      <c r="A712" s="118" t="str">
        <f t="shared" si="40"/>
        <v/>
      </c>
      <c r="B712" s="25"/>
      <c r="C712" s="105" t="str">
        <f>IF($B712&gt;0,VLOOKUP($B712,'State Agencies 070824'!$H:$L,3,FALSE),"")</f>
        <v/>
      </c>
      <c r="D712" s="23"/>
      <c r="E712" s="28"/>
      <c r="F712" s="105" t="str">
        <f>IF($D712&gt;0,VLOOKUP($D712,'ALN 070824'!$A:$C,2,FALSE),"")</f>
        <v/>
      </c>
      <c r="G712" s="44"/>
      <c r="H712" s="26"/>
      <c r="J712" s="100" t="str">
        <f t="shared" si="41"/>
        <v/>
      </c>
      <c r="K712" s="100" t="str">
        <f t="shared" si="42"/>
        <v/>
      </c>
      <c r="L712" s="105" t="str">
        <f>IF(ISBLANK($D712),"",MATCH($K712,SEFA!$K:$K,0))</f>
        <v/>
      </c>
      <c r="M712" s="105" t="str">
        <f>IF(ISBLANK($D712),"",MATCH($K712,'RECEIVED FROM NONSTATE'!$L:$L,0))</f>
        <v/>
      </c>
      <c r="N712" s="100" t="str">
        <f t="shared" si="43"/>
        <v/>
      </c>
    </row>
    <row r="713" spans="1:14">
      <c r="A713" s="118" t="str">
        <f t="shared" ref="A713:A776" si="44">IF($B713=0,"",$B$2)</f>
        <v/>
      </c>
      <c r="B713" s="25"/>
      <c r="C713" s="105" t="str">
        <f>IF($B713&gt;0,VLOOKUP($B713,'State Agencies 070824'!$H:$L,3,FALSE),"")</f>
        <v/>
      </c>
      <c r="D713" s="23"/>
      <c r="E713" s="28"/>
      <c r="F713" s="105" t="str">
        <f>IF($D713&gt;0,VLOOKUP($D713,'ALN 070824'!$A:$C,2,FALSE),"")</f>
        <v/>
      </c>
      <c r="G713" s="44"/>
      <c r="H713" s="26"/>
      <c r="J713" s="100" t="str">
        <f t="shared" ref="J713:J776" si="45">IF(OR(D713="84.425",D713="84.032"),"Please complete the ALN with alpha character.",IFERROR(IF(AND(F713="Other Assistance",ISBLANK(H713)),"Program Name required, please provide the Other ID Number (if applicable).",""),""))</f>
        <v/>
      </c>
      <c r="K713" s="100" t="str">
        <f t="shared" ref="K713:K776" si="46">CONCATENATE($D713,$E713)</f>
        <v/>
      </c>
      <c r="L713" s="105" t="str">
        <f>IF(ISBLANK($D713),"",MATCH($K713,SEFA!$K:$K,0))</f>
        <v/>
      </c>
      <c r="M713" s="105" t="str">
        <f>IF(ISBLANK($D713),"",MATCH($K713,'RECEIVED FROM NONSTATE'!$L:$L,0))</f>
        <v/>
      </c>
      <c r="N713" s="100" t="str">
        <f t="shared" ref="N713:N776" si="47">CONCATENATE($B713,$D713,$E713,$H713)</f>
        <v/>
      </c>
    </row>
    <row r="714" spans="1:14">
      <c r="A714" s="118" t="str">
        <f t="shared" si="44"/>
        <v/>
      </c>
      <c r="B714" s="25"/>
      <c r="C714" s="105" t="str">
        <f>IF($B714&gt;0,VLOOKUP($B714,'State Agencies 070824'!$H:$L,3,FALSE),"")</f>
        <v/>
      </c>
      <c r="D714" s="23"/>
      <c r="E714" s="28"/>
      <c r="F714" s="105" t="str">
        <f>IF($D714&gt;0,VLOOKUP($D714,'ALN 070824'!$A:$C,2,FALSE),"")</f>
        <v/>
      </c>
      <c r="G714" s="44"/>
      <c r="H714" s="26"/>
      <c r="J714" s="100" t="str">
        <f t="shared" si="45"/>
        <v/>
      </c>
      <c r="K714" s="100" t="str">
        <f t="shared" si="46"/>
        <v/>
      </c>
      <c r="L714" s="105" t="str">
        <f>IF(ISBLANK($D714),"",MATCH($K714,SEFA!$K:$K,0))</f>
        <v/>
      </c>
      <c r="M714" s="105" t="str">
        <f>IF(ISBLANK($D714),"",MATCH($K714,'RECEIVED FROM NONSTATE'!$L:$L,0))</f>
        <v/>
      </c>
      <c r="N714" s="100" t="str">
        <f t="shared" si="47"/>
        <v/>
      </c>
    </row>
    <row r="715" spans="1:14">
      <c r="A715" s="118" t="str">
        <f t="shared" si="44"/>
        <v/>
      </c>
      <c r="B715" s="25"/>
      <c r="C715" s="105" t="str">
        <f>IF($B715&gt;0,VLOOKUP($B715,'State Agencies 070824'!$H:$L,3,FALSE),"")</f>
        <v/>
      </c>
      <c r="D715" s="23"/>
      <c r="E715" s="28"/>
      <c r="F715" s="105" t="str">
        <f>IF($D715&gt;0,VLOOKUP($D715,'ALN 070824'!$A:$C,2,FALSE),"")</f>
        <v/>
      </c>
      <c r="G715" s="44"/>
      <c r="H715" s="26"/>
      <c r="J715" s="100" t="str">
        <f t="shared" si="45"/>
        <v/>
      </c>
      <c r="K715" s="100" t="str">
        <f t="shared" si="46"/>
        <v/>
      </c>
      <c r="L715" s="105" t="str">
        <f>IF(ISBLANK($D715),"",MATCH($K715,SEFA!$K:$K,0))</f>
        <v/>
      </c>
      <c r="M715" s="105" t="str">
        <f>IF(ISBLANK($D715),"",MATCH($K715,'RECEIVED FROM NONSTATE'!$L:$L,0))</f>
        <v/>
      </c>
      <c r="N715" s="100" t="str">
        <f t="shared" si="47"/>
        <v/>
      </c>
    </row>
    <row r="716" spans="1:14">
      <c r="A716" s="118" t="str">
        <f t="shared" si="44"/>
        <v/>
      </c>
      <c r="B716" s="25"/>
      <c r="C716" s="105" t="str">
        <f>IF($B716&gt;0,VLOOKUP($B716,'State Agencies 070824'!$H:$L,3,FALSE),"")</f>
        <v/>
      </c>
      <c r="D716" s="23"/>
      <c r="E716" s="28"/>
      <c r="F716" s="105" t="str">
        <f>IF($D716&gt;0,VLOOKUP($D716,'ALN 070824'!$A:$C,2,FALSE),"")</f>
        <v/>
      </c>
      <c r="G716" s="44"/>
      <c r="H716" s="26"/>
      <c r="J716" s="100" t="str">
        <f t="shared" si="45"/>
        <v/>
      </c>
      <c r="K716" s="100" t="str">
        <f t="shared" si="46"/>
        <v/>
      </c>
      <c r="L716" s="105" t="str">
        <f>IF(ISBLANK($D716),"",MATCH($K716,SEFA!$K:$K,0))</f>
        <v/>
      </c>
      <c r="M716" s="105" t="str">
        <f>IF(ISBLANK($D716),"",MATCH($K716,'RECEIVED FROM NONSTATE'!$L:$L,0))</f>
        <v/>
      </c>
      <c r="N716" s="100" t="str">
        <f t="shared" si="47"/>
        <v/>
      </c>
    </row>
    <row r="717" spans="1:14">
      <c r="A717" s="118" t="str">
        <f t="shared" si="44"/>
        <v/>
      </c>
      <c r="B717" s="25"/>
      <c r="C717" s="105" t="str">
        <f>IF($B717&gt;0,VLOOKUP($B717,'State Agencies 070824'!$H:$L,3,FALSE),"")</f>
        <v/>
      </c>
      <c r="D717" s="23"/>
      <c r="E717" s="28"/>
      <c r="F717" s="105" t="str">
        <f>IF($D717&gt;0,VLOOKUP($D717,'ALN 070824'!$A:$C,2,FALSE),"")</f>
        <v/>
      </c>
      <c r="G717" s="44"/>
      <c r="H717" s="26"/>
      <c r="J717" s="100" t="str">
        <f t="shared" si="45"/>
        <v/>
      </c>
      <c r="K717" s="100" t="str">
        <f t="shared" si="46"/>
        <v/>
      </c>
      <c r="L717" s="105" t="str">
        <f>IF(ISBLANK($D717),"",MATCH($K717,SEFA!$K:$K,0))</f>
        <v/>
      </c>
      <c r="M717" s="105" t="str">
        <f>IF(ISBLANK($D717),"",MATCH($K717,'RECEIVED FROM NONSTATE'!$L:$L,0))</f>
        <v/>
      </c>
      <c r="N717" s="100" t="str">
        <f t="shared" si="47"/>
        <v/>
      </c>
    </row>
    <row r="718" spans="1:14">
      <c r="A718" s="118" t="str">
        <f t="shared" si="44"/>
        <v/>
      </c>
      <c r="B718" s="25"/>
      <c r="C718" s="105" t="str">
        <f>IF($B718&gt;0,VLOOKUP($B718,'State Agencies 070824'!$H:$L,3,FALSE),"")</f>
        <v/>
      </c>
      <c r="D718" s="23"/>
      <c r="E718" s="28"/>
      <c r="F718" s="105" t="str">
        <f>IF($D718&gt;0,VLOOKUP($D718,'ALN 070824'!$A:$C,2,FALSE),"")</f>
        <v/>
      </c>
      <c r="G718" s="44"/>
      <c r="H718" s="26"/>
      <c r="J718" s="100" t="str">
        <f t="shared" si="45"/>
        <v/>
      </c>
      <c r="K718" s="100" t="str">
        <f t="shared" si="46"/>
        <v/>
      </c>
      <c r="L718" s="105" t="str">
        <f>IF(ISBLANK($D718),"",MATCH($K718,SEFA!$K:$K,0))</f>
        <v/>
      </c>
      <c r="M718" s="105" t="str">
        <f>IF(ISBLANK($D718),"",MATCH($K718,'RECEIVED FROM NONSTATE'!$L:$L,0))</f>
        <v/>
      </c>
      <c r="N718" s="100" t="str">
        <f t="shared" si="47"/>
        <v/>
      </c>
    </row>
    <row r="719" spans="1:14">
      <c r="A719" s="118" t="str">
        <f t="shared" si="44"/>
        <v/>
      </c>
      <c r="B719" s="25"/>
      <c r="C719" s="105" t="str">
        <f>IF($B719&gt;0,VLOOKUP($B719,'State Agencies 070824'!$H:$L,3,FALSE),"")</f>
        <v/>
      </c>
      <c r="D719" s="23"/>
      <c r="E719" s="28"/>
      <c r="F719" s="105" t="str">
        <f>IF($D719&gt;0,VLOOKUP($D719,'ALN 070824'!$A:$C,2,FALSE),"")</f>
        <v/>
      </c>
      <c r="G719" s="44"/>
      <c r="H719" s="26"/>
      <c r="J719" s="100" t="str">
        <f t="shared" si="45"/>
        <v/>
      </c>
      <c r="K719" s="100" t="str">
        <f t="shared" si="46"/>
        <v/>
      </c>
      <c r="L719" s="105" t="str">
        <f>IF(ISBLANK($D719),"",MATCH($K719,SEFA!$K:$K,0))</f>
        <v/>
      </c>
      <c r="M719" s="105" t="str">
        <f>IF(ISBLANK($D719),"",MATCH($K719,'RECEIVED FROM NONSTATE'!$L:$L,0))</f>
        <v/>
      </c>
      <c r="N719" s="100" t="str">
        <f t="shared" si="47"/>
        <v/>
      </c>
    </row>
    <row r="720" spans="1:14">
      <c r="A720" s="118" t="str">
        <f t="shared" si="44"/>
        <v/>
      </c>
      <c r="B720" s="25"/>
      <c r="C720" s="105" t="str">
        <f>IF($B720&gt;0,VLOOKUP($B720,'State Agencies 070824'!$H:$L,3,FALSE),"")</f>
        <v/>
      </c>
      <c r="D720" s="23"/>
      <c r="E720" s="28"/>
      <c r="F720" s="105" t="str">
        <f>IF($D720&gt;0,VLOOKUP($D720,'ALN 070824'!$A:$C,2,FALSE),"")</f>
        <v/>
      </c>
      <c r="G720" s="44"/>
      <c r="H720" s="26"/>
      <c r="J720" s="100" t="str">
        <f t="shared" si="45"/>
        <v/>
      </c>
      <c r="K720" s="100" t="str">
        <f t="shared" si="46"/>
        <v/>
      </c>
      <c r="L720" s="105" t="str">
        <f>IF(ISBLANK($D720),"",MATCH($K720,SEFA!$K:$K,0))</f>
        <v/>
      </c>
      <c r="M720" s="105" t="str">
        <f>IF(ISBLANK($D720),"",MATCH($K720,'RECEIVED FROM NONSTATE'!$L:$L,0))</f>
        <v/>
      </c>
      <c r="N720" s="100" t="str">
        <f t="shared" si="47"/>
        <v/>
      </c>
    </row>
    <row r="721" spans="1:14">
      <c r="A721" s="118" t="str">
        <f t="shared" si="44"/>
        <v/>
      </c>
      <c r="B721" s="25"/>
      <c r="C721" s="105" t="str">
        <f>IF($B721&gt;0,VLOOKUP($B721,'State Agencies 070824'!$H:$L,3,FALSE),"")</f>
        <v/>
      </c>
      <c r="D721" s="23"/>
      <c r="E721" s="28"/>
      <c r="F721" s="105" t="str">
        <f>IF($D721&gt;0,VLOOKUP($D721,'ALN 070824'!$A:$C,2,FALSE),"")</f>
        <v/>
      </c>
      <c r="G721" s="44"/>
      <c r="H721" s="26"/>
      <c r="J721" s="100" t="str">
        <f t="shared" si="45"/>
        <v/>
      </c>
      <c r="K721" s="100" t="str">
        <f t="shared" si="46"/>
        <v/>
      </c>
      <c r="L721" s="105" t="str">
        <f>IF(ISBLANK($D721),"",MATCH($K721,SEFA!$K:$K,0))</f>
        <v/>
      </c>
      <c r="M721" s="105" t="str">
        <f>IF(ISBLANK($D721),"",MATCH($K721,'RECEIVED FROM NONSTATE'!$L:$L,0))</f>
        <v/>
      </c>
      <c r="N721" s="100" t="str">
        <f t="shared" si="47"/>
        <v/>
      </c>
    </row>
    <row r="722" spans="1:14">
      <c r="A722" s="118" t="str">
        <f t="shared" si="44"/>
        <v/>
      </c>
      <c r="B722" s="25"/>
      <c r="C722" s="105" t="str">
        <f>IF($B722&gt;0,VLOOKUP($B722,'State Agencies 070824'!$H:$L,3,FALSE),"")</f>
        <v/>
      </c>
      <c r="D722" s="23"/>
      <c r="E722" s="28"/>
      <c r="F722" s="105" t="str">
        <f>IF($D722&gt;0,VLOOKUP($D722,'ALN 070824'!$A:$C,2,FALSE),"")</f>
        <v/>
      </c>
      <c r="G722" s="44"/>
      <c r="H722" s="26"/>
      <c r="J722" s="100" t="str">
        <f t="shared" si="45"/>
        <v/>
      </c>
      <c r="K722" s="100" t="str">
        <f t="shared" si="46"/>
        <v/>
      </c>
      <c r="L722" s="105" t="str">
        <f>IF(ISBLANK($D722),"",MATCH($K722,SEFA!$K:$K,0))</f>
        <v/>
      </c>
      <c r="M722" s="105" t="str">
        <f>IF(ISBLANK($D722),"",MATCH($K722,'RECEIVED FROM NONSTATE'!$L:$L,0))</f>
        <v/>
      </c>
      <c r="N722" s="100" t="str">
        <f t="shared" si="47"/>
        <v/>
      </c>
    </row>
    <row r="723" spans="1:14">
      <c r="A723" s="118" t="str">
        <f t="shared" si="44"/>
        <v/>
      </c>
      <c r="B723" s="25"/>
      <c r="C723" s="105" t="str">
        <f>IF($B723&gt;0,VLOOKUP($B723,'State Agencies 070824'!$H:$L,3,FALSE),"")</f>
        <v/>
      </c>
      <c r="D723" s="23"/>
      <c r="E723" s="28"/>
      <c r="F723" s="105" t="str">
        <f>IF($D723&gt;0,VLOOKUP($D723,'ALN 070824'!$A:$C,2,FALSE),"")</f>
        <v/>
      </c>
      <c r="G723" s="44"/>
      <c r="H723" s="26"/>
      <c r="J723" s="100" t="str">
        <f t="shared" si="45"/>
        <v/>
      </c>
      <c r="K723" s="100" t="str">
        <f t="shared" si="46"/>
        <v/>
      </c>
      <c r="L723" s="105" t="str">
        <f>IF(ISBLANK($D723),"",MATCH($K723,SEFA!$K:$K,0))</f>
        <v/>
      </c>
      <c r="M723" s="105" t="str">
        <f>IF(ISBLANK($D723),"",MATCH($K723,'RECEIVED FROM NONSTATE'!$L:$L,0))</f>
        <v/>
      </c>
      <c r="N723" s="100" t="str">
        <f t="shared" si="47"/>
        <v/>
      </c>
    </row>
    <row r="724" spans="1:14">
      <c r="A724" s="118" t="str">
        <f t="shared" si="44"/>
        <v/>
      </c>
      <c r="B724" s="25"/>
      <c r="C724" s="105" t="str">
        <f>IF($B724&gt;0,VLOOKUP($B724,'State Agencies 070824'!$H:$L,3,FALSE),"")</f>
        <v/>
      </c>
      <c r="D724" s="23"/>
      <c r="E724" s="28"/>
      <c r="F724" s="105" t="str">
        <f>IF($D724&gt;0,VLOOKUP($D724,'ALN 070824'!$A:$C,2,FALSE),"")</f>
        <v/>
      </c>
      <c r="G724" s="44"/>
      <c r="H724" s="26"/>
      <c r="J724" s="100" t="str">
        <f t="shared" si="45"/>
        <v/>
      </c>
      <c r="K724" s="100" t="str">
        <f t="shared" si="46"/>
        <v/>
      </c>
      <c r="L724" s="105" t="str">
        <f>IF(ISBLANK($D724),"",MATCH($K724,SEFA!$K:$K,0))</f>
        <v/>
      </c>
      <c r="M724" s="105" t="str">
        <f>IF(ISBLANK($D724),"",MATCH($K724,'RECEIVED FROM NONSTATE'!$L:$L,0))</f>
        <v/>
      </c>
      <c r="N724" s="100" t="str">
        <f t="shared" si="47"/>
        <v/>
      </c>
    </row>
    <row r="725" spans="1:14">
      <c r="A725" s="118" t="str">
        <f t="shared" si="44"/>
        <v/>
      </c>
      <c r="B725" s="25"/>
      <c r="C725" s="105" t="str">
        <f>IF($B725&gt;0,VLOOKUP($B725,'State Agencies 070824'!$H:$L,3,FALSE),"")</f>
        <v/>
      </c>
      <c r="D725" s="23"/>
      <c r="E725" s="28"/>
      <c r="F725" s="105" t="str">
        <f>IF($D725&gt;0,VLOOKUP($D725,'ALN 070824'!$A:$C,2,FALSE),"")</f>
        <v/>
      </c>
      <c r="G725" s="44"/>
      <c r="H725" s="26"/>
      <c r="J725" s="100" t="str">
        <f t="shared" si="45"/>
        <v/>
      </c>
      <c r="K725" s="100" t="str">
        <f t="shared" si="46"/>
        <v/>
      </c>
      <c r="L725" s="105" t="str">
        <f>IF(ISBLANK($D725),"",MATCH($K725,SEFA!$K:$K,0))</f>
        <v/>
      </c>
      <c r="M725" s="105" t="str">
        <f>IF(ISBLANK($D725),"",MATCH($K725,'RECEIVED FROM NONSTATE'!$L:$L,0))</f>
        <v/>
      </c>
      <c r="N725" s="100" t="str">
        <f t="shared" si="47"/>
        <v/>
      </c>
    </row>
    <row r="726" spans="1:14">
      <c r="A726" s="118" t="str">
        <f t="shared" si="44"/>
        <v/>
      </c>
      <c r="B726" s="25"/>
      <c r="C726" s="105" t="str">
        <f>IF($B726&gt;0,VLOOKUP($B726,'State Agencies 070824'!$H:$L,3,FALSE),"")</f>
        <v/>
      </c>
      <c r="D726" s="23"/>
      <c r="E726" s="28"/>
      <c r="F726" s="105" t="str">
        <f>IF($D726&gt;0,VLOOKUP($D726,'ALN 070824'!$A:$C,2,FALSE),"")</f>
        <v/>
      </c>
      <c r="G726" s="44"/>
      <c r="H726" s="26"/>
      <c r="J726" s="100" t="str">
        <f t="shared" si="45"/>
        <v/>
      </c>
      <c r="K726" s="100" t="str">
        <f t="shared" si="46"/>
        <v/>
      </c>
      <c r="L726" s="105" t="str">
        <f>IF(ISBLANK($D726),"",MATCH($K726,SEFA!$K:$K,0))</f>
        <v/>
      </c>
      <c r="M726" s="105" t="str">
        <f>IF(ISBLANK($D726),"",MATCH($K726,'RECEIVED FROM NONSTATE'!$L:$L,0))</f>
        <v/>
      </c>
      <c r="N726" s="100" t="str">
        <f t="shared" si="47"/>
        <v/>
      </c>
    </row>
    <row r="727" spans="1:14">
      <c r="A727" s="118" t="str">
        <f t="shared" si="44"/>
        <v/>
      </c>
      <c r="B727" s="25"/>
      <c r="C727" s="105" t="str">
        <f>IF($B727&gt;0,VLOOKUP($B727,'State Agencies 070824'!$H:$L,3,FALSE),"")</f>
        <v/>
      </c>
      <c r="D727" s="23"/>
      <c r="E727" s="28"/>
      <c r="F727" s="105" t="str">
        <f>IF($D727&gt;0,VLOOKUP($D727,'ALN 070824'!$A:$C,2,FALSE),"")</f>
        <v/>
      </c>
      <c r="G727" s="44"/>
      <c r="H727" s="26"/>
      <c r="J727" s="100" t="str">
        <f t="shared" si="45"/>
        <v/>
      </c>
      <c r="K727" s="100" t="str">
        <f t="shared" si="46"/>
        <v/>
      </c>
      <c r="L727" s="105" t="str">
        <f>IF(ISBLANK($D727),"",MATCH($K727,SEFA!$K:$K,0))</f>
        <v/>
      </c>
      <c r="M727" s="105" t="str">
        <f>IF(ISBLANK($D727),"",MATCH($K727,'RECEIVED FROM NONSTATE'!$L:$L,0))</f>
        <v/>
      </c>
      <c r="N727" s="100" t="str">
        <f t="shared" si="47"/>
        <v/>
      </c>
    </row>
    <row r="728" spans="1:14">
      <c r="A728" s="118" t="str">
        <f t="shared" si="44"/>
        <v/>
      </c>
      <c r="B728" s="25"/>
      <c r="C728" s="105" t="str">
        <f>IF($B728&gt;0,VLOOKUP($B728,'State Agencies 070824'!$H:$L,3,FALSE),"")</f>
        <v/>
      </c>
      <c r="D728" s="23"/>
      <c r="E728" s="28"/>
      <c r="F728" s="105" t="str">
        <f>IF($D728&gt;0,VLOOKUP($D728,'ALN 070824'!$A:$C,2,FALSE),"")</f>
        <v/>
      </c>
      <c r="G728" s="44"/>
      <c r="H728" s="26"/>
      <c r="J728" s="100" t="str">
        <f t="shared" si="45"/>
        <v/>
      </c>
      <c r="K728" s="100" t="str">
        <f t="shared" si="46"/>
        <v/>
      </c>
      <c r="L728" s="105" t="str">
        <f>IF(ISBLANK($D728),"",MATCH($K728,SEFA!$K:$K,0))</f>
        <v/>
      </c>
      <c r="M728" s="105" t="str">
        <f>IF(ISBLANK($D728),"",MATCH($K728,'RECEIVED FROM NONSTATE'!$L:$L,0))</f>
        <v/>
      </c>
      <c r="N728" s="100" t="str">
        <f t="shared" si="47"/>
        <v/>
      </c>
    </row>
    <row r="729" spans="1:14">
      <c r="A729" s="118" t="str">
        <f t="shared" si="44"/>
        <v/>
      </c>
      <c r="B729" s="25"/>
      <c r="C729" s="105" t="str">
        <f>IF($B729&gt;0,VLOOKUP($B729,'State Agencies 070824'!$H:$L,3,FALSE),"")</f>
        <v/>
      </c>
      <c r="D729" s="23"/>
      <c r="E729" s="28"/>
      <c r="F729" s="105" t="str">
        <f>IF($D729&gt;0,VLOOKUP($D729,'ALN 070824'!$A:$C,2,FALSE),"")</f>
        <v/>
      </c>
      <c r="G729" s="44"/>
      <c r="H729" s="26"/>
      <c r="J729" s="100" t="str">
        <f t="shared" si="45"/>
        <v/>
      </c>
      <c r="K729" s="100" t="str">
        <f t="shared" si="46"/>
        <v/>
      </c>
      <c r="L729" s="105" t="str">
        <f>IF(ISBLANK($D729),"",MATCH($K729,SEFA!$K:$K,0))</f>
        <v/>
      </c>
      <c r="M729" s="105" t="str">
        <f>IF(ISBLANK($D729),"",MATCH($K729,'RECEIVED FROM NONSTATE'!$L:$L,0))</f>
        <v/>
      </c>
      <c r="N729" s="100" t="str">
        <f t="shared" si="47"/>
        <v/>
      </c>
    </row>
    <row r="730" spans="1:14">
      <c r="A730" s="118" t="str">
        <f t="shared" si="44"/>
        <v/>
      </c>
      <c r="B730" s="25"/>
      <c r="C730" s="105" t="str">
        <f>IF($B730&gt;0,VLOOKUP($B730,'State Agencies 070824'!$H:$L,3,FALSE),"")</f>
        <v/>
      </c>
      <c r="D730" s="23"/>
      <c r="E730" s="28"/>
      <c r="F730" s="105" t="str">
        <f>IF($D730&gt;0,VLOOKUP($D730,'ALN 070824'!$A:$C,2,FALSE),"")</f>
        <v/>
      </c>
      <c r="G730" s="44"/>
      <c r="H730" s="26"/>
      <c r="J730" s="100" t="str">
        <f t="shared" si="45"/>
        <v/>
      </c>
      <c r="K730" s="100" t="str">
        <f t="shared" si="46"/>
        <v/>
      </c>
      <c r="L730" s="105" t="str">
        <f>IF(ISBLANK($D730),"",MATCH($K730,SEFA!$K:$K,0))</f>
        <v/>
      </c>
      <c r="M730" s="105" t="str">
        <f>IF(ISBLANK($D730),"",MATCH($K730,'RECEIVED FROM NONSTATE'!$L:$L,0))</f>
        <v/>
      </c>
      <c r="N730" s="100" t="str">
        <f t="shared" si="47"/>
        <v/>
      </c>
    </row>
    <row r="731" spans="1:14">
      <c r="A731" s="118" t="str">
        <f t="shared" si="44"/>
        <v/>
      </c>
      <c r="B731" s="25"/>
      <c r="C731" s="105" t="str">
        <f>IF($B731&gt;0,VLOOKUP($B731,'State Agencies 070824'!$H:$L,3,FALSE),"")</f>
        <v/>
      </c>
      <c r="D731" s="23"/>
      <c r="E731" s="28"/>
      <c r="F731" s="105" t="str">
        <f>IF($D731&gt;0,VLOOKUP($D731,'ALN 070824'!$A:$C,2,FALSE),"")</f>
        <v/>
      </c>
      <c r="G731" s="44"/>
      <c r="H731" s="26"/>
      <c r="J731" s="100" t="str">
        <f t="shared" si="45"/>
        <v/>
      </c>
      <c r="K731" s="100" t="str">
        <f t="shared" si="46"/>
        <v/>
      </c>
      <c r="L731" s="105" t="str">
        <f>IF(ISBLANK($D731),"",MATCH($K731,SEFA!$K:$K,0))</f>
        <v/>
      </c>
      <c r="M731" s="105" t="str">
        <f>IF(ISBLANK($D731),"",MATCH($K731,'RECEIVED FROM NONSTATE'!$L:$L,0))</f>
        <v/>
      </c>
      <c r="N731" s="100" t="str">
        <f t="shared" si="47"/>
        <v/>
      </c>
    </row>
    <row r="732" spans="1:14">
      <c r="A732" s="118" t="str">
        <f t="shared" si="44"/>
        <v/>
      </c>
      <c r="B732" s="25"/>
      <c r="C732" s="105" t="str">
        <f>IF($B732&gt;0,VLOOKUP($B732,'State Agencies 070824'!$H:$L,3,FALSE),"")</f>
        <v/>
      </c>
      <c r="D732" s="23"/>
      <c r="E732" s="28"/>
      <c r="F732" s="105" t="str">
        <f>IF($D732&gt;0,VLOOKUP($D732,'ALN 070824'!$A:$C,2,FALSE),"")</f>
        <v/>
      </c>
      <c r="G732" s="44"/>
      <c r="H732" s="26"/>
      <c r="J732" s="100" t="str">
        <f t="shared" si="45"/>
        <v/>
      </c>
      <c r="K732" s="100" t="str">
        <f t="shared" si="46"/>
        <v/>
      </c>
      <c r="L732" s="105" t="str">
        <f>IF(ISBLANK($D732),"",MATCH($K732,SEFA!$K:$K,0))</f>
        <v/>
      </c>
      <c r="M732" s="105" t="str">
        <f>IF(ISBLANK($D732),"",MATCH($K732,'RECEIVED FROM NONSTATE'!$L:$L,0))</f>
        <v/>
      </c>
      <c r="N732" s="100" t="str">
        <f t="shared" si="47"/>
        <v/>
      </c>
    </row>
    <row r="733" spans="1:14">
      <c r="A733" s="118" t="str">
        <f t="shared" si="44"/>
        <v/>
      </c>
      <c r="B733" s="25"/>
      <c r="C733" s="105" t="str">
        <f>IF($B733&gt;0,VLOOKUP($B733,'State Agencies 070824'!$H:$L,3,FALSE),"")</f>
        <v/>
      </c>
      <c r="D733" s="23"/>
      <c r="E733" s="28"/>
      <c r="F733" s="105" t="str">
        <f>IF($D733&gt;0,VLOOKUP($D733,'ALN 070824'!$A:$C,2,FALSE),"")</f>
        <v/>
      </c>
      <c r="G733" s="44"/>
      <c r="H733" s="26"/>
      <c r="J733" s="100" t="str">
        <f t="shared" si="45"/>
        <v/>
      </c>
      <c r="K733" s="100" t="str">
        <f t="shared" si="46"/>
        <v/>
      </c>
      <c r="L733" s="105" t="str">
        <f>IF(ISBLANK($D733),"",MATCH($K733,SEFA!$K:$K,0))</f>
        <v/>
      </c>
      <c r="M733" s="105" t="str">
        <f>IF(ISBLANK($D733),"",MATCH($K733,'RECEIVED FROM NONSTATE'!$L:$L,0))</f>
        <v/>
      </c>
      <c r="N733" s="100" t="str">
        <f t="shared" si="47"/>
        <v/>
      </c>
    </row>
    <row r="734" spans="1:14">
      <c r="A734" s="118" t="str">
        <f t="shared" si="44"/>
        <v/>
      </c>
      <c r="B734" s="25"/>
      <c r="C734" s="105" t="str">
        <f>IF($B734&gt;0,VLOOKUP($B734,'State Agencies 070824'!$H:$L,3,FALSE),"")</f>
        <v/>
      </c>
      <c r="D734" s="23"/>
      <c r="E734" s="28"/>
      <c r="F734" s="105" t="str">
        <f>IF($D734&gt;0,VLOOKUP($D734,'ALN 070824'!$A:$C,2,FALSE),"")</f>
        <v/>
      </c>
      <c r="G734" s="44"/>
      <c r="H734" s="26"/>
      <c r="J734" s="100" t="str">
        <f t="shared" si="45"/>
        <v/>
      </c>
      <c r="K734" s="100" t="str">
        <f t="shared" si="46"/>
        <v/>
      </c>
      <c r="L734" s="105" t="str">
        <f>IF(ISBLANK($D734),"",MATCH($K734,SEFA!$K:$K,0))</f>
        <v/>
      </c>
      <c r="M734" s="105" t="str">
        <f>IF(ISBLANK($D734),"",MATCH($K734,'RECEIVED FROM NONSTATE'!$L:$L,0))</f>
        <v/>
      </c>
      <c r="N734" s="100" t="str">
        <f t="shared" si="47"/>
        <v/>
      </c>
    </row>
    <row r="735" spans="1:14">
      <c r="A735" s="118" t="str">
        <f t="shared" si="44"/>
        <v/>
      </c>
      <c r="B735" s="25"/>
      <c r="C735" s="105" t="str">
        <f>IF($B735&gt;0,VLOOKUP($B735,'State Agencies 070824'!$H:$L,3,FALSE),"")</f>
        <v/>
      </c>
      <c r="D735" s="23"/>
      <c r="E735" s="28"/>
      <c r="F735" s="105" t="str">
        <f>IF($D735&gt;0,VLOOKUP($D735,'ALN 070824'!$A:$C,2,FALSE),"")</f>
        <v/>
      </c>
      <c r="G735" s="44"/>
      <c r="H735" s="26"/>
      <c r="J735" s="100" t="str">
        <f t="shared" si="45"/>
        <v/>
      </c>
      <c r="K735" s="100" t="str">
        <f t="shared" si="46"/>
        <v/>
      </c>
      <c r="L735" s="105" t="str">
        <f>IF(ISBLANK($D735),"",MATCH($K735,SEFA!$K:$K,0))</f>
        <v/>
      </c>
      <c r="M735" s="105" t="str">
        <f>IF(ISBLANK($D735),"",MATCH($K735,'RECEIVED FROM NONSTATE'!$L:$L,0))</f>
        <v/>
      </c>
      <c r="N735" s="100" t="str">
        <f t="shared" si="47"/>
        <v/>
      </c>
    </row>
    <row r="736" spans="1:14">
      <c r="A736" s="118" t="str">
        <f t="shared" si="44"/>
        <v/>
      </c>
      <c r="B736" s="25"/>
      <c r="C736" s="105" t="str">
        <f>IF($B736&gt;0,VLOOKUP($B736,'State Agencies 070824'!$H:$L,3,FALSE),"")</f>
        <v/>
      </c>
      <c r="D736" s="23"/>
      <c r="E736" s="28"/>
      <c r="F736" s="105" t="str">
        <f>IF($D736&gt;0,VLOOKUP($D736,'ALN 070824'!$A:$C,2,FALSE),"")</f>
        <v/>
      </c>
      <c r="G736" s="44"/>
      <c r="H736" s="26"/>
      <c r="J736" s="100" t="str">
        <f t="shared" si="45"/>
        <v/>
      </c>
      <c r="K736" s="100" t="str">
        <f t="shared" si="46"/>
        <v/>
      </c>
      <c r="L736" s="105" t="str">
        <f>IF(ISBLANK($D736),"",MATCH($K736,SEFA!$K:$K,0))</f>
        <v/>
      </c>
      <c r="M736" s="105" t="str">
        <f>IF(ISBLANK($D736),"",MATCH($K736,'RECEIVED FROM NONSTATE'!$L:$L,0))</f>
        <v/>
      </c>
      <c r="N736" s="100" t="str">
        <f t="shared" si="47"/>
        <v/>
      </c>
    </row>
    <row r="737" spans="1:14">
      <c r="A737" s="118" t="str">
        <f t="shared" si="44"/>
        <v/>
      </c>
      <c r="B737" s="25"/>
      <c r="C737" s="105" t="str">
        <f>IF($B737&gt;0,VLOOKUP($B737,'State Agencies 070824'!$H:$L,3,FALSE),"")</f>
        <v/>
      </c>
      <c r="D737" s="23"/>
      <c r="E737" s="28"/>
      <c r="F737" s="105" t="str">
        <f>IF($D737&gt;0,VLOOKUP($D737,'ALN 070824'!$A:$C,2,FALSE),"")</f>
        <v/>
      </c>
      <c r="G737" s="44"/>
      <c r="H737" s="26"/>
      <c r="J737" s="100" t="str">
        <f t="shared" si="45"/>
        <v/>
      </c>
      <c r="K737" s="100" t="str">
        <f t="shared" si="46"/>
        <v/>
      </c>
      <c r="L737" s="105" t="str">
        <f>IF(ISBLANK($D737),"",MATCH($K737,SEFA!$K:$K,0))</f>
        <v/>
      </c>
      <c r="M737" s="105" t="str">
        <f>IF(ISBLANK($D737),"",MATCH($K737,'RECEIVED FROM NONSTATE'!$L:$L,0))</f>
        <v/>
      </c>
      <c r="N737" s="100" t="str">
        <f t="shared" si="47"/>
        <v/>
      </c>
    </row>
    <row r="738" spans="1:14">
      <c r="A738" s="118" t="str">
        <f t="shared" si="44"/>
        <v/>
      </c>
      <c r="B738" s="25"/>
      <c r="C738" s="105" t="str">
        <f>IF($B738&gt;0,VLOOKUP($B738,'State Agencies 070824'!$H:$L,3,FALSE),"")</f>
        <v/>
      </c>
      <c r="D738" s="23"/>
      <c r="E738" s="28"/>
      <c r="F738" s="105" t="str">
        <f>IF($D738&gt;0,VLOOKUP($D738,'ALN 070824'!$A:$C,2,FALSE),"")</f>
        <v/>
      </c>
      <c r="G738" s="44"/>
      <c r="H738" s="26"/>
      <c r="J738" s="100" t="str">
        <f t="shared" si="45"/>
        <v/>
      </c>
      <c r="K738" s="100" t="str">
        <f t="shared" si="46"/>
        <v/>
      </c>
      <c r="L738" s="105" t="str">
        <f>IF(ISBLANK($D738),"",MATCH($K738,SEFA!$K:$K,0))</f>
        <v/>
      </c>
      <c r="M738" s="105" t="str">
        <f>IF(ISBLANK($D738),"",MATCH($K738,'RECEIVED FROM NONSTATE'!$L:$L,0))</f>
        <v/>
      </c>
      <c r="N738" s="100" t="str">
        <f t="shared" si="47"/>
        <v/>
      </c>
    </row>
    <row r="739" spans="1:14">
      <c r="A739" s="118" t="str">
        <f t="shared" si="44"/>
        <v/>
      </c>
      <c r="B739" s="25"/>
      <c r="C739" s="105" t="str">
        <f>IF($B739&gt;0,VLOOKUP($B739,'State Agencies 070824'!$H:$L,3,FALSE),"")</f>
        <v/>
      </c>
      <c r="D739" s="23"/>
      <c r="E739" s="28"/>
      <c r="F739" s="105" t="str">
        <f>IF($D739&gt;0,VLOOKUP($D739,'ALN 070824'!$A:$C,2,FALSE),"")</f>
        <v/>
      </c>
      <c r="G739" s="44"/>
      <c r="H739" s="26"/>
      <c r="J739" s="100" t="str">
        <f t="shared" si="45"/>
        <v/>
      </c>
      <c r="K739" s="100" t="str">
        <f t="shared" si="46"/>
        <v/>
      </c>
      <c r="L739" s="105" t="str">
        <f>IF(ISBLANK($D739),"",MATCH($K739,SEFA!$K:$K,0))</f>
        <v/>
      </c>
      <c r="M739" s="105" t="str">
        <f>IF(ISBLANK($D739),"",MATCH($K739,'RECEIVED FROM NONSTATE'!$L:$L,0))</f>
        <v/>
      </c>
      <c r="N739" s="100" t="str">
        <f t="shared" si="47"/>
        <v/>
      </c>
    </row>
    <row r="740" spans="1:14">
      <c r="A740" s="118" t="str">
        <f t="shared" si="44"/>
        <v/>
      </c>
      <c r="B740" s="25"/>
      <c r="C740" s="105" t="str">
        <f>IF($B740&gt;0,VLOOKUP($B740,'State Agencies 070824'!$H:$L,3,FALSE),"")</f>
        <v/>
      </c>
      <c r="D740" s="23"/>
      <c r="E740" s="28"/>
      <c r="F740" s="105" t="str">
        <f>IF($D740&gt;0,VLOOKUP($D740,'ALN 070824'!$A:$C,2,FALSE),"")</f>
        <v/>
      </c>
      <c r="G740" s="44"/>
      <c r="H740" s="26"/>
      <c r="J740" s="100" t="str">
        <f t="shared" si="45"/>
        <v/>
      </c>
      <c r="K740" s="100" t="str">
        <f t="shared" si="46"/>
        <v/>
      </c>
      <c r="L740" s="105" t="str">
        <f>IF(ISBLANK($D740),"",MATCH($K740,SEFA!$K:$K,0))</f>
        <v/>
      </c>
      <c r="M740" s="105" t="str">
        <f>IF(ISBLANK($D740),"",MATCH($K740,'RECEIVED FROM NONSTATE'!$L:$L,0))</f>
        <v/>
      </c>
      <c r="N740" s="100" t="str">
        <f t="shared" si="47"/>
        <v/>
      </c>
    </row>
    <row r="741" spans="1:14">
      <c r="A741" s="118" t="str">
        <f t="shared" si="44"/>
        <v/>
      </c>
      <c r="B741" s="25"/>
      <c r="C741" s="105" t="str">
        <f>IF($B741&gt;0,VLOOKUP($B741,'State Agencies 070824'!$H:$L,3,FALSE),"")</f>
        <v/>
      </c>
      <c r="D741" s="23"/>
      <c r="E741" s="28"/>
      <c r="F741" s="105" t="str">
        <f>IF($D741&gt;0,VLOOKUP($D741,'ALN 070824'!$A:$C,2,FALSE),"")</f>
        <v/>
      </c>
      <c r="G741" s="44"/>
      <c r="H741" s="26"/>
      <c r="J741" s="100" t="str">
        <f t="shared" si="45"/>
        <v/>
      </c>
      <c r="K741" s="100" t="str">
        <f t="shared" si="46"/>
        <v/>
      </c>
      <c r="L741" s="105" t="str">
        <f>IF(ISBLANK($D741),"",MATCH($K741,SEFA!$K:$K,0))</f>
        <v/>
      </c>
      <c r="M741" s="105" t="str">
        <f>IF(ISBLANK($D741),"",MATCH($K741,'RECEIVED FROM NONSTATE'!$L:$L,0))</f>
        <v/>
      </c>
      <c r="N741" s="100" t="str">
        <f t="shared" si="47"/>
        <v/>
      </c>
    </row>
    <row r="742" spans="1:14">
      <c r="A742" s="118" t="str">
        <f t="shared" si="44"/>
        <v/>
      </c>
      <c r="B742" s="25"/>
      <c r="C742" s="105" t="str">
        <f>IF($B742&gt;0,VLOOKUP($B742,'State Agencies 070824'!$H:$L,3,FALSE),"")</f>
        <v/>
      </c>
      <c r="D742" s="23"/>
      <c r="E742" s="28"/>
      <c r="F742" s="105" t="str">
        <f>IF($D742&gt;0,VLOOKUP($D742,'ALN 070824'!$A:$C,2,FALSE),"")</f>
        <v/>
      </c>
      <c r="G742" s="44"/>
      <c r="H742" s="26"/>
      <c r="J742" s="100" t="str">
        <f t="shared" si="45"/>
        <v/>
      </c>
      <c r="K742" s="100" t="str">
        <f t="shared" si="46"/>
        <v/>
      </c>
      <c r="L742" s="105" t="str">
        <f>IF(ISBLANK($D742),"",MATCH($K742,SEFA!$K:$K,0))</f>
        <v/>
      </c>
      <c r="M742" s="105" t="str">
        <f>IF(ISBLANK($D742),"",MATCH($K742,'RECEIVED FROM NONSTATE'!$L:$L,0))</f>
        <v/>
      </c>
      <c r="N742" s="100" t="str">
        <f t="shared" si="47"/>
        <v/>
      </c>
    </row>
    <row r="743" spans="1:14">
      <c r="A743" s="118" t="str">
        <f t="shared" si="44"/>
        <v/>
      </c>
      <c r="B743" s="25"/>
      <c r="C743" s="105" t="str">
        <f>IF($B743&gt;0,VLOOKUP($B743,'State Agencies 070824'!$H:$L,3,FALSE),"")</f>
        <v/>
      </c>
      <c r="D743" s="23"/>
      <c r="E743" s="28"/>
      <c r="F743" s="105" t="str">
        <f>IF($D743&gt;0,VLOOKUP($D743,'ALN 070824'!$A:$C,2,FALSE),"")</f>
        <v/>
      </c>
      <c r="G743" s="44"/>
      <c r="H743" s="26"/>
      <c r="J743" s="100" t="str">
        <f t="shared" si="45"/>
        <v/>
      </c>
      <c r="K743" s="100" t="str">
        <f t="shared" si="46"/>
        <v/>
      </c>
      <c r="L743" s="105" t="str">
        <f>IF(ISBLANK($D743),"",MATCH($K743,SEFA!$K:$K,0))</f>
        <v/>
      </c>
      <c r="M743" s="105" t="str">
        <f>IF(ISBLANK($D743),"",MATCH($K743,'RECEIVED FROM NONSTATE'!$L:$L,0))</f>
        <v/>
      </c>
      <c r="N743" s="100" t="str">
        <f t="shared" si="47"/>
        <v/>
      </c>
    </row>
    <row r="744" spans="1:14">
      <c r="A744" s="118" t="str">
        <f t="shared" si="44"/>
        <v/>
      </c>
      <c r="B744" s="25"/>
      <c r="C744" s="105" t="str">
        <f>IF($B744&gt;0,VLOOKUP($B744,'State Agencies 070824'!$H:$L,3,FALSE),"")</f>
        <v/>
      </c>
      <c r="D744" s="23"/>
      <c r="E744" s="28"/>
      <c r="F744" s="105" t="str">
        <f>IF($D744&gt;0,VLOOKUP($D744,'ALN 070824'!$A:$C,2,FALSE),"")</f>
        <v/>
      </c>
      <c r="G744" s="44"/>
      <c r="H744" s="26"/>
      <c r="J744" s="100" t="str">
        <f t="shared" si="45"/>
        <v/>
      </c>
      <c r="K744" s="100" t="str">
        <f t="shared" si="46"/>
        <v/>
      </c>
      <c r="L744" s="105" t="str">
        <f>IF(ISBLANK($D744),"",MATCH($K744,SEFA!$K:$K,0))</f>
        <v/>
      </c>
      <c r="M744" s="105" t="str">
        <f>IF(ISBLANK($D744),"",MATCH($K744,'RECEIVED FROM NONSTATE'!$L:$L,0))</f>
        <v/>
      </c>
      <c r="N744" s="100" t="str">
        <f t="shared" si="47"/>
        <v/>
      </c>
    </row>
    <row r="745" spans="1:14">
      <c r="A745" s="118" t="str">
        <f t="shared" si="44"/>
        <v/>
      </c>
      <c r="B745" s="25"/>
      <c r="C745" s="105" t="str">
        <f>IF($B745&gt;0,VLOOKUP($B745,'State Agencies 070824'!$H:$L,3,FALSE),"")</f>
        <v/>
      </c>
      <c r="D745" s="23"/>
      <c r="E745" s="28"/>
      <c r="F745" s="105" t="str">
        <f>IF($D745&gt;0,VLOOKUP($D745,'ALN 070824'!$A:$C,2,FALSE),"")</f>
        <v/>
      </c>
      <c r="G745" s="44"/>
      <c r="H745" s="26"/>
      <c r="J745" s="100" t="str">
        <f t="shared" si="45"/>
        <v/>
      </c>
      <c r="K745" s="100" t="str">
        <f t="shared" si="46"/>
        <v/>
      </c>
      <c r="L745" s="105" t="str">
        <f>IF(ISBLANK($D745),"",MATCH($K745,SEFA!$K:$K,0))</f>
        <v/>
      </c>
      <c r="M745" s="105" t="str">
        <f>IF(ISBLANK($D745),"",MATCH($K745,'RECEIVED FROM NONSTATE'!$L:$L,0))</f>
        <v/>
      </c>
      <c r="N745" s="100" t="str">
        <f t="shared" si="47"/>
        <v/>
      </c>
    </row>
    <row r="746" spans="1:14">
      <c r="A746" s="118" t="str">
        <f t="shared" si="44"/>
        <v/>
      </c>
      <c r="B746" s="25"/>
      <c r="C746" s="105" t="str">
        <f>IF($B746&gt;0,VLOOKUP($B746,'State Agencies 070824'!$H:$L,3,FALSE),"")</f>
        <v/>
      </c>
      <c r="D746" s="23"/>
      <c r="E746" s="28"/>
      <c r="F746" s="105" t="str">
        <f>IF($D746&gt;0,VLOOKUP($D746,'ALN 070824'!$A:$C,2,FALSE),"")</f>
        <v/>
      </c>
      <c r="G746" s="44"/>
      <c r="H746" s="26"/>
      <c r="J746" s="100" t="str">
        <f t="shared" si="45"/>
        <v/>
      </c>
      <c r="K746" s="100" t="str">
        <f t="shared" si="46"/>
        <v/>
      </c>
      <c r="L746" s="105" t="str">
        <f>IF(ISBLANK($D746),"",MATCH($K746,SEFA!$K:$K,0))</f>
        <v/>
      </c>
      <c r="M746" s="105" t="str">
        <f>IF(ISBLANK($D746),"",MATCH($K746,'RECEIVED FROM NONSTATE'!$L:$L,0))</f>
        <v/>
      </c>
      <c r="N746" s="100" t="str">
        <f t="shared" si="47"/>
        <v/>
      </c>
    </row>
    <row r="747" spans="1:14">
      <c r="A747" s="118" t="str">
        <f t="shared" si="44"/>
        <v/>
      </c>
      <c r="B747" s="25"/>
      <c r="C747" s="105" t="str">
        <f>IF($B747&gt;0,VLOOKUP($B747,'State Agencies 070824'!$H:$L,3,FALSE),"")</f>
        <v/>
      </c>
      <c r="D747" s="23"/>
      <c r="E747" s="28"/>
      <c r="F747" s="105" t="str">
        <f>IF($D747&gt;0,VLOOKUP($D747,'ALN 070824'!$A:$C,2,FALSE),"")</f>
        <v/>
      </c>
      <c r="G747" s="44"/>
      <c r="H747" s="26"/>
      <c r="J747" s="100" t="str">
        <f t="shared" si="45"/>
        <v/>
      </c>
      <c r="K747" s="100" t="str">
        <f t="shared" si="46"/>
        <v/>
      </c>
      <c r="L747" s="105" t="str">
        <f>IF(ISBLANK($D747),"",MATCH($K747,SEFA!$K:$K,0))</f>
        <v/>
      </c>
      <c r="M747" s="105" t="str">
        <f>IF(ISBLANK($D747),"",MATCH($K747,'RECEIVED FROM NONSTATE'!$L:$L,0))</f>
        <v/>
      </c>
      <c r="N747" s="100" t="str">
        <f t="shared" si="47"/>
        <v/>
      </c>
    </row>
    <row r="748" spans="1:14">
      <c r="A748" s="118" t="str">
        <f t="shared" si="44"/>
        <v/>
      </c>
      <c r="B748" s="25"/>
      <c r="C748" s="105" t="str">
        <f>IF($B748&gt;0,VLOOKUP($B748,'State Agencies 070824'!$H:$L,3,FALSE),"")</f>
        <v/>
      </c>
      <c r="D748" s="23"/>
      <c r="E748" s="28"/>
      <c r="F748" s="105" t="str">
        <f>IF($D748&gt;0,VLOOKUP($D748,'ALN 070824'!$A:$C,2,FALSE),"")</f>
        <v/>
      </c>
      <c r="G748" s="44"/>
      <c r="H748" s="26"/>
      <c r="J748" s="100" t="str">
        <f t="shared" si="45"/>
        <v/>
      </c>
      <c r="K748" s="100" t="str">
        <f t="shared" si="46"/>
        <v/>
      </c>
      <c r="L748" s="105" t="str">
        <f>IF(ISBLANK($D748),"",MATCH($K748,SEFA!$K:$K,0))</f>
        <v/>
      </c>
      <c r="M748" s="105" t="str">
        <f>IF(ISBLANK($D748),"",MATCH($K748,'RECEIVED FROM NONSTATE'!$L:$L,0))</f>
        <v/>
      </c>
      <c r="N748" s="100" t="str">
        <f t="shared" si="47"/>
        <v/>
      </c>
    </row>
    <row r="749" spans="1:14">
      <c r="A749" s="118" t="str">
        <f t="shared" si="44"/>
        <v/>
      </c>
      <c r="B749" s="25"/>
      <c r="C749" s="105" t="str">
        <f>IF($B749&gt;0,VLOOKUP($B749,'State Agencies 070824'!$H:$L,3,FALSE),"")</f>
        <v/>
      </c>
      <c r="D749" s="23"/>
      <c r="E749" s="28"/>
      <c r="F749" s="105" t="str">
        <f>IF($D749&gt;0,VLOOKUP($D749,'ALN 070824'!$A:$C,2,FALSE),"")</f>
        <v/>
      </c>
      <c r="G749" s="44"/>
      <c r="H749" s="26"/>
      <c r="J749" s="100" t="str">
        <f t="shared" si="45"/>
        <v/>
      </c>
      <c r="K749" s="100" t="str">
        <f t="shared" si="46"/>
        <v/>
      </c>
      <c r="L749" s="105" t="str">
        <f>IF(ISBLANK($D749),"",MATCH($K749,SEFA!$K:$K,0))</f>
        <v/>
      </c>
      <c r="M749" s="105" t="str">
        <f>IF(ISBLANK($D749),"",MATCH($K749,'RECEIVED FROM NONSTATE'!$L:$L,0))</f>
        <v/>
      </c>
      <c r="N749" s="100" t="str">
        <f t="shared" si="47"/>
        <v/>
      </c>
    </row>
    <row r="750" spans="1:14">
      <c r="A750" s="118" t="str">
        <f t="shared" si="44"/>
        <v/>
      </c>
      <c r="B750" s="25"/>
      <c r="C750" s="105" t="str">
        <f>IF($B750&gt;0,VLOOKUP($B750,'State Agencies 070824'!$H:$L,3,FALSE),"")</f>
        <v/>
      </c>
      <c r="D750" s="23"/>
      <c r="E750" s="28"/>
      <c r="F750" s="105" t="str">
        <f>IF($D750&gt;0,VLOOKUP($D750,'ALN 070824'!$A:$C,2,FALSE),"")</f>
        <v/>
      </c>
      <c r="G750" s="44"/>
      <c r="H750" s="26"/>
      <c r="J750" s="100" t="str">
        <f t="shared" si="45"/>
        <v/>
      </c>
      <c r="K750" s="100" t="str">
        <f t="shared" si="46"/>
        <v/>
      </c>
      <c r="L750" s="105" t="str">
        <f>IF(ISBLANK($D750),"",MATCH($K750,SEFA!$K:$K,0))</f>
        <v/>
      </c>
      <c r="M750" s="105" t="str">
        <f>IF(ISBLANK($D750),"",MATCH($K750,'RECEIVED FROM NONSTATE'!$L:$L,0))</f>
        <v/>
      </c>
      <c r="N750" s="100" t="str">
        <f t="shared" si="47"/>
        <v/>
      </c>
    </row>
    <row r="751" spans="1:14">
      <c r="A751" s="118" t="str">
        <f t="shared" si="44"/>
        <v/>
      </c>
      <c r="B751" s="25"/>
      <c r="C751" s="105" t="str">
        <f>IF($B751&gt;0,VLOOKUP($B751,'State Agencies 070824'!$H:$L,3,FALSE),"")</f>
        <v/>
      </c>
      <c r="D751" s="23"/>
      <c r="E751" s="28"/>
      <c r="F751" s="105" t="str">
        <f>IF($D751&gt;0,VLOOKUP($D751,'ALN 070824'!$A:$C,2,FALSE),"")</f>
        <v/>
      </c>
      <c r="G751" s="44"/>
      <c r="H751" s="26"/>
      <c r="J751" s="100" t="str">
        <f t="shared" si="45"/>
        <v/>
      </c>
      <c r="K751" s="100" t="str">
        <f t="shared" si="46"/>
        <v/>
      </c>
      <c r="L751" s="105" t="str">
        <f>IF(ISBLANK($D751),"",MATCH($K751,SEFA!$K:$K,0))</f>
        <v/>
      </c>
      <c r="M751" s="105" t="str">
        <f>IF(ISBLANK($D751),"",MATCH($K751,'RECEIVED FROM NONSTATE'!$L:$L,0))</f>
        <v/>
      </c>
      <c r="N751" s="100" t="str">
        <f t="shared" si="47"/>
        <v/>
      </c>
    </row>
    <row r="752" spans="1:14">
      <c r="A752" s="118" t="str">
        <f t="shared" si="44"/>
        <v/>
      </c>
      <c r="B752" s="25"/>
      <c r="C752" s="105" t="str">
        <f>IF($B752&gt;0,VLOOKUP($B752,'State Agencies 070824'!$H:$L,3,FALSE),"")</f>
        <v/>
      </c>
      <c r="D752" s="23"/>
      <c r="E752" s="28"/>
      <c r="F752" s="105" t="str">
        <f>IF($D752&gt;0,VLOOKUP($D752,'ALN 070824'!$A:$C,2,FALSE),"")</f>
        <v/>
      </c>
      <c r="G752" s="44"/>
      <c r="H752" s="26"/>
      <c r="J752" s="100" t="str">
        <f t="shared" si="45"/>
        <v/>
      </c>
      <c r="K752" s="100" t="str">
        <f t="shared" si="46"/>
        <v/>
      </c>
      <c r="L752" s="105" t="str">
        <f>IF(ISBLANK($D752),"",MATCH($K752,SEFA!$K:$K,0))</f>
        <v/>
      </c>
      <c r="M752" s="105" t="str">
        <f>IF(ISBLANK($D752),"",MATCH($K752,'RECEIVED FROM NONSTATE'!$L:$L,0))</f>
        <v/>
      </c>
      <c r="N752" s="100" t="str">
        <f t="shared" si="47"/>
        <v/>
      </c>
    </row>
    <row r="753" spans="1:14">
      <c r="A753" s="118" t="str">
        <f t="shared" si="44"/>
        <v/>
      </c>
      <c r="B753" s="25"/>
      <c r="C753" s="105" t="str">
        <f>IF($B753&gt;0,VLOOKUP($B753,'State Agencies 070824'!$H:$L,3,FALSE),"")</f>
        <v/>
      </c>
      <c r="D753" s="23"/>
      <c r="E753" s="28"/>
      <c r="F753" s="105" t="str">
        <f>IF($D753&gt;0,VLOOKUP($D753,'ALN 070824'!$A:$C,2,FALSE),"")</f>
        <v/>
      </c>
      <c r="G753" s="44"/>
      <c r="H753" s="26"/>
      <c r="J753" s="100" t="str">
        <f t="shared" si="45"/>
        <v/>
      </c>
      <c r="K753" s="100" t="str">
        <f t="shared" si="46"/>
        <v/>
      </c>
      <c r="L753" s="105" t="str">
        <f>IF(ISBLANK($D753),"",MATCH($K753,SEFA!$K:$K,0))</f>
        <v/>
      </c>
      <c r="M753" s="105" t="str">
        <f>IF(ISBLANK($D753),"",MATCH($K753,'RECEIVED FROM NONSTATE'!$L:$L,0))</f>
        <v/>
      </c>
      <c r="N753" s="100" t="str">
        <f t="shared" si="47"/>
        <v/>
      </c>
    </row>
    <row r="754" spans="1:14">
      <c r="A754" s="118" t="str">
        <f t="shared" si="44"/>
        <v/>
      </c>
      <c r="B754" s="25"/>
      <c r="C754" s="105" t="str">
        <f>IF($B754&gt;0,VLOOKUP($B754,'State Agencies 070824'!$H:$L,3,FALSE),"")</f>
        <v/>
      </c>
      <c r="D754" s="23"/>
      <c r="E754" s="28"/>
      <c r="F754" s="105" t="str">
        <f>IF($D754&gt;0,VLOOKUP($D754,'ALN 070824'!$A:$C,2,FALSE),"")</f>
        <v/>
      </c>
      <c r="G754" s="44"/>
      <c r="H754" s="26"/>
      <c r="J754" s="100" t="str">
        <f t="shared" si="45"/>
        <v/>
      </c>
      <c r="K754" s="100" t="str">
        <f t="shared" si="46"/>
        <v/>
      </c>
      <c r="L754" s="105" t="str">
        <f>IF(ISBLANK($D754),"",MATCH($K754,SEFA!$K:$K,0))</f>
        <v/>
      </c>
      <c r="M754" s="105" t="str">
        <f>IF(ISBLANK($D754),"",MATCH($K754,'RECEIVED FROM NONSTATE'!$L:$L,0))</f>
        <v/>
      </c>
      <c r="N754" s="100" t="str">
        <f t="shared" si="47"/>
        <v/>
      </c>
    </row>
    <row r="755" spans="1:14">
      <c r="A755" s="118" t="str">
        <f t="shared" si="44"/>
        <v/>
      </c>
      <c r="B755" s="25"/>
      <c r="C755" s="105" t="str">
        <f>IF($B755&gt;0,VLOOKUP($B755,'State Agencies 070824'!$H:$L,3,FALSE),"")</f>
        <v/>
      </c>
      <c r="D755" s="23"/>
      <c r="E755" s="28"/>
      <c r="F755" s="105" t="str">
        <f>IF($D755&gt;0,VLOOKUP($D755,'ALN 070824'!$A:$C,2,FALSE),"")</f>
        <v/>
      </c>
      <c r="G755" s="44"/>
      <c r="H755" s="26"/>
      <c r="J755" s="100" t="str">
        <f t="shared" si="45"/>
        <v/>
      </c>
      <c r="K755" s="100" t="str">
        <f t="shared" si="46"/>
        <v/>
      </c>
      <c r="L755" s="105" t="str">
        <f>IF(ISBLANK($D755),"",MATCH($K755,SEFA!$K:$K,0))</f>
        <v/>
      </c>
      <c r="M755" s="105" t="str">
        <f>IF(ISBLANK($D755),"",MATCH($K755,'RECEIVED FROM NONSTATE'!$L:$L,0))</f>
        <v/>
      </c>
      <c r="N755" s="100" t="str">
        <f t="shared" si="47"/>
        <v/>
      </c>
    </row>
    <row r="756" spans="1:14">
      <c r="A756" s="118" t="str">
        <f t="shared" si="44"/>
        <v/>
      </c>
      <c r="B756" s="25"/>
      <c r="C756" s="105" t="str">
        <f>IF($B756&gt;0,VLOOKUP($B756,'State Agencies 070824'!$H:$L,3,FALSE),"")</f>
        <v/>
      </c>
      <c r="D756" s="23"/>
      <c r="E756" s="28"/>
      <c r="F756" s="105" t="str">
        <f>IF($D756&gt;0,VLOOKUP($D756,'ALN 070824'!$A:$C,2,FALSE),"")</f>
        <v/>
      </c>
      <c r="G756" s="44"/>
      <c r="H756" s="26"/>
      <c r="J756" s="100" t="str">
        <f t="shared" si="45"/>
        <v/>
      </c>
      <c r="K756" s="100" t="str">
        <f t="shared" si="46"/>
        <v/>
      </c>
      <c r="L756" s="105" t="str">
        <f>IF(ISBLANK($D756),"",MATCH($K756,SEFA!$K:$K,0))</f>
        <v/>
      </c>
      <c r="M756" s="105" t="str">
        <f>IF(ISBLANK($D756),"",MATCH($K756,'RECEIVED FROM NONSTATE'!$L:$L,0))</f>
        <v/>
      </c>
      <c r="N756" s="100" t="str">
        <f t="shared" si="47"/>
        <v/>
      </c>
    </row>
    <row r="757" spans="1:14">
      <c r="A757" s="118" t="str">
        <f t="shared" si="44"/>
        <v/>
      </c>
      <c r="B757" s="25"/>
      <c r="C757" s="105" t="str">
        <f>IF($B757&gt;0,VLOOKUP($B757,'State Agencies 070824'!$H:$L,3,FALSE),"")</f>
        <v/>
      </c>
      <c r="D757" s="23"/>
      <c r="E757" s="28"/>
      <c r="F757" s="105" t="str">
        <f>IF($D757&gt;0,VLOOKUP($D757,'ALN 070824'!$A:$C,2,FALSE),"")</f>
        <v/>
      </c>
      <c r="G757" s="44"/>
      <c r="H757" s="26"/>
      <c r="J757" s="100" t="str">
        <f t="shared" si="45"/>
        <v/>
      </c>
      <c r="K757" s="100" t="str">
        <f t="shared" si="46"/>
        <v/>
      </c>
      <c r="L757" s="105" t="str">
        <f>IF(ISBLANK($D757),"",MATCH($K757,SEFA!$K:$K,0))</f>
        <v/>
      </c>
      <c r="M757" s="105" t="str">
        <f>IF(ISBLANK($D757),"",MATCH($K757,'RECEIVED FROM NONSTATE'!$L:$L,0))</f>
        <v/>
      </c>
      <c r="N757" s="100" t="str">
        <f t="shared" si="47"/>
        <v/>
      </c>
    </row>
    <row r="758" spans="1:14">
      <c r="A758" s="118" t="str">
        <f t="shared" si="44"/>
        <v/>
      </c>
      <c r="B758" s="25"/>
      <c r="C758" s="105" t="str">
        <f>IF($B758&gt;0,VLOOKUP($B758,'State Agencies 070824'!$H:$L,3,FALSE),"")</f>
        <v/>
      </c>
      <c r="D758" s="23"/>
      <c r="E758" s="28"/>
      <c r="F758" s="105" t="str">
        <f>IF($D758&gt;0,VLOOKUP($D758,'ALN 070824'!$A:$C,2,FALSE),"")</f>
        <v/>
      </c>
      <c r="G758" s="44"/>
      <c r="H758" s="26"/>
      <c r="J758" s="100" t="str">
        <f t="shared" si="45"/>
        <v/>
      </c>
      <c r="K758" s="100" t="str">
        <f t="shared" si="46"/>
        <v/>
      </c>
      <c r="L758" s="105" t="str">
        <f>IF(ISBLANK($D758),"",MATCH($K758,SEFA!$K:$K,0))</f>
        <v/>
      </c>
      <c r="M758" s="105" t="str">
        <f>IF(ISBLANK($D758),"",MATCH($K758,'RECEIVED FROM NONSTATE'!$L:$L,0))</f>
        <v/>
      </c>
      <c r="N758" s="100" t="str">
        <f t="shared" si="47"/>
        <v/>
      </c>
    </row>
    <row r="759" spans="1:14">
      <c r="A759" s="118" t="str">
        <f t="shared" si="44"/>
        <v/>
      </c>
      <c r="B759" s="25"/>
      <c r="C759" s="105" t="str">
        <f>IF($B759&gt;0,VLOOKUP($B759,'State Agencies 070824'!$H:$L,3,FALSE),"")</f>
        <v/>
      </c>
      <c r="D759" s="23"/>
      <c r="E759" s="28"/>
      <c r="F759" s="105" t="str">
        <f>IF($D759&gt;0,VLOOKUP($D759,'ALN 070824'!$A:$C,2,FALSE),"")</f>
        <v/>
      </c>
      <c r="G759" s="44"/>
      <c r="H759" s="26"/>
      <c r="J759" s="100" t="str">
        <f t="shared" si="45"/>
        <v/>
      </c>
      <c r="K759" s="100" t="str">
        <f t="shared" si="46"/>
        <v/>
      </c>
      <c r="L759" s="105" t="str">
        <f>IF(ISBLANK($D759),"",MATCH($K759,SEFA!$K:$K,0))</f>
        <v/>
      </c>
      <c r="M759" s="105" t="str">
        <f>IF(ISBLANK($D759),"",MATCH($K759,'RECEIVED FROM NONSTATE'!$L:$L,0))</f>
        <v/>
      </c>
      <c r="N759" s="100" t="str">
        <f t="shared" si="47"/>
        <v/>
      </c>
    </row>
    <row r="760" spans="1:14">
      <c r="A760" s="118" t="str">
        <f t="shared" si="44"/>
        <v/>
      </c>
      <c r="B760" s="25"/>
      <c r="C760" s="105" t="str">
        <f>IF($B760&gt;0,VLOOKUP($B760,'State Agencies 070824'!$H:$L,3,FALSE),"")</f>
        <v/>
      </c>
      <c r="D760" s="23"/>
      <c r="E760" s="28"/>
      <c r="F760" s="105" t="str">
        <f>IF($D760&gt;0,VLOOKUP($D760,'ALN 070824'!$A:$C,2,FALSE),"")</f>
        <v/>
      </c>
      <c r="G760" s="44"/>
      <c r="H760" s="26"/>
      <c r="J760" s="100" t="str">
        <f t="shared" si="45"/>
        <v/>
      </c>
      <c r="K760" s="100" t="str">
        <f t="shared" si="46"/>
        <v/>
      </c>
      <c r="L760" s="105" t="str">
        <f>IF(ISBLANK($D760),"",MATCH($K760,SEFA!$K:$K,0))</f>
        <v/>
      </c>
      <c r="M760" s="105" t="str">
        <f>IF(ISBLANK($D760),"",MATCH($K760,'RECEIVED FROM NONSTATE'!$L:$L,0))</f>
        <v/>
      </c>
      <c r="N760" s="100" t="str">
        <f t="shared" si="47"/>
        <v/>
      </c>
    </row>
    <row r="761" spans="1:14">
      <c r="A761" s="118" t="str">
        <f t="shared" si="44"/>
        <v/>
      </c>
      <c r="B761" s="25"/>
      <c r="C761" s="105" t="str">
        <f>IF($B761&gt;0,VLOOKUP($B761,'State Agencies 070824'!$H:$L,3,FALSE),"")</f>
        <v/>
      </c>
      <c r="D761" s="23"/>
      <c r="E761" s="28"/>
      <c r="F761" s="105" t="str">
        <f>IF($D761&gt;0,VLOOKUP($D761,'ALN 070824'!$A:$C,2,FALSE),"")</f>
        <v/>
      </c>
      <c r="G761" s="44"/>
      <c r="H761" s="26"/>
      <c r="J761" s="100" t="str">
        <f t="shared" si="45"/>
        <v/>
      </c>
      <c r="K761" s="100" t="str">
        <f t="shared" si="46"/>
        <v/>
      </c>
      <c r="L761" s="105" t="str">
        <f>IF(ISBLANK($D761),"",MATCH($K761,SEFA!$K:$K,0))</f>
        <v/>
      </c>
      <c r="M761" s="105" t="str">
        <f>IF(ISBLANK($D761),"",MATCH($K761,'RECEIVED FROM NONSTATE'!$L:$L,0))</f>
        <v/>
      </c>
      <c r="N761" s="100" t="str">
        <f t="shared" si="47"/>
        <v/>
      </c>
    </row>
    <row r="762" spans="1:14">
      <c r="A762" s="118" t="str">
        <f t="shared" si="44"/>
        <v/>
      </c>
      <c r="B762" s="25"/>
      <c r="C762" s="105" t="str">
        <f>IF($B762&gt;0,VLOOKUP($B762,'State Agencies 070824'!$H:$L,3,FALSE),"")</f>
        <v/>
      </c>
      <c r="D762" s="23"/>
      <c r="E762" s="28"/>
      <c r="F762" s="105" t="str">
        <f>IF($D762&gt;0,VLOOKUP($D762,'ALN 070824'!$A:$C,2,FALSE),"")</f>
        <v/>
      </c>
      <c r="G762" s="44"/>
      <c r="H762" s="26"/>
      <c r="J762" s="100" t="str">
        <f t="shared" si="45"/>
        <v/>
      </c>
      <c r="K762" s="100" t="str">
        <f t="shared" si="46"/>
        <v/>
      </c>
      <c r="L762" s="105" t="str">
        <f>IF(ISBLANK($D762),"",MATCH($K762,SEFA!$K:$K,0))</f>
        <v/>
      </c>
      <c r="M762" s="105" t="str">
        <f>IF(ISBLANK($D762),"",MATCH($K762,'RECEIVED FROM NONSTATE'!$L:$L,0))</f>
        <v/>
      </c>
      <c r="N762" s="100" t="str">
        <f t="shared" si="47"/>
        <v/>
      </c>
    </row>
    <row r="763" spans="1:14">
      <c r="A763" s="118" t="str">
        <f t="shared" si="44"/>
        <v/>
      </c>
      <c r="B763" s="25"/>
      <c r="C763" s="105" t="str">
        <f>IF($B763&gt;0,VLOOKUP($B763,'State Agencies 070824'!$H:$L,3,FALSE),"")</f>
        <v/>
      </c>
      <c r="D763" s="23"/>
      <c r="E763" s="28"/>
      <c r="F763" s="105" t="str">
        <f>IF($D763&gt;0,VLOOKUP($D763,'ALN 070824'!$A:$C,2,FALSE),"")</f>
        <v/>
      </c>
      <c r="G763" s="44"/>
      <c r="H763" s="26"/>
      <c r="J763" s="100" t="str">
        <f t="shared" si="45"/>
        <v/>
      </c>
      <c r="K763" s="100" t="str">
        <f t="shared" si="46"/>
        <v/>
      </c>
      <c r="L763" s="105" t="str">
        <f>IF(ISBLANK($D763),"",MATCH($K763,SEFA!$K:$K,0))</f>
        <v/>
      </c>
      <c r="M763" s="105" t="str">
        <f>IF(ISBLANK($D763),"",MATCH($K763,'RECEIVED FROM NONSTATE'!$L:$L,0))</f>
        <v/>
      </c>
      <c r="N763" s="100" t="str">
        <f t="shared" si="47"/>
        <v/>
      </c>
    </row>
    <row r="764" spans="1:14">
      <c r="A764" s="118" t="str">
        <f t="shared" si="44"/>
        <v/>
      </c>
      <c r="B764" s="25"/>
      <c r="C764" s="105" t="str">
        <f>IF($B764&gt;0,VLOOKUP($B764,'State Agencies 070824'!$H:$L,3,FALSE),"")</f>
        <v/>
      </c>
      <c r="D764" s="23"/>
      <c r="E764" s="28"/>
      <c r="F764" s="105" t="str">
        <f>IF($D764&gt;0,VLOOKUP($D764,'ALN 070824'!$A:$C,2,FALSE),"")</f>
        <v/>
      </c>
      <c r="G764" s="44"/>
      <c r="H764" s="26"/>
      <c r="J764" s="100" t="str">
        <f t="shared" si="45"/>
        <v/>
      </c>
      <c r="K764" s="100" t="str">
        <f t="shared" si="46"/>
        <v/>
      </c>
      <c r="L764" s="105" t="str">
        <f>IF(ISBLANK($D764),"",MATCH($K764,SEFA!$K:$K,0))</f>
        <v/>
      </c>
      <c r="M764" s="105" t="str">
        <f>IF(ISBLANK($D764),"",MATCH($K764,'RECEIVED FROM NONSTATE'!$L:$L,0))</f>
        <v/>
      </c>
      <c r="N764" s="100" t="str">
        <f t="shared" si="47"/>
        <v/>
      </c>
    </row>
    <row r="765" spans="1:14">
      <c r="A765" s="118" t="str">
        <f t="shared" si="44"/>
        <v/>
      </c>
      <c r="B765" s="25"/>
      <c r="C765" s="105" t="str">
        <f>IF($B765&gt;0,VLOOKUP($B765,'State Agencies 070824'!$H:$L,3,FALSE),"")</f>
        <v/>
      </c>
      <c r="D765" s="23"/>
      <c r="E765" s="28"/>
      <c r="F765" s="105" t="str">
        <f>IF($D765&gt;0,VLOOKUP($D765,'ALN 070824'!$A:$C,2,FALSE),"")</f>
        <v/>
      </c>
      <c r="G765" s="44"/>
      <c r="H765" s="26"/>
      <c r="J765" s="100" t="str">
        <f t="shared" si="45"/>
        <v/>
      </c>
      <c r="K765" s="100" t="str">
        <f t="shared" si="46"/>
        <v/>
      </c>
      <c r="L765" s="105" t="str">
        <f>IF(ISBLANK($D765),"",MATCH($K765,SEFA!$K:$K,0))</f>
        <v/>
      </c>
      <c r="M765" s="105" t="str">
        <f>IF(ISBLANK($D765),"",MATCH($K765,'RECEIVED FROM NONSTATE'!$L:$L,0))</f>
        <v/>
      </c>
      <c r="N765" s="100" t="str">
        <f t="shared" si="47"/>
        <v/>
      </c>
    </row>
    <row r="766" spans="1:14">
      <c r="A766" s="118" t="str">
        <f t="shared" si="44"/>
        <v/>
      </c>
      <c r="B766" s="25"/>
      <c r="C766" s="105" t="str">
        <f>IF($B766&gt;0,VLOOKUP($B766,'State Agencies 070824'!$H:$L,3,FALSE),"")</f>
        <v/>
      </c>
      <c r="D766" s="23"/>
      <c r="E766" s="28"/>
      <c r="F766" s="105" t="str">
        <f>IF($D766&gt;0,VLOOKUP($D766,'ALN 070824'!$A:$C,2,FALSE),"")</f>
        <v/>
      </c>
      <c r="G766" s="44"/>
      <c r="H766" s="26"/>
      <c r="J766" s="100" t="str">
        <f t="shared" si="45"/>
        <v/>
      </c>
      <c r="K766" s="100" t="str">
        <f t="shared" si="46"/>
        <v/>
      </c>
      <c r="L766" s="105" t="str">
        <f>IF(ISBLANK($D766),"",MATCH($K766,SEFA!$K:$K,0))</f>
        <v/>
      </c>
      <c r="M766" s="105" t="str">
        <f>IF(ISBLANK($D766),"",MATCH($K766,'RECEIVED FROM NONSTATE'!$L:$L,0))</f>
        <v/>
      </c>
      <c r="N766" s="100" t="str">
        <f t="shared" si="47"/>
        <v/>
      </c>
    </row>
    <row r="767" spans="1:14">
      <c r="A767" s="118" t="str">
        <f t="shared" si="44"/>
        <v/>
      </c>
      <c r="B767" s="25"/>
      <c r="C767" s="105" t="str">
        <f>IF($B767&gt;0,VLOOKUP($B767,'State Agencies 070824'!$H:$L,3,FALSE),"")</f>
        <v/>
      </c>
      <c r="D767" s="23"/>
      <c r="E767" s="28"/>
      <c r="F767" s="105" t="str">
        <f>IF($D767&gt;0,VLOOKUP($D767,'ALN 070824'!$A:$C,2,FALSE),"")</f>
        <v/>
      </c>
      <c r="G767" s="44"/>
      <c r="H767" s="26"/>
      <c r="J767" s="100" t="str">
        <f t="shared" si="45"/>
        <v/>
      </c>
      <c r="K767" s="100" t="str">
        <f t="shared" si="46"/>
        <v/>
      </c>
      <c r="L767" s="105" t="str">
        <f>IF(ISBLANK($D767),"",MATCH($K767,SEFA!$K:$K,0))</f>
        <v/>
      </c>
      <c r="M767" s="105" t="str">
        <f>IF(ISBLANK($D767),"",MATCH($K767,'RECEIVED FROM NONSTATE'!$L:$L,0))</f>
        <v/>
      </c>
      <c r="N767" s="100" t="str">
        <f t="shared" si="47"/>
        <v/>
      </c>
    </row>
    <row r="768" spans="1:14">
      <c r="A768" s="118" t="str">
        <f t="shared" si="44"/>
        <v/>
      </c>
      <c r="B768" s="25"/>
      <c r="C768" s="105" t="str">
        <f>IF($B768&gt;0,VLOOKUP($B768,'State Agencies 070824'!$H:$L,3,FALSE),"")</f>
        <v/>
      </c>
      <c r="D768" s="23"/>
      <c r="E768" s="28"/>
      <c r="F768" s="105" t="str">
        <f>IF($D768&gt;0,VLOOKUP($D768,'ALN 070824'!$A:$C,2,FALSE),"")</f>
        <v/>
      </c>
      <c r="G768" s="44"/>
      <c r="H768" s="26"/>
      <c r="J768" s="100" t="str">
        <f t="shared" si="45"/>
        <v/>
      </c>
      <c r="K768" s="100" t="str">
        <f t="shared" si="46"/>
        <v/>
      </c>
      <c r="L768" s="105" t="str">
        <f>IF(ISBLANK($D768),"",MATCH($K768,SEFA!$K:$K,0))</f>
        <v/>
      </c>
      <c r="M768" s="105" t="str">
        <f>IF(ISBLANK($D768),"",MATCH($K768,'RECEIVED FROM NONSTATE'!$L:$L,0))</f>
        <v/>
      </c>
      <c r="N768" s="100" t="str">
        <f t="shared" si="47"/>
        <v/>
      </c>
    </row>
    <row r="769" spans="1:14">
      <c r="A769" s="118" t="str">
        <f t="shared" si="44"/>
        <v/>
      </c>
      <c r="B769" s="25"/>
      <c r="C769" s="105" t="str">
        <f>IF($B769&gt;0,VLOOKUP($B769,'State Agencies 070824'!$H:$L,3,FALSE),"")</f>
        <v/>
      </c>
      <c r="D769" s="23"/>
      <c r="E769" s="28"/>
      <c r="F769" s="105" t="str">
        <f>IF($D769&gt;0,VLOOKUP($D769,'ALN 070824'!$A:$C,2,FALSE),"")</f>
        <v/>
      </c>
      <c r="G769" s="44"/>
      <c r="H769" s="26"/>
      <c r="J769" s="100" t="str">
        <f t="shared" si="45"/>
        <v/>
      </c>
      <c r="K769" s="100" t="str">
        <f t="shared" si="46"/>
        <v/>
      </c>
      <c r="L769" s="105" t="str">
        <f>IF(ISBLANK($D769),"",MATCH($K769,SEFA!$K:$K,0))</f>
        <v/>
      </c>
      <c r="M769" s="105" t="str">
        <f>IF(ISBLANK($D769),"",MATCH($K769,'RECEIVED FROM NONSTATE'!$L:$L,0))</f>
        <v/>
      </c>
      <c r="N769" s="100" t="str">
        <f t="shared" si="47"/>
        <v/>
      </c>
    </row>
    <row r="770" spans="1:14">
      <c r="A770" s="118" t="str">
        <f t="shared" si="44"/>
        <v/>
      </c>
      <c r="B770" s="25"/>
      <c r="C770" s="105" t="str">
        <f>IF($B770&gt;0,VLOOKUP($B770,'State Agencies 070824'!$H:$L,3,FALSE),"")</f>
        <v/>
      </c>
      <c r="D770" s="23"/>
      <c r="E770" s="28"/>
      <c r="F770" s="105" t="str">
        <f>IF($D770&gt;0,VLOOKUP($D770,'ALN 070824'!$A:$C,2,FALSE),"")</f>
        <v/>
      </c>
      <c r="G770" s="44"/>
      <c r="H770" s="26"/>
      <c r="J770" s="100" t="str">
        <f t="shared" si="45"/>
        <v/>
      </c>
      <c r="K770" s="100" t="str">
        <f t="shared" si="46"/>
        <v/>
      </c>
      <c r="L770" s="105" t="str">
        <f>IF(ISBLANK($D770),"",MATCH($K770,SEFA!$K:$K,0))</f>
        <v/>
      </c>
      <c r="M770" s="105" t="str">
        <f>IF(ISBLANK($D770),"",MATCH($K770,'RECEIVED FROM NONSTATE'!$L:$L,0))</f>
        <v/>
      </c>
      <c r="N770" s="100" t="str">
        <f t="shared" si="47"/>
        <v/>
      </c>
    </row>
    <row r="771" spans="1:14">
      <c r="A771" s="118" t="str">
        <f t="shared" si="44"/>
        <v/>
      </c>
      <c r="B771" s="25"/>
      <c r="C771" s="105" t="str">
        <f>IF($B771&gt;0,VLOOKUP($B771,'State Agencies 070824'!$H:$L,3,FALSE),"")</f>
        <v/>
      </c>
      <c r="D771" s="23"/>
      <c r="E771" s="28"/>
      <c r="F771" s="105" t="str">
        <f>IF($D771&gt;0,VLOOKUP($D771,'ALN 070824'!$A:$C,2,FALSE),"")</f>
        <v/>
      </c>
      <c r="G771" s="44"/>
      <c r="H771" s="26"/>
      <c r="J771" s="100" t="str">
        <f t="shared" si="45"/>
        <v/>
      </c>
      <c r="K771" s="100" t="str">
        <f t="shared" si="46"/>
        <v/>
      </c>
      <c r="L771" s="105" t="str">
        <f>IF(ISBLANK($D771),"",MATCH($K771,SEFA!$K:$K,0))</f>
        <v/>
      </c>
      <c r="M771" s="105" t="str">
        <f>IF(ISBLANK($D771),"",MATCH($K771,'RECEIVED FROM NONSTATE'!$L:$L,0))</f>
        <v/>
      </c>
      <c r="N771" s="100" t="str">
        <f t="shared" si="47"/>
        <v/>
      </c>
    </row>
    <row r="772" spans="1:14">
      <c r="A772" s="118" t="str">
        <f t="shared" si="44"/>
        <v/>
      </c>
      <c r="B772" s="25"/>
      <c r="C772" s="105" t="str">
        <f>IF($B772&gt;0,VLOOKUP($B772,'State Agencies 070824'!$H:$L,3,FALSE),"")</f>
        <v/>
      </c>
      <c r="D772" s="23"/>
      <c r="E772" s="28"/>
      <c r="F772" s="105" t="str">
        <f>IF($D772&gt;0,VLOOKUP($D772,'ALN 070824'!$A:$C,2,FALSE),"")</f>
        <v/>
      </c>
      <c r="G772" s="44"/>
      <c r="H772" s="26"/>
      <c r="J772" s="100" t="str">
        <f t="shared" si="45"/>
        <v/>
      </c>
      <c r="K772" s="100" t="str">
        <f t="shared" si="46"/>
        <v/>
      </c>
      <c r="L772" s="105" t="str">
        <f>IF(ISBLANK($D772),"",MATCH($K772,SEFA!$K:$K,0))</f>
        <v/>
      </c>
      <c r="M772" s="105" t="str">
        <f>IF(ISBLANK($D772),"",MATCH($K772,'RECEIVED FROM NONSTATE'!$L:$L,0))</f>
        <v/>
      </c>
      <c r="N772" s="100" t="str">
        <f t="shared" si="47"/>
        <v/>
      </c>
    </row>
    <row r="773" spans="1:14">
      <c r="A773" s="118" t="str">
        <f t="shared" si="44"/>
        <v/>
      </c>
      <c r="B773" s="25"/>
      <c r="C773" s="105" t="str">
        <f>IF($B773&gt;0,VLOOKUP($B773,'State Agencies 070824'!$H:$L,3,FALSE),"")</f>
        <v/>
      </c>
      <c r="D773" s="23"/>
      <c r="E773" s="28"/>
      <c r="F773" s="105" t="str">
        <f>IF($D773&gt;0,VLOOKUP($D773,'ALN 070824'!$A:$C,2,FALSE),"")</f>
        <v/>
      </c>
      <c r="G773" s="44"/>
      <c r="H773" s="26"/>
      <c r="J773" s="100" t="str">
        <f t="shared" si="45"/>
        <v/>
      </c>
      <c r="K773" s="100" t="str">
        <f t="shared" si="46"/>
        <v/>
      </c>
      <c r="L773" s="105" t="str">
        <f>IF(ISBLANK($D773),"",MATCH($K773,SEFA!$K:$K,0))</f>
        <v/>
      </c>
      <c r="M773" s="105" t="str">
        <f>IF(ISBLANK($D773),"",MATCH($K773,'RECEIVED FROM NONSTATE'!$L:$L,0))</f>
        <v/>
      </c>
      <c r="N773" s="100" t="str">
        <f t="shared" si="47"/>
        <v/>
      </c>
    </row>
    <row r="774" spans="1:14">
      <c r="A774" s="118" t="str">
        <f t="shared" si="44"/>
        <v/>
      </c>
      <c r="B774" s="25"/>
      <c r="C774" s="105" t="str">
        <f>IF($B774&gt;0,VLOOKUP($B774,'State Agencies 070824'!$H:$L,3,FALSE),"")</f>
        <v/>
      </c>
      <c r="D774" s="23"/>
      <c r="E774" s="28"/>
      <c r="F774" s="105" t="str">
        <f>IF($D774&gt;0,VLOOKUP($D774,'ALN 070824'!$A:$C,2,FALSE),"")</f>
        <v/>
      </c>
      <c r="G774" s="44"/>
      <c r="H774" s="26"/>
      <c r="J774" s="100" t="str">
        <f t="shared" si="45"/>
        <v/>
      </c>
      <c r="K774" s="100" t="str">
        <f t="shared" si="46"/>
        <v/>
      </c>
      <c r="L774" s="105" t="str">
        <f>IF(ISBLANK($D774),"",MATCH($K774,SEFA!$K:$K,0))</f>
        <v/>
      </c>
      <c r="M774" s="105" t="str">
        <f>IF(ISBLANK($D774),"",MATCH($K774,'RECEIVED FROM NONSTATE'!$L:$L,0))</f>
        <v/>
      </c>
      <c r="N774" s="100" t="str">
        <f t="shared" si="47"/>
        <v/>
      </c>
    </row>
    <row r="775" spans="1:14">
      <c r="A775" s="118" t="str">
        <f t="shared" si="44"/>
        <v/>
      </c>
      <c r="B775" s="25"/>
      <c r="C775" s="105" t="str">
        <f>IF($B775&gt;0,VLOOKUP($B775,'State Agencies 070824'!$H:$L,3,FALSE),"")</f>
        <v/>
      </c>
      <c r="D775" s="23"/>
      <c r="E775" s="28"/>
      <c r="F775" s="105" t="str">
        <f>IF($D775&gt;0,VLOOKUP($D775,'ALN 070824'!$A:$C,2,FALSE),"")</f>
        <v/>
      </c>
      <c r="G775" s="44"/>
      <c r="H775" s="26"/>
      <c r="J775" s="100" t="str">
        <f t="shared" si="45"/>
        <v/>
      </c>
      <c r="K775" s="100" t="str">
        <f t="shared" si="46"/>
        <v/>
      </c>
      <c r="L775" s="105" t="str">
        <f>IF(ISBLANK($D775),"",MATCH($K775,SEFA!$K:$K,0))</f>
        <v/>
      </c>
      <c r="M775" s="105" t="str">
        <f>IF(ISBLANK($D775),"",MATCH($K775,'RECEIVED FROM NONSTATE'!$L:$L,0))</f>
        <v/>
      </c>
      <c r="N775" s="100" t="str">
        <f t="shared" si="47"/>
        <v/>
      </c>
    </row>
    <row r="776" spans="1:14">
      <c r="A776" s="118" t="str">
        <f t="shared" si="44"/>
        <v/>
      </c>
      <c r="B776" s="25"/>
      <c r="C776" s="105" t="str">
        <f>IF($B776&gt;0,VLOOKUP($B776,'State Agencies 070824'!$H:$L,3,FALSE),"")</f>
        <v/>
      </c>
      <c r="D776" s="23"/>
      <c r="E776" s="28"/>
      <c r="F776" s="105" t="str">
        <f>IF($D776&gt;0,VLOOKUP($D776,'ALN 070824'!$A:$C,2,FALSE),"")</f>
        <v/>
      </c>
      <c r="G776" s="44"/>
      <c r="H776" s="26"/>
      <c r="J776" s="100" t="str">
        <f t="shared" si="45"/>
        <v/>
      </c>
      <c r="K776" s="100" t="str">
        <f t="shared" si="46"/>
        <v/>
      </c>
      <c r="L776" s="105" t="str">
        <f>IF(ISBLANK($D776),"",MATCH($K776,SEFA!$K:$K,0))</f>
        <v/>
      </c>
      <c r="M776" s="105" t="str">
        <f>IF(ISBLANK($D776),"",MATCH($K776,'RECEIVED FROM NONSTATE'!$L:$L,0))</f>
        <v/>
      </c>
      <c r="N776" s="100" t="str">
        <f t="shared" si="47"/>
        <v/>
      </c>
    </row>
    <row r="777" spans="1:14">
      <c r="A777" s="118" t="str">
        <f t="shared" ref="A777:A840" si="48">IF($B777=0,"",$B$2)</f>
        <v/>
      </c>
      <c r="B777" s="25"/>
      <c r="C777" s="105" t="str">
        <f>IF($B777&gt;0,VLOOKUP($B777,'State Agencies 070824'!$H:$L,3,FALSE),"")</f>
        <v/>
      </c>
      <c r="D777" s="23"/>
      <c r="E777" s="28"/>
      <c r="F777" s="105" t="str">
        <f>IF($D777&gt;0,VLOOKUP($D777,'ALN 070824'!$A:$C,2,FALSE),"")</f>
        <v/>
      </c>
      <c r="G777" s="44"/>
      <c r="H777" s="26"/>
      <c r="J777" s="100" t="str">
        <f t="shared" ref="J777:J840" si="49">IF(OR(D777="84.425",D777="84.032"),"Please complete the ALN with alpha character.",IFERROR(IF(AND(F777="Other Assistance",ISBLANK(H777)),"Program Name required, please provide the Other ID Number (if applicable).",""),""))</f>
        <v/>
      </c>
      <c r="K777" s="100" t="str">
        <f t="shared" ref="K777:K840" si="50">CONCATENATE($D777,$E777)</f>
        <v/>
      </c>
      <c r="L777" s="105" t="str">
        <f>IF(ISBLANK($D777),"",MATCH($K777,SEFA!$K:$K,0))</f>
        <v/>
      </c>
      <c r="M777" s="105" t="str">
        <f>IF(ISBLANK($D777),"",MATCH($K777,'RECEIVED FROM NONSTATE'!$L:$L,0))</f>
        <v/>
      </c>
      <c r="N777" s="100" t="str">
        <f t="shared" ref="N777:N840" si="51">CONCATENATE($B777,$D777,$E777,$H777)</f>
        <v/>
      </c>
    </row>
    <row r="778" spans="1:14">
      <c r="A778" s="118" t="str">
        <f t="shared" si="48"/>
        <v/>
      </c>
      <c r="B778" s="25"/>
      <c r="C778" s="105" t="str">
        <f>IF($B778&gt;0,VLOOKUP($B778,'State Agencies 070824'!$H:$L,3,FALSE),"")</f>
        <v/>
      </c>
      <c r="D778" s="23"/>
      <c r="E778" s="28"/>
      <c r="F778" s="105" t="str">
        <f>IF($D778&gt;0,VLOOKUP($D778,'ALN 070824'!$A:$C,2,FALSE),"")</f>
        <v/>
      </c>
      <c r="G778" s="44"/>
      <c r="H778" s="26"/>
      <c r="J778" s="100" t="str">
        <f t="shared" si="49"/>
        <v/>
      </c>
      <c r="K778" s="100" t="str">
        <f t="shared" si="50"/>
        <v/>
      </c>
      <c r="L778" s="105" t="str">
        <f>IF(ISBLANK($D778),"",MATCH($K778,SEFA!$K:$K,0))</f>
        <v/>
      </c>
      <c r="M778" s="105" t="str">
        <f>IF(ISBLANK($D778),"",MATCH($K778,'RECEIVED FROM NONSTATE'!$L:$L,0))</f>
        <v/>
      </c>
      <c r="N778" s="100" t="str">
        <f t="shared" si="51"/>
        <v/>
      </c>
    </row>
    <row r="779" spans="1:14">
      <c r="A779" s="118" t="str">
        <f t="shared" si="48"/>
        <v/>
      </c>
      <c r="B779" s="25"/>
      <c r="C779" s="105" t="str">
        <f>IF($B779&gt;0,VLOOKUP($B779,'State Agencies 070824'!$H:$L,3,FALSE),"")</f>
        <v/>
      </c>
      <c r="D779" s="23"/>
      <c r="E779" s="28"/>
      <c r="F779" s="105" t="str">
        <f>IF($D779&gt;0,VLOOKUP($D779,'ALN 070824'!$A:$C,2,FALSE),"")</f>
        <v/>
      </c>
      <c r="G779" s="44"/>
      <c r="H779" s="26"/>
      <c r="J779" s="100" t="str">
        <f t="shared" si="49"/>
        <v/>
      </c>
      <c r="K779" s="100" t="str">
        <f t="shared" si="50"/>
        <v/>
      </c>
      <c r="L779" s="105" t="str">
        <f>IF(ISBLANK($D779),"",MATCH($K779,SEFA!$K:$K,0))</f>
        <v/>
      </c>
      <c r="M779" s="105" t="str">
        <f>IF(ISBLANK($D779),"",MATCH($K779,'RECEIVED FROM NONSTATE'!$L:$L,0))</f>
        <v/>
      </c>
      <c r="N779" s="100" t="str">
        <f t="shared" si="51"/>
        <v/>
      </c>
    </row>
    <row r="780" spans="1:14">
      <c r="A780" s="118" t="str">
        <f t="shared" si="48"/>
        <v/>
      </c>
      <c r="B780" s="25"/>
      <c r="C780" s="105" t="str">
        <f>IF($B780&gt;0,VLOOKUP($B780,'State Agencies 070824'!$H:$L,3,FALSE),"")</f>
        <v/>
      </c>
      <c r="D780" s="23"/>
      <c r="E780" s="28"/>
      <c r="F780" s="105" t="str">
        <f>IF($D780&gt;0,VLOOKUP($D780,'ALN 070824'!$A:$C,2,FALSE),"")</f>
        <v/>
      </c>
      <c r="G780" s="44"/>
      <c r="H780" s="26"/>
      <c r="J780" s="100" t="str">
        <f t="shared" si="49"/>
        <v/>
      </c>
      <c r="K780" s="100" t="str">
        <f t="shared" si="50"/>
        <v/>
      </c>
      <c r="L780" s="105" t="str">
        <f>IF(ISBLANK($D780),"",MATCH($K780,SEFA!$K:$K,0))</f>
        <v/>
      </c>
      <c r="M780" s="105" t="str">
        <f>IF(ISBLANK($D780),"",MATCH($K780,'RECEIVED FROM NONSTATE'!$L:$L,0))</f>
        <v/>
      </c>
      <c r="N780" s="100" t="str">
        <f t="shared" si="51"/>
        <v/>
      </c>
    </row>
    <row r="781" spans="1:14">
      <c r="A781" s="118" t="str">
        <f t="shared" si="48"/>
        <v/>
      </c>
      <c r="B781" s="25"/>
      <c r="C781" s="105" t="str">
        <f>IF($B781&gt;0,VLOOKUP($B781,'State Agencies 070824'!$H:$L,3,FALSE),"")</f>
        <v/>
      </c>
      <c r="D781" s="23"/>
      <c r="E781" s="28"/>
      <c r="F781" s="105" t="str">
        <f>IF($D781&gt;0,VLOOKUP($D781,'ALN 070824'!$A:$C,2,FALSE),"")</f>
        <v/>
      </c>
      <c r="G781" s="44"/>
      <c r="H781" s="26"/>
      <c r="J781" s="100" t="str">
        <f t="shared" si="49"/>
        <v/>
      </c>
      <c r="K781" s="100" t="str">
        <f t="shared" si="50"/>
        <v/>
      </c>
      <c r="L781" s="105" t="str">
        <f>IF(ISBLANK($D781),"",MATCH($K781,SEFA!$K:$K,0))</f>
        <v/>
      </c>
      <c r="M781" s="105" t="str">
        <f>IF(ISBLANK($D781),"",MATCH($K781,'RECEIVED FROM NONSTATE'!$L:$L,0))</f>
        <v/>
      </c>
      <c r="N781" s="100" t="str">
        <f t="shared" si="51"/>
        <v/>
      </c>
    </row>
    <row r="782" spans="1:14">
      <c r="A782" s="118" t="str">
        <f t="shared" si="48"/>
        <v/>
      </c>
      <c r="B782" s="25"/>
      <c r="C782" s="105" t="str">
        <f>IF($B782&gt;0,VLOOKUP($B782,'State Agencies 070824'!$H:$L,3,FALSE),"")</f>
        <v/>
      </c>
      <c r="D782" s="23"/>
      <c r="E782" s="28"/>
      <c r="F782" s="105" t="str">
        <f>IF($D782&gt;0,VLOOKUP($D782,'ALN 070824'!$A:$C,2,FALSE),"")</f>
        <v/>
      </c>
      <c r="G782" s="44"/>
      <c r="H782" s="26"/>
      <c r="J782" s="100" t="str">
        <f t="shared" si="49"/>
        <v/>
      </c>
      <c r="K782" s="100" t="str">
        <f t="shared" si="50"/>
        <v/>
      </c>
      <c r="L782" s="105" t="str">
        <f>IF(ISBLANK($D782),"",MATCH($K782,SEFA!$K:$K,0))</f>
        <v/>
      </c>
      <c r="M782" s="105" t="str">
        <f>IF(ISBLANK($D782),"",MATCH($K782,'RECEIVED FROM NONSTATE'!$L:$L,0))</f>
        <v/>
      </c>
      <c r="N782" s="100" t="str">
        <f t="shared" si="51"/>
        <v/>
      </c>
    </row>
    <row r="783" spans="1:14">
      <c r="A783" s="118" t="str">
        <f t="shared" si="48"/>
        <v/>
      </c>
      <c r="B783" s="25"/>
      <c r="C783" s="105" t="str">
        <f>IF($B783&gt;0,VLOOKUP($B783,'State Agencies 070824'!$H:$L,3,FALSE),"")</f>
        <v/>
      </c>
      <c r="D783" s="23"/>
      <c r="E783" s="28"/>
      <c r="F783" s="105" t="str">
        <f>IF($D783&gt;0,VLOOKUP($D783,'ALN 070824'!$A:$C,2,FALSE),"")</f>
        <v/>
      </c>
      <c r="G783" s="44"/>
      <c r="H783" s="26"/>
      <c r="J783" s="100" t="str">
        <f t="shared" si="49"/>
        <v/>
      </c>
      <c r="K783" s="100" t="str">
        <f t="shared" si="50"/>
        <v/>
      </c>
      <c r="L783" s="105" t="str">
        <f>IF(ISBLANK($D783),"",MATCH($K783,SEFA!$K:$K,0))</f>
        <v/>
      </c>
      <c r="M783" s="105" t="str">
        <f>IF(ISBLANK($D783),"",MATCH($K783,'RECEIVED FROM NONSTATE'!$L:$L,0))</f>
        <v/>
      </c>
      <c r="N783" s="100" t="str">
        <f t="shared" si="51"/>
        <v/>
      </c>
    </row>
    <row r="784" spans="1:14">
      <c r="A784" s="118" t="str">
        <f t="shared" si="48"/>
        <v/>
      </c>
      <c r="B784" s="25"/>
      <c r="C784" s="105" t="str">
        <f>IF($B784&gt;0,VLOOKUP($B784,'State Agencies 070824'!$H:$L,3,FALSE),"")</f>
        <v/>
      </c>
      <c r="D784" s="23"/>
      <c r="E784" s="28"/>
      <c r="F784" s="105" t="str">
        <f>IF($D784&gt;0,VLOOKUP($D784,'ALN 070824'!$A:$C,2,FALSE),"")</f>
        <v/>
      </c>
      <c r="G784" s="44"/>
      <c r="H784" s="26"/>
      <c r="J784" s="100" t="str">
        <f t="shared" si="49"/>
        <v/>
      </c>
      <c r="K784" s="100" t="str">
        <f t="shared" si="50"/>
        <v/>
      </c>
      <c r="L784" s="105" t="str">
        <f>IF(ISBLANK($D784),"",MATCH($K784,SEFA!$K:$K,0))</f>
        <v/>
      </c>
      <c r="M784" s="105" t="str">
        <f>IF(ISBLANK($D784),"",MATCH($K784,'RECEIVED FROM NONSTATE'!$L:$L,0))</f>
        <v/>
      </c>
      <c r="N784" s="100" t="str">
        <f t="shared" si="51"/>
        <v/>
      </c>
    </row>
    <row r="785" spans="1:14">
      <c r="A785" s="118" t="str">
        <f t="shared" si="48"/>
        <v/>
      </c>
      <c r="B785" s="25"/>
      <c r="C785" s="105" t="str">
        <f>IF($B785&gt;0,VLOOKUP($B785,'State Agencies 070824'!$H:$L,3,FALSE),"")</f>
        <v/>
      </c>
      <c r="D785" s="23"/>
      <c r="E785" s="28"/>
      <c r="F785" s="105" t="str">
        <f>IF($D785&gt;0,VLOOKUP($D785,'ALN 070824'!$A:$C,2,FALSE),"")</f>
        <v/>
      </c>
      <c r="G785" s="44"/>
      <c r="H785" s="26"/>
      <c r="J785" s="100" t="str">
        <f t="shared" si="49"/>
        <v/>
      </c>
      <c r="K785" s="100" t="str">
        <f t="shared" si="50"/>
        <v/>
      </c>
      <c r="L785" s="105" t="str">
        <f>IF(ISBLANK($D785),"",MATCH($K785,SEFA!$K:$K,0))</f>
        <v/>
      </c>
      <c r="M785" s="105" t="str">
        <f>IF(ISBLANK($D785),"",MATCH($K785,'RECEIVED FROM NONSTATE'!$L:$L,0))</f>
        <v/>
      </c>
      <c r="N785" s="100" t="str">
        <f t="shared" si="51"/>
        <v/>
      </c>
    </row>
    <row r="786" spans="1:14">
      <c r="A786" s="118" t="str">
        <f t="shared" si="48"/>
        <v/>
      </c>
      <c r="B786" s="25"/>
      <c r="C786" s="105" t="str">
        <f>IF($B786&gt;0,VLOOKUP($B786,'State Agencies 070824'!$H:$L,3,FALSE),"")</f>
        <v/>
      </c>
      <c r="D786" s="23"/>
      <c r="E786" s="28"/>
      <c r="F786" s="105" t="str">
        <f>IF($D786&gt;0,VLOOKUP($D786,'ALN 070824'!$A:$C,2,FALSE),"")</f>
        <v/>
      </c>
      <c r="G786" s="44"/>
      <c r="H786" s="26"/>
      <c r="J786" s="100" t="str">
        <f t="shared" si="49"/>
        <v/>
      </c>
      <c r="K786" s="100" t="str">
        <f t="shared" si="50"/>
        <v/>
      </c>
      <c r="L786" s="105" t="str">
        <f>IF(ISBLANK($D786),"",MATCH($K786,SEFA!$K:$K,0))</f>
        <v/>
      </c>
      <c r="M786" s="105" t="str">
        <f>IF(ISBLANK($D786),"",MATCH($K786,'RECEIVED FROM NONSTATE'!$L:$L,0))</f>
        <v/>
      </c>
      <c r="N786" s="100" t="str">
        <f t="shared" si="51"/>
        <v/>
      </c>
    </row>
    <row r="787" spans="1:14">
      <c r="A787" s="118" t="str">
        <f t="shared" si="48"/>
        <v/>
      </c>
      <c r="B787" s="25"/>
      <c r="C787" s="105" t="str">
        <f>IF($B787&gt;0,VLOOKUP($B787,'State Agencies 070824'!$H:$L,3,FALSE),"")</f>
        <v/>
      </c>
      <c r="D787" s="23"/>
      <c r="E787" s="28"/>
      <c r="F787" s="105" t="str">
        <f>IF($D787&gt;0,VLOOKUP($D787,'ALN 070824'!$A:$C,2,FALSE),"")</f>
        <v/>
      </c>
      <c r="G787" s="44"/>
      <c r="H787" s="26"/>
      <c r="J787" s="100" t="str">
        <f t="shared" si="49"/>
        <v/>
      </c>
      <c r="K787" s="100" t="str">
        <f t="shared" si="50"/>
        <v/>
      </c>
      <c r="L787" s="105" t="str">
        <f>IF(ISBLANK($D787),"",MATCH($K787,SEFA!$K:$K,0))</f>
        <v/>
      </c>
      <c r="M787" s="105" t="str">
        <f>IF(ISBLANK($D787),"",MATCH($K787,'RECEIVED FROM NONSTATE'!$L:$L,0))</f>
        <v/>
      </c>
      <c r="N787" s="100" t="str">
        <f t="shared" si="51"/>
        <v/>
      </c>
    </row>
    <row r="788" spans="1:14">
      <c r="A788" s="118" t="str">
        <f t="shared" si="48"/>
        <v/>
      </c>
      <c r="B788" s="25"/>
      <c r="C788" s="105" t="str">
        <f>IF($B788&gt;0,VLOOKUP($B788,'State Agencies 070824'!$H:$L,3,FALSE),"")</f>
        <v/>
      </c>
      <c r="D788" s="23"/>
      <c r="E788" s="28"/>
      <c r="F788" s="105" t="str">
        <f>IF($D788&gt;0,VLOOKUP($D788,'ALN 070824'!$A:$C,2,FALSE),"")</f>
        <v/>
      </c>
      <c r="G788" s="44"/>
      <c r="H788" s="26"/>
      <c r="J788" s="100" t="str">
        <f t="shared" si="49"/>
        <v/>
      </c>
      <c r="K788" s="100" t="str">
        <f t="shared" si="50"/>
        <v/>
      </c>
      <c r="L788" s="105" t="str">
        <f>IF(ISBLANK($D788),"",MATCH($K788,SEFA!$K:$K,0))</f>
        <v/>
      </c>
      <c r="M788" s="105" t="str">
        <f>IF(ISBLANK($D788),"",MATCH($K788,'RECEIVED FROM NONSTATE'!$L:$L,0))</f>
        <v/>
      </c>
      <c r="N788" s="100" t="str">
        <f t="shared" si="51"/>
        <v/>
      </c>
    </row>
    <row r="789" spans="1:14">
      <c r="A789" s="118" t="str">
        <f t="shared" si="48"/>
        <v/>
      </c>
      <c r="B789" s="25"/>
      <c r="C789" s="105" t="str">
        <f>IF($B789&gt;0,VLOOKUP($B789,'State Agencies 070824'!$H:$L,3,FALSE),"")</f>
        <v/>
      </c>
      <c r="D789" s="23"/>
      <c r="E789" s="28"/>
      <c r="F789" s="105" t="str">
        <f>IF($D789&gt;0,VLOOKUP($D789,'ALN 070824'!$A:$C,2,FALSE),"")</f>
        <v/>
      </c>
      <c r="G789" s="44"/>
      <c r="H789" s="26"/>
      <c r="J789" s="100" t="str">
        <f t="shared" si="49"/>
        <v/>
      </c>
      <c r="K789" s="100" t="str">
        <f t="shared" si="50"/>
        <v/>
      </c>
      <c r="L789" s="105" t="str">
        <f>IF(ISBLANK($D789),"",MATCH($K789,SEFA!$K:$K,0))</f>
        <v/>
      </c>
      <c r="M789" s="105" t="str">
        <f>IF(ISBLANK($D789),"",MATCH($K789,'RECEIVED FROM NONSTATE'!$L:$L,0))</f>
        <v/>
      </c>
      <c r="N789" s="100" t="str">
        <f t="shared" si="51"/>
        <v/>
      </c>
    </row>
    <row r="790" spans="1:14">
      <c r="A790" s="118" t="str">
        <f t="shared" si="48"/>
        <v/>
      </c>
      <c r="B790" s="25"/>
      <c r="C790" s="105" t="str">
        <f>IF($B790&gt;0,VLOOKUP($B790,'State Agencies 070824'!$H:$L,3,FALSE),"")</f>
        <v/>
      </c>
      <c r="D790" s="23"/>
      <c r="E790" s="28"/>
      <c r="F790" s="105" t="str">
        <f>IF($D790&gt;0,VLOOKUP($D790,'ALN 070824'!$A:$C,2,FALSE),"")</f>
        <v/>
      </c>
      <c r="G790" s="44"/>
      <c r="H790" s="26"/>
      <c r="J790" s="100" t="str">
        <f t="shared" si="49"/>
        <v/>
      </c>
      <c r="K790" s="100" t="str">
        <f t="shared" si="50"/>
        <v/>
      </c>
      <c r="L790" s="105" t="str">
        <f>IF(ISBLANK($D790),"",MATCH($K790,SEFA!$K:$K,0))</f>
        <v/>
      </c>
      <c r="M790" s="105" t="str">
        <f>IF(ISBLANK($D790),"",MATCH($K790,'RECEIVED FROM NONSTATE'!$L:$L,0))</f>
        <v/>
      </c>
      <c r="N790" s="100" t="str">
        <f t="shared" si="51"/>
        <v/>
      </c>
    </row>
    <row r="791" spans="1:14">
      <c r="A791" s="118" t="str">
        <f t="shared" si="48"/>
        <v/>
      </c>
      <c r="B791" s="25"/>
      <c r="C791" s="105" t="str">
        <f>IF($B791&gt;0,VLOOKUP($B791,'State Agencies 070824'!$H:$L,3,FALSE),"")</f>
        <v/>
      </c>
      <c r="D791" s="23"/>
      <c r="E791" s="28"/>
      <c r="F791" s="105" t="str">
        <f>IF($D791&gt;0,VLOOKUP($D791,'ALN 070824'!$A:$C,2,FALSE),"")</f>
        <v/>
      </c>
      <c r="G791" s="44"/>
      <c r="H791" s="26"/>
      <c r="J791" s="100" t="str">
        <f t="shared" si="49"/>
        <v/>
      </c>
      <c r="K791" s="100" t="str">
        <f t="shared" si="50"/>
        <v/>
      </c>
      <c r="L791" s="105" t="str">
        <f>IF(ISBLANK($D791),"",MATCH($K791,SEFA!$K:$K,0))</f>
        <v/>
      </c>
      <c r="M791" s="105" t="str">
        <f>IF(ISBLANK($D791),"",MATCH($K791,'RECEIVED FROM NONSTATE'!$L:$L,0))</f>
        <v/>
      </c>
      <c r="N791" s="100" t="str">
        <f t="shared" si="51"/>
        <v/>
      </c>
    </row>
    <row r="792" spans="1:14">
      <c r="A792" s="118" t="str">
        <f t="shared" si="48"/>
        <v/>
      </c>
      <c r="B792" s="25"/>
      <c r="C792" s="105" t="str">
        <f>IF($B792&gt;0,VLOOKUP($B792,'State Agencies 070824'!$H:$L,3,FALSE),"")</f>
        <v/>
      </c>
      <c r="D792" s="23"/>
      <c r="E792" s="28"/>
      <c r="F792" s="105" t="str">
        <f>IF($D792&gt;0,VLOOKUP($D792,'ALN 070824'!$A:$C,2,FALSE),"")</f>
        <v/>
      </c>
      <c r="G792" s="44"/>
      <c r="H792" s="26"/>
      <c r="J792" s="100" t="str">
        <f t="shared" si="49"/>
        <v/>
      </c>
      <c r="K792" s="100" t="str">
        <f t="shared" si="50"/>
        <v/>
      </c>
      <c r="L792" s="105" t="str">
        <f>IF(ISBLANK($D792),"",MATCH($K792,SEFA!$K:$K,0))</f>
        <v/>
      </c>
      <c r="M792" s="105" t="str">
        <f>IF(ISBLANK($D792),"",MATCH($K792,'RECEIVED FROM NONSTATE'!$L:$L,0))</f>
        <v/>
      </c>
      <c r="N792" s="100" t="str">
        <f t="shared" si="51"/>
        <v/>
      </c>
    </row>
    <row r="793" spans="1:14">
      <c r="A793" s="118" t="str">
        <f t="shared" si="48"/>
        <v/>
      </c>
      <c r="B793" s="25"/>
      <c r="C793" s="105" t="str">
        <f>IF($B793&gt;0,VLOOKUP($B793,'State Agencies 070824'!$H:$L,3,FALSE),"")</f>
        <v/>
      </c>
      <c r="D793" s="23"/>
      <c r="E793" s="28"/>
      <c r="F793" s="105" t="str">
        <f>IF($D793&gt;0,VLOOKUP($D793,'ALN 070824'!$A:$C,2,FALSE),"")</f>
        <v/>
      </c>
      <c r="G793" s="44"/>
      <c r="H793" s="26"/>
      <c r="J793" s="100" t="str">
        <f t="shared" si="49"/>
        <v/>
      </c>
      <c r="K793" s="100" t="str">
        <f t="shared" si="50"/>
        <v/>
      </c>
      <c r="L793" s="105" t="str">
        <f>IF(ISBLANK($D793),"",MATCH($K793,SEFA!$K:$K,0))</f>
        <v/>
      </c>
      <c r="M793" s="105" t="str">
        <f>IF(ISBLANK($D793),"",MATCH($K793,'RECEIVED FROM NONSTATE'!$L:$L,0))</f>
        <v/>
      </c>
      <c r="N793" s="100" t="str">
        <f t="shared" si="51"/>
        <v/>
      </c>
    </row>
    <row r="794" spans="1:14">
      <c r="A794" s="118" t="str">
        <f t="shared" si="48"/>
        <v/>
      </c>
      <c r="B794" s="25"/>
      <c r="C794" s="105" t="str">
        <f>IF($B794&gt;0,VLOOKUP($B794,'State Agencies 070824'!$H:$L,3,FALSE),"")</f>
        <v/>
      </c>
      <c r="D794" s="23"/>
      <c r="E794" s="28"/>
      <c r="F794" s="105" t="str">
        <f>IF($D794&gt;0,VLOOKUP($D794,'ALN 070824'!$A:$C,2,FALSE),"")</f>
        <v/>
      </c>
      <c r="G794" s="44"/>
      <c r="H794" s="26"/>
      <c r="J794" s="100" t="str">
        <f t="shared" si="49"/>
        <v/>
      </c>
      <c r="K794" s="100" t="str">
        <f t="shared" si="50"/>
        <v/>
      </c>
      <c r="L794" s="105" t="str">
        <f>IF(ISBLANK($D794),"",MATCH($K794,SEFA!$K:$K,0))</f>
        <v/>
      </c>
      <c r="M794" s="105" t="str">
        <f>IF(ISBLANK($D794),"",MATCH($K794,'RECEIVED FROM NONSTATE'!$L:$L,0))</f>
        <v/>
      </c>
      <c r="N794" s="100" t="str">
        <f t="shared" si="51"/>
        <v/>
      </c>
    </row>
    <row r="795" spans="1:14">
      <c r="A795" s="118" t="str">
        <f t="shared" si="48"/>
        <v/>
      </c>
      <c r="B795" s="25"/>
      <c r="C795" s="105" t="str">
        <f>IF($B795&gt;0,VLOOKUP($B795,'State Agencies 070824'!$H:$L,3,FALSE),"")</f>
        <v/>
      </c>
      <c r="D795" s="23"/>
      <c r="E795" s="28"/>
      <c r="F795" s="105" t="str">
        <f>IF($D795&gt;0,VLOOKUP($D795,'ALN 070824'!$A:$C,2,FALSE),"")</f>
        <v/>
      </c>
      <c r="G795" s="44"/>
      <c r="H795" s="26"/>
      <c r="J795" s="100" t="str">
        <f t="shared" si="49"/>
        <v/>
      </c>
      <c r="K795" s="100" t="str">
        <f t="shared" si="50"/>
        <v/>
      </c>
      <c r="L795" s="105" t="str">
        <f>IF(ISBLANK($D795),"",MATCH($K795,SEFA!$K:$K,0))</f>
        <v/>
      </c>
      <c r="M795" s="105" t="str">
        <f>IF(ISBLANK($D795),"",MATCH($K795,'RECEIVED FROM NONSTATE'!$L:$L,0))</f>
        <v/>
      </c>
      <c r="N795" s="100" t="str">
        <f t="shared" si="51"/>
        <v/>
      </c>
    </row>
    <row r="796" spans="1:14">
      <c r="A796" s="118" t="str">
        <f t="shared" si="48"/>
        <v/>
      </c>
      <c r="B796" s="25"/>
      <c r="C796" s="105" t="str">
        <f>IF($B796&gt;0,VLOOKUP($B796,'State Agencies 070824'!$H:$L,3,FALSE),"")</f>
        <v/>
      </c>
      <c r="D796" s="23"/>
      <c r="E796" s="28"/>
      <c r="F796" s="105" t="str">
        <f>IF($D796&gt;0,VLOOKUP($D796,'ALN 070824'!$A:$C,2,FALSE),"")</f>
        <v/>
      </c>
      <c r="G796" s="44"/>
      <c r="H796" s="26"/>
      <c r="J796" s="100" t="str">
        <f t="shared" si="49"/>
        <v/>
      </c>
      <c r="K796" s="100" t="str">
        <f t="shared" si="50"/>
        <v/>
      </c>
      <c r="L796" s="105" t="str">
        <f>IF(ISBLANK($D796),"",MATCH($K796,SEFA!$K:$K,0))</f>
        <v/>
      </c>
      <c r="M796" s="105" t="str">
        <f>IF(ISBLANK($D796),"",MATCH($K796,'RECEIVED FROM NONSTATE'!$L:$L,0))</f>
        <v/>
      </c>
      <c r="N796" s="100" t="str">
        <f t="shared" si="51"/>
        <v/>
      </c>
    </row>
    <row r="797" spans="1:14">
      <c r="A797" s="118" t="str">
        <f t="shared" si="48"/>
        <v/>
      </c>
      <c r="B797" s="25"/>
      <c r="C797" s="105" t="str">
        <f>IF($B797&gt;0,VLOOKUP($B797,'State Agencies 070824'!$H:$L,3,FALSE),"")</f>
        <v/>
      </c>
      <c r="D797" s="23"/>
      <c r="E797" s="28"/>
      <c r="F797" s="105" t="str">
        <f>IF($D797&gt;0,VLOOKUP($D797,'ALN 070824'!$A:$C,2,FALSE),"")</f>
        <v/>
      </c>
      <c r="G797" s="44"/>
      <c r="H797" s="26"/>
      <c r="J797" s="100" t="str">
        <f t="shared" si="49"/>
        <v/>
      </c>
      <c r="K797" s="100" t="str">
        <f t="shared" si="50"/>
        <v/>
      </c>
      <c r="L797" s="105" t="str">
        <f>IF(ISBLANK($D797),"",MATCH($K797,SEFA!$K:$K,0))</f>
        <v/>
      </c>
      <c r="M797" s="105" t="str">
        <f>IF(ISBLANK($D797),"",MATCH($K797,'RECEIVED FROM NONSTATE'!$L:$L,0))</f>
        <v/>
      </c>
      <c r="N797" s="100" t="str">
        <f t="shared" si="51"/>
        <v/>
      </c>
    </row>
    <row r="798" spans="1:14">
      <c r="A798" s="118" t="str">
        <f t="shared" si="48"/>
        <v/>
      </c>
      <c r="B798" s="25"/>
      <c r="C798" s="105" t="str">
        <f>IF($B798&gt;0,VLOOKUP($B798,'State Agencies 070824'!$H:$L,3,FALSE),"")</f>
        <v/>
      </c>
      <c r="D798" s="23"/>
      <c r="E798" s="28"/>
      <c r="F798" s="105" t="str">
        <f>IF($D798&gt;0,VLOOKUP($D798,'ALN 070824'!$A:$C,2,FALSE),"")</f>
        <v/>
      </c>
      <c r="G798" s="44"/>
      <c r="H798" s="26"/>
      <c r="J798" s="100" t="str">
        <f t="shared" si="49"/>
        <v/>
      </c>
      <c r="K798" s="100" t="str">
        <f t="shared" si="50"/>
        <v/>
      </c>
      <c r="L798" s="105" t="str">
        <f>IF(ISBLANK($D798),"",MATCH($K798,SEFA!$K:$K,0))</f>
        <v/>
      </c>
      <c r="M798" s="105" t="str">
        <f>IF(ISBLANK($D798),"",MATCH($K798,'RECEIVED FROM NONSTATE'!$L:$L,0))</f>
        <v/>
      </c>
      <c r="N798" s="100" t="str">
        <f t="shared" si="51"/>
        <v/>
      </c>
    </row>
    <row r="799" spans="1:14">
      <c r="A799" s="118" t="str">
        <f t="shared" si="48"/>
        <v/>
      </c>
      <c r="B799" s="25"/>
      <c r="C799" s="105" t="str">
        <f>IF($B799&gt;0,VLOOKUP($B799,'State Agencies 070824'!$H:$L,3,FALSE),"")</f>
        <v/>
      </c>
      <c r="D799" s="23"/>
      <c r="E799" s="28"/>
      <c r="F799" s="105" t="str">
        <f>IF($D799&gt;0,VLOOKUP($D799,'ALN 070824'!$A:$C,2,FALSE),"")</f>
        <v/>
      </c>
      <c r="G799" s="44"/>
      <c r="H799" s="26"/>
      <c r="J799" s="100" t="str">
        <f t="shared" si="49"/>
        <v/>
      </c>
      <c r="K799" s="100" t="str">
        <f t="shared" si="50"/>
        <v/>
      </c>
      <c r="L799" s="105" t="str">
        <f>IF(ISBLANK($D799),"",MATCH($K799,SEFA!$K:$K,0))</f>
        <v/>
      </c>
      <c r="M799" s="105" t="str">
        <f>IF(ISBLANK($D799),"",MATCH($K799,'RECEIVED FROM NONSTATE'!$L:$L,0))</f>
        <v/>
      </c>
      <c r="N799" s="100" t="str">
        <f t="shared" si="51"/>
        <v/>
      </c>
    </row>
    <row r="800" spans="1:14">
      <c r="A800" s="118" t="str">
        <f t="shared" si="48"/>
        <v/>
      </c>
      <c r="B800" s="25"/>
      <c r="C800" s="105" t="str">
        <f>IF($B800&gt;0,VLOOKUP($B800,'State Agencies 070824'!$H:$L,3,FALSE),"")</f>
        <v/>
      </c>
      <c r="D800" s="23"/>
      <c r="E800" s="28"/>
      <c r="F800" s="105" t="str">
        <f>IF($D800&gt;0,VLOOKUP($D800,'ALN 070824'!$A:$C,2,FALSE),"")</f>
        <v/>
      </c>
      <c r="G800" s="44"/>
      <c r="H800" s="26"/>
      <c r="J800" s="100" t="str">
        <f t="shared" si="49"/>
        <v/>
      </c>
      <c r="K800" s="100" t="str">
        <f t="shared" si="50"/>
        <v/>
      </c>
      <c r="L800" s="105" t="str">
        <f>IF(ISBLANK($D800),"",MATCH($K800,SEFA!$K:$K,0))</f>
        <v/>
      </c>
      <c r="M800" s="105" t="str">
        <f>IF(ISBLANK($D800),"",MATCH($K800,'RECEIVED FROM NONSTATE'!$L:$L,0))</f>
        <v/>
      </c>
      <c r="N800" s="100" t="str">
        <f t="shared" si="51"/>
        <v/>
      </c>
    </row>
    <row r="801" spans="1:14">
      <c r="A801" s="118" t="str">
        <f t="shared" si="48"/>
        <v/>
      </c>
      <c r="B801" s="25"/>
      <c r="C801" s="105" t="str">
        <f>IF($B801&gt;0,VLOOKUP($B801,'State Agencies 070824'!$H:$L,3,FALSE),"")</f>
        <v/>
      </c>
      <c r="D801" s="23"/>
      <c r="E801" s="28"/>
      <c r="F801" s="105" t="str">
        <f>IF($D801&gt;0,VLOOKUP($D801,'ALN 070824'!$A:$C,2,FALSE),"")</f>
        <v/>
      </c>
      <c r="G801" s="44"/>
      <c r="H801" s="26"/>
      <c r="J801" s="100" t="str">
        <f t="shared" si="49"/>
        <v/>
      </c>
      <c r="K801" s="100" t="str">
        <f t="shared" si="50"/>
        <v/>
      </c>
      <c r="L801" s="105" t="str">
        <f>IF(ISBLANK($D801),"",MATCH($K801,SEFA!$K:$K,0))</f>
        <v/>
      </c>
      <c r="M801" s="105" t="str">
        <f>IF(ISBLANK($D801),"",MATCH($K801,'RECEIVED FROM NONSTATE'!$L:$L,0))</f>
        <v/>
      </c>
      <c r="N801" s="100" t="str">
        <f t="shared" si="51"/>
        <v/>
      </c>
    </row>
    <row r="802" spans="1:14">
      <c r="A802" s="118" t="str">
        <f t="shared" si="48"/>
        <v/>
      </c>
      <c r="B802" s="25"/>
      <c r="C802" s="105" t="str">
        <f>IF($B802&gt;0,VLOOKUP($B802,'State Agencies 070824'!$H:$L,3,FALSE),"")</f>
        <v/>
      </c>
      <c r="D802" s="23"/>
      <c r="E802" s="28"/>
      <c r="F802" s="105" t="str">
        <f>IF($D802&gt;0,VLOOKUP($D802,'ALN 070824'!$A:$C,2,FALSE),"")</f>
        <v/>
      </c>
      <c r="G802" s="44"/>
      <c r="H802" s="26"/>
      <c r="J802" s="100" t="str">
        <f t="shared" si="49"/>
        <v/>
      </c>
      <c r="K802" s="100" t="str">
        <f t="shared" si="50"/>
        <v/>
      </c>
      <c r="L802" s="105" t="str">
        <f>IF(ISBLANK($D802),"",MATCH($K802,SEFA!$K:$K,0))</f>
        <v/>
      </c>
      <c r="M802" s="105" t="str">
        <f>IF(ISBLANK($D802),"",MATCH($K802,'RECEIVED FROM NONSTATE'!$L:$L,0))</f>
        <v/>
      </c>
      <c r="N802" s="100" t="str">
        <f t="shared" si="51"/>
        <v/>
      </c>
    </row>
    <row r="803" spans="1:14">
      <c r="A803" s="118" t="str">
        <f t="shared" si="48"/>
        <v/>
      </c>
      <c r="B803" s="25"/>
      <c r="C803" s="105" t="str">
        <f>IF($B803&gt;0,VLOOKUP($B803,'State Agencies 070824'!$H:$L,3,FALSE),"")</f>
        <v/>
      </c>
      <c r="D803" s="23"/>
      <c r="E803" s="28"/>
      <c r="F803" s="105" t="str">
        <f>IF($D803&gt;0,VLOOKUP($D803,'ALN 070824'!$A:$C,2,FALSE),"")</f>
        <v/>
      </c>
      <c r="G803" s="44"/>
      <c r="H803" s="26"/>
      <c r="J803" s="100" t="str">
        <f t="shared" si="49"/>
        <v/>
      </c>
      <c r="K803" s="100" t="str">
        <f t="shared" si="50"/>
        <v/>
      </c>
      <c r="L803" s="105" t="str">
        <f>IF(ISBLANK($D803),"",MATCH($K803,SEFA!$K:$K,0))</f>
        <v/>
      </c>
      <c r="M803" s="105" t="str">
        <f>IF(ISBLANK($D803),"",MATCH($K803,'RECEIVED FROM NONSTATE'!$L:$L,0))</f>
        <v/>
      </c>
      <c r="N803" s="100" t="str">
        <f t="shared" si="51"/>
        <v/>
      </c>
    </row>
    <row r="804" spans="1:14">
      <c r="A804" s="118" t="str">
        <f t="shared" si="48"/>
        <v/>
      </c>
      <c r="B804" s="25"/>
      <c r="C804" s="105" t="str">
        <f>IF($B804&gt;0,VLOOKUP($B804,'State Agencies 070824'!$H:$L,3,FALSE),"")</f>
        <v/>
      </c>
      <c r="D804" s="23"/>
      <c r="E804" s="28"/>
      <c r="F804" s="105" t="str">
        <f>IF($D804&gt;0,VLOOKUP($D804,'ALN 070824'!$A:$C,2,FALSE),"")</f>
        <v/>
      </c>
      <c r="G804" s="44"/>
      <c r="H804" s="26"/>
      <c r="J804" s="100" t="str">
        <f t="shared" si="49"/>
        <v/>
      </c>
      <c r="K804" s="100" t="str">
        <f t="shared" si="50"/>
        <v/>
      </c>
      <c r="L804" s="105" t="str">
        <f>IF(ISBLANK($D804),"",MATCH($K804,SEFA!$K:$K,0))</f>
        <v/>
      </c>
      <c r="M804" s="105" t="str">
        <f>IF(ISBLANK($D804),"",MATCH($K804,'RECEIVED FROM NONSTATE'!$L:$L,0))</f>
        <v/>
      </c>
      <c r="N804" s="100" t="str">
        <f t="shared" si="51"/>
        <v/>
      </c>
    </row>
    <row r="805" spans="1:14">
      <c r="A805" s="118" t="str">
        <f t="shared" si="48"/>
        <v/>
      </c>
      <c r="B805" s="25"/>
      <c r="C805" s="105" t="str">
        <f>IF($B805&gt;0,VLOOKUP($B805,'State Agencies 070824'!$H:$L,3,FALSE),"")</f>
        <v/>
      </c>
      <c r="D805" s="23"/>
      <c r="E805" s="28"/>
      <c r="F805" s="105" t="str">
        <f>IF($D805&gt;0,VLOOKUP($D805,'ALN 070824'!$A:$C,2,FALSE),"")</f>
        <v/>
      </c>
      <c r="G805" s="44"/>
      <c r="H805" s="26"/>
      <c r="J805" s="100" t="str">
        <f t="shared" si="49"/>
        <v/>
      </c>
      <c r="K805" s="100" t="str">
        <f t="shared" si="50"/>
        <v/>
      </c>
      <c r="L805" s="105" t="str">
        <f>IF(ISBLANK($D805),"",MATCH($K805,SEFA!$K:$K,0))</f>
        <v/>
      </c>
      <c r="M805" s="105" t="str">
        <f>IF(ISBLANK($D805),"",MATCH($K805,'RECEIVED FROM NONSTATE'!$L:$L,0))</f>
        <v/>
      </c>
      <c r="N805" s="100" t="str">
        <f t="shared" si="51"/>
        <v/>
      </c>
    </row>
    <row r="806" spans="1:14">
      <c r="A806" s="118" t="str">
        <f t="shared" si="48"/>
        <v/>
      </c>
      <c r="B806" s="25"/>
      <c r="C806" s="105" t="str">
        <f>IF($B806&gt;0,VLOOKUP($B806,'State Agencies 070824'!$H:$L,3,FALSE),"")</f>
        <v/>
      </c>
      <c r="D806" s="23"/>
      <c r="E806" s="28"/>
      <c r="F806" s="105" t="str">
        <f>IF($D806&gt;0,VLOOKUP($D806,'ALN 070824'!$A:$C,2,FALSE),"")</f>
        <v/>
      </c>
      <c r="G806" s="44"/>
      <c r="H806" s="26"/>
      <c r="J806" s="100" t="str">
        <f t="shared" si="49"/>
        <v/>
      </c>
      <c r="K806" s="100" t="str">
        <f t="shared" si="50"/>
        <v/>
      </c>
      <c r="L806" s="105" t="str">
        <f>IF(ISBLANK($D806),"",MATCH($K806,SEFA!$K:$K,0))</f>
        <v/>
      </c>
      <c r="M806" s="105" t="str">
        <f>IF(ISBLANK($D806),"",MATCH($K806,'RECEIVED FROM NONSTATE'!$L:$L,0))</f>
        <v/>
      </c>
      <c r="N806" s="100" t="str">
        <f t="shared" si="51"/>
        <v/>
      </c>
    </row>
    <row r="807" spans="1:14">
      <c r="A807" s="118" t="str">
        <f t="shared" si="48"/>
        <v/>
      </c>
      <c r="B807" s="25"/>
      <c r="C807" s="105" t="str">
        <f>IF($B807&gt;0,VLOOKUP($B807,'State Agencies 070824'!$H:$L,3,FALSE),"")</f>
        <v/>
      </c>
      <c r="D807" s="23"/>
      <c r="E807" s="28"/>
      <c r="F807" s="105" t="str">
        <f>IF($D807&gt;0,VLOOKUP($D807,'ALN 070824'!$A:$C,2,FALSE),"")</f>
        <v/>
      </c>
      <c r="G807" s="44"/>
      <c r="H807" s="26"/>
      <c r="J807" s="100" t="str">
        <f t="shared" si="49"/>
        <v/>
      </c>
      <c r="K807" s="100" t="str">
        <f t="shared" si="50"/>
        <v/>
      </c>
      <c r="L807" s="105" t="str">
        <f>IF(ISBLANK($D807),"",MATCH($K807,SEFA!$K:$K,0))</f>
        <v/>
      </c>
      <c r="M807" s="105" t="str">
        <f>IF(ISBLANK($D807),"",MATCH($K807,'RECEIVED FROM NONSTATE'!$L:$L,0))</f>
        <v/>
      </c>
      <c r="N807" s="100" t="str">
        <f t="shared" si="51"/>
        <v/>
      </c>
    </row>
    <row r="808" spans="1:14">
      <c r="A808" s="118" t="str">
        <f t="shared" si="48"/>
        <v/>
      </c>
      <c r="B808" s="25"/>
      <c r="C808" s="105" t="str">
        <f>IF($B808&gt;0,VLOOKUP($B808,'State Agencies 070824'!$H:$L,3,FALSE),"")</f>
        <v/>
      </c>
      <c r="D808" s="23"/>
      <c r="E808" s="28"/>
      <c r="F808" s="105" t="str">
        <f>IF($D808&gt;0,VLOOKUP($D808,'ALN 070824'!$A:$C,2,FALSE),"")</f>
        <v/>
      </c>
      <c r="G808" s="44"/>
      <c r="H808" s="26"/>
      <c r="J808" s="100" t="str">
        <f t="shared" si="49"/>
        <v/>
      </c>
      <c r="K808" s="100" t="str">
        <f t="shared" si="50"/>
        <v/>
      </c>
      <c r="L808" s="105" t="str">
        <f>IF(ISBLANK($D808),"",MATCH($K808,SEFA!$K:$K,0))</f>
        <v/>
      </c>
      <c r="M808" s="105" t="str">
        <f>IF(ISBLANK($D808),"",MATCH($K808,'RECEIVED FROM NONSTATE'!$L:$L,0))</f>
        <v/>
      </c>
      <c r="N808" s="100" t="str">
        <f t="shared" si="51"/>
        <v/>
      </c>
    </row>
    <row r="809" spans="1:14">
      <c r="A809" s="118" t="str">
        <f t="shared" si="48"/>
        <v/>
      </c>
      <c r="B809" s="25"/>
      <c r="C809" s="105" t="str">
        <f>IF($B809&gt;0,VLOOKUP($B809,'State Agencies 070824'!$H:$L,3,FALSE),"")</f>
        <v/>
      </c>
      <c r="D809" s="23"/>
      <c r="E809" s="28"/>
      <c r="F809" s="105" t="str">
        <f>IF($D809&gt;0,VLOOKUP($D809,'ALN 070824'!$A:$C,2,FALSE),"")</f>
        <v/>
      </c>
      <c r="G809" s="44"/>
      <c r="H809" s="26"/>
      <c r="J809" s="100" t="str">
        <f t="shared" si="49"/>
        <v/>
      </c>
      <c r="K809" s="100" t="str">
        <f t="shared" si="50"/>
        <v/>
      </c>
      <c r="L809" s="105" t="str">
        <f>IF(ISBLANK($D809),"",MATCH($K809,SEFA!$K:$K,0))</f>
        <v/>
      </c>
      <c r="M809" s="105" t="str">
        <f>IF(ISBLANK($D809),"",MATCH($K809,'RECEIVED FROM NONSTATE'!$L:$L,0))</f>
        <v/>
      </c>
      <c r="N809" s="100" t="str">
        <f t="shared" si="51"/>
        <v/>
      </c>
    </row>
    <row r="810" spans="1:14">
      <c r="A810" s="118" t="str">
        <f t="shared" si="48"/>
        <v/>
      </c>
      <c r="B810" s="25"/>
      <c r="C810" s="105" t="str">
        <f>IF($B810&gt;0,VLOOKUP($B810,'State Agencies 070824'!$H:$L,3,FALSE),"")</f>
        <v/>
      </c>
      <c r="D810" s="23"/>
      <c r="E810" s="28"/>
      <c r="F810" s="105" t="str">
        <f>IF($D810&gt;0,VLOOKUP($D810,'ALN 070824'!$A:$C,2,FALSE),"")</f>
        <v/>
      </c>
      <c r="G810" s="44"/>
      <c r="H810" s="26"/>
      <c r="J810" s="100" t="str">
        <f t="shared" si="49"/>
        <v/>
      </c>
      <c r="K810" s="100" t="str">
        <f t="shared" si="50"/>
        <v/>
      </c>
      <c r="L810" s="105" t="str">
        <f>IF(ISBLANK($D810),"",MATCH($K810,SEFA!$K:$K,0))</f>
        <v/>
      </c>
      <c r="M810" s="105" t="str">
        <f>IF(ISBLANK($D810),"",MATCH($K810,'RECEIVED FROM NONSTATE'!$L:$L,0))</f>
        <v/>
      </c>
      <c r="N810" s="100" t="str">
        <f t="shared" si="51"/>
        <v/>
      </c>
    </row>
    <row r="811" spans="1:14">
      <c r="A811" s="118" t="str">
        <f t="shared" si="48"/>
        <v/>
      </c>
      <c r="B811" s="25"/>
      <c r="C811" s="105" t="str">
        <f>IF($B811&gt;0,VLOOKUP($B811,'State Agencies 070824'!$H:$L,3,FALSE),"")</f>
        <v/>
      </c>
      <c r="D811" s="23"/>
      <c r="E811" s="28"/>
      <c r="F811" s="105" t="str">
        <f>IF($D811&gt;0,VLOOKUP($D811,'ALN 070824'!$A:$C,2,FALSE),"")</f>
        <v/>
      </c>
      <c r="G811" s="44"/>
      <c r="H811" s="26"/>
      <c r="J811" s="100" t="str">
        <f t="shared" si="49"/>
        <v/>
      </c>
      <c r="K811" s="100" t="str">
        <f t="shared" si="50"/>
        <v/>
      </c>
      <c r="L811" s="105" t="str">
        <f>IF(ISBLANK($D811),"",MATCH($K811,SEFA!$K:$K,0))</f>
        <v/>
      </c>
      <c r="M811" s="105" t="str">
        <f>IF(ISBLANK($D811),"",MATCH($K811,'RECEIVED FROM NONSTATE'!$L:$L,0))</f>
        <v/>
      </c>
      <c r="N811" s="100" t="str">
        <f t="shared" si="51"/>
        <v/>
      </c>
    </row>
    <row r="812" spans="1:14">
      <c r="A812" s="118" t="str">
        <f t="shared" si="48"/>
        <v/>
      </c>
      <c r="B812" s="25"/>
      <c r="C812" s="105" t="str">
        <f>IF($B812&gt;0,VLOOKUP($B812,'State Agencies 070824'!$H:$L,3,FALSE),"")</f>
        <v/>
      </c>
      <c r="D812" s="23"/>
      <c r="E812" s="28"/>
      <c r="F812" s="105" t="str">
        <f>IF($D812&gt;0,VLOOKUP($D812,'ALN 070824'!$A:$C,2,FALSE),"")</f>
        <v/>
      </c>
      <c r="G812" s="44"/>
      <c r="H812" s="26"/>
      <c r="J812" s="100" t="str">
        <f t="shared" si="49"/>
        <v/>
      </c>
      <c r="K812" s="100" t="str">
        <f t="shared" si="50"/>
        <v/>
      </c>
      <c r="L812" s="105" t="str">
        <f>IF(ISBLANK($D812),"",MATCH($K812,SEFA!$K:$K,0))</f>
        <v/>
      </c>
      <c r="M812" s="105" t="str">
        <f>IF(ISBLANK($D812),"",MATCH($K812,'RECEIVED FROM NONSTATE'!$L:$L,0))</f>
        <v/>
      </c>
      <c r="N812" s="100" t="str">
        <f t="shared" si="51"/>
        <v/>
      </c>
    </row>
    <row r="813" spans="1:14">
      <c r="A813" s="118" t="str">
        <f t="shared" si="48"/>
        <v/>
      </c>
      <c r="B813" s="25"/>
      <c r="C813" s="105" t="str">
        <f>IF($B813&gt;0,VLOOKUP($B813,'State Agencies 070824'!$H:$L,3,FALSE),"")</f>
        <v/>
      </c>
      <c r="D813" s="23"/>
      <c r="E813" s="28"/>
      <c r="F813" s="105" t="str">
        <f>IF($D813&gt;0,VLOOKUP($D813,'ALN 070824'!$A:$C,2,FALSE),"")</f>
        <v/>
      </c>
      <c r="G813" s="44"/>
      <c r="H813" s="26"/>
      <c r="J813" s="100" t="str">
        <f t="shared" si="49"/>
        <v/>
      </c>
      <c r="K813" s="100" t="str">
        <f t="shared" si="50"/>
        <v/>
      </c>
      <c r="L813" s="105" t="str">
        <f>IF(ISBLANK($D813),"",MATCH($K813,SEFA!$K:$K,0))</f>
        <v/>
      </c>
      <c r="M813" s="105" t="str">
        <f>IF(ISBLANK($D813),"",MATCH($K813,'RECEIVED FROM NONSTATE'!$L:$L,0))</f>
        <v/>
      </c>
      <c r="N813" s="100" t="str">
        <f t="shared" si="51"/>
        <v/>
      </c>
    </row>
    <row r="814" spans="1:14">
      <c r="A814" s="118" t="str">
        <f t="shared" si="48"/>
        <v/>
      </c>
      <c r="B814" s="25"/>
      <c r="C814" s="105" t="str">
        <f>IF($B814&gt;0,VLOOKUP($B814,'State Agencies 070824'!$H:$L,3,FALSE),"")</f>
        <v/>
      </c>
      <c r="D814" s="23"/>
      <c r="E814" s="28"/>
      <c r="F814" s="105" t="str">
        <f>IF($D814&gt;0,VLOOKUP($D814,'ALN 070824'!$A:$C,2,FALSE),"")</f>
        <v/>
      </c>
      <c r="G814" s="44"/>
      <c r="H814" s="26"/>
      <c r="J814" s="100" t="str">
        <f t="shared" si="49"/>
        <v/>
      </c>
      <c r="K814" s="100" t="str">
        <f t="shared" si="50"/>
        <v/>
      </c>
      <c r="L814" s="105" t="str">
        <f>IF(ISBLANK($D814),"",MATCH($K814,SEFA!$K:$K,0))</f>
        <v/>
      </c>
      <c r="M814" s="105" t="str">
        <f>IF(ISBLANK($D814),"",MATCH($K814,'RECEIVED FROM NONSTATE'!$L:$L,0))</f>
        <v/>
      </c>
      <c r="N814" s="100" t="str">
        <f t="shared" si="51"/>
        <v/>
      </c>
    </row>
    <row r="815" spans="1:14">
      <c r="A815" s="118" t="str">
        <f t="shared" si="48"/>
        <v/>
      </c>
      <c r="B815" s="25"/>
      <c r="C815" s="105" t="str">
        <f>IF($B815&gt;0,VLOOKUP($B815,'State Agencies 070824'!$H:$L,3,FALSE),"")</f>
        <v/>
      </c>
      <c r="D815" s="23"/>
      <c r="E815" s="28"/>
      <c r="F815" s="105" t="str">
        <f>IF($D815&gt;0,VLOOKUP($D815,'ALN 070824'!$A:$C,2,FALSE),"")</f>
        <v/>
      </c>
      <c r="G815" s="44"/>
      <c r="H815" s="26"/>
      <c r="J815" s="100" t="str">
        <f t="shared" si="49"/>
        <v/>
      </c>
      <c r="K815" s="100" t="str">
        <f t="shared" si="50"/>
        <v/>
      </c>
      <c r="L815" s="105" t="str">
        <f>IF(ISBLANK($D815),"",MATCH($K815,SEFA!$K:$K,0))</f>
        <v/>
      </c>
      <c r="M815" s="105" t="str">
        <f>IF(ISBLANK($D815),"",MATCH($K815,'RECEIVED FROM NONSTATE'!$L:$L,0))</f>
        <v/>
      </c>
      <c r="N815" s="100" t="str">
        <f t="shared" si="51"/>
        <v/>
      </c>
    </row>
    <row r="816" spans="1:14">
      <c r="A816" s="118" t="str">
        <f t="shared" si="48"/>
        <v/>
      </c>
      <c r="B816" s="25"/>
      <c r="C816" s="105" t="str">
        <f>IF($B816&gt;0,VLOOKUP($B816,'State Agencies 070824'!$H:$L,3,FALSE),"")</f>
        <v/>
      </c>
      <c r="D816" s="23"/>
      <c r="E816" s="28"/>
      <c r="F816" s="105" t="str">
        <f>IF($D816&gt;0,VLOOKUP($D816,'ALN 070824'!$A:$C,2,FALSE),"")</f>
        <v/>
      </c>
      <c r="G816" s="44"/>
      <c r="H816" s="26"/>
      <c r="J816" s="100" t="str">
        <f t="shared" si="49"/>
        <v/>
      </c>
      <c r="K816" s="100" t="str">
        <f t="shared" si="50"/>
        <v/>
      </c>
      <c r="L816" s="105" t="str">
        <f>IF(ISBLANK($D816),"",MATCH($K816,SEFA!$K:$K,0))</f>
        <v/>
      </c>
      <c r="M816" s="105" t="str">
        <f>IF(ISBLANK($D816),"",MATCH($K816,'RECEIVED FROM NONSTATE'!$L:$L,0))</f>
        <v/>
      </c>
      <c r="N816" s="100" t="str">
        <f t="shared" si="51"/>
        <v/>
      </c>
    </row>
    <row r="817" spans="1:14">
      <c r="A817" s="118" t="str">
        <f t="shared" si="48"/>
        <v/>
      </c>
      <c r="B817" s="25"/>
      <c r="C817" s="105" t="str">
        <f>IF($B817&gt;0,VLOOKUP($B817,'State Agencies 070824'!$H:$L,3,FALSE),"")</f>
        <v/>
      </c>
      <c r="D817" s="23"/>
      <c r="E817" s="28"/>
      <c r="F817" s="105" t="str">
        <f>IF($D817&gt;0,VLOOKUP($D817,'ALN 070824'!$A:$C,2,FALSE),"")</f>
        <v/>
      </c>
      <c r="G817" s="44"/>
      <c r="H817" s="26"/>
      <c r="J817" s="100" t="str">
        <f t="shared" si="49"/>
        <v/>
      </c>
      <c r="K817" s="100" t="str">
        <f t="shared" si="50"/>
        <v/>
      </c>
      <c r="L817" s="105" t="str">
        <f>IF(ISBLANK($D817),"",MATCH($K817,SEFA!$K:$K,0))</f>
        <v/>
      </c>
      <c r="M817" s="105" t="str">
        <f>IF(ISBLANK($D817),"",MATCH($K817,'RECEIVED FROM NONSTATE'!$L:$L,0))</f>
        <v/>
      </c>
      <c r="N817" s="100" t="str">
        <f t="shared" si="51"/>
        <v/>
      </c>
    </row>
    <row r="818" spans="1:14">
      <c r="A818" s="118" t="str">
        <f t="shared" si="48"/>
        <v/>
      </c>
      <c r="B818" s="25"/>
      <c r="C818" s="105" t="str">
        <f>IF($B818&gt;0,VLOOKUP($B818,'State Agencies 070824'!$H:$L,3,FALSE),"")</f>
        <v/>
      </c>
      <c r="D818" s="23"/>
      <c r="E818" s="28"/>
      <c r="F818" s="105" t="str">
        <f>IF($D818&gt;0,VLOOKUP($D818,'ALN 070824'!$A:$C,2,FALSE),"")</f>
        <v/>
      </c>
      <c r="G818" s="44"/>
      <c r="H818" s="26"/>
      <c r="J818" s="100" t="str">
        <f t="shared" si="49"/>
        <v/>
      </c>
      <c r="K818" s="100" t="str">
        <f t="shared" si="50"/>
        <v/>
      </c>
      <c r="L818" s="105" t="str">
        <f>IF(ISBLANK($D818),"",MATCH($K818,SEFA!$K:$K,0))</f>
        <v/>
      </c>
      <c r="M818" s="105" t="str">
        <f>IF(ISBLANK($D818),"",MATCH($K818,'RECEIVED FROM NONSTATE'!$L:$L,0))</f>
        <v/>
      </c>
      <c r="N818" s="100" t="str">
        <f t="shared" si="51"/>
        <v/>
      </c>
    </row>
    <row r="819" spans="1:14">
      <c r="A819" s="118" t="str">
        <f t="shared" si="48"/>
        <v/>
      </c>
      <c r="B819" s="25"/>
      <c r="C819" s="105" t="str">
        <f>IF($B819&gt;0,VLOOKUP($B819,'State Agencies 070824'!$H:$L,3,FALSE),"")</f>
        <v/>
      </c>
      <c r="D819" s="23"/>
      <c r="E819" s="28"/>
      <c r="F819" s="105" t="str">
        <f>IF($D819&gt;0,VLOOKUP($D819,'ALN 070824'!$A:$C,2,FALSE),"")</f>
        <v/>
      </c>
      <c r="G819" s="44"/>
      <c r="H819" s="26"/>
      <c r="J819" s="100" t="str">
        <f t="shared" si="49"/>
        <v/>
      </c>
      <c r="K819" s="100" t="str">
        <f t="shared" si="50"/>
        <v/>
      </c>
      <c r="L819" s="105" t="str">
        <f>IF(ISBLANK($D819),"",MATCH($K819,SEFA!$K:$K,0))</f>
        <v/>
      </c>
      <c r="M819" s="105" t="str">
        <f>IF(ISBLANK($D819),"",MATCH($K819,'RECEIVED FROM NONSTATE'!$L:$L,0))</f>
        <v/>
      </c>
      <c r="N819" s="100" t="str">
        <f t="shared" si="51"/>
        <v/>
      </c>
    </row>
    <row r="820" spans="1:14">
      <c r="A820" s="118" t="str">
        <f t="shared" si="48"/>
        <v/>
      </c>
      <c r="B820" s="25"/>
      <c r="C820" s="105" t="str">
        <f>IF($B820&gt;0,VLOOKUP($B820,'State Agencies 070824'!$H:$L,3,FALSE),"")</f>
        <v/>
      </c>
      <c r="D820" s="23"/>
      <c r="E820" s="28"/>
      <c r="F820" s="105" t="str">
        <f>IF($D820&gt;0,VLOOKUP($D820,'ALN 070824'!$A:$C,2,FALSE),"")</f>
        <v/>
      </c>
      <c r="G820" s="44"/>
      <c r="H820" s="26"/>
      <c r="J820" s="100" t="str">
        <f t="shared" si="49"/>
        <v/>
      </c>
      <c r="K820" s="100" t="str">
        <f t="shared" si="50"/>
        <v/>
      </c>
      <c r="L820" s="105" t="str">
        <f>IF(ISBLANK($D820),"",MATCH($K820,SEFA!$K:$K,0))</f>
        <v/>
      </c>
      <c r="M820" s="105" t="str">
        <f>IF(ISBLANK($D820),"",MATCH($K820,'RECEIVED FROM NONSTATE'!$L:$L,0))</f>
        <v/>
      </c>
      <c r="N820" s="100" t="str">
        <f t="shared" si="51"/>
        <v/>
      </c>
    </row>
    <row r="821" spans="1:14">
      <c r="A821" s="118" t="str">
        <f t="shared" si="48"/>
        <v/>
      </c>
      <c r="B821" s="25"/>
      <c r="C821" s="105" t="str">
        <f>IF($B821&gt;0,VLOOKUP($B821,'State Agencies 070824'!$H:$L,3,FALSE),"")</f>
        <v/>
      </c>
      <c r="D821" s="23"/>
      <c r="E821" s="28"/>
      <c r="F821" s="105" t="str">
        <f>IF($D821&gt;0,VLOOKUP($D821,'ALN 070824'!$A:$C,2,FALSE),"")</f>
        <v/>
      </c>
      <c r="G821" s="44"/>
      <c r="H821" s="26"/>
      <c r="J821" s="100" t="str">
        <f t="shared" si="49"/>
        <v/>
      </c>
      <c r="K821" s="100" t="str">
        <f t="shared" si="50"/>
        <v/>
      </c>
      <c r="L821" s="105" t="str">
        <f>IF(ISBLANK($D821),"",MATCH($K821,SEFA!$K:$K,0))</f>
        <v/>
      </c>
      <c r="M821" s="105" t="str">
        <f>IF(ISBLANK($D821),"",MATCH($K821,'RECEIVED FROM NONSTATE'!$L:$L,0))</f>
        <v/>
      </c>
      <c r="N821" s="100" t="str">
        <f t="shared" si="51"/>
        <v/>
      </c>
    </row>
    <row r="822" spans="1:14">
      <c r="A822" s="118" t="str">
        <f t="shared" si="48"/>
        <v/>
      </c>
      <c r="B822" s="25"/>
      <c r="C822" s="105" t="str">
        <f>IF($B822&gt;0,VLOOKUP($B822,'State Agencies 070824'!$H:$L,3,FALSE),"")</f>
        <v/>
      </c>
      <c r="D822" s="23"/>
      <c r="E822" s="28"/>
      <c r="F822" s="105" t="str">
        <f>IF($D822&gt;0,VLOOKUP($D822,'ALN 070824'!$A:$C,2,FALSE),"")</f>
        <v/>
      </c>
      <c r="G822" s="44"/>
      <c r="H822" s="26"/>
      <c r="J822" s="100" t="str">
        <f t="shared" si="49"/>
        <v/>
      </c>
      <c r="K822" s="100" t="str">
        <f t="shared" si="50"/>
        <v/>
      </c>
      <c r="L822" s="105" t="str">
        <f>IF(ISBLANK($D822),"",MATCH($K822,SEFA!$K:$K,0))</f>
        <v/>
      </c>
      <c r="M822" s="105" t="str">
        <f>IF(ISBLANK($D822),"",MATCH($K822,'RECEIVED FROM NONSTATE'!$L:$L,0))</f>
        <v/>
      </c>
      <c r="N822" s="100" t="str">
        <f t="shared" si="51"/>
        <v/>
      </c>
    </row>
    <row r="823" spans="1:14">
      <c r="A823" s="118" t="str">
        <f t="shared" si="48"/>
        <v/>
      </c>
      <c r="B823" s="25"/>
      <c r="C823" s="105" t="str">
        <f>IF($B823&gt;0,VLOOKUP($B823,'State Agencies 070824'!$H:$L,3,FALSE),"")</f>
        <v/>
      </c>
      <c r="D823" s="23"/>
      <c r="E823" s="28"/>
      <c r="F823" s="105" t="str">
        <f>IF($D823&gt;0,VLOOKUP($D823,'ALN 070824'!$A:$C,2,FALSE),"")</f>
        <v/>
      </c>
      <c r="G823" s="44"/>
      <c r="H823" s="26"/>
      <c r="J823" s="100" t="str">
        <f t="shared" si="49"/>
        <v/>
      </c>
      <c r="K823" s="100" t="str">
        <f t="shared" si="50"/>
        <v/>
      </c>
      <c r="L823" s="105" t="str">
        <f>IF(ISBLANK($D823),"",MATCH($K823,SEFA!$K:$K,0))</f>
        <v/>
      </c>
      <c r="M823" s="105" t="str">
        <f>IF(ISBLANK($D823),"",MATCH($K823,'RECEIVED FROM NONSTATE'!$L:$L,0))</f>
        <v/>
      </c>
      <c r="N823" s="100" t="str">
        <f t="shared" si="51"/>
        <v/>
      </c>
    </row>
    <row r="824" spans="1:14">
      <c r="A824" s="118" t="str">
        <f t="shared" si="48"/>
        <v/>
      </c>
      <c r="B824" s="25"/>
      <c r="C824" s="105" t="str">
        <f>IF($B824&gt;0,VLOOKUP($B824,'State Agencies 070824'!$H:$L,3,FALSE),"")</f>
        <v/>
      </c>
      <c r="D824" s="23"/>
      <c r="E824" s="28"/>
      <c r="F824" s="105" t="str">
        <f>IF($D824&gt;0,VLOOKUP($D824,'ALN 070824'!$A:$C,2,FALSE),"")</f>
        <v/>
      </c>
      <c r="G824" s="44"/>
      <c r="H824" s="26"/>
      <c r="J824" s="100" t="str">
        <f t="shared" si="49"/>
        <v/>
      </c>
      <c r="K824" s="100" t="str">
        <f t="shared" si="50"/>
        <v/>
      </c>
      <c r="L824" s="105" t="str">
        <f>IF(ISBLANK($D824),"",MATCH($K824,SEFA!$K:$K,0))</f>
        <v/>
      </c>
      <c r="M824" s="105" t="str">
        <f>IF(ISBLANK($D824),"",MATCH($K824,'RECEIVED FROM NONSTATE'!$L:$L,0))</f>
        <v/>
      </c>
      <c r="N824" s="100" t="str">
        <f t="shared" si="51"/>
        <v/>
      </c>
    </row>
    <row r="825" spans="1:14">
      <c r="A825" s="118" t="str">
        <f t="shared" si="48"/>
        <v/>
      </c>
      <c r="B825" s="25"/>
      <c r="C825" s="105" t="str">
        <f>IF($B825&gt;0,VLOOKUP($B825,'State Agencies 070824'!$H:$L,3,FALSE),"")</f>
        <v/>
      </c>
      <c r="D825" s="23"/>
      <c r="E825" s="28"/>
      <c r="F825" s="105" t="str">
        <f>IF($D825&gt;0,VLOOKUP($D825,'ALN 070824'!$A:$C,2,FALSE),"")</f>
        <v/>
      </c>
      <c r="G825" s="44"/>
      <c r="H825" s="26"/>
      <c r="J825" s="100" t="str">
        <f t="shared" si="49"/>
        <v/>
      </c>
      <c r="K825" s="100" t="str">
        <f t="shared" si="50"/>
        <v/>
      </c>
      <c r="L825" s="105" t="str">
        <f>IF(ISBLANK($D825),"",MATCH($K825,SEFA!$K:$K,0))</f>
        <v/>
      </c>
      <c r="M825" s="105" t="str">
        <f>IF(ISBLANK($D825),"",MATCH($K825,'RECEIVED FROM NONSTATE'!$L:$L,0))</f>
        <v/>
      </c>
      <c r="N825" s="100" t="str">
        <f t="shared" si="51"/>
        <v/>
      </c>
    </row>
    <row r="826" spans="1:14">
      <c r="A826" s="118" t="str">
        <f t="shared" si="48"/>
        <v/>
      </c>
      <c r="B826" s="25"/>
      <c r="C826" s="105" t="str">
        <f>IF($B826&gt;0,VLOOKUP($B826,'State Agencies 070824'!$H:$L,3,FALSE),"")</f>
        <v/>
      </c>
      <c r="D826" s="23"/>
      <c r="E826" s="28"/>
      <c r="F826" s="105" t="str">
        <f>IF($D826&gt;0,VLOOKUP($D826,'ALN 070824'!$A:$C,2,FALSE),"")</f>
        <v/>
      </c>
      <c r="G826" s="44"/>
      <c r="H826" s="26"/>
      <c r="J826" s="100" t="str">
        <f t="shared" si="49"/>
        <v/>
      </c>
      <c r="K826" s="100" t="str">
        <f t="shared" si="50"/>
        <v/>
      </c>
      <c r="L826" s="105" t="str">
        <f>IF(ISBLANK($D826),"",MATCH($K826,SEFA!$K:$K,0))</f>
        <v/>
      </c>
      <c r="M826" s="105" t="str">
        <f>IF(ISBLANK($D826),"",MATCH($K826,'RECEIVED FROM NONSTATE'!$L:$L,0))</f>
        <v/>
      </c>
      <c r="N826" s="100" t="str">
        <f t="shared" si="51"/>
        <v/>
      </c>
    </row>
    <row r="827" spans="1:14">
      <c r="A827" s="118" t="str">
        <f t="shared" si="48"/>
        <v/>
      </c>
      <c r="B827" s="25"/>
      <c r="C827" s="105" t="str">
        <f>IF($B827&gt;0,VLOOKUP($B827,'State Agencies 070824'!$H:$L,3,FALSE),"")</f>
        <v/>
      </c>
      <c r="D827" s="23"/>
      <c r="E827" s="28"/>
      <c r="F827" s="105" t="str">
        <f>IF($D827&gt;0,VLOOKUP($D827,'ALN 070824'!$A:$C,2,FALSE),"")</f>
        <v/>
      </c>
      <c r="G827" s="44"/>
      <c r="H827" s="26"/>
      <c r="J827" s="100" t="str">
        <f t="shared" si="49"/>
        <v/>
      </c>
      <c r="K827" s="100" t="str">
        <f t="shared" si="50"/>
        <v/>
      </c>
      <c r="L827" s="105" t="str">
        <f>IF(ISBLANK($D827),"",MATCH($K827,SEFA!$K:$K,0))</f>
        <v/>
      </c>
      <c r="M827" s="105" t="str">
        <f>IF(ISBLANK($D827),"",MATCH($K827,'RECEIVED FROM NONSTATE'!$L:$L,0))</f>
        <v/>
      </c>
      <c r="N827" s="100" t="str">
        <f t="shared" si="51"/>
        <v/>
      </c>
    </row>
    <row r="828" spans="1:14">
      <c r="A828" s="118" t="str">
        <f t="shared" si="48"/>
        <v/>
      </c>
      <c r="B828" s="25"/>
      <c r="C828" s="105" t="str">
        <f>IF($B828&gt;0,VLOOKUP($B828,'State Agencies 070824'!$H:$L,3,FALSE),"")</f>
        <v/>
      </c>
      <c r="D828" s="23"/>
      <c r="E828" s="28"/>
      <c r="F828" s="105" t="str">
        <f>IF($D828&gt;0,VLOOKUP($D828,'ALN 070824'!$A:$C,2,FALSE),"")</f>
        <v/>
      </c>
      <c r="G828" s="44"/>
      <c r="H828" s="26"/>
      <c r="J828" s="100" t="str">
        <f t="shared" si="49"/>
        <v/>
      </c>
      <c r="K828" s="100" t="str">
        <f t="shared" si="50"/>
        <v/>
      </c>
      <c r="L828" s="105" t="str">
        <f>IF(ISBLANK($D828),"",MATCH($K828,SEFA!$K:$K,0))</f>
        <v/>
      </c>
      <c r="M828" s="105" t="str">
        <f>IF(ISBLANK($D828),"",MATCH($K828,'RECEIVED FROM NONSTATE'!$L:$L,0))</f>
        <v/>
      </c>
      <c r="N828" s="100" t="str">
        <f t="shared" si="51"/>
        <v/>
      </c>
    </row>
    <row r="829" spans="1:14">
      <c r="A829" s="118" t="str">
        <f t="shared" si="48"/>
        <v/>
      </c>
      <c r="B829" s="25"/>
      <c r="C829" s="105" t="str">
        <f>IF($B829&gt;0,VLOOKUP($B829,'State Agencies 070824'!$H:$L,3,FALSE),"")</f>
        <v/>
      </c>
      <c r="D829" s="23"/>
      <c r="E829" s="28"/>
      <c r="F829" s="105" t="str">
        <f>IF($D829&gt;0,VLOOKUP($D829,'ALN 070824'!$A:$C,2,FALSE),"")</f>
        <v/>
      </c>
      <c r="G829" s="44"/>
      <c r="H829" s="26"/>
      <c r="J829" s="100" t="str">
        <f t="shared" si="49"/>
        <v/>
      </c>
      <c r="K829" s="100" t="str">
        <f t="shared" si="50"/>
        <v/>
      </c>
      <c r="L829" s="105" t="str">
        <f>IF(ISBLANK($D829),"",MATCH($K829,SEFA!$K:$K,0))</f>
        <v/>
      </c>
      <c r="M829" s="105" t="str">
        <f>IF(ISBLANK($D829),"",MATCH($K829,'RECEIVED FROM NONSTATE'!$L:$L,0))</f>
        <v/>
      </c>
      <c r="N829" s="100" t="str">
        <f t="shared" si="51"/>
        <v/>
      </c>
    </row>
    <row r="830" spans="1:14">
      <c r="A830" s="118" t="str">
        <f t="shared" si="48"/>
        <v/>
      </c>
      <c r="B830" s="25"/>
      <c r="C830" s="105" t="str">
        <f>IF($B830&gt;0,VLOOKUP($B830,'State Agencies 070824'!$H:$L,3,FALSE),"")</f>
        <v/>
      </c>
      <c r="D830" s="23"/>
      <c r="E830" s="28"/>
      <c r="F830" s="105" t="str">
        <f>IF($D830&gt;0,VLOOKUP($D830,'ALN 070824'!$A:$C,2,FALSE),"")</f>
        <v/>
      </c>
      <c r="G830" s="44"/>
      <c r="H830" s="26"/>
      <c r="J830" s="100" t="str">
        <f t="shared" si="49"/>
        <v/>
      </c>
      <c r="K830" s="100" t="str">
        <f t="shared" si="50"/>
        <v/>
      </c>
      <c r="L830" s="105" t="str">
        <f>IF(ISBLANK($D830),"",MATCH($K830,SEFA!$K:$K,0))</f>
        <v/>
      </c>
      <c r="M830" s="105" t="str">
        <f>IF(ISBLANK($D830),"",MATCH($K830,'RECEIVED FROM NONSTATE'!$L:$L,0))</f>
        <v/>
      </c>
      <c r="N830" s="100" t="str">
        <f t="shared" si="51"/>
        <v/>
      </c>
    </row>
    <row r="831" spans="1:14">
      <c r="A831" s="118" t="str">
        <f t="shared" si="48"/>
        <v/>
      </c>
      <c r="B831" s="25"/>
      <c r="C831" s="105" t="str">
        <f>IF($B831&gt;0,VLOOKUP($B831,'State Agencies 070824'!$H:$L,3,FALSE),"")</f>
        <v/>
      </c>
      <c r="D831" s="23"/>
      <c r="E831" s="28"/>
      <c r="F831" s="105" t="str">
        <f>IF($D831&gt;0,VLOOKUP($D831,'ALN 070824'!$A:$C,2,FALSE),"")</f>
        <v/>
      </c>
      <c r="G831" s="44"/>
      <c r="H831" s="26"/>
      <c r="J831" s="100" t="str">
        <f t="shared" si="49"/>
        <v/>
      </c>
      <c r="K831" s="100" t="str">
        <f t="shared" si="50"/>
        <v/>
      </c>
      <c r="L831" s="105" t="str">
        <f>IF(ISBLANK($D831),"",MATCH($K831,SEFA!$K:$K,0))</f>
        <v/>
      </c>
      <c r="M831" s="105" t="str">
        <f>IF(ISBLANK($D831),"",MATCH($K831,'RECEIVED FROM NONSTATE'!$L:$L,0))</f>
        <v/>
      </c>
      <c r="N831" s="100" t="str">
        <f t="shared" si="51"/>
        <v/>
      </c>
    </row>
    <row r="832" spans="1:14">
      <c r="A832" s="118" t="str">
        <f t="shared" si="48"/>
        <v/>
      </c>
      <c r="B832" s="25"/>
      <c r="C832" s="105" t="str">
        <f>IF($B832&gt;0,VLOOKUP($B832,'State Agencies 070824'!$H:$L,3,FALSE),"")</f>
        <v/>
      </c>
      <c r="D832" s="23"/>
      <c r="E832" s="28"/>
      <c r="F832" s="105" t="str">
        <f>IF($D832&gt;0,VLOOKUP($D832,'ALN 070824'!$A:$C,2,FALSE),"")</f>
        <v/>
      </c>
      <c r="G832" s="44"/>
      <c r="H832" s="26"/>
      <c r="J832" s="100" t="str">
        <f t="shared" si="49"/>
        <v/>
      </c>
      <c r="K832" s="100" t="str">
        <f t="shared" si="50"/>
        <v/>
      </c>
      <c r="L832" s="105" t="str">
        <f>IF(ISBLANK($D832),"",MATCH($K832,SEFA!$K:$K,0))</f>
        <v/>
      </c>
      <c r="M832" s="105" t="str">
        <f>IF(ISBLANK($D832),"",MATCH($K832,'RECEIVED FROM NONSTATE'!$L:$L,0))</f>
        <v/>
      </c>
      <c r="N832" s="100" t="str">
        <f t="shared" si="51"/>
        <v/>
      </c>
    </row>
    <row r="833" spans="1:14">
      <c r="A833" s="118" t="str">
        <f t="shared" si="48"/>
        <v/>
      </c>
      <c r="B833" s="25"/>
      <c r="C833" s="105" t="str">
        <f>IF($B833&gt;0,VLOOKUP($B833,'State Agencies 070824'!$H:$L,3,FALSE),"")</f>
        <v/>
      </c>
      <c r="D833" s="23"/>
      <c r="E833" s="28"/>
      <c r="F833" s="105" t="str">
        <f>IF($D833&gt;0,VLOOKUP($D833,'ALN 070824'!$A:$C,2,FALSE),"")</f>
        <v/>
      </c>
      <c r="G833" s="44"/>
      <c r="H833" s="26"/>
      <c r="J833" s="100" t="str">
        <f t="shared" si="49"/>
        <v/>
      </c>
      <c r="K833" s="100" t="str">
        <f t="shared" si="50"/>
        <v/>
      </c>
      <c r="L833" s="105" t="str">
        <f>IF(ISBLANK($D833),"",MATCH($K833,SEFA!$K:$K,0))</f>
        <v/>
      </c>
      <c r="M833" s="105" t="str">
        <f>IF(ISBLANK($D833),"",MATCH($K833,'RECEIVED FROM NONSTATE'!$L:$L,0))</f>
        <v/>
      </c>
      <c r="N833" s="100" t="str">
        <f t="shared" si="51"/>
        <v/>
      </c>
    </row>
    <row r="834" spans="1:14">
      <c r="A834" s="118" t="str">
        <f t="shared" si="48"/>
        <v/>
      </c>
      <c r="B834" s="25"/>
      <c r="C834" s="105" t="str">
        <f>IF($B834&gt;0,VLOOKUP($B834,'State Agencies 070824'!$H:$L,3,FALSE),"")</f>
        <v/>
      </c>
      <c r="D834" s="23"/>
      <c r="E834" s="28"/>
      <c r="F834" s="105" t="str">
        <f>IF($D834&gt;0,VLOOKUP($D834,'ALN 070824'!$A:$C,2,FALSE),"")</f>
        <v/>
      </c>
      <c r="G834" s="44"/>
      <c r="H834" s="26"/>
      <c r="J834" s="100" t="str">
        <f t="shared" si="49"/>
        <v/>
      </c>
      <c r="K834" s="100" t="str">
        <f t="shared" si="50"/>
        <v/>
      </c>
      <c r="L834" s="105" t="str">
        <f>IF(ISBLANK($D834),"",MATCH($K834,SEFA!$K:$K,0))</f>
        <v/>
      </c>
      <c r="M834" s="105" t="str">
        <f>IF(ISBLANK($D834),"",MATCH($K834,'RECEIVED FROM NONSTATE'!$L:$L,0))</f>
        <v/>
      </c>
      <c r="N834" s="100" t="str">
        <f t="shared" si="51"/>
        <v/>
      </c>
    </row>
    <row r="835" spans="1:14">
      <c r="A835" s="118" t="str">
        <f t="shared" si="48"/>
        <v/>
      </c>
      <c r="B835" s="25"/>
      <c r="C835" s="105" t="str">
        <f>IF($B835&gt;0,VLOOKUP($B835,'State Agencies 070824'!$H:$L,3,FALSE),"")</f>
        <v/>
      </c>
      <c r="D835" s="23"/>
      <c r="E835" s="28"/>
      <c r="F835" s="105" t="str">
        <f>IF($D835&gt;0,VLOOKUP($D835,'ALN 070824'!$A:$C,2,FALSE),"")</f>
        <v/>
      </c>
      <c r="G835" s="44"/>
      <c r="H835" s="26"/>
      <c r="J835" s="100" t="str">
        <f t="shared" si="49"/>
        <v/>
      </c>
      <c r="K835" s="100" t="str">
        <f t="shared" si="50"/>
        <v/>
      </c>
      <c r="L835" s="105" t="str">
        <f>IF(ISBLANK($D835),"",MATCH($K835,SEFA!$K:$K,0))</f>
        <v/>
      </c>
      <c r="M835" s="105" t="str">
        <f>IF(ISBLANK($D835),"",MATCH($K835,'RECEIVED FROM NONSTATE'!$L:$L,0))</f>
        <v/>
      </c>
      <c r="N835" s="100" t="str">
        <f t="shared" si="51"/>
        <v/>
      </c>
    </row>
    <row r="836" spans="1:14">
      <c r="A836" s="118" t="str">
        <f t="shared" si="48"/>
        <v/>
      </c>
      <c r="B836" s="25"/>
      <c r="C836" s="105" t="str">
        <f>IF($B836&gt;0,VLOOKUP($B836,'State Agencies 070824'!$H:$L,3,FALSE),"")</f>
        <v/>
      </c>
      <c r="D836" s="23"/>
      <c r="E836" s="28"/>
      <c r="F836" s="105" t="str">
        <f>IF($D836&gt;0,VLOOKUP($D836,'ALN 070824'!$A:$C,2,FALSE),"")</f>
        <v/>
      </c>
      <c r="G836" s="44"/>
      <c r="H836" s="26"/>
      <c r="J836" s="100" t="str">
        <f t="shared" si="49"/>
        <v/>
      </c>
      <c r="K836" s="100" t="str">
        <f t="shared" si="50"/>
        <v/>
      </c>
      <c r="L836" s="105" t="str">
        <f>IF(ISBLANK($D836),"",MATCH($K836,SEFA!$K:$K,0))</f>
        <v/>
      </c>
      <c r="M836" s="105" t="str">
        <f>IF(ISBLANK($D836),"",MATCH($K836,'RECEIVED FROM NONSTATE'!$L:$L,0))</f>
        <v/>
      </c>
      <c r="N836" s="100" t="str">
        <f t="shared" si="51"/>
        <v/>
      </c>
    </row>
    <row r="837" spans="1:14">
      <c r="A837" s="118" t="str">
        <f t="shared" si="48"/>
        <v/>
      </c>
      <c r="B837" s="25"/>
      <c r="C837" s="105" t="str">
        <f>IF($B837&gt;0,VLOOKUP($B837,'State Agencies 070824'!$H:$L,3,FALSE),"")</f>
        <v/>
      </c>
      <c r="D837" s="23"/>
      <c r="E837" s="28"/>
      <c r="F837" s="105" t="str">
        <f>IF($D837&gt;0,VLOOKUP($D837,'ALN 070824'!$A:$C,2,FALSE),"")</f>
        <v/>
      </c>
      <c r="G837" s="44"/>
      <c r="H837" s="26"/>
      <c r="J837" s="100" t="str">
        <f t="shared" si="49"/>
        <v/>
      </c>
      <c r="K837" s="100" t="str">
        <f t="shared" si="50"/>
        <v/>
      </c>
      <c r="L837" s="105" t="str">
        <f>IF(ISBLANK($D837),"",MATCH($K837,SEFA!$K:$K,0))</f>
        <v/>
      </c>
      <c r="M837" s="105" t="str">
        <f>IF(ISBLANK($D837),"",MATCH($K837,'RECEIVED FROM NONSTATE'!$L:$L,0))</f>
        <v/>
      </c>
      <c r="N837" s="100" t="str">
        <f t="shared" si="51"/>
        <v/>
      </c>
    </row>
    <row r="838" spans="1:14">
      <c r="A838" s="118" t="str">
        <f t="shared" si="48"/>
        <v/>
      </c>
      <c r="B838" s="25"/>
      <c r="C838" s="105" t="str">
        <f>IF($B838&gt;0,VLOOKUP($B838,'State Agencies 070824'!$H:$L,3,FALSE),"")</f>
        <v/>
      </c>
      <c r="D838" s="23"/>
      <c r="E838" s="28"/>
      <c r="F838" s="105" t="str">
        <f>IF($D838&gt;0,VLOOKUP($D838,'ALN 070824'!$A:$C,2,FALSE),"")</f>
        <v/>
      </c>
      <c r="G838" s="44"/>
      <c r="H838" s="26"/>
      <c r="J838" s="100" t="str">
        <f t="shared" si="49"/>
        <v/>
      </c>
      <c r="K838" s="100" t="str">
        <f t="shared" si="50"/>
        <v/>
      </c>
      <c r="L838" s="105" t="str">
        <f>IF(ISBLANK($D838),"",MATCH($K838,SEFA!$K:$K,0))</f>
        <v/>
      </c>
      <c r="M838" s="105" t="str">
        <f>IF(ISBLANK($D838),"",MATCH($K838,'RECEIVED FROM NONSTATE'!$L:$L,0))</f>
        <v/>
      </c>
      <c r="N838" s="100" t="str">
        <f t="shared" si="51"/>
        <v/>
      </c>
    </row>
    <row r="839" spans="1:14">
      <c r="A839" s="118" t="str">
        <f t="shared" si="48"/>
        <v/>
      </c>
      <c r="B839" s="25"/>
      <c r="C839" s="105" t="str">
        <f>IF($B839&gt;0,VLOOKUP($B839,'State Agencies 070824'!$H:$L,3,FALSE),"")</f>
        <v/>
      </c>
      <c r="D839" s="23"/>
      <c r="E839" s="28"/>
      <c r="F839" s="105" t="str">
        <f>IF($D839&gt;0,VLOOKUP($D839,'ALN 070824'!$A:$C,2,FALSE),"")</f>
        <v/>
      </c>
      <c r="G839" s="44"/>
      <c r="H839" s="26"/>
      <c r="J839" s="100" t="str">
        <f t="shared" si="49"/>
        <v/>
      </c>
      <c r="K839" s="100" t="str">
        <f t="shared" si="50"/>
        <v/>
      </c>
      <c r="L839" s="105" t="str">
        <f>IF(ISBLANK($D839),"",MATCH($K839,SEFA!$K:$K,0))</f>
        <v/>
      </c>
      <c r="M839" s="105" t="str">
        <f>IF(ISBLANK($D839),"",MATCH($K839,'RECEIVED FROM NONSTATE'!$L:$L,0))</f>
        <v/>
      </c>
      <c r="N839" s="100" t="str">
        <f t="shared" si="51"/>
        <v/>
      </c>
    </row>
    <row r="840" spans="1:14">
      <c r="A840" s="118" t="str">
        <f t="shared" si="48"/>
        <v/>
      </c>
      <c r="B840" s="25"/>
      <c r="C840" s="105" t="str">
        <f>IF($B840&gt;0,VLOOKUP($B840,'State Agencies 070824'!$H:$L,3,FALSE),"")</f>
        <v/>
      </c>
      <c r="D840" s="23"/>
      <c r="E840" s="28"/>
      <c r="F840" s="105" t="str">
        <f>IF($D840&gt;0,VLOOKUP($D840,'ALN 070824'!$A:$C,2,FALSE),"")</f>
        <v/>
      </c>
      <c r="G840" s="44"/>
      <c r="H840" s="26"/>
      <c r="J840" s="100" t="str">
        <f t="shared" si="49"/>
        <v/>
      </c>
      <c r="K840" s="100" t="str">
        <f t="shared" si="50"/>
        <v/>
      </c>
      <c r="L840" s="105" t="str">
        <f>IF(ISBLANK($D840),"",MATCH($K840,SEFA!$K:$K,0))</f>
        <v/>
      </c>
      <c r="M840" s="105" t="str">
        <f>IF(ISBLANK($D840),"",MATCH($K840,'RECEIVED FROM NONSTATE'!$L:$L,0))</f>
        <v/>
      </c>
      <c r="N840" s="100" t="str">
        <f t="shared" si="51"/>
        <v/>
      </c>
    </row>
    <row r="841" spans="1:14">
      <c r="A841" s="118" t="str">
        <f t="shared" ref="A841:A904" si="52">IF($B841=0,"",$B$2)</f>
        <v/>
      </c>
      <c r="B841" s="25"/>
      <c r="C841" s="105" t="str">
        <f>IF($B841&gt;0,VLOOKUP($B841,'State Agencies 070824'!$H:$L,3,FALSE),"")</f>
        <v/>
      </c>
      <c r="D841" s="23"/>
      <c r="E841" s="28"/>
      <c r="F841" s="105" t="str">
        <f>IF($D841&gt;0,VLOOKUP($D841,'ALN 070824'!$A:$C,2,FALSE),"")</f>
        <v/>
      </c>
      <c r="G841" s="44"/>
      <c r="H841" s="26"/>
      <c r="J841" s="100" t="str">
        <f t="shared" ref="J841:J904" si="53">IF(OR(D841="84.425",D841="84.032"),"Please complete the ALN with alpha character.",IFERROR(IF(AND(F841="Other Assistance",ISBLANK(H841)),"Program Name required, please provide the Other ID Number (if applicable).",""),""))</f>
        <v/>
      </c>
      <c r="K841" s="100" t="str">
        <f t="shared" ref="K841:K904" si="54">CONCATENATE($D841,$E841)</f>
        <v/>
      </c>
      <c r="L841" s="105" t="str">
        <f>IF(ISBLANK($D841),"",MATCH($K841,SEFA!$K:$K,0))</f>
        <v/>
      </c>
      <c r="M841" s="105" t="str">
        <f>IF(ISBLANK($D841),"",MATCH($K841,'RECEIVED FROM NONSTATE'!$L:$L,0))</f>
        <v/>
      </c>
      <c r="N841" s="100" t="str">
        <f t="shared" ref="N841:N904" si="55">CONCATENATE($B841,$D841,$E841,$H841)</f>
        <v/>
      </c>
    </row>
    <row r="842" spans="1:14">
      <c r="A842" s="118" t="str">
        <f t="shared" si="52"/>
        <v/>
      </c>
      <c r="B842" s="25"/>
      <c r="C842" s="105" t="str">
        <f>IF($B842&gt;0,VLOOKUP($B842,'State Agencies 070824'!$H:$L,3,FALSE),"")</f>
        <v/>
      </c>
      <c r="D842" s="23"/>
      <c r="E842" s="28"/>
      <c r="F842" s="105" t="str">
        <f>IF($D842&gt;0,VLOOKUP($D842,'ALN 070824'!$A:$C,2,FALSE),"")</f>
        <v/>
      </c>
      <c r="G842" s="44"/>
      <c r="H842" s="26"/>
      <c r="J842" s="100" t="str">
        <f t="shared" si="53"/>
        <v/>
      </c>
      <c r="K842" s="100" t="str">
        <f t="shared" si="54"/>
        <v/>
      </c>
      <c r="L842" s="105" t="str">
        <f>IF(ISBLANK($D842),"",MATCH($K842,SEFA!$K:$K,0))</f>
        <v/>
      </c>
      <c r="M842" s="105" t="str">
        <f>IF(ISBLANK($D842),"",MATCH($K842,'RECEIVED FROM NONSTATE'!$L:$L,0))</f>
        <v/>
      </c>
      <c r="N842" s="100" t="str">
        <f t="shared" si="55"/>
        <v/>
      </c>
    </row>
    <row r="843" spans="1:14">
      <c r="A843" s="118" t="str">
        <f t="shared" si="52"/>
        <v/>
      </c>
      <c r="B843" s="25"/>
      <c r="C843" s="105" t="str">
        <f>IF($B843&gt;0,VLOOKUP($B843,'State Agencies 070824'!$H:$L,3,FALSE),"")</f>
        <v/>
      </c>
      <c r="D843" s="23"/>
      <c r="E843" s="28"/>
      <c r="F843" s="105" t="str">
        <f>IF($D843&gt;0,VLOOKUP($D843,'ALN 070824'!$A:$C,2,FALSE),"")</f>
        <v/>
      </c>
      <c r="G843" s="44"/>
      <c r="H843" s="26"/>
      <c r="J843" s="100" t="str">
        <f t="shared" si="53"/>
        <v/>
      </c>
      <c r="K843" s="100" t="str">
        <f t="shared" si="54"/>
        <v/>
      </c>
      <c r="L843" s="105" t="str">
        <f>IF(ISBLANK($D843),"",MATCH($K843,SEFA!$K:$K,0))</f>
        <v/>
      </c>
      <c r="M843" s="105" t="str">
        <f>IF(ISBLANK($D843),"",MATCH($K843,'RECEIVED FROM NONSTATE'!$L:$L,0))</f>
        <v/>
      </c>
      <c r="N843" s="100" t="str">
        <f t="shared" si="55"/>
        <v/>
      </c>
    </row>
    <row r="844" spans="1:14">
      <c r="A844" s="118" t="str">
        <f t="shared" si="52"/>
        <v/>
      </c>
      <c r="B844" s="25"/>
      <c r="C844" s="105" t="str">
        <f>IF($B844&gt;0,VLOOKUP($B844,'State Agencies 070824'!$H:$L,3,FALSE),"")</f>
        <v/>
      </c>
      <c r="D844" s="23"/>
      <c r="E844" s="28"/>
      <c r="F844" s="105" t="str">
        <f>IF($D844&gt;0,VLOOKUP($D844,'ALN 070824'!$A:$C,2,FALSE),"")</f>
        <v/>
      </c>
      <c r="G844" s="44"/>
      <c r="H844" s="26"/>
      <c r="J844" s="100" t="str">
        <f t="shared" si="53"/>
        <v/>
      </c>
      <c r="K844" s="100" t="str">
        <f t="shared" si="54"/>
        <v/>
      </c>
      <c r="L844" s="105" t="str">
        <f>IF(ISBLANK($D844),"",MATCH($K844,SEFA!$K:$K,0))</f>
        <v/>
      </c>
      <c r="M844" s="105" t="str">
        <f>IF(ISBLANK($D844),"",MATCH($K844,'RECEIVED FROM NONSTATE'!$L:$L,0))</f>
        <v/>
      </c>
      <c r="N844" s="100" t="str">
        <f t="shared" si="55"/>
        <v/>
      </c>
    </row>
    <row r="845" spans="1:14">
      <c r="A845" s="118" t="str">
        <f t="shared" si="52"/>
        <v/>
      </c>
      <c r="B845" s="25"/>
      <c r="C845" s="105" t="str">
        <f>IF($B845&gt;0,VLOOKUP($B845,'State Agencies 070824'!$H:$L,3,FALSE),"")</f>
        <v/>
      </c>
      <c r="D845" s="23"/>
      <c r="E845" s="28"/>
      <c r="F845" s="105" t="str">
        <f>IF($D845&gt;0,VLOOKUP($D845,'ALN 070824'!$A:$C,2,FALSE),"")</f>
        <v/>
      </c>
      <c r="G845" s="44"/>
      <c r="H845" s="26"/>
      <c r="J845" s="100" t="str">
        <f t="shared" si="53"/>
        <v/>
      </c>
      <c r="K845" s="100" t="str">
        <f t="shared" si="54"/>
        <v/>
      </c>
      <c r="L845" s="105" t="str">
        <f>IF(ISBLANK($D845),"",MATCH($K845,SEFA!$K:$K,0))</f>
        <v/>
      </c>
      <c r="M845" s="105" t="str">
        <f>IF(ISBLANK($D845),"",MATCH($K845,'RECEIVED FROM NONSTATE'!$L:$L,0))</f>
        <v/>
      </c>
      <c r="N845" s="100" t="str">
        <f t="shared" si="55"/>
        <v/>
      </c>
    </row>
    <row r="846" spans="1:14">
      <c r="A846" s="118" t="str">
        <f t="shared" si="52"/>
        <v/>
      </c>
      <c r="B846" s="25"/>
      <c r="C846" s="105" t="str">
        <f>IF($B846&gt;0,VLOOKUP($B846,'State Agencies 070824'!$H:$L,3,FALSE),"")</f>
        <v/>
      </c>
      <c r="D846" s="23"/>
      <c r="E846" s="28"/>
      <c r="F846" s="105" t="str">
        <f>IF($D846&gt;0,VLOOKUP($D846,'ALN 070824'!$A:$C,2,FALSE),"")</f>
        <v/>
      </c>
      <c r="G846" s="44"/>
      <c r="H846" s="26"/>
      <c r="J846" s="100" t="str">
        <f t="shared" si="53"/>
        <v/>
      </c>
      <c r="K846" s="100" t="str">
        <f t="shared" si="54"/>
        <v/>
      </c>
      <c r="L846" s="105" t="str">
        <f>IF(ISBLANK($D846),"",MATCH($K846,SEFA!$K:$K,0))</f>
        <v/>
      </c>
      <c r="M846" s="105" t="str">
        <f>IF(ISBLANK($D846),"",MATCH($K846,'RECEIVED FROM NONSTATE'!$L:$L,0))</f>
        <v/>
      </c>
      <c r="N846" s="100" t="str">
        <f t="shared" si="55"/>
        <v/>
      </c>
    </row>
    <row r="847" spans="1:14">
      <c r="A847" s="118" t="str">
        <f t="shared" si="52"/>
        <v/>
      </c>
      <c r="B847" s="25"/>
      <c r="C847" s="105" t="str">
        <f>IF($B847&gt;0,VLOOKUP($B847,'State Agencies 070824'!$H:$L,3,FALSE),"")</f>
        <v/>
      </c>
      <c r="D847" s="23"/>
      <c r="E847" s="28"/>
      <c r="F847" s="105" t="str">
        <f>IF($D847&gt;0,VLOOKUP($D847,'ALN 070824'!$A:$C,2,FALSE),"")</f>
        <v/>
      </c>
      <c r="G847" s="44"/>
      <c r="H847" s="26"/>
      <c r="J847" s="100" t="str">
        <f t="shared" si="53"/>
        <v/>
      </c>
      <c r="K847" s="100" t="str">
        <f t="shared" si="54"/>
        <v/>
      </c>
      <c r="L847" s="105" t="str">
        <f>IF(ISBLANK($D847),"",MATCH($K847,SEFA!$K:$K,0))</f>
        <v/>
      </c>
      <c r="M847" s="105" t="str">
        <f>IF(ISBLANK($D847),"",MATCH($K847,'RECEIVED FROM NONSTATE'!$L:$L,0))</f>
        <v/>
      </c>
      <c r="N847" s="100" t="str">
        <f t="shared" si="55"/>
        <v/>
      </c>
    </row>
    <row r="848" spans="1:14">
      <c r="A848" s="118" t="str">
        <f t="shared" si="52"/>
        <v/>
      </c>
      <c r="B848" s="25"/>
      <c r="C848" s="105" t="str">
        <f>IF($B848&gt;0,VLOOKUP($B848,'State Agencies 070824'!$H:$L,3,FALSE),"")</f>
        <v/>
      </c>
      <c r="D848" s="23"/>
      <c r="E848" s="28"/>
      <c r="F848" s="105" t="str">
        <f>IF($D848&gt;0,VLOOKUP($D848,'ALN 070824'!$A:$C,2,FALSE),"")</f>
        <v/>
      </c>
      <c r="G848" s="44"/>
      <c r="H848" s="26"/>
      <c r="J848" s="100" t="str">
        <f t="shared" si="53"/>
        <v/>
      </c>
      <c r="K848" s="100" t="str">
        <f t="shared" si="54"/>
        <v/>
      </c>
      <c r="L848" s="105" t="str">
        <f>IF(ISBLANK($D848),"",MATCH($K848,SEFA!$K:$K,0))</f>
        <v/>
      </c>
      <c r="M848" s="105" t="str">
        <f>IF(ISBLANK($D848),"",MATCH($K848,'RECEIVED FROM NONSTATE'!$L:$L,0))</f>
        <v/>
      </c>
      <c r="N848" s="100" t="str">
        <f t="shared" si="55"/>
        <v/>
      </c>
    </row>
    <row r="849" spans="1:14">
      <c r="A849" s="118" t="str">
        <f t="shared" si="52"/>
        <v/>
      </c>
      <c r="B849" s="25"/>
      <c r="C849" s="105" t="str">
        <f>IF($B849&gt;0,VLOOKUP($B849,'State Agencies 070824'!$H:$L,3,FALSE),"")</f>
        <v/>
      </c>
      <c r="D849" s="23"/>
      <c r="E849" s="28"/>
      <c r="F849" s="105" t="str">
        <f>IF($D849&gt;0,VLOOKUP($D849,'ALN 070824'!$A:$C,2,FALSE),"")</f>
        <v/>
      </c>
      <c r="G849" s="44"/>
      <c r="H849" s="26"/>
      <c r="J849" s="100" t="str">
        <f t="shared" si="53"/>
        <v/>
      </c>
      <c r="K849" s="100" t="str">
        <f t="shared" si="54"/>
        <v/>
      </c>
      <c r="L849" s="105" t="str">
        <f>IF(ISBLANK($D849),"",MATCH($K849,SEFA!$K:$K,0))</f>
        <v/>
      </c>
      <c r="M849" s="105" t="str">
        <f>IF(ISBLANK($D849),"",MATCH($K849,'RECEIVED FROM NONSTATE'!$L:$L,0))</f>
        <v/>
      </c>
      <c r="N849" s="100" t="str">
        <f t="shared" si="55"/>
        <v/>
      </c>
    </row>
    <row r="850" spans="1:14">
      <c r="A850" s="118" t="str">
        <f t="shared" si="52"/>
        <v/>
      </c>
      <c r="B850" s="25"/>
      <c r="C850" s="105" t="str">
        <f>IF($B850&gt;0,VLOOKUP($B850,'State Agencies 070824'!$H:$L,3,FALSE),"")</f>
        <v/>
      </c>
      <c r="D850" s="23"/>
      <c r="E850" s="28"/>
      <c r="F850" s="105" t="str">
        <f>IF($D850&gt;0,VLOOKUP($D850,'ALN 070824'!$A:$C,2,FALSE),"")</f>
        <v/>
      </c>
      <c r="G850" s="44"/>
      <c r="H850" s="26"/>
      <c r="J850" s="100" t="str">
        <f t="shared" si="53"/>
        <v/>
      </c>
      <c r="K850" s="100" t="str">
        <f t="shared" si="54"/>
        <v/>
      </c>
      <c r="L850" s="105" t="str">
        <f>IF(ISBLANK($D850),"",MATCH($K850,SEFA!$K:$K,0))</f>
        <v/>
      </c>
      <c r="M850" s="105" t="str">
        <f>IF(ISBLANK($D850),"",MATCH($K850,'RECEIVED FROM NONSTATE'!$L:$L,0))</f>
        <v/>
      </c>
      <c r="N850" s="100" t="str">
        <f t="shared" si="55"/>
        <v/>
      </c>
    </row>
    <row r="851" spans="1:14">
      <c r="A851" s="118" t="str">
        <f t="shared" si="52"/>
        <v/>
      </c>
      <c r="B851" s="25"/>
      <c r="C851" s="105" t="str">
        <f>IF($B851&gt;0,VLOOKUP($B851,'State Agencies 070824'!$H:$L,3,FALSE),"")</f>
        <v/>
      </c>
      <c r="D851" s="23"/>
      <c r="E851" s="28"/>
      <c r="F851" s="105" t="str">
        <f>IF($D851&gt;0,VLOOKUP($D851,'ALN 070824'!$A:$C,2,FALSE),"")</f>
        <v/>
      </c>
      <c r="G851" s="44"/>
      <c r="H851" s="26"/>
      <c r="J851" s="100" t="str">
        <f t="shared" si="53"/>
        <v/>
      </c>
      <c r="K851" s="100" t="str">
        <f t="shared" si="54"/>
        <v/>
      </c>
      <c r="L851" s="105" t="str">
        <f>IF(ISBLANK($D851),"",MATCH($K851,SEFA!$K:$K,0))</f>
        <v/>
      </c>
      <c r="M851" s="105" t="str">
        <f>IF(ISBLANK($D851),"",MATCH($K851,'RECEIVED FROM NONSTATE'!$L:$L,0))</f>
        <v/>
      </c>
      <c r="N851" s="100" t="str">
        <f t="shared" si="55"/>
        <v/>
      </c>
    </row>
    <row r="852" spans="1:14">
      <c r="A852" s="118" t="str">
        <f t="shared" si="52"/>
        <v/>
      </c>
      <c r="B852" s="25"/>
      <c r="C852" s="105" t="str">
        <f>IF($B852&gt;0,VLOOKUP($B852,'State Agencies 070824'!$H:$L,3,FALSE),"")</f>
        <v/>
      </c>
      <c r="D852" s="23"/>
      <c r="E852" s="28"/>
      <c r="F852" s="105" t="str">
        <f>IF($D852&gt;0,VLOOKUP($D852,'ALN 070824'!$A:$C,2,FALSE),"")</f>
        <v/>
      </c>
      <c r="G852" s="44"/>
      <c r="H852" s="26"/>
      <c r="J852" s="100" t="str">
        <f t="shared" si="53"/>
        <v/>
      </c>
      <c r="K852" s="100" t="str">
        <f t="shared" si="54"/>
        <v/>
      </c>
      <c r="L852" s="105" t="str">
        <f>IF(ISBLANK($D852),"",MATCH($K852,SEFA!$K:$K,0))</f>
        <v/>
      </c>
      <c r="M852" s="105" t="str">
        <f>IF(ISBLANK($D852),"",MATCH($K852,'RECEIVED FROM NONSTATE'!$L:$L,0))</f>
        <v/>
      </c>
      <c r="N852" s="100" t="str">
        <f t="shared" si="55"/>
        <v/>
      </c>
    </row>
    <row r="853" spans="1:14">
      <c r="A853" s="118" t="str">
        <f t="shared" si="52"/>
        <v/>
      </c>
      <c r="B853" s="25"/>
      <c r="C853" s="105" t="str">
        <f>IF($B853&gt;0,VLOOKUP($B853,'State Agencies 070824'!$H:$L,3,FALSE),"")</f>
        <v/>
      </c>
      <c r="D853" s="23"/>
      <c r="E853" s="28"/>
      <c r="F853" s="105" t="str">
        <f>IF($D853&gt;0,VLOOKUP($D853,'ALN 070824'!$A:$C,2,FALSE),"")</f>
        <v/>
      </c>
      <c r="G853" s="44"/>
      <c r="H853" s="26"/>
      <c r="J853" s="100" t="str">
        <f t="shared" si="53"/>
        <v/>
      </c>
      <c r="K853" s="100" t="str">
        <f t="shared" si="54"/>
        <v/>
      </c>
      <c r="L853" s="105" t="str">
        <f>IF(ISBLANK($D853),"",MATCH($K853,SEFA!$K:$K,0))</f>
        <v/>
      </c>
      <c r="M853" s="105" t="str">
        <f>IF(ISBLANK($D853),"",MATCH($K853,'RECEIVED FROM NONSTATE'!$L:$L,0))</f>
        <v/>
      </c>
      <c r="N853" s="100" t="str">
        <f t="shared" si="55"/>
        <v/>
      </c>
    </row>
    <row r="854" spans="1:14">
      <c r="A854" s="118" t="str">
        <f t="shared" si="52"/>
        <v/>
      </c>
      <c r="B854" s="25"/>
      <c r="C854" s="105" t="str">
        <f>IF($B854&gt;0,VLOOKUP($B854,'State Agencies 070824'!$H:$L,3,FALSE),"")</f>
        <v/>
      </c>
      <c r="D854" s="23"/>
      <c r="E854" s="28"/>
      <c r="F854" s="105" t="str">
        <f>IF($D854&gt;0,VLOOKUP($D854,'ALN 070824'!$A:$C,2,FALSE),"")</f>
        <v/>
      </c>
      <c r="G854" s="44"/>
      <c r="H854" s="26"/>
      <c r="J854" s="100" t="str">
        <f t="shared" si="53"/>
        <v/>
      </c>
      <c r="K854" s="100" t="str">
        <f t="shared" si="54"/>
        <v/>
      </c>
      <c r="L854" s="105" t="str">
        <f>IF(ISBLANK($D854),"",MATCH($K854,SEFA!$K:$K,0))</f>
        <v/>
      </c>
      <c r="M854" s="105" t="str">
        <f>IF(ISBLANK($D854),"",MATCH($K854,'RECEIVED FROM NONSTATE'!$L:$L,0))</f>
        <v/>
      </c>
      <c r="N854" s="100" t="str">
        <f t="shared" si="55"/>
        <v/>
      </c>
    </row>
    <row r="855" spans="1:14">
      <c r="A855" s="118" t="str">
        <f t="shared" si="52"/>
        <v/>
      </c>
      <c r="B855" s="25"/>
      <c r="C855" s="105" t="str">
        <f>IF($B855&gt;0,VLOOKUP($B855,'State Agencies 070824'!$H:$L,3,FALSE),"")</f>
        <v/>
      </c>
      <c r="D855" s="23"/>
      <c r="E855" s="28"/>
      <c r="F855" s="105" t="str">
        <f>IF($D855&gt;0,VLOOKUP($D855,'ALN 070824'!$A:$C,2,FALSE),"")</f>
        <v/>
      </c>
      <c r="G855" s="44"/>
      <c r="H855" s="26"/>
      <c r="J855" s="100" t="str">
        <f t="shared" si="53"/>
        <v/>
      </c>
      <c r="K855" s="100" t="str">
        <f t="shared" si="54"/>
        <v/>
      </c>
      <c r="L855" s="105" t="str">
        <f>IF(ISBLANK($D855),"",MATCH($K855,SEFA!$K:$K,0))</f>
        <v/>
      </c>
      <c r="M855" s="105" t="str">
        <f>IF(ISBLANK($D855),"",MATCH($K855,'RECEIVED FROM NONSTATE'!$L:$L,0))</f>
        <v/>
      </c>
      <c r="N855" s="100" t="str">
        <f t="shared" si="55"/>
        <v/>
      </c>
    </row>
    <row r="856" spans="1:14">
      <c r="A856" s="118" t="str">
        <f t="shared" si="52"/>
        <v/>
      </c>
      <c r="B856" s="25"/>
      <c r="C856" s="105" t="str">
        <f>IF($B856&gt;0,VLOOKUP($B856,'State Agencies 070824'!$H:$L,3,FALSE),"")</f>
        <v/>
      </c>
      <c r="D856" s="23"/>
      <c r="E856" s="28"/>
      <c r="F856" s="105" t="str">
        <f>IF($D856&gt;0,VLOOKUP($D856,'ALN 070824'!$A:$C,2,FALSE),"")</f>
        <v/>
      </c>
      <c r="G856" s="44"/>
      <c r="H856" s="26"/>
      <c r="J856" s="100" t="str">
        <f t="shared" si="53"/>
        <v/>
      </c>
      <c r="K856" s="100" t="str">
        <f t="shared" si="54"/>
        <v/>
      </c>
      <c r="L856" s="105" t="str">
        <f>IF(ISBLANK($D856),"",MATCH($K856,SEFA!$K:$K,0))</f>
        <v/>
      </c>
      <c r="M856" s="105" t="str">
        <f>IF(ISBLANK($D856),"",MATCH($K856,'RECEIVED FROM NONSTATE'!$L:$L,0))</f>
        <v/>
      </c>
      <c r="N856" s="100" t="str">
        <f t="shared" si="55"/>
        <v/>
      </c>
    </row>
    <row r="857" spans="1:14">
      <c r="A857" s="118" t="str">
        <f t="shared" si="52"/>
        <v/>
      </c>
      <c r="B857" s="25"/>
      <c r="C857" s="105" t="str">
        <f>IF($B857&gt;0,VLOOKUP($B857,'State Agencies 070824'!$H:$L,3,FALSE),"")</f>
        <v/>
      </c>
      <c r="D857" s="23"/>
      <c r="E857" s="28"/>
      <c r="F857" s="105" t="str">
        <f>IF($D857&gt;0,VLOOKUP($D857,'ALN 070824'!$A:$C,2,FALSE),"")</f>
        <v/>
      </c>
      <c r="G857" s="44"/>
      <c r="H857" s="26"/>
      <c r="J857" s="100" t="str">
        <f t="shared" si="53"/>
        <v/>
      </c>
      <c r="K857" s="100" t="str">
        <f t="shared" si="54"/>
        <v/>
      </c>
      <c r="L857" s="105" t="str">
        <f>IF(ISBLANK($D857),"",MATCH($K857,SEFA!$K:$K,0))</f>
        <v/>
      </c>
      <c r="M857" s="105" t="str">
        <f>IF(ISBLANK($D857),"",MATCH($K857,'RECEIVED FROM NONSTATE'!$L:$L,0))</f>
        <v/>
      </c>
      <c r="N857" s="100" t="str">
        <f t="shared" si="55"/>
        <v/>
      </c>
    </row>
    <row r="858" spans="1:14">
      <c r="A858" s="118" t="str">
        <f t="shared" si="52"/>
        <v/>
      </c>
      <c r="B858" s="25"/>
      <c r="C858" s="105" t="str">
        <f>IF($B858&gt;0,VLOOKUP($B858,'State Agencies 070824'!$H:$L,3,FALSE),"")</f>
        <v/>
      </c>
      <c r="D858" s="23"/>
      <c r="E858" s="28"/>
      <c r="F858" s="105" t="str">
        <f>IF($D858&gt;0,VLOOKUP($D858,'ALN 070824'!$A:$C,2,FALSE),"")</f>
        <v/>
      </c>
      <c r="G858" s="44"/>
      <c r="H858" s="26"/>
      <c r="J858" s="100" t="str">
        <f t="shared" si="53"/>
        <v/>
      </c>
      <c r="K858" s="100" t="str">
        <f t="shared" si="54"/>
        <v/>
      </c>
      <c r="L858" s="105" t="str">
        <f>IF(ISBLANK($D858),"",MATCH($K858,SEFA!$K:$K,0))</f>
        <v/>
      </c>
      <c r="M858" s="105" t="str">
        <f>IF(ISBLANK($D858),"",MATCH($K858,'RECEIVED FROM NONSTATE'!$L:$L,0))</f>
        <v/>
      </c>
      <c r="N858" s="100" t="str">
        <f t="shared" si="55"/>
        <v/>
      </c>
    </row>
    <row r="859" spans="1:14">
      <c r="A859" s="118" t="str">
        <f t="shared" si="52"/>
        <v/>
      </c>
      <c r="B859" s="25"/>
      <c r="C859" s="105" t="str">
        <f>IF($B859&gt;0,VLOOKUP($B859,'State Agencies 070824'!$H:$L,3,FALSE),"")</f>
        <v/>
      </c>
      <c r="D859" s="23"/>
      <c r="E859" s="28"/>
      <c r="F859" s="105" t="str">
        <f>IF($D859&gt;0,VLOOKUP($D859,'ALN 070824'!$A:$C,2,FALSE),"")</f>
        <v/>
      </c>
      <c r="G859" s="44"/>
      <c r="H859" s="26"/>
      <c r="J859" s="100" t="str">
        <f t="shared" si="53"/>
        <v/>
      </c>
      <c r="K859" s="100" t="str">
        <f t="shared" si="54"/>
        <v/>
      </c>
      <c r="L859" s="105" t="str">
        <f>IF(ISBLANK($D859),"",MATCH($K859,SEFA!$K:$K,0))</f>
        <v/>
      </c>
      <c r="M859" s="105" t="str">
        <f>IF(ISBLANK($D859),"",MATCH($K859,'RECEIVED FROM NONSTATE'!$L:$L,0))</f>
        <v/>
      </c>
      <c r="N859" s="100" t="str">
        <f t="shared" si="55"/>
        <v/>
      </c>
    </row>
    <row r="860" spans="1:14">
      <c r="A860" s="118" t="str">
        <f t="shared" si="52"/>
        <v/>
      </c>
      <c r="B860" s="25"/>
      <c r="C860" s="105" t="str">
        <f>IF($B860&gt;0,VLOOKUP($B860,'State Agencies 070824'!$H:$L,3,FALSE),"")</f>
        <v/>
      </c>
      <c r="D860" s="23"/>
      <c r="E860" s="28"/>
      <c r="F860" s="105" t="str">
        <f>IF($D860&gt;0,VLOOKUP($D860,'ALN 070824'!$A:$C,2,FALSE),"")</f>
        <v/>
      </c>
      <c r="G860" s="44"/>
      <c r="H860" s="26"/>
      <c r="J860" s="100" t="str">
        <f t="shared" si="53"/>
        <v/>
      </c>
      <c r="K860" s="100" t="str">
        <f t="shared" si="54"/>
        <v/>
      </c>
      <c r="L860" s="105" t="str">
        <f>IF(ISBLANK($D860),"",MATCH($K860,SEFA!$K:$K,0))</f>
        <v/>
      </c>
      <c r="M860" s="105" t="str">
        <f>IF(ISBLANK($D860),"",MATCH($K860,'RECEIVED FROM NONSTATE'!$L:$L,0))</f>
        <v/>
      </c>
      <c r="N860" s="100" t="str">
        <f t="shared" si="55"/>
        <v/>
      </c>
    </row>
    <row r="861" spans="1:14">
      <c r="A861" s="118" t="str">
        <f t="shared" si="52"/>
        <v/>
      </c>
      <c r="B861" s="25"/>
      <c r="C861" s="105" t="str">
        <f>IF($B861&gt;0,VLOOKUP($B861,'State Agencies 070824'!$H:$L,3,FALSE),"")</f>
        <v/>
      </c>
      <c r="D861" s="23"/>
      <c r="E861" s="28"/>
      <c r="F861" s="105" t="str">
        <f>IF($D861&gt;0,VLOOKUP($D861,'ALN 070824'!$A:$C,2,FALSE),"")</f>
        <v/>
      </c>
      <c r="G861" s="44"/>
      <c r="H861" s="26"/>
      <c r="J861" s="100" t="str">
        <f t="shared" si="53"/>
        <v/>
      </c>
      <c r="K861" s="100" t="str">
        <f t="shared" si="54"/>
        <v/>
      </c>
      <c r="L861" s="105" t="str">
        <f>IF(ISBLANK($D861),"",MATCH($K861,SEFA!$K:$K,0))</f>
        <v/>
      </c>
      <c r="M861" s="105" t="str">
        <f>IF(ISBLANK($D861),"",MATCH($K861,'RECEIVED FROM NONSTATE'!$L:$L,0))</f>
        <v/>
      </c>
      <c r="N861" s="100" t="str">
        <f t="shared" si="55"/>
        <v/>
      </c>
    </row>
    <row r="862" spans="1:14">
      <c r="A862" s="118" t="str">
        <f t="shared" si="52"/>
        <v/>
      </c>
      <c r="B862" s="25"/>
      <c r="C862" s="105" t="str">
        <f>IF($B862&gt;0,VLOOKUP($B862,'State Agencies 070824'!$H:$L,3,FALSE),"")</f>
        <v/>
      </c>
      <c r="D862" s="23"/>
      <c r="E862" s="28"/>
      <c r="F862" s="105" t="str">
        <f>IF($D862&gt;0,VLOOKUP($D862,'ALN 070824'!$A:$C,2,FALSE),"")</f>
        <v/>
      </c>
      <c r="G862" s="44"/>
      <c r="H862" s="26"/>
      <c r="J862" s="100" t="str">
        <f t="shared" si="53"/>
        <v/>
      </c>
      <c r="K862" s="100" t="str">
        <f t="shared" si="54"/>
        <v/>
      </c>
      <c r="L862" s="105" t="str">
        <f>IF(ISBLANK($D862),"",MATCH($K862,SEFA!$K:$K,0))</f>
        <v/>
      </c>
      <c r="M862" s="105" t="str">
        <f>IF(ISBLANK($D862),"",MATCH($K862,'RECEIVED FROM NONSTATE'!$L:$L,0))</f>
        <v/>
      </c>
      <c r="N862" s="100" t="str">
        <f t="shared" si="55"/>
        <v/>
      </c>
    </row>
    <row r="863" spans="1:14">
      <c r="A863" s="118" t="str">
        <f t="shared" si="52"/>
        <v/>
      </c>
      <c r="B863" s="25"/>
      <c r="C863" s="105" t="str">
        <f>IF($B863&gt;0,VLOOKUP($B863,'State Agencies 070824'!$H:$L,3,FALSE),"")</f>
        <v/>
      </c>
      <c r="D863" s="23"/>
      <c r="E863" s="28"/>
      <c r="F863" s="105" t="str">
        <f>IF($D863&gt;0,VLOOKUP($D863,'ALN 070824'!$A:$C,2,FALSE),"")</f>
        <v/>
      </c>
      <c r="G863" s="44"/>
      <c r="H863" s="26"/>
      <c r="J863" s="100" t="str">
        <f t="shared" si="53"/>
        <v/>
      </c>
      <c r="K863" s="100" t="str">
        <f t="shared" si="54"/>
        <v/>
      </c>
      <c r="L863" s="105" t="str">
        <f>IF(ISBLANK($D863),"",MATCH($K863,SEFA!$K:$K,0))</f>
        <v/>
      </c>
      <c r="M863" s="105" t="str">
        <f>IF(ISBLANK($D863),"",MATCH($K863,'RECEIVED FROM NONSTATE'!$L:$L,0))</f>
        <v/>
      </c>
      <c r="N863" s="100" t="str">
        <f t="shared" si="55"/>
        <v/>
      </c>
    </row>
    <row r="864" spans="1:14">
      <c r="A864" s="118" t="str">
        <f t="shared" si="52"/>
        <v/>
      </c>
      <c r="B864" s="25"/>
      <c r="C864" s="105" t="str">
        <f>IF($B864&gt;0,VLOOKUP($B864,'State Agencies 070824'!$H:$L,3,FALSE),"")</f>
        <v/>
      </c>
      <c r="D864" s="23"/>
      <c r="E864" s="28"/>
      <c r="F864" s="105" t="str">
        <f>IF($D864&gt;0,VLOOKUP($D864,'ALN 070824'!$A:$C,2,FALSE),"")</f>
        <v/>
      </c>
      <c r="G864" s="44"/>
      <c r="H864" s="26"/>
      <c r="J864" s="100" t="str">
        <f t="shared" si="53"/>
        <v/>
      </c>
      <c r="K864" s="100" t="str">
        <f t="shared" si="54"/>
        <v/>
      </c>
      <c r="L864" s="105" t="str">
        <f>IF(ISBLANK($D864),"",MATCH($K864,SEFA!$K:$K,0))</f>
        <v/>
      </c>
      <c r="M864" s="105" t="str">
        <f>IF(ISBLANK($D864),"",MATCH($K864,'RECEIVED FROM NONSTATE'!$L:$L,0))</f>
        <v/>
      </c>
      <c r="N864" s="100" t="str">
        <f t="shared" si="55"/>
        <v/>
      </c>
    </row>
    <row r="865" spans="1:14">
      <c r="A865" s="118" t="str">
        <f t="shared" si="52"/>
        <v/>
      </c>
      <c r="B865" s="25"/>
      <c r="C865" s="105" t="str">
        <f>IF($B865&gt;0,VLOOKUP($B865,'State Agencies 070824'!$H:$L,3,FALSE),"")</f>
        <v/>
      </c>
      <c r="D865" s="23"/>
      <c r="E865" s="28"/>
      <c r="F865" s="105" t="str">
        <f>IF($D865&gt;0,VLOOKUP($D865,'ALN 070824'!$A:$C,2,FALSE),"")</f>
        <v/>
      </c>
      <c r="G865" s="44"/>
      <c r="H865" s="26"/>
      <c r="J865" s="100" t="str">
        <f t="shared" si="53"/>
        <v/>
      </c>
      <c r="K865" s="100" t="str">
        <f t="shared" si="54"/>
        <v/>
      </c>
      <c r="L865" s="105" t="str">
        <f>IF(ISBLANK($D865),"",MATCH($K865,SEFA!$K:$K,0))</f>
        <v/>
      </c>
      <c r="M865" s="105" t="str">
        <f>IF(ISBLANK($D865),"",MATCH($K865,'RECEIVED FROM NONSTATE'!$L:$L,0))</f>
        <v/>
      </c>
      <c r="N865" s="100" t="str">
        <f t="shared" si="55"/>
        <v/>
      </c>
    </row>
    <row r="866" spans="1:14">
      <c r="A866" s="118" t="str">
        <f t="shared" si="52"/>
        <v/>
      </c>
      <c r="B866" s="25"/>
      <c r="C866" s="105" t="str">
        <f>IF($B866&gt;0,VLOOKUP($B866,'State Agencies 070824'!$H:$L,3,FALSE),"")</f>
        <v/>
      </c>
      <c r="D866" s="23"/>
      <c r="E866" s="28"/>
      <c r="F866" s="105" t="str">
        <f>IF($D866&gt;0,VLOOKUP($D866,'ALN 070824'!$A:$C,2,FALSE),"")</f>
        <v/>
      </c>
      <c r="G866" s="44"/>
      <c r="H866" s="26"/>
      <c r="J866" s="100" t="str">
        <f t="shared" si="53"/>
        <v/>
      </c>
      <c r="K866" s="100" t="str">
        <f t="shared" si="54"/>
        <v/>
      </c>
      <c r="L866" s="105" t="str">
        <f>IF(ISBLANK($D866),"",MATCH($K866,SEFA!$K:$K,0))</f>
        <v/>
      </c>
      <c r="M866" s="105" t="str">
        <f>IF(ISBLANK($D866),"",MATCH($K866,'RECEIVED FROM NONSTATE'!$L:$L,0))</f>
        <v/>
      </c>
      <c r="N866" s="100" t="str">
        <f t="shared" si="55"/>
        <v/>
      </c>
    </row>
    <row r="867" spans="1:14">
      <c r="A867" s="118" t="str">
        <f t="shared" si="52"/>
        <v/>
      </c>
      <c r="B867" s="25"/>
      <c r="C867" s="105" t="str">
        <f>IF($B867&gt;0,VLOOKUP($B867,'State Agencies 070824'!$H:$L,3,FALSE),"")</f>
        <v/>
      </c>
      <c r="D867" s="23"/>
      <c r="E867" s="28"/>
      <c r="F867" s="105" t="str">
        <f>IF($D867&gt;0,VLOOKUP($D867,'ALN 070824'!$A:$C,2,FALSE),"")</f>
        <v/>
      </c>
      <c r="G867" s="44"/>
      <c r="H867" s="26"/>
      <c r="J867" s="100" t="str">
        <f t="shared" si="53"/>
        <v/>
      </c>
      <c r="K867" s="100" t="str">
        <f t="shared" si="54"/>
        <v/>
      </c>
      <c r="L867" s="105" t="str">
        <f>IF(ISBLANK($D867),"",MATCH($K867,SEFA!$K:$K,0))</f>
        <v/>
      </c>
      <c r="M867" s="105" t="str">
        <f>IF(ISBLANK($D867),"",MATCH($K867,'RECEIVED FROM NONSTATE'!$L:$L,0))</f>
        <v/>
      </c>
      <c r="N867" s="100" t="str">
        <f t="shared" si="55"/>
        <v/>
      </c>
    </row>
    <row r="868" spans="1:14">
      <c r="A868" s="118" t="str">
        <f t="shared" si="52"/>
        <v/>
      </c>
      <c r="B868" s="25"/>
      <c r="C868" s="105" t="str">
        <f>IF($B868&gt;0,VLOOKUP($B868,'State Agencies 070824'!$H:$L,3,FALSE),"")</f>
        <v/>
      </c>
      <c r="D868" s="23"/>
      <c r="E868" s="28"/>
      <c r="F868" s="105" t="str">
        <f>IF($D868&gt;0,VLOOKUP($D868,'ALN 070824'!$A:$C,2,FALSE),"")</f>
        <v/>
      </c>
      <c r="G868" s="44"/>
      <c r="H868" s="26"/>
      <c r="J868" s="100" t="str">
        <f t="shared" si="53"/>
        <v/>
      </c>
      <c r="K868" s="100" t="str">
        <f t="shared" si="54"/>
        <v/>
      </c>
      <c r="L868" s="105" t="str">
        <f>IF(ISBLANK($D868),"",MATCH($K868,SEFA!$K:$K,0))</f>
        <v/>
      </c>
      <c r="M868" s="105" t="str">
        <f>IF(ISBLANK($D868),"",MATCH($K868,'RECEIVED FROM NONSTATE'!$L:$L,0))</f>
        <v/>
      </c>
      <c r="N868" s="100" t="str">
        <f t="shared" si="55"/>
        <v/>
      </c>
    </row>
    <row r="869" spans="1:14">
      <c r="A869" s="118" t="str">
        <f t="shared" si="52"/>
        <v/>
      </c>
      <c r="B869" s="25"/>
      <c r="C869" s="105" t="str">
        <f>IF($B869&gt;0,VLOOKUP($B869,'State Agencies 070824'!$H:$L,3,FALSE),"")</f>
        <v/>
      </c>
      <c r="D869" s="23"/>
      <c r="E869" s="28"/>
      <c r="F869" s="105" t="str">
        <f>IF($D869&gt;0,VLOOKUP($D869,'ALN 070824'!$A:$C,2,FALSE),"")</f>
        <v/>
      </c>
      <c r="G869" s="44"/>
      <c r="H869" s="26"/>
      <c r="J869" s="100" t="str">
        <f t="shared" si="53"/>
        <v/>
      </c>
      <c r="K869" s="100" t="str">
        <f t="shared" si="54"/>
        <v/>
      </c>
      <c r="L869" s="105" t="str">
        <f>IF(ISBLANK($D869),"",MATCH($K869,SEFA!$K:$K,0))</f>
        <v/>
      </c>
      <c r="M869" s="105" t="str">
        <f>IF(ISBLANK($D869),"",MATCH($K869,'RECEIVED FROM NONSTATE'!$L:$L,0))</f>
        <v/>
      </c>
      <c r="N869" s="100" t="str">
        <f t="shared" si="55"/>
        <v/>
      </c>
    </row>
    <row r="870" spans="1:14">
      <c r="A870" s="118" t="str">
        <f t="shared" si="52"/>
        <v/>
      </c>
      <c r="B870" s="25"/>
      <c r="C870" s="105" t="str">
        <f>IF($B870&gt;0,VLOOKUP($B870,'State Agencies 070824'!$H:$L,3,FALSE),"")</f>
        <v/>
      </c>
      <c r="D870" s="23"/>
      <c r="E870" s="28"/>
      <c r="F870" s="105" t="str">
        <f>IF($D870&gt;0,VLOOKUP($D870,'ALN 070824'!$A:$C,2,FALSE),"")</f>
        <v/>
      </c>
      <c r="G870" s="44"/>
      <c r="H870" s="26"/>
      <c r="J870" s="100" t="str">
        <f t="shared" si="53"/>
        <v/>
      </c>
      <c r="K870" s="100" t="str">
        <f t="shared" si="54"/>
        <v/>
      </c>
      <c r="L870" s="105" t="str">
        <f>IF(ISBLANK($D870),"",MATCH($K870,SEFA!$K:$K,0))</f>
        <v/>
      </c>
      <c r="M870" s="105" t="str">
        <f>IF(ISBLANK($D870),"",MATCH($K870,'RECEIVED FROM NONSTATE'!$L:$L,0))</f>
        <v/>
      </c>
      <c r="N870" s="100" t="str">
        <f t="shared" si="55"/>
        <v/>
      </c>
    </row>
    <row r="871" spans="1:14">
      <c r="A871" s="118" t="str">
        <f t="shared" si="52"/>
        <v/>
      </c>
      <c r="B871" s="25"/>
      <c r="C871" s="105" t="str">
        <f>IF($B871&gt;0,VLOOKUP($B871,'State Agencies 070824'!$H:$L,3,FALSE),"")</f>
        <v/>
      </c>
      <c r="D871" s="23"/>
      <c r="E871" s="28"/>
      <c r="F871" s="105" t="str">
        <f>IF($D871&gt;0,VLOOKUP($D871,'ALN 070824'!$A:$C,2,FALSE),"")</f>
        <v/>
      </c>
      <c r="G871" s="44"/>
      <c r="H871" s="26"/>
      <c r="J871" s="100" t="str">
        <f t="shared" si="53"/>
        <v/>
      </c>
      <c r="K871" s="100" t="str">
        <f t="shared" si="54"/>
        <v/>
      </c>
      <c r="L871" s="105" t="str">
        <f>IF(ISBLANK($D871),"",MATCH($K871,SEFA!$K:$K,0))</f>
        <v/>
      </c>
      <c r="M871" s="105" t="str">
        <f>IF(ISBLANK($D871),"",MATCH($K871,'RECEIVED FROM NONSTATE'!$L:$L,0))</f>
        <v/>
      </c>
      <c r="N871" s="100" t="str">
        <f t="shared" si="55"/>
        <v/>
      </c>
    </row>
    <row r="872" spans="1:14">
      <c r="A872" s="118" t="str">
        <f t="shared" si="52"/>
        <v/>
      </c>
      <c r="B872" s="25"/>
      <c r="C872" s="105" t="str">
        <f>IF($B872&gt;0,VLOOKUP($B872,'State Agencies 070824'!$H:$L,3,FALSE),"")</f>
        <v/>
      </c>
      <c r="D872" s="23"/>
      <c r="E872" s="28"/>
      <c r="F872" s="105" t="str">
        <f>IF($D872&gt;0,VLOOKUP($D872,'ALN 070824'!$A:$C,2,FALSE),"")</f>
        <v/>
      </c>
      <c r="G872" s="44"/>
      <c r="H872" s="26"/>
      <c r="J872" s="100" t="str">
        <f t="shared" si="53"/>
        <v/>
      </c>
      <c r="K872" s="100" t="str">
        <f t="shared" si="54"/>
        <v/>
      </c>
      <c r="L872" s="105" t="str">
        <f>IF(ISBLANK($D872),"",MATCH($K872,SEFA!$K:$K,0))</f>
        <v/>
      </c>
      <c r="M872" s="105" t="str">
        <f>IF(ISBLANK($D872),"",MATCH($K872,'RECEIVED FROM NONSTATE'!$L:$L,0))</f>
        <v/>
      </c>
      <c r="N872" s="100" t="str">
        <f t="shared" si="55"/>
        <v/>
      </c>
    </row>
    <row r="873" spans="1:14">
      <c r="A873" s="118" t="str">
        <f t="shared" si="52"/>
        <v/>
      </c>
      <c r="B873" s="25"/>
      <c r="C873" s="105" t="str">
        <f>IF($B873&gt;0,VLOOKUP($B873,'State Agencies 070824'!$H:$L,3,FALSE),"")</f>
        <v/>
      </c>
      <c r="D873" s="23"/>
      <c r="E873" s="28"/>
      <c r="F873" s="105" t="str">
        <f>IF($D873&gt;0,VLOOKUP($D873,'ALN 070824'!$A:$C,2,FALSE),"")</f>
        <v/>
      </c>
      <c r="G873" s="44"/>
      <c r="H873" s="26"/>
      <c r="J873" s="100" t="str">
        <f t="shared" si="53"/>
        <v/>
      </c>
      <c r="K873" s="100" t="str">
        <f t="shared" si="54"/>
        <v/>
      </c>
      <c r="L873" s="105" t="str">
        <f>IF(ISBLANK($D873),"",MATCH($K873,SEFA!$K:$K,0))</f>
        <v/>
      </c>
      <c r="M873" s="105" t="str">
        <f>IF(ISBLANK($D873),"",MATCH($K873,'RECEIVED FROM NONSTATE'!$L:$L,0))</f>
        <v/>
      </c>
      <c r="N873" s="100" t="str">
        <f t="shared" si="55"/>
        <v/>
      </c>
    </row>
    <row r="874" spans="1:14">
      <c r="A874" s="118" t="str">
        <f t="shared" si="52"/>
        <v/>
      </c>
      <c r="B874" s="25"/>
      <c r="C874" s="105" t="str">
        <f>IF($B874&gt;0,VLOOKUP($B874,'State Agencies 070824'!$H:$L,3,FALSE),"")</f>
        <v/>
      </c>
      <c r="D874" s="23"/>
      <c r="E874" s="28"/>
      <c r="F874" s="105" t="str">
        <f>IF($D874&gt;0,VLOOKUP($D874,'ALN 070824'!$A:$C,2,FALSE),"")</f>
        <v/>
      </c>
      <c r="G874" s="44"/>
      <c r="H874" s="26"/>
      <c r="J874" s="100" t="str">
        <f t="shared" si="53"/>
        <v/>
      </c>
      <c r="K874" s="100" t="str">
        <f t="shared" si="54"/>
        <v/>
      </c>
      <c r="L874" s="105" t="str">
        <f>IF(ISBLANK($D874),"",MATCH($K874,SEFA!$K:$K,0))</f>
        <v/>
      </c>
      <c r="M874" s="105" t="str">
        <f>IF(ISBLANK($D874),"",MATCH($K874,'RECEIVED FROM NONSTATE'!$L:$L,0))</f>
        <v/>
      </c>
      <c r="N874" s="100" t="str">
        <f t="shared" si="55"/>
        <v/>
      </c>
    </row>
    <row r="875" spans="1:14">
      <c r="A875" s="118" t="str">
        <f t="shared" si="52"/>
        <v/>
      </c>
      <c r="B875" s="25"/>
      <c r="C875" s="105" t="str">
        <f>IF($B875&gt;0,VLOOKUP($B875,'State Agencies 070824'!$H:$L,3,FALSE),"")</f>
        <v/>
      </c>
      <c r="D875" s="23"/>
      <c r="E875" s="28"/>
      <c r="F875" s="105" t="str">
        <f>IF($D875&gt;0,VLOOKUP($D875,'ALN 070824'!$A:$C,2,FALSE),"")</f>
        <v/>
      </c>
      <c r="G875" s="44"/>
      <c r="H875" s="26"/>
      <c r="J875" s="100" t="str">
        <f t="shared" si="53"/>
        <v/>
      </c>
      <c r="K875" s="100" t="str">
        <f t="shared" si="54"/>
        <v/>
      </c>
      <c r="L875" s="105" t="str">
        <f>IF(ISBLANK($D875),"",MATCH($K875,SEFA!$K:$K,0))</f>
        <v/>
      </c>
      <c r="M875" s="105" t="str">
        <f>IF(ISBLANK($D875),"",MATCH($K875,'RECEIVED FROM NONSTATE'!$L:$L,0))</f>
        <v/>
      </c>
      <c r="N875" s="100" t="str">
        <f t="shared" si="55"/>
        <v/>
      </c>
    </row>
    <row r="876" spans="1:14">
      <c r="A876" s="118" t="str">
        <f t="shared" si="52"/>
        <v/>
      </c>
      <c r="B876" s="25"/>
      <c r="C876" s="105" t="str">
        <f>IF($B876&gt;0,VLOOKUP($B876,'State Agencies 070824'!$H:$L,3,FALSE),"")</f>
        <v/>
      </c>
      <c r="D876" s="23"/>
      <c r="E876" s="28"/>
      <c r="F876" s="105" t="str">
        <f>IF($D876&gt;0,VLOOKUP($D876,'ALN 070824'!$A:$C,2,FALSE),"")</f>
        <v/>
      </c>
      <c r="G876" s="44"/>
      <c r="H876" s="26"/>
      <c r="J876" s="100" t="str">
        <f t="shared" si="53"/>
        <v/>
      </c>
      <c r="K876" s="100" t="str">
        <f t="shared" si="54"/>
        <v/>
      </c>
      <c r="L876" s="105" t="str">
        <f>IF(ISBLANK($D876),"",MATCH($K876,SEFA!$K:$K,0))</f>
        <v/>
      </c>
      <c r="M876" s="105" t="str">
        <f>IF(ISBLANK($D876),"",MATCH($K876,'RECEIVED FROM NONSTATE'!$L:$L,0))</f>
        <v/>
      </c>
      <c r="N876" s="100" t="str">
        <f t="shared" si="55"/>
        <v/>
      </c>
    </row>
    <row r="877" spans="1:14">
      <c r="A877" s="118" t="str">
        <f t="shared" si="52"/>
        <v/>
      </c>
      <c r="B877" s="25"/>
      <c r="C877" s="105" t="str">
        <f>IF($B877&gt;0,VLOOKUP($B877,'State Agencies 070824'!$H:$L,3,FALSE),"")</f>
        <v/>
      </c>
      <c r="D877" s="23"/>
      <c r="E877" s="28"/>
      <c r="F877" s="105" t="str">
        <f>IF($D877&gt;0,VLOOKUP($D877,'ALN 070824'!$A:$C,2,FALSE),"")</f>
        <v/>
      </c>
      <c r="G877" s="44"/>
      <c r="H877" s="26"/>
      <c r="J877" s="100" t="str">
        <f t="shared" si="53"/>
        <v/>
      </c>
      <c r="K877" s="100" t="str">
        <f t="shared" si="54"/>
        <v/>
      </c>
      <c r="L877" s="105" t="str">
        <f>IF(ISBLANK($D877),"",MATCH($K877,SEFA!$K:$K,0))</f>
        <v/>
      </c>
      <c r="M877" s="105" t="str">
        <f>IF(ISBLANK($D877),"",MATCH($K877,'RECEIVED FROM NONSTATE'!$L:$L,0))</f>
        <v/>
      </c>
      <c r="N877" s="100" t="str">
        <f t="shared" si="55"/>
        <v/>
      </c>
    </row>
    <row r="878" spans="1:14">
      <c r="A878" s="118" t="str">
        <f t="shared" si="52"/>
        <v/>
      </c>
      <c r="B878" s="25"/>
      <c r="C878" s="105" t="str">
        <f>IF($B878&gt;0,VLOOKUP($B878,'State Agencies 070824'!$H:$L,3,FALSE),"")</f>
        <v/>
      </c>
      <c r="D878" s="23"/>
      <c r="E878" s="28"/>
      <c r="F878" s="105" t="str">
        <f>IF($D878&gt;0,VLOOKUP($D878,'ALN 070824'!$A:$C,2,FALSE),"")</f>
        <v/>
      </c>
      <c r="G878" s="44"/>
      <c r="H878" s="26"/>
      <c r="J878" s="100" t="str">
        <f t="shared" si="53"/>
        <v/>
      </c>
      <c r="K878" s="100" t="str">
        <f t="shared" si="54"/>
        <v/>
      </c>
      <c r="L878" s="105" t="str">
        <f>IF(ISBLANK($D878),"",MATCH($K878,SEFA!$K:$K,0))</f>
        <v/>
      </c>
      <c r="M878" s="105" t="str">
        <f>IF(ISBLANK($D878),"",MATCH($K878,'RECEIVED FROM NONSTATE'!$L:$L,0))</f>
        <v/>
      </c>
      <c r="N878" s="100" t="str">
        <f t="shared" si="55"/>
        <v/>
      </c>
    </row>
    <row r="879" spans="1:14">
      <c r="A879" s="118" t="str">
        <f t="shared" si="52"/>
        <v/>
      </c>
      <c r="B879" s="25"/>
      <c r="C879" s="105" t="str">
        <f>IF($B879&gt;0,VLOOKUP($B879,'State Agencies 070824'!$H:$L,3,FALSE),"")</f>
        <v/>
      </c>
      <c r="D879" s="23"/>
      <c r="E879" s="28"/>
      <c r="F879" s="105" t="str">
        <f>IF($D879&gt;0,VLOOKUP($D879,'ALN 070824'!$A:$C,2,FALSE),"")</f>
        <v/>
      </c>
      <c r="G879" s="44"/>
      <c r="H879" s="26"/>
      <c r="J879" s="100" t="str">
        <f t="shared" si="53"/>
        <v/>
      </c>
      <c r="K879" s="100" t="str">
        <f t="shared" si="54"/>
        <v/>
      </c>
      <c r="L879" s="105" t="str">
        <f>IF(ISBLANK($D879),"",MATCH($K879,SEFA!$K:$K,0))</f>
        <v/>
      </c>
      <c r="M879" s="105" t="str">
        <f>IF(ISBLANK($D879),"",MATCH($K879,'RECEIVED FROM NONSTATE'!$L:$L,0))</f>
        <v/>
      </c>
      <c r="N879" s="100" t="str">
        <f t="shared" si="55"/>
        <v/>
      </c>
    </row>
    <row r="880" spans="1:14">
      <c r="A880" s="118" t="str">
        <f t="shared" si="52"/>
        <v/>
      </c>
      <c r="B880" s="25"/>
      <c r="C880" s="105" t="str">
        <f>IF($B880&gt;0,VLOOKUP($B880,'State Agencies 070824'!$H:$L,3,FALSE),"")</f>
        <v/>
      </c>
      <c r="D880" s="23"/>
      <c r="E880" s="28"/>
      <c r="F880" s="105" t="str">
        <f>IF($D880&gt;0,VLOOKUP($D880,'ALN 070824'!$A:$C,2,FALSE),"")</f>
        <v/>
      </c>
      <c r="G880" s="44"/>
      <c r="H880" s="26"/>
      <c r="J880" s="100" t="str">
        <f t="shared" si="53"/>
        <v/>
      </c>
      <c r="K880" s="100" t="str">
        <f t="shared" si="54"/>
        <v/>
      </c>
      <c r="L880" s="105" t="str">
        <f>IF(ISBLANK($D880),"",MATCH($K880,SEFA!$K:$K,0))</f>
        <v/>
      </c>
      <c r="M880" s="105" t="str">
        <f>IF(ISBLANK($D880),"",MATCH($K880,'RECEIVED FROM NONSTATE'!$L:$L,0))</f>
        <v/>
      </c>
      <c r="N880" s="100" t="str">
        <f t="shared" si="55"/>
        <v/>
      </c>
    </row>
    <row r="881" spans="1:14">
      <c r="A881" s="118" t="str">
        <f t="shared" si="52"/>
        <v/>
      </c>
      <c r="B881" s="25"/>
      <c r="C881" s="105" t="str">
        <f>IF($B881&gt;0,VLOOKUP($B881,'State Agencies 070824'!$H:$L,3,FALSE),"")</f>
        <v/>
      </c>
      <c r="D881" s="23"/>
      <c r="E881" s="28"/>
      <c r="F881" s="105" t="str">
        <f>IF($D881&gt;0,VLOOKUP($D881,'ALN 070824'!$A:$C,2,FALSE),"")</f>
        <v/>
      </c>
      <c r="G881" s="44"/>
      <c r="H881" s="26"/>
      <c r="J881" s="100" t="str">
        <f t="shared" si="53"/>
        <v/>
      </c>
      <c r="K881" s="100" t="str">
        <f t="shared" si="54"/>
        <v/>
      </c>
      <c r="L881" s="105" t="str">
        <f>IF(ISBLANK($D881),"",MATCH($K881,SEFA!$K:$K,0))</f>
        <v/>
      </c>
      <c r="M881" s="105" t="str">
        <f>IF(ISBLANK($D881),"",MATCH($K881,'RECEIVED FROM NONSTATE'!$L:$L,0))</f>
        <v/>
      </c>
      <c r="N881" s="100" t="str">
        <f t="shared" si="55"/>
        <v/>
      </c>
    </row>
    <row r="882" spans="1:14">
      <c r="A882" s="118" t="str">
        <f t="shared" si="52"/>
        <v/>
      </c>
      <c r="B882" s="25"/>
      <c r="C882" s="105" t="str">
        <f>IF($B882&gt;0,VLOOKUP($B882,'State Agencies 070824'!$H:$L,3,FALSE),"")</f>
        <v/>
      </c>
      <c r="D882" s="23"/>
      <c r="E882" s="28"/>
      <c r="F882" s="105" t="str">
        <f>IF($D882&gt;0,VLOOKUP($D882,'ALN 070824'!$A:$C,2,FALSE),"")</f>
        <v/>
      </c>
      <c r="G882" s="44"/>
      <c r="H882" s="26"/>
      <c r="J882" s="100" t="str">
        <f t="shared" si="53"/>
        <v/>
      </c>
      <c r="K882" s="100" t="str">
        <f t="shared" si="54"/>
        <v/>
      </c>
      <c r="L882" s="105" t="str">
        <f>IF(ISBLANK($D882),"",MATCH($K882,SEFA!$K:$K,0))</f>
        <v/>
      </c>
      <c r="M882" s="105" t="str">
        <f>IF(ISBLANK($D882),"",MATCH($K882,'RECEIVED FROM NONSTATE'!$L:$L,0))</f>
        <v/>
      </c>
      <c r="N882" s="100" t="str">
        <f t="shared" si="55"/>
        <v/>
      </c>
    </row>
    <row r="883" spans="1:14">
      <c r="A883" s="118" t="str">
        <f t="shared" si="52"/>
        <v/>
      </c>
      <c r="B883" s="25"/>
      <c r="C883" s="105" t="str">
        <f>IF($B883&gt;0,VLOOKUP($B883,'State Agencies 070824'!$H:$L,3,FALSE),"")</f>
        <v/>
      </c>
      <c r="D883" s="23"/>
      <c r="E883" s="28"/>
      <c r="F883" s="105" t="str">
        <f>IF($D883&gt;0,VLOOKUP($D883,'ALN 070824'!$A:$C,2,FALSE),"")</f>
        <v/>
      </c>
      <c r="G883" s="44"/>
      <c r="H883" s="26"/>
      <c r="J883" s="100" t="str">
        <f t="shared" si="53"/>
        <v/>
      </c>
      <c r="K883" s="100" t="str">
        <f t="shared" si="54"/>
        <v/>
      </c>
      <c r="L883" s="105" t="str">
        <f>IF(ISBLANK($D883),"",MATCH($K883,SEFA!$K:$K,0))</f>
        <v/>
      </c>
      <c r="M883" s="105" t="str">
        <f>IF(ISBLANK($D883),"",MATCH($K883,'RECEIVED FROM NONSTATE'!$L:$L,0))</f>
        <v/>
      </c>
      <c r="N883" s="100" t="str">
        <f t="shared" si="55"/>
        <v/>
      </c>
    </row>
    <row r="884" spans="1:14">
      <c r="A884" s="118" t="str">
        <f t="shared" si="52"/>
        <v/>
      </c>
      <c r="B884" s="25"/>
      <c r="C884" s="105" t="str">
        <f>IF($B884&gt;0,VLOOKUP($B884,'State Agencies 070824'!$H:$L,3,FALSE),"")</f>
        <v/>
      </c>
      <c r="D884" s="23"/>
      <c r="E884" s="28"/>
      <c r="F884" s="105" t="str">
        <f>IF($D884&gt;0,VLOOKUP($D884,'ALN 070824'!$A:$C,2,FALSE),"")</f>
        <v/>
      </c>
      <c r="G884" s="44"/>
      <c r="H884" s="26"/>
      <c r="J884" s="100" t="str">
        <f t="shared" si="53"/>
        <v/>
      </c>
      <c r="K884" s="100" t="str">
        <f t="shared" si="54"/>
        <v/>
      </c>
      <c r="L884" s="105" t="str">
        <f>IF(ISBLANK($D884),"",MATCH($K884,SEFA!$K:$K,0))</f>
        <v/>
      </c>
      <c r="M884" s="105" t="str">
        <f>IF(ISBLANK($D884),"",MATCH($K884,'RECEIVED FROM NONSTATE'!$L:$L,0))</f>
        <v/>
      </c>
      <c r="N884" s="100" t="str">
        <f t="shared" si="55"/>
        <v/>
      </c>
    </row>
    <row r="885" spans="1:14">
      <c r="A885" s="118" t="str">
        <f t="shared" si="52"/>
        <v/>
      </c>
      <c r="B885" s="25"/>
      <c r="C885" s="105" t="str">
        <f>IF($B885&gt;0,VLOOKUP($B885,'State Agencies 070824'!$H:$L,3,FALSE),"")</f>
        <v/>
      </c>
      <c r="D885" s="23"/>
      <c r="E885" s="28"/>
      <c r="F885" s="105" t="str">
        <f>IF($D885&gt;0,VLOOKUP($D885,'ALN 070824'!$A:$C,2,FALSE),"")</f>
        <v/>
      </c>
      <c r="G885" s="44"/>
      <c r="H885" s="26"/>
      <c r="J885" s="100" t="str">
        <f t="shared" si="53"/>
        <v/>
      </c>
      <c r="K885" s="100" t="str">
        <f t="shared" si="54"/>
        <v/>
      </c>
      <c r="L885" s="105" t="str">
        <f>IF(ISBLANK($D885),"",MATCH($K885,SEFA!$K:$K,0))</f>
        <v/>
      </c>
      <c r="M885" s="105" t="str">
        <f>IF(ISBLANK($D885),"",MATCH($K885,'RECEIVED FROM NONSTATE'!$L:$L,0))</f>
        <v/>
      </c>
      <c r="N885" s="100" t="str">
        <f t="shared" si="55"/>
        <v/>
      </c>
    </row>
    <row r="886" spans="1:14">
      <c r="A886" s="118" t="str">
        <f t="shared" si="52"/>
        <v/>
      </c>
      <c r="B886" s="25"/>
      <c r="C886" s="105" t="str">
        <f>IF($B886&gt;0,VLOOKUP($B886,'State Agencies 070824'!$H:$L,3,FALSE),"")</f>
        <v/>
      </c>
      <c r="D886" s="23"/>
      <c r="E886" s="28"/>
      <c r="F886" s="105" t="str">
        <f>IF($D886&gt;0,VLOOKUP($D886,'ALN 070824'!$A:$C,2,FALSE),"")</f>
        <v/>
      </c>
      <c r="G886" s="44"/>
      <c r="H886" s="26"/>
      <c r="J886" s="100" t="str">
        <f t="shared" si="53"/>
        <v/>
      </c>
      <c r="K886" s="100" t="str">
        <f t="shared" si="54"/>
        <v/>
      </c>
      <c r="L886" s="105" t="str">
        <f>IF(ISBLANK($D886),"",MATCH($K886,SEFA!$K:$K,0))</f>
        <v/>
      </c>
      <c r="M886" s="105" t="str">
        <f>IF(ISBLANK($D886),"",MATCH($K886,'RECEIVED FROM NONSTATE'!$L:$L,0))</f>
        <v/>
      </c>
      <c r="N886" s="100" t="str">
        <f t="shared" si="55"/>
        <v/>
      </c>
    </row>
    <row r="887" spans="1:14">
      <c r="A887" s="118" t="str">
        <f t="shared" si="52"/>
        <v/>
      </c>
      <c r="B887" s="25"/>
      <c r="C887" s="105" t="str">
        <f>IF($B887&gt;0,VLOOKUP($B887,'State Agencies 070824'!$H:$L,3,FALSE),"")</f>
        <v/>
      </c>
      <c r="D887" s="23"/>
      <c r="E887" s="28"/>
      <c r="F887" s="105" t="str">
        <f>IF($D887&gt;0,VLOOKUP($D887,'ALN 070824'!$A:$C,2,FALSE),"")</f>
        <v/>
      </c>
      <c r="G887" s="44"/>
      <c r="H887" s="26"/>
      <c r="J887" s="100" t="str">
        <f t="shared" si="53"/>
        <v/>
      </c>
      <c r="K887" s="100" t="str">
        <f t="shared" si="54"/>
        <v/>
      </c>
      <c r="L887" s="105" t="str">
        <f>IF(ISBLANK($D887),"",MATCH($K887,SEFA!$K:$K,0))</f>
        <v/>
      </c>
      <c r="M887" s="105" t="str">
        <f>IF(ISBLANK($D887),"",MATCH($K887,'RECEIVED FROM NONSTATE'!$L:$L,0))</f>
        <v/>
      </c>
      <c r="N887" s="100" t="str">
        <f t="shared" si="55"/>
        <v/>
      </c>
    </row>
    <row r="888" spans="1:14">
      <c r="A888" s="118" t="str">
        <f t="shared" si="52"/>
        <v/>
      </c>
      <c r="B888" s="25"/>
      <c r="C888" s="105" t="str">
        <f>IF($B888&gt;0,VLOOKUP($B888,'State Agencies 070824'!$H:$L,3,FALSE),"")</f>
        <v/>
      </c>
      <c r="D888" s="23"/>
      <c r="E888" s="28"/>
      <c r="F888" s="105" t="str">
        <f>IF($D888&gt;0,VLOOKUP($D888,'ALN 070824'!$A:$C,2,FALSE),"")</f>
        <v/>
      </c>
      <c r="G888" s="44"/>
      <c r="H888" s="26"/>
      <c r="J888" s="100" t="str">
        <f t="shared" si="53"/>
        <v/>
      </c>
      <c r="K888" s="100" t="str">
        <f t="shared" si="54"/>
        <v/>
      </c>
      <c r="L888" s="105" t="str">
        <f>IF(ISBLANK($D888),"",MATCH($K888,SEFA!$K:$K,0))</f>
        <v/>
      </c>
      <c r="M888" s="105" t="str">
        <f>IF(ISBLANK($D888),"",MATCH($K888,'RECEIVED FROM NONSTATE'!$L:$L,0))</f>
        <v/>
      </c>
      <c r="N888" s="100" t="str">
        <f t="shared" si="55"/>
        <v/>
      </c>
    </row>
    <row r="889" spans="1:14">
      <c r="A889" s="118" t="str">
        <f t="shared" si="52"/>
        <v/>
      </c>
      <c r="B889" s="25"/>
      <c r="C889" s="105" t="str">
        <f>IF($B889&gt;0,VLOOKUP($B889,'State Agencies 070824'!$H:$L,3,FALSE),"")</f>
        <v/>
      </c>
      <c r="D889" s="23"/>
      <c r="E889" s="28"/>
      <c r="F889" s="105" t="str">
        <f>IF($D889&gt;0,VLOOKUP($D889,'ALN 070824'!$A:$C,2,FALSE),"")</f>
        <v/>
      </c>
      <c r="G889" s="44"/>
      <c r="H889" s="26"/>
      <c r="J889" s="100" t="str">
        <f t="shared" si="53"/>
        <v/>
      </c>
      <c r="K889" s="100" t="str">
        <f t="shared" si="54"/>
        <v/>
      </c>
      <c r="L889" s="105" t="str">
        <f>IF(ISBLANK($D889),"",MATCH($K889,SEFA!$K:$K,0))</f>
        <v/>
      </c>
      <c r="M889" s="105" t="str">
        <f>IF(ISBLANK($D889),"",MATCH($K889,'RECEIVED FROM NONSTATE'!$L:$L,0))</f>
        <v/>
      </c>
      <c r="N889" s="100" t="str">
        <f t="shared" si="55"/>
        <v/>
      </c>
    </row>
    <row r="890" spans="1:14">
      <c r="A890" s="118" t="str">
        <f t="shared" si="52"/>
        <v/>
      </c>
      <c r="B890" s="25"/>
      <c r="C890" s="105" t="str">
        <f>IF($B890&gt;0,VLOOKUP($B890,'State Agencies 070824'!$H:$L,3,FALSE),"")</f>
        <v/>
      </c>
      <c r="D890" s="23"/>
      <c r="E890" s="28"/>
      <c r="F890" s="105" t="str">
        <f>IF($D890&gt;0,VLOOKUP($D890,'ALN 070824'!$A:$C,2,FALSE),"")</f>
        <v/>
      </c>
      <c r="G890" s="44"/>
      <c r="H890" s="26"/>
      <c r="J890" s="100" t="str">
        <f t="shared" si="53"/>
        <v/>
      </c>
      <c r="K890" s="100" t="str">
        <f t="shared" si="54"/>
        <v/>
      </c>
      <c r="L890" s="105" t="str">
        <f>IF(ISBLANK($D890),"",MATCH($K890,SEFA!$K:$K,0))</f>
        <v/>
      </c>
      <c r="M890" s="105" t="str">
        <f>IF(ISBLANK($D890),"",MATCH($K890,'RECEIVED FROM NONSTATE'!$L:$L,0))</f>
        <v/>
      </c>
      <c r="N890" s="100" t="str">
        <f t="shared" si="55"/>
        <v/>
      </c>
    </row>
    <row r="891" spans="1:14">
      <c r="A891" s="118" t="str">
        <f t="shared" si="52"/>
        <v/>
      </c>
      <c r="B891" s="25"/>
      <c r="C891" s="105" t="str">
        <f>IF($B891&gt;0,VLOOKUP($B891,'State Agencies 070824'!$H:$L,3,FALSE),"")</f>
        <v/>
      </c>
      <c r="D891" s="23"/>
      <c r="E891" s="28"/>
      <c r="F891" s="105" t="str">
        <f>IF($D891&gt;0,VLOOKUP($D891,'ALN 070824'!$A:$C,2,FALSE),"")</f>
        <v/>
      </c>
      <c r="G891" s="44"/>
      <c r="H891" s="26"/>
      <c r="J891" s="100" t="str">
        <f t="shared" si="53"/>
        <v/>
      </c>
      <c r="K891" s="100" t="str">
        <f t="shared" si="54"/>
        <v/>
      </c>
      <c r="L891" s="105" t="str">
        <f>IF(ISBLANK($D891),"",MATCH($K891,SEFA!$K:$K,0))</f>
        <v/>
      </c>
      <c r="M891" s="105" t="str">
        <f>IF(ISBLANK($D891),"",MATCH($K891,'RECEIVED FROM NONSTATE'!$L:$L,0))</f>
        <v/>
      </c>
      <c r="N891" s="100" t="str">
        <f t="shared" si="55"/>
        <v/>
      </c>
    </row>
    <row r="892" spans="1:14">
      <c r="A892" s="118" t="str">
        <f t="shared" si="52"/>
        <v/>
      </c>
      <c r="B892" s="25"/>
      <c r="C892" s="105" t="str">
        <f>IF($B892&gt;0,VLOOKUP($B892,'State Agencies 070824'!$H:$L,3,FALSE),"")</f>
        <v/>
      </c>
      <c r="D892" s="23"/>
      <c r="E892" s="28"/>
      <c r="F892" s="105" t="str">
        <f>IF($D892&gt;0,VLOOKUP($D892,'ALN 070824'!$A:$C,2,FALSE),"")</f>
        <v/>
      </c>
      <c r="G892" s="44"/>
      <c r="H892" s="26"/>
      <c r="J892" s="100" t="str">
        <f t="shared" si="53"/>
        <v/>
      </c>
      <c r="K892" s="100" t="str">
        <f t="shared" si="54"/>
        <v/>
      </c>
      <c r="L892" s="105" t="str">
        <f>IF(ISBLANK($D892),"",MATCH($K892,SEFA!$K:$K,0))</f>
        <v/>
      </c>
      <c r="M892" s="105" t="str">
        <f>IF(ISBLANK($D892),"",MATCH($K892,'RECEIVED FROM NONSTATE'!$L:$L,0))</f>
        <v/>
      </c>
      <c r="N892" s="100" t="str">
        <f t="shared" si="55"/>
        <v/>
      </c>
    </row>
    <row r="893" spans="1:14">
      <c r="A893" s="118" t="str">
        <f t="shared" si="52"/>
        <v/>
      </c>
      <c r="B893" s="25"/>
      <c r="C893" s="105" t="str">
        <f>IF($B893&gt;0,VLOOKUP($B893,'State Agencies 070824'!$H:$L,3,FALSE),"")</f>
        <v/>
      </c>
      <c r="D893" s="23"/>
      <c r="E893" s="28"/>
      <c r="F893" s="105" t="str">
        <f>IF($D893&gt;0,VLOOKUP($D893,'ALN 070824'!$A:$C,2,FALSE),"")</f>
        <v/>
      </c>
      <c r="G893" s="44"/>
      <c r="H893" s="26"/>
      <c r="J893" s="100" t="str">
        <f t="shared" si="53"/>
        <v/>
      </c>
      <c r="K893" s="100" t="str">
        <f t="shared" si="54"/>
        <v/>
      </c>
      <c r="L893" s="105" t="str">
        <f>IF(ISBLANK($D893),"",MATCH($K893,SEFA!$K:$K,0))</f>
        <v/>
      </c>
      <c r="M893" s="105" t="str">
        <f>IF(ISBLANK($D893),"",MATCH($K893,'RECEIVED FROM NONSTATE'!$L:$L,0))</f>
        <v/>
      </c>
      <c r="N893" s="100" t="str">
        <f t="shared" si="55"/>
        <v/>
      </c>
    </row>
    <row r="894" spans="1:14">
      <c r="A894" s="118" t="str">
        <f t="shared" si="52"/>
        <v/>
      </c>
      <c r="B894" s="25"/>
      <c r="C894" s="105" t="str">
        <f>IF($B894&gt;0,VLOOKUP($B894,'State Agencies 070824'!$H:$L,3,FALSE),"")</f>
        <v/>
      </c>
      <c r="D894" s="23"/>
      <c r="E894" s="28"/>
      <c r="F894" s="105" t="str">
        <f>IF($D894&gt;0,VLOOKUP($D894,'ALN 070824'!$A:$C,2,FALSE),"")</f>
        <v/>
      </c>
      <c r="G894" s="44"/>
      <c r="H894" s="26"/>
      <c r="J894" s="100" t="str">
        <f t="shared" si="53"/>
        <v/>
      </c>
      <c r="K894" s="100" t="str">
        <f t="shared" si="54"/>
        <v/>
      </c>
      <c r="L894" s="105" t="str">
        <f>IF(ISBLANK($D894),"",MATCH($K894,SEFA!$K:$K,0))</f>
        <v/>
      </c>
      <c r="M894" s="105" t="str">
        <f>IF(ISBLANK($D894),"",MATCH($K894,'RECEIVED FROM NONSTATE'!$L:$L,0))</f>
        <v/>
      </c>
      <c r="N894" s="100" t="str">
        <f t="shared" si="55"/>
        <v/>
      </c>
    </row>
    <row r="895" spans="1:14">
      <c r="A895" s="118" t="str">
        <f t="shared" si="52"/>
        <v/>
      </c>
      <c r="B895" s="25"/>
      <c r="C895" s="105" t="str">
        <f>IF($B895&gt;0,VLOOKUP($B895,'State Agencies 070824'!$H:$L,3,FALSE),"")</f>
        <v/>
      </c>
      <c r="D895" s="23"/>
      <c r="E895" s="28"/>
      <c r="F895" s="105" t="str">
        <f>IF($D895&gt;0,VLOOKUP($D895,'ALN 070824'!$A:$C,2,FALSE),"")</f>
        <v/>
      </c>
      <c r="G895" s="44"/>
      <c r="H895" s="26"/>
      <c r="J895" s="100" t="str">
        <f t="shared" si="53"/>
        <v/>
      </c>
      <c r="K895" s="100" t="str">
        <f t="shared" si="54"/>
        <v/>
      </c>
      <c r="L895" s="105" t="str">
        <f>IF(ISBLANK($D895),"",MATCH($K895,SEFA!$K:$K,0))</f>
        <v/>
      </c>
      <c r="M895" s="105" t="str">
        <f>IF(ISBLANK($D895),"",MATCH($K895,'RECEIVED FROM NONSTATE'!$L:$L,0))</f>
        <v/>
      </c>
      <c r="N895" s="100" t="str">
        <f t="shared" si="55"/>
        <v/>
      </c>
    </row>
    <row r="896" spans="1:14">
      <c r="A896" s="118" t="str">
        <f t="shared" si="52"/>
        <v/>
      </c>
      <c r="B896" s="25"/>
      <c r="C896" s="105" t="str">
        <f>IF($B896&gt;0,VLOOKUP($B896,'State Agencies 070824'!$H:$L,3,FALSE),"")</f>
        <v/>
      </c>
      <c r="D896" s="23"/>
      <c r="E896" s="28"/>
      <c r="F896" s="105" t="str">
        <f>IF($D896&gt;0,VLOOKUP($D896,'ALN 070824'!$A:$C,2,FALSE),"")</f>
        <v/>
      </c>
      <c r="G896" s="44"/>
      <c r="H896" s="26"/>
      <c r="J896" s="100" t="str">
        <f t="shared" si="53"/>
        <v/>
      </c>
      <c r="K896" s="100" t="str">
        <f t="shared" si="54"/>
        <v/>
      </c>
      <c r="L896" s="105" t="str">
        <f>IF(ISBLANK($D896),"",MATCH($K896,SEFA!$K:$K,0))</f>
        <v/>
      </c>
      <c r="M896" s="105" t="str">
        <f>IF(ISBLANK($D896),"",MATCH($K896,'RECEIVED FROM NONSTATE'!$L:$L,0))</f>
        <v/>
      </c>
      <c r="N896" s="100" t="str">
        <f t="shared" si="55"/>
        <v/>
      </c>
    </row>
    <row r="897" spans="1:14">
      <c r="A897" s="118" t="str">
        <f t="shared" si="52"/>
        <v/>
      </c>
      <c r="B897" s="25"/>
      <c r="C897" s="105" t="str">
        <f>IF($B897&gt;0,VLOOKUP($B897,'State Agencies 070824'!$H:$L,3,FALSE),"")</f>
        <v/>
      </c>
      <c r="D897" s="23"/>
      <c r="E897" s="28"/>
      <c r="F897" s="105" t="str">
        <f>IF($D897&gt;0,VLOOKUP($D897,'ALN 070824'!$A:$C,2,FALSE),"")</f>
        <v/>
      </c>
      <c r="G897" s="44"/>
      <c r="H897" s="26"/>
      <c r="J897" s="100" t="str">
        <f t="shared" si="53"/>
        <v/>
      </c>
      <c r="K897" s="100" t="str">
        <f t="shared" si="54"/>
        <v/>
      </c>
      <c r="L897" s="105" t="str">
        <f>IF(ISBLANK($D897),"",MATCH($K897,SEFA!$K:$K,0))</f>
        <v/>
      </c>
      <c r="M897" s="105" t="str">
        <f>IF(ISBLANK($D897),"",MATCH($K897,'RECEIVED FROM NONSTATE'!$L:$L,0))</f>
        <v/>
      </c>
      <c r="N897" s="100" t="str">
        <f t="shared" si="55"/>
        <v/>
      </c>
    </row>
    <row r="898" spans="1:14">
      <c r="A898" s="118" t="str">
        <f t="shared" si="52"/>
        <v/>
      </c>
      <c r="B898" s="25"/>
      <c r="C898" s="105" t="str">
        <f>IF($B898&gt;0,VLOOKUP($B898,'State Agencies 070824'!$H:$L,3,FALSE),"")</f>
        <v/>
      </c>
      <c r="D898" s="23"/>
      <c r="E898" s="28"/>
      <c r="F898" s="105" t="str">
        <f>IF($D898&gt;0,VLOOKUP($D898,'ALN 070824'!$A:$C,2,FALSE),"")</f>
        <v/>
      </c>
      <c r="G898" s="44"/>
      <c r="H898" s="26"/>
      <c r="J898" s="100" t="str">
        <f t="shared" si="53"/>
        <v/>
      </c>
      <c r="K898" s="100" t="str">
        <f t="shared" si="54"/>
        <v/>
      </c>
      <c r="L898" s="105" t="str">
        <f>IF(ISBLANK($D898),"",MATCH($K898,SEFA!$K:$K,0))</f>
        <v/>
      </c>
      <c r="M898" s="105" t="str">
        <f>IF(ISBLANK($D898),"",MATCH($K898,'RECEIVED FROM NONSTATE'!$L:$L,0))</f>
        <v/>
      </c>
      <c r="N898" s="100" t="str">
        <f t="shared" si="55"/>
        <v/>
      </c>
    </row>
    <row r="899" spans="1:14">
      <c r="A899" s="118" t="str">
        <f t="shared" si="52"/>
        <v/>
      </c>
      <c r="B899" s="25"/>
      <c r="C899" s="105" t="str">
        <f>IF($B899&gt;0,VLOOKUP($B899,'State Agencies 070824'!$H:$L,3,FALSE),"")</f>
        <v/>
      </c>
      <c r="D899" s="23"/>
      <c r="E899" s="28"/>
      <c r="F899" s="105" t="str">
        <f>IF($D899&gt;0,VLOOKUP($D899,'ALN 070824'!$A:$C,2,FALSE),"")</f>
        <v/>
      </c>
      <c r="G899" s="44"/>
      <c r="H899" s="26"/>
      <c r="J899" s="100" t="str">
        <f t="shared" si="53"/>
        <v/>
      </c>
      <c r="K899" s="100" t="str">
        <f t="shared" si="54"/>
        <v/>
      </c>
      <c r="L899" s="105" t="str">
        <f>IF(ISBLANK($D899),"",MATCH($K899,SEFA!$K:$K,0))</f>
        <v/>
      </c>
      <c r="M899" s="105" t="str">
        <f>IF(ISBLANK($D899),"",MATCH($K899,'RECEIVED FROM NONSTATE'!$L:$L,0))</f>
        <v/>
      </c>
      <c r="N899" s="100" t="str">
        <f t="shared" si="55"/>
        <v/>
      </c>
    </row>
    <row r="900" spans="1:14">
      <c r="A900" s="118" t="str">
        <f t="shared" si="52"/>
        <v/>
      </c>
      <c r="B900" s="25"/>
      <c r="C900" s="105" t="str">
        <f>IF($B900&gt;0,VLOOKUP($B900,'State Agencies 070824'!$H:$L,3,FALSE),"")</f>
        <v/>
      </c>
      <c r="D900" s="23"/>
      <c r="E900" s="28"/>
      <c r="F900" s="105" t="str">
        <f>IF($D900&gt;0,VLOOKUP($D900,'ALN 070824'!$A:$C,2,FALSE),"")</f>
        <v/>
      </c>
      <c r="G900" s="44"/>
      <c r="H900" s="26"/>
      <c r="J900" s="100" t="str">
        <f t="shared" si="53"/>
        <v/>
      </c>
      <c r="K900" s="100" t="str">
        <f t="shared" si="54"/>
        <v/>
      </c>
      <c r="L900" s="105" t="str">
        <f>IF(ISBLANK($D900),"",MATCH($K900,SEFA!$K:$K,0))</f>
        <v/>
      </c>
      <c r="M900" s="105" t="str">
        <f>IF(ISBLANK($D900),"",MATCH($K900,'RECEIVED FROM NONSTATE'!$L:$L,0))</f>
        <v/>
      </c>
      <c r="N900" s="100" t="str">
        <f t="shared" si="55"/>
        <v/>
      </c>
    </row>
    <row r="901" spans="1:14">
      <c r="A901" s="118" t="str">
        <f t="shared" si="52"/>
        <v/>
      </c>
      <c r="B901" s="25"/>
      <c r="C901" s="105" t="str">
        <f>IF($B901&gt;0,VLOOKUP($B901,'State Agencies 070824'!$H:$L,3,FALSE),"")</f>
        <v/>
      </c>
      <c r="D901" s="23"/>
      <c r="E901" s="28"/>
      <c r="F901" s="105" t="str">
        <f>IF($D901&gt;0,VLOOKUP($D901,'ALN 070824'!$A:$C,2,FALSE),"")</f>
        <v/>
      </c>
      <c r="G901" s="44"/>
      <c r="H901" s="26"/>
      <c r="J901" s="100" t="str">
        <f t="shared" si="53"/>
        <v/>
      </c>
      <c r="K901" s="100" t="str">
        <f t="shared" si="54"/>
        <v/>
      </c>
      <c r="L901" s="105" t="str">
        <f>IF(ISBLANK($D901),"",MATCH($K901,SEFA!$K:$K,0))</f>
        <v/>
      </c>
      <c r="M901" s="105" t="str">
        <f>IF(ISBLANK($D901),"",MATCH($K901,'RECEIVED FROM NONSTATE'!$L:$L,0))</f>
        <v/>
      </c>
      <c r="N901" s="100" t="str">
        <f t="shared" si="55"/>
        <v/>
      </c>
    </row>
    <row r="902" spans="1:14">
      <c r="A902" s="118" t="str">
        <f t="shared" si="52"/>
        <v/>
      </c>
      <c r="B902" s="25"/>
      <c r="C902" s="105" t="str">
        <f>IF($B902&gt;0,VLOOKUP($B902,'State Agencies 070824'!$H:$L,3,FALSE),"")</f>
        <v/>
      </c>
      <c r="D902" s="23"/>
      <c r="E902" s="28"/>
      <c r="F902" s="105" t="str">
        <f>IF($D902&gt;0,VLOOKUP($D902,'ALN 070824'!$A:$C,2,FALSE),"")</f>
        <v/>
      </c>
      <c r="G902" s="44"/>
      <c r="H902" s="26"/>
      <c r="J902" s="100" t="str">
        <f t="shared" si="53"/>
        <v/>
      </c>
      <c r="K902" s="100" t="str">
        <f t="shared" si="54"/>
        <v/>
      </c>
      <c r="L902" s="105" t="str">
        <f>IF(ISBLANK($D902),"",MATCH($K902,SEFA!$K:$K,0))</f>
        <v/>
      </c>
      <c r="M902" s="105" t="str">
        <f>IF(ISBLANK($D902),"",MATCH($K902,'RECEIVED FROM NONSTATE'!$L:$L,0))</f>
        <v/>
      </c>
      <c r="N902" s="100" t="str">
        <f t="shared" si="55"/>
        <v/>
      </c>
    </row>
    <row r="903" spans="1:14">
      <c r="A903" s="118" t="str">
        <f t="shared" si="52"/>
        <v/>
      </c>
      <c r="B903" s="25"/>
      <c r="C903" s="105" t="str">
        <f>IF($B903&gt;0,VLOOKUP($B903,'State Agencies 070824'!$H:$L,3,FALSE),"")</f>
        <v/>
      </c>
      <c r="D903" s="23"/>
      <c r="E903" s="28"/>
      <c r="F903" s="105" t="str">
        <f>IF($D903&gt;0,VLOOKUP($D903,'ALN 070824'!$A:$C,2,FALSE),"")</f>
        <v/>
      </c>
      <c r="G903" s="44"/>
      <c r="H903" s="26"/>
      <c r="J903" s="100" t="str">
        <f t="shared" si="53"/>
        <v/>
      </c>
      <c r="K903" s="100" t="str">
        <f t="shared" si="54"/>
        <v/>
      </c>
      <c r="L903" s="105" t="str">
        <f>IF(ISBLANK($D903),"",MATCH($K903,SEFA!$K:$K,0))</f>
        <v/>
      </c>
      <c r="M903" s="105" t="str">
        <f>IF(ISBLANK($D903),"",MATCH($K903,'RECEIVED FROM NONSTATE'!$L:$L,0))</f>
        <v/>
      </c>
      <c r="N903" s="100" t="str">
        <f t="shared" si="55"/>
        <v/>
      </c>
    </row>
    <row r="904" spans="1:14">
      <c r="A904" s="118" t="str">
        <f t="shared" si="52"/>
        <v/>
      </c>
      <c r="B904" s="25"/>
      <c r="C904" s="105" t="str">
        <f>IF($B904&gt;0,VLOOKUP($B904,'State Agencies 070824'!$H:$L,3,FALSE),"")</f>
        <v/>
      </c>
      <c r="D904" s="23"/>
      <c r="E904" s="28"/>
      <c r="F904" s="105" t="str">
        <f>IF($D904&gt;0,VLOOKUP($D904,'ALN 070824'!$A:$C,2,FALSE),"")</f>
        <v/>
      </c>
      <c r="G904" s="44"/>
      <c r="H904" s="26"/>
      <c r="J904" s="100" t="str">
        <f t="shared" si="53"/>
        <v/>
      </c>
      <c r="K904" s="100" t="str">
        <f t="shared" si="54"/>
        <v/>
      </c>
      <c r="L904" s="105" t="str">
        <f>IF(ISBLANK($D904),"",MATCH($K904,SEFA!$K:$K,0))</f>
        <v/>
      </c>
      <c r="M904" s="105" t="str">
        <f>IF(ISBLANK($D904),"",MATCH($K904,'RECEIVED FROM NONSTATE'!$L:$L,0))</f>
        <v/>
      </c>
      <c r="N904" s="100" t="str">
        <f t="shared" si="55"/>
        <v/>
      </c>
    </row>
    <row r="905" spans="1:14">
      <c r="A905" s="118" t="str">
        <f t="shared" ref="A905:A968" si="56">IF($B905=0,"",$B$2)</f>
        <v/>
      </c>
      <c r="B905" s="25"/>
      <c r="C905" s="105" t="str">
        <f>IF($B905&gt;0,VLOOKUP($B905,'State Agencies 070824'!$H:$L,3,FALSE),"")</f>
        <v/>
      </c>
      <c r="D905" s="23"/>
      <c r="E905" s="28"/>
      <c r="F905" s="105" t="str">
        <f>IF($D905&gt;0,VLOOKUP($D905,'ALN 070824'!$A:$C,2,FALSE),"")</f>
        <v/>
      </c>
      <c r="G905" s="44"/>
      <c r="H905" s="26"/>
      <c r="J905" s="100" t="str">
        <f t="shared" ref="J905:J968" si="57">IF(OR(D905="84.425",D905="84.032"),"Please complete the ALN with alpha character.",IFERROR(IF(AND(F905="Other Assistance",ISBLANK(H905)),"Program Name required, please provide the Other ID Number (if applicable).",""),""))</f>
        <v/>
      </c>
      <c r="K905" s="100" t="str">
        <f t="shared" ref="K905:K968" si="58">CONCATENATE($D905,$E905)</f>
        <v/>
      </c>
      <c r="L905" s="105" t="str">
        <f>IF(ISBLANK($D905),"",MATCH($K905,SEFA!$K:$K,0))</f>
        <v/>
      </c>
      <c r="M905" s="105" t="str">
        <f>IF(ISBLANK($D905),"",MATCH($K905,'RECEIVED FROM NONSTATE'!$L:$L,0))</f>
        <v/>
      </c>
      <c r="N905" s="100" t="str">
        <f t="shared" ref="N905:N968" si="59">CONCATENATE($B905,$D905,$E905,$H905)</f>
        <v/>
      </c>
    </row>
    <row r="906" spans="1:14">
      <c r="A906" s="118" t="str">
        <f t="shared" si="56"/>
        <v/>
      </c>
      <c r="B906" s="25"/>
      <c r="C906" s="105" t="str">
        <f>IF($B906&gt;0,VLOOKUP($B906,'State Agencies 070824'!$H:$L,3,FALSE),"")</f>
        <v/>
      </c>
      <c r="D906" s="23"/>
      <c r="E906" s="28"/>
      <c r="F906" s="105" t="str">
        <f>IF($D906&gt;0,VLOOKUP($D906,'ALN 070824'!$A:$C,2,FALSE),"")</f>
        <v/>
      </c>
      <c r="G906" s="44"/>
      <c r="H906" s="26"/>
      <c r="J906" s="100" t="str">
        <f t="shared" si="57"/>
        <v/>
      </c>
      <c r="K906" s="100" t="str">
        <f t="shared" si="58"/>
        <v/>
      </c>
      <c r="L906" s="105" t="str">
        <f>IF(ISBLANK($D906),"",MATCH($K906,SEFA!$K:$K,0))</f>
        <v/>
      </c>
      <c r="M906" s="105" t="str">
        <f>IF(ISBLANK($D906),"",MATCH($K906,'RECEIVED FROM NONSTATE'!$L:$L,0))</f>
        <v/>
      </c>
      <c r="N906" s="100" t="str">
        <f t="shared" si="59"/>
        <v/>
      </c>
    </row>
    <row r="907" spans="1:14">
      <c r="A907" s="118" t="str">
        <f t="shared" si="56"/>
        <v/>
      </c>
      <c r="B907" s="25"/>
      <c r="C907" s="105" t="str">
        <f>IF($B907&gt;0,VLOOKUP($B907,'State Agencies 070824'!$H:$L,3,FALSE),"")</f>
        <v/>
      </c>
      <c r="D907" s="23"/>
      <c r="E907" s="28"/>
      <c r="F907" s="105" t="str">
        <f>IF($D907&gt;0,VLOOKUP($D907,'ALN 070824'!$A:$C,2,FALSE),"")</f>
        <v/>
      </c>
      <c r="G907" s="44"/>
      <c r="H907" s="26"/>
      <c r="J907" s="100" t="str">
        <f t="shared" si="57"/>
        <v/>
      </c>
      <c r="K907" s="100" t="str">
        <f t="shared" si="58"/>
        <v/>
      </c>
      <c r="L907" s="105" t="str">
        <f>IF(ISBLANK($D907),"",MATCH($K907,SEFA!$K:$K,0))</f>
        <v/>
      </c>
      <c r="M907" s="105" t="str">
        <f>IF(ISBLANK($D907),"",MATCH($K907,'RECEIVED FROM NONSTATE'!$L:$L,0))</f>
        <v/>
      </c>
      <c r="N907" s="100" t="str">
        <f t="shared" si="59"/>
        <v/>
      </c>
    </row>
    <row r="908" spans="1:14">
      <c r="A908" s="118" t="str">
        <f t="shared" si="56"/>
        <v/>
      </c>
      <c r="B908" s="25"/>
      <c r="C908" s="105" t="str">
        <f>IF($B908&gt;0,VLOOKUP($B908,'State Agencies 070824'!$H:$L,3,FALSE),"")</f>
        <v/>
      </c>
      <c r="D908" s="23"/>
      <c r="E908" s="28"/>
      <c r="F908" s="105" t="str">
        <f>IF($D908&gt;0,VLOOKUP($D908,'ALN 070824'!$A:$C,2,FALSE),"")</f>
        <v/>
      </c>
      <c r="G908" s="44"/>
      <c r="H908" s="26"/>
      <c r="J908" s="100" t="str">
        <f t="shared" si="57"/>
        <v/>
      </c>
      <c r="K908" s="100" t="str">
        <f t="shared" si="58"/>
        <v/>
      </c>
      <c r="L908" s="105" t="str">
        <f>IF(ISBLANK($D908),"",MATCH($K908,SEFA!$K:$K,0))</f>
        <v/>
      </c>
      <c r="M908" s="105" t="str">
        <f>IF(ISBLANK($D908),"",MATCH($K908,'RECEIVED FROM NONSTATE'!$L:$L,0))</f>
        <v/>
      </c>
      <c r="N908" s="100" t="str">
        <f t="shared" si="59"/>
        <v/>
      </c>
    </row>
    <row r="909" spans="1:14">
      <c r="A909" s="118" t="str">
        <f t="shared" si="56"/>
        <v/>
      </c>
      <c r="B909" s="25"/>
      <c r="C909" s="105" t="str">
        <f>IF($B909&gt;0,VLOOKUP($B909,'State Agencies 070824'!$H:$L,3,FALSE),"")</f>
        <v/>
      </c>
      <c r="D909" s="23"/>
      <c r="E909" s="28"/>
      <c r="F909" s="105" t="str">
        <f>IF($D909&gt;0,VLOOKUP($D909,'ALN 070824'!$A:$C,2,FALSE),"")</f>
        <v/>
      </c>
      <c r="G909" s="44"/>
      <c r="H909" s="26"/>
      <c r="J909" s="100" t="str">
        <f t="shared" si="57"/>
        <v/>
      </c>
      <c r="K909" s="100" t="str">
        <f t="shared" si="58"/>
        <v/>
      </c>
      <c r="L909" s="105" t="str">
        <f>IF(ISBLANK($D909),"",MATCH($K909,SEFA!$K:$K,0))</f>
        <v/>
      </c>
      <c r="M909" s="105" t="str">
        <f>IF(ISBLANK($D909),"",MATCH($K909,'RECEIVED FROM NONSTATE'!$L:$L,0))</f>
        <v/>
      </c>
      <c r="N909" s="100" t="str">
        <f t="shared" si="59"/>
        <v/>
      </c>
    </row>
    <row r="910" spans="1:14">
      <c r="A910" s="118" t="str">
        <f t="shared" si="56"/>
        <v/>
      </c>
      <c r="B910" s="25"/>
      <c r="C910" s="105" t="str">
        <f>IF($B910&gt;0,VLOOKUP($B910,'State Agencies 070824'!$H:$L,3,FALSE),"")</f>
        <v/>
      </c>
      <c r="D910" s="23"/>
      <c r="E910" s="28"/>
      <c r="F910" s="105" t="str">
        <f>IF($D910&gt;0,VLOOKUP($D910,'ALN 070824'!$A:$C,2,FALSE),"")</f>
        <v/>
      </c>
      <c r="G910" s="44"/>
      <c r="H910" s="26"/>
      <c r="J910" s="100" t="str">
        <f t="shared" si="57"/>
        <v/>
      </c>
      <c r="K910" s="100" t="str">
        <f t="shared" si="58"/>
        <v/>
      </c>
      <c r="L910" s="105" t="str">
        <f>IF(ISBLANK($D910),"",MATCH($K910,SEFA!$K:$K,0))</f>
        <v/>
      </c>
      <c r="M910" s="105" t="str">
        <f>IF(ISBLANK($D910),"",MATCH($K910,'RECEIVED FROM NONSTATE'!$L:$L,0))</f>
        <v/>
      </c>
      <c r="N910" s="100" t="str">
        <f t="shared" si="59"/>
        <v/>
      </c>
    </row>
    <row r="911" spans="1:14">
      <c r="A911" s="118" t="str">
        <f t="shared" si="56"/>
        <v/>
      </c>
      <c r="B911" s="25"/>
      <c r="C911" s="105" t="str">
        <f>IF($B911&gt;0,VLOOKUP($B911,'State Agencies 070824'!$H:$L,3,FALSE),"")</f>
        <v/>
      </c>
      <c r="D911" s="23"/>
      <c r="E911" s="28"/>
      <c r="F911" s="105" t="str">
        <f>IF($D911&gt;0,VLOOKUP($D911,'ALN 070824'!$A:$C,2,FALSE),"")</f>
        <v/>
      </c>
      <c r="G911" s="44"/>
      <c r="H911" s="26"/>
      <c r="J911" s="100" t="str">
        <f t="shared" si="57"/>
        <v/>
      </c>
      <c r="K911" s="100" t="str">
        <f t="shared" si="58"/>
        <v/>
      </c>
      <c r="L911" s="105" t="str">
        <f>IF(ISBLANK($D911),"",MATCH($K911,SEFA!$K:$K,0))</f>
        <v/>
      </c>
      <c r="M911" s="105" t="str">
        <f>IF(ISBLANK($D911),"",MATCH($K911,'RECEIVED FROM NONSTATE'!$L:$L,0))</f>
        <v/>
      </c>
      <c r="N911" s="100" t="str">
        <f t="shared" si="59"/>
        <v/>
      </c>
    </row>
    <row r="912" spans="1:14">
      <c r="A912" s="118" t="str">
        <f t="shared" si="56"/>
        <v/>
      </c>
      <c r="B912" s="25"/>
      <c r="C912" s="105" t="str">
        <f>IF($B912&gt;0,VLOOKUP($B912,'State Agencies 070824'!$H:$L,3,FALSE),"")</f>
        <v/>
      </c>
      <c r="D912" s="23"/>
      <c r="E912" s="28"/>
      <c r="F912" s="105" t="str">
        <f>IF($D912&gt;0,VLOOKUP($D912,'ALN 070824'!$A:$C,2,FALSE),"")</f>
        <v/>
      </c>
      <c r="G912" s="44"/>
      <c r="H912" s="26"/>
      <c r="J912" s="100" t="str">
        <f t="shared" si="57"/>
        <v/>
      </c>
      <c r="K912" s="100" t="str">
        <f t="shared" si="58"/>
        <v/>
      </c>
      <c r="L912" s="105" t="str">
        <f>IF(ISBLANK($D912),"",MATCH($K912,SEFA!$K:$K,0))</f>
        <v/>
      </c>
      <c r="M912" s="105" t="str">
        <f>IF(ISBLANK($D912),"",MATCH($K912,'RECEIVED FROM NONSTATE'!$L:$L,0))</f>
        <v/>
      </c>
      <c r="N912" s="100" t="str">
        <f t="shared" si="59"/>
        <v/>
      </c>
    </row>
    <row r="913" spans="1:14">
      <c r="A913" s="118" t="str">
        <f t="shared" si="56"/>
        <v/>
      </c>
      <c r="B913" s="25"/>
      <c r="C913" s="105" t="str">
        <f>IF($B913&gt;0,VLOOKUP($B913,'State Agencies 070824'!$H:$L,3,FALSE),"")</f>
        <v/>
      </c>
      <c r="D913" s="23"/>
      <c r="E913" s="28"/>
      <c r="F913" s="105" t="str">
        <f>IF($D913&gt;0,VLOOKUP($D913,'ALN 070824'!$A:$C,2,FALSE),"")</f>
        <v/>
      </c>
      <c r="G913" s="44"/>
      <c r="H913" s="26"/>
      <c r="J913" s="100" t="str">
        <f t="shared" si="57"/>
        <v/>
      </c>
      <c r="K913" s="100" t="str">
        <f t="shared" si="58"/>
        <v/>
      </c>
      <c r="L913" s="105" t="str">
        <f>IF(ISBLANK($D913),"",MATCH($K913,SEFA!$K:$K,0))</f>
        <v/>
      </c>
      <c r="M913" s="105" t="str">
        <f>IF(ISBLANK($D913),"",MATCH($K913,'RECEIVED FROM NONSTATE'!$L:$L,0))</f>
        <v/>
      </c>
      <c r="N913" s="100" t="str">
        <f t="shared" si="59"/>
        <v/>
      </c>
    </row>
    <row r="914" spans="1:14">
      <c r="A914" s="118" t="str">
        <f t="shared" si="56"/>
        <v/>
      </c>
      <c r="B914" s="25"/>
      <c r="C914" s="105" t="str">
        <f>IF($B914&gt;0,VLOOKUP($B914,'State Agencies 070824'!$H:$L,3,FALSE),"")</f>
        <v/>
      </c>
      <c r="D914" s="23"/>
      <c r="E914" s="28"/>
      <c r="F914" s="105" t="str">
        <f>IF($D914&gt;0,VLOOKUP($D914,'ALN 070824'!$A:$C,2,FALSE),"")</f>
        <v/>
      </c>
      <c r="G914" s="44"/>
      <c r="H914" s="26"/>
      <c r="J914" s="100" t="str">
        <f t="shared" si="57"/>
        <v/>
      </c>
      <c r="K914" s="100" t="str">
        <f t="shared" si="58"/>
        <v/>
      </c>
      <c r="L914" s="105" t="str">
        <f>IF(ISBLANK($D914),"",MATCH($K914,SEFA!$K:$K,0))</f>
        <v/>
      </c>
      <c r="M914" s="105" t="str">
        <f>IF(ISBLANK($D914),"",MATCH($K914,'RECEIVED FROM NONSTATE'!$L:$L,0))</f>
        <v/>
      </c>
      <c r="N914" s="100" t="str">
        <f t="shared" si="59"/>
        <v/>
      </c>
    </row>
    <row r="915" spans="1:14">
      <c r="A915" s="118" t="str">
        <f t="shared" si="56"/>
        <v/>
      </c>
      <c r="B915" s="25"/>
      <c r="C915" s="105" t="str">
        <f>IF($B915&gt;0,VLOOKUP($B915,'State Agencies 070824'!$H:$L,3,FALSE),"")</f>
        <v/>
      </c>
      <c r="D915" s="23"/>
      <c r="E915" s="28"/>
      <c r="F915" s="105" t="str">
        <f>IF($D915&gt;0,VLOOKUP($D915,'ALN 070824'!$A:$C,2,FALSE),"")</f>
        <v/>
      </c>
      <c r="G915" s="44"/>
      <c r="H915" s="26"/>
      <c r="J915" s="100" t="str">
        <f t="shared" si="57"/>
        <v/>
      </c>
      <c r="K915" s="100" t="str">
        <f t="shared" si="58"/>
        <v/>
      </c>
      <c r="L915" s="105" t="str">
        <f>IF(ISBLANK($D915),"",MATCH($K915,SEFA!$K:$K,0))</f>
        <v/>
      </c>
      <c r="M915" s="105" t="str">
        <f>IF(ISBLANK($D915),"",MATCH($K915,'RECEIVED FROM NONSTATE'!$L:$L,0))</f>
        <v/>
      </c>
      <c r="N915" s="100" t="str">
        <f t="shared" si="59"/>
        <v/>
      </c>
    </row>
    <row r="916" spans="1:14">
      <c r="A916" s="118" t="str">
        <f t="shared" si="56"/>
        <v/>
      </c>
      <c r="B916" s="25"/>
      <c r="C916" s="105" t="str">
        <f>IF($B916&gt;0,VLOOKUP($B916,'State Agencies 070824'!$H:$L,3,FALSE),"")</f>
        <v/>
      </c>
      <c r="D916" s="23"/>
      <c r="E916" s="28"/>
      <c r="F916" s="105" t="str">
        <f>IF($D916&gt;0,VLOOKUP($D916,'ALN 070824'!$A:$C,2,FALSE),"")</f>
        <v/>
      </c>
      <c r="G916" s="44"/>
      <c r="H916" s="26"/>
      <c r="J916" s="100" t="str">
        <f t="shared" si="57"/>
        <v/>
      </c>
      <c r="K916" s="100" t="str">
        <f t="shared" si="58"/>
        <v/>
      </c>
      <c r="L916" s="105" t="str">
        <f>IF(ISBLANK($D916),"",MATCH($K916,SEFA!$K:$K,0))</f>
        <v/>
      </c>
      <c r="M916" s="105" t="str">
        <f>IF(ISBLANK($D916),"",MATCH($K916,'RECEIVED FROM NONSTATE'!$L:$L,0))</f>
        <v/>
      </c>
      <c r="N916" s="100" t="str">
        <f t="shared" si="59"/>
        <v/>
      </c>
    </row>
    <row r="917" spans="1:14">
      <c r="A917" s="118" t="str">
        <f t="shared" si="56"/>
        <v/>
      </c>
      <c r="B917" s="25"/>
      <c r="C917" s="105" t="str">
        <f>IF($B917&gt;0,VLOOKUP($B917,'State Agencies 070824'!$H:$L,3,FALSE),"")</f>
        <v/>
      </c>
      <c r="D917" s="23"/>
      <c r="E917" s="28"/>
      <c r="F917" s="105" t="str">
        <f>IF($D917&gt;0,VLOOKUP($D917,'ALN 070824'!$A:$C,2,FALSE),"")</f>
        <v/>
      </c>
      <c r="G917" s="44"/>
      <c r="H917" s="26"/>
      <c r="J917" s="100" t="str">
        <f t="shared" si="57"/>
        <v/>
      </c>
      <c r="K917" s="100" t="str">
        <f t="shared" si="58"/>
        <v/>
      </c>
      <c r="L917" s="105" t="str">
        <f>IF(ISBLANK($D917),"",MATCH($K917,SEFA!$K:$K,0))</f>
        <v/>
      </c>
      <c r="M917" s="105" t="str">
        <f>IF(ISBLANK($D917),"",MATCH($K917,'RECEIVED FROM NONSTATE'!$L:$L,0))</f>
        <v/>
      </c>
      <c r="N917" s="100" t="str">
        <f t="shared" si="59"/>
        <v/>
      </c>
    </row>
    <row r="918" spans="1:14">
      <c r="A918" s="118" t="str">
        <f t="shared" si="56"/>
        <v/>
      </c>
      <c r="B918" s="25"/>
      <c r="C918" s="105" t="str">
        <f>IF($B918&gt;0,VLOOKUP($B918,'State Agencies 070824'!$H:$L,3,FALSE),"")</f>
        <v/>
      </c>
      <c r="D918" s="23"/>
      <c r="E918" s="28"/>
      <c r="F918" s="105" t="str">
        <f>IF($D918&gt;0,VLOOKUP($D918,'ALN 070824'!$A:$C,2,FALSE),"")</f>
        <v/>
      </c>
      <c r="G918" s="44"/>
      <c r="H918" s="26"/>
      <c r="J918" s="100" t="str">
        <f t="shared" si="57"/>
        <v/>
      </c>
      <c r="K918" s="100" t="str">
        <f t="shared" si="58"/>
        <v/>
      </c>
      <c r="L918" s="105" t="str">
        <f>IF(ISBLANK($D918),"",MATCH($K918,SEFA!$K:$K,0))</f>
        <v/>
      </c>
      <c r="M918" s="105" t="str">
        <f>IF(ISBLANK($D918),"",MATCH($K918,'RECEIVED FROM NONSTATE'!$L:$L,0))</f>
        <v/>
      </c>
      <c r="N918" s="100" t="str">
        <f t="shared" si="59"/>
        <v/>
      </c>
    </row>
    <row r="919" spans="1:14">
      <c r="A919" s="118" t="str">
        <f t="shared" si="56"/>
        <v/>
      </c>
      <c r="B919" s="25"/>
      <c r="C919" s="105" t="str">
        <f>IF($B919&gt;0,VLOOKUP($B919,'State Agencies 070824'!$H:$L,3,FALSE),"")</f>
        <v/>
      </c>
      <c r="D919" s="23"/>
      <c r="E919" s="28"/>
      <c r="F919" s="105" t="str">
        <f>IF($D919&gt;0,VLOOKUP($D919,'ALN 070824'!$A:$C,2,FALSE),"")</f>
        <v/>
      </c>
      <c r="G919" s="44"/>
      <c r="H919" s="26"/>
      <c r="J919" s="100" t="str">
        <f t="shared" si="57"/>
        <v/>
      </c>
      <c r="K919" s="100" t="str">
        <f t="shared" si="58"/>
        <v/>
      </c>
      <c r="L919" s="105" t="str">
        <f>IF(ISBLANK($D919),"",MATCH($K919,SEFA!$K:$K,0))</f>
        <v/>
      </c>
      <c r="M919" s="105" t="str">
        <f>IF(ISBLANK($D919),"",MATCH($K919,'RECEIVED FROM NONSTATE'!$L:$L,0))</f>
        <v/>
      </c>
      <c r="N919" s="100" t="str">
        <f t="shared" si="59"/>
        <v/>
      </c>
    </row>
    <row r="920" spans="1:14">
      <c r="A920" s="118" t="str">
        <f t="shared" si="56"/>
        <v/>
      </c>
      <c r="B920" s="25"/>
      <c r="C920" s="105" t="str">
        <f>IF($B920&gt;0,VLOOKUP($B920,'State Agencies 070824'!$H:$L,3,FALSE),"")</f>
        <v/>
      </c>
      <c r="D920" s="23"/>
      <c r="E920" s="28"/>
      <c r="F920" s="105" t="str">
        <f>IF($D920&gt;0,VLOOKUP($D920,'ALN 070824'!$A:$C,2,FALSE),"")</f>
        <v/>
      </c>
      <c r="G920" s="44"/>
      <c r="H920" s="26"/>
      <c r="J920" s="100" t="str">
        <f t="shared" si="57"/>
        <v/>
      </c>
      <c r="K920" s="100" t="str">
        <f t="shared" si="58"/>
        <v/>
      </c>
      <c r="L920" s="105" t="str">
        <f>IF(ISBLANK($D920),"",MATCH($K920,SEFA!$K:$K,0))</f>
        <v/>
      </c>
      <c r="M920" s="105" t="str">
        <f>IF(ISBLANK($D920),"",MATCH($K920,'RECEIVED FROM NONSTATE'!$L:$L,0))</f>
        <v/>
      </c>
      <c r="N920" s="100" t="str">
        <f t="shared" si="59"/>
        <v/>
      </c>
    </row>
    <row r="921" spans="1:14">
      <c r="A921" s="118" t="str">
        <f t="shared" si="56"/>
        <v/>
      </c>
      <c r="B921" s="25"/>
      <c r="C921" s="105" t="str">
        <f>IF($B921&gt;0,VLOOKUP($B921,'State Agencies 070824'!$H:$L,3,FALSE),"")</f>
        <v/>
      </c>
      <c r="D921" s="23"/>
      <c r="E921" s="28"/>
      <c r="F921" s="105" t="str">
        <f>IF($D921&gt;0,VLOOKUP($D921,'ALN 070824'!$A:$C,2,FALSE),"")</f>
        <v/>
      </c>
      <c r="G921" s="44"/>
      <c r="H921" s="26"/>
      <c r="J921" s="100" t="str">
        <f t="shared" si="57"/>
        <v/>
      </c>
      <c r="K921" s="100" t="str">
        <f t="shared" si="58"/>
        <v/>
      </c>
      <c r="L921" s="105" t="str">
        <f>IF(ISBLANK($D921),"",MATCH($K921,SEFA!$K:$K,0))</f>
        <v/>
      </c>
      <c r="M921" s="105" t="str">
        <f>IF(ISBLANK($D921),"",MATCH($K921,'RECEIVED FROM NONSTATE'!$L:$L,0))</f>
        <v/>
      </c>
      <c r="N921" s="100" t="str">
        <f t="shared" si="59"/>
        <v/>
      </c>
    </row>
    <row r="922" spans="1:14">
      <c r="A922" s="118" t="str">
        <f t="shared" si="56"/>
        <v/>
      </c>
      <c r="B922" s="25"/>
      <c r="C922" s="105" t="str">
        <f>IF($B922&gt;0,VLOOKUP($B922,'State Agencies 070824'!$H:$L,3,FALSE),"")</f>
        <v/>
      </c>
      <c r="D922" s="23"/>
      <c r="E922" s="28"/>
      <c r="F922" s="105" t="str">
        <f>IF($D922&gt;0,VLOOKUP($D922,'ALN 070824'!$A:$C,2,FALSE),"")</f>
        <v/>
      </c>
      <c r="G922" s="44"/>
      <c r="H922" s="26"/>
      <c r="J922" s="100" t="str">
        <f t="shared" si="57"/>
        <v/>
      </c>
      <c r="K922" s="100" t="str">
        <f t="shared" si="58"/>
        <v/>
      </c>
      <c r="L922" s="105" t="str">
        <f>IF(ISBLANK($D922),"",MATCH($K922,SEFA!$K:$K,0))</f>
        <v/>
      </c>
      <c r="M922" s="105" t="str">
        <f>IF(ISBLANK($D922),"",MATCH($K922,'RECEIVED FROM NONSTATE'!$L:$L,0))</f>
        <v/>
      </c>
      <c r="N922" s="100" t="str">
        <f t="shared" si="59"/>
        <v/>
      </c>
    </row>
    <row r="923" spans="1:14">
      <c r="A923" s="118" t="str">
        <f t="shared" si="56"/>
        <v/>
      </c>
      <c r="B923" s="25"/>
      <c r="C923" s="105" t="str">
        <f>IF($B923&gt;0,VLOOKUP($B923,'State Agencies 070824'!$H:$L,3,FALSE),"")</f>
        <v/>
      </c>
      <c r="D923" s="23"/>
      <c r="E923" s="28"/>
      <c r="F923" s="105" t="str">
        <f>IF($D923&gt;0,VLOOKUP($D923,'ALN 070824'!$A:$C,2,FALSE),"")</f>
        <v/>
      </c>
      <c r="G923" s="44"/>
      <c r="H923" s="26"/>
      <c r="J923" s="100" t="str">
        <f t="shared" si="57"/>
        <v/>
      </c>
      <c r="K923" s="100" t="str">
        <f t="shared" si="58"/>
        <v/>
      </c>
      <c r="L923" s="105" t="str">
        <f>IF(ISBLANK($D923),"",MATCH($K923,SEFA!$K:$K,0))</f>
        <v/>
      </c>
      <c r="M923" s="105" t="str">
        <f>IF(ISBLANK($D923),"",MATCH($K923,'RECEIVED FROM NONSTATE'!$L:$L,0))</f>
        <v/>
      </c>
      <c r="N923" s="100" t="str">
        <f t="shared" si="59"/>
        <v/>
      </c>
    </row>
    <row r="924" spans="1:14">
      <c r="A924" s="118" t="str">
        <f t="shared" si="56"/>
        <v/>
      </c>
      <c r="B924" s="25"/>
      <c r="C924" s="105" t="str">
        <f>IF($B924&gt;0,VLOOKUP($B924,'State Agencies 070824'!$H:$L,3,FALSE),"")</f>
        <v/>
      </c>
      <c r="D924" s="23"/>
      <c r="E924" s="28"/>
      <c r="F924" s="105" t="str">
        <f>IF($D924&gt;0,VLOOKUP($D924,'ALN 070824'!$A:$C,2,FALSE),"")</f>
        <v/>
      </c>
      <c r="G924" s="44"/>
      <c r="H924" s="26"/>
      <c r="J924" s="100" t="str">
        <f t="shared" si="57"/>
        <v/>
      </c>
      <c r="K924" s="100" t="str">
        <f t="shared" si="58"/>
        <v/>
      </c>
      <c r="L924" s="105" t="str">
        <f>IF(ISBLANK($D924),"",MATCH($K924,SEFA!$K:$K,0))</f>
        <v/>
      </c>
      <c r="M924" s="105" t="str">
        <f>IF(ISBLANK($D924),"",MATCH($K924,'RECEIVED FROM NONSTATE'!$L:$L,0))</f>
        <v/>
      </c>
      <c r="N924" s="100" t="str">
        <f t="shared" si="59"/>
        <v/>
      </c>
    </row>
    <row r="925" spans="1:14">
      <c r="A925" s="118" t="str">
        <f t="shared" si="56"/>
        <v/>
      </c>
      <c r="B925" s="25"/>
      <c r="C925" s="105" t="str">
        <f>IF($B925&gt;0,VLOOKUP($B925,'State Agencies 070824'!$H:$L,3,FALSE),"")</f>
        <v/>
      </c>
      <c r="D925" s="23"/>
      <c r="E925" s="28"/>
      <c r="F925" s="105" t="str">
        <f>IF($D925&gt;0,VLOOKUP($D925,'ALN 070824'!$A:$C,2,FALSE),"")</f>
        <v/>
      </c>
      <c r="G925" s="44"/>
      <c r="H925" s="26"/>
      <c r="J925" s="100" t="str">
        <f t="shared" si="57"/>
        <v/>
      </c>
      <c r="K925" s="100" t="str">
        <f t="shared" si="58"/>
        <v/>
      </c>
      <c r="L925" s="105" t="str">
        <f>IF(ISBLANK($D925),"",MATCH($K925,SEFA!$K:$K,0))</f>
        <v/>
      </c>
      <c r="M925" s="105" t="str">
        <f>IF(ISBLANK($D925),"",MATCH($K925,'RECEIVED FROM NONSTATE'!$L:$L,0))</f>
        <v/>
      </c>
      <c r="N925" s="100" t="str">
        <f t="shared" si="59"/>
        <v/>
      </c>
    </row>
    <row r="926" spans="1:14">
      <c r="A926" s="118" t="str">
        <f t="shared" si="56"/>
        <v/>
      </c>
      <c r="B926" s="25"/>
      <c r="C926" s="105" t="str">
        <f>IF($B926&gt;0,VLOOKUP($B926,'State Agencies 070824'!$H:$L,3,FALSE),"")</f>
        <v/>
      </c>
      <c r="D926" s="23"/>
      <c r="E926" s="28"/>
      <c r="F926" s="105" t="str">
        <f>IF($D926&gt;0,VLOOKUP($D926,'ALN 070824'!$A:$C,2,FALSE),"")</f>
        <v/>
      </c>
      <c r="G926" s="44"/>
      <c r="H926" s="26"/>
      <c r="J926" s="100" t="str">
        <f t="shared" si="57"/>
        <v/>
      </c>
      <c r="K926" s="100" t="str">
        <f t="shared" si="58"/>
        <v/>
      </c>
      <c r="L926" s="105" t="str">
        <f>IF(ISBLANK($D926),"",MATCH($K926,SEFA!$K:$K,0))</f>
        <v/>
      </c>
      <c r="M926" s="105" t="str">
        <f>IF(ISBLANK($D926),"",MATCH($K926,'RECEIVED FROM NONSTATE'!$L:$L,0))</f>
        <v/>
      </c>
      <c r="N926" s="100" t="str">
        <f t="shared" si="59"/>
        <v/>
      </c>
    </row>
    <row r="927" spans="1:14">
      <c r="A927" s="118" t="str">
        <f t="shared" si="56"/>
        <v/>
      </c>
      <c r="B927" s="25"/>
      <c r="C927" s="105" t="str">
        <f>IF($B927&gt;0,VLOOKUP($B927,'State Agencies 070824'!$H:$L,3,FALSE),"")</f>
        <v/>
      </c>
      <c r="D927" s="23"/>
      <c r="E927" s="28"/>
      <c r="F927" s="105" t="str">
        <f>IF($D927&gt;0,VLOOKUP($D927,'ALN 070824'!$A:$C,2,FALSE),"")</f>
        <v/>
      </c>
      <c r="G927" s="44"/>
      <c r="H927" s="26"/>
      <c r="J927" s="100" t="str">
        <f t="shared" si="57"/>
        <v/>
      </c>
      <c r="K927" s="100" t="str">
        <f t="shared" si="58"/>
        <v/>
      </c>
      <c r="L927" s="105" t="str">
        <f>IF(ISBLANK($D927),"",MATCH($K927,SEFA!$K:$K,0))</f>
        <v/>
      </c>
      <c r="M927" s="105" t="str">
        <f>IF(ISBLANK($D927),"",MATCH($K927,'RECEIVED FROM NONSTATE'!$L:$L,0))</f>
        <v/>
      </c>
      <c r="N927" s="100" t="str">
        <f t="shared" si="59"/>
        <v/>
      </c>
    </row>
    <row r="928" spans="1:14">
      <c r="A928" s="118" t="str">
        <f t="shared" si="56"/>
        <v/>
      </c>
      <c r="B928" s="25"/>
      <c r="C928" s="105" t="str">
        <f>IF($B928&gt;0,VLOOKUP($B928,'State Agencies 070824'!$H:$L,3,FALSE),"")</f>
        <v/>
      </c>
      <c r="D928" s="23"/>
      <c r="E928" s="28"/>
      <c r="F928" s="105" t="str">
        <f>IF($D928&gt;0,VLOOKUP($D928,'ALN 070824'!$A:$C,2,FALSE),"")</f>
        <v/>
      </c>
      <c r="G928" s="44"/>
      <c r="H928" s="26"/>
      <c r="J928" s="100" t="str">
        <f t="shared" si="57"/>
        <v/>
      </c>
      <c r="K928" s="100" t="str">
        <f t="shared" si="58"/>
        <v/>
      </c>
      <c r="L928" s="105" t="str">
        <f>IF(ISBLANK($D928),"",MATCH($K928,SEFA!$K:$K,0))</f>
        <v/>
      </c>
      <c r="M928" s="105" t="str">
        <f>IF(ISBLANK($D928),"",MATCH($K928,'RECEIVED FROM NONSTATE'!$L:$L,0))</f>
        <v/>
      </c>
      <c r="N928" s="100" t="str">
        <f t="shared" si="59"/>
        <v/>
      </c>
    </row>
    <row r="929" spans="1:14">
      <c r="A929" s="118" t="str">
        <f t="shared" si="56"/>
        <v/>
      </c>
      <c r="B929" s="25"/>
      <c r="C929" s="105" t="str">
        <f>IF($B929&gt;0,VLOOKUP($B929,'State Agencies 070824'!$H:$L,3,FALSE),"")</f>
        <v/>
      </c>
      <c r="D929" s="23"/>
      <c r="E929" s="28"/>
      <c r="F929" s="105" t="str">
        <f>IF($D929&gt;0,VLOOKUP($D929,'ALN 070824'!$A:$C,2,FALSE),"")</f>
        <v/>
      </c>
      <c r="G929" s="44"/>
      <c r="H929" s="26"/>
      <c r="J929" s="100" t="str">
        <f t="shared" si="57"/>
        <v/>
      </c>
      <c r="K929" s="100" t="str">
        <f t="shared" si="58"/>
        <v/>
      </c>
      <c r="L929" s="105" t="str">
        <f>IF(ISBLANK($D929),"",MATCH($K929,SEFA!$K:$K,0))</f>
        <v/>
      </c>
      <c r="M929" s="105" t="str">
        <f>IF(ISBLANK($D929),"",MATCH($K929,'RECEIVED FROM NONSTATE'!$L:$L,0))</f>
        <v/>
      </c>
      <c r="N929" s="100" t="str">
        <f t="shared" si="59"/>
        <v/>
      </c>
    </row>
    <row r="930" spans="1:14">
      <c r="A930" s="118" t="str">
        <f t="shared" si="56"/>
        <v/>
      </c>
      <c r="B930" s="25"/>
      <c r="C930" s="105" t="str">
        <f>IF($B930&gt;0,VLOOKUP($B930,'State Agencies 070824'!$H:$L,3,FALSE),"")</f>
        <v/>
      </c>
      <c r="D930" s="23"/>
      <c r="E930" s="28"/>
      <c r="F930" s="105" t="str">
        <f>IF($D930&gt;0,VLOOKUP($D930,'ALN 070824'!$A:$C,2,FALSE),"")</f>
        <v/>
      </c>
      <c r="G930" s="44"/>
      <c r="H930" s="26"/>
      <c r="J930" s="100" t="str">
        <f t="shared" si="57"/>
        <v/>
      </c>
      <c r="K930" s="100" t="str">
        <f t="shared" si="58"/>
        <v/>
      </c>
      <c r="L930" s="105" t="str">
        <f>IF(ISBLANK($D930),"",MATCH($K930,SEFA!$K:$K,0))</f>
        <v/>
      </c>
      <c r="M930" s="105" t="str">
        <f>IF(ISBLANK($D930),"",MATCH($K930,'RECEIVED FROM NONSTATE'!$L:$L,0))</f>
        <v/>
      </c>
      <c r="N930" s="100" t="str">
        <f t="shared" si="59"/>
        <v/>
      </c>
    </row>
    <row r="931" spans="1:14">
      <c r="A931" s="118" t="str">
        <f t="shared" si="56"/>
        <v/>
      </c>
      <c r="B931" s="25"/>
      <c r="C931" s="105" t="str">
        <f>IF($B931&gt;0,VLOOKUP($B931,'State Agencies 070824'!$H:$L,3,FALSE),"")</f>
        <v/>
      </c>
      <c r="D931" s="23"/>
      <c r="E931" s="28"/>
      <c r="F931" s="105" t="str">
        <f>IF($D931&gt;0,VLOOKUP($D931,'ALN 070824'!$A:$C,2,FALSE),"")</f>
        <v/>
      </c>
      <c r="G931" s="44"/>
      <c r="H931" s="26"/>
      <c r="J931" s="100" t="str">
        <f t="shared" si="57"/>
        <v/>
      </c>
      <c r="K931" s="100" t="str">
        <f t="shared" si="58"/>
        <v/>
      </c>
      <c r="L931" s="105" t="str">
        <f>IF(ISBLANK($D931),"",MATCH($K931,SEFA!$K:$K,0))</f>
        <v/>
      </c>
      <c r="M931" s="105" t="str">
        <f>IF(ISBLANK($D931),"",MATCH($K931,'RECEIVED FROM NONSTATE'!$L:$L,0))</f>
        <v/>
      </c>
      <c r="N931" s="100" t="str">
        <f t="shared" si="59"/>
        <v/>
      </c>
    </row>
    <row r="932" spans="1:14">
      <c r="A932" s="118" t="str">
        <f t="shared" si="56"/>
        <v/>
      </c>
      <c r="B932" s="25"/>
      <c r="C932" s="105" t="str">
        <f>IF($B932&gt;0,VLOOKUP($B932,'State Agencies 070824'!$H:$L,3,FALSE),"")</f>
        <v/>
      </c>
      <c r="D932" s="23"/>
      <c r="E932" s="28"/>
      <c r="F932" s="105" t="str">
        <f>IF($D932&gt;0,VLOOKUP($D932,'ALN 070824'!$A:$C,2,FALSE),"")</f>
        <v/>
      </c>
      <c r="G932" s="44"/>
      <c r="H932" s="26"/>
      <c r="J932" s="100" t="str">
        <f t="shared" si="57"/>
        <v/>
      </c>
      <c r="K932" s="100" t="str">
        <f t="shared" si="58"/>
        <v/>
      </c>
      <c r="L932" s="105" t="str">
        <f>IF(ISBLANK($D932),"",MATCH($K932,SEFA!$K:$K,0))</f>
        <v/>
      </c>
      <c r="M932" s="105" t="str">
        <f>IF(ISBLANK($D932),"",MATCH($K932,'RECEIVED FROM NONSTATE'!$L:$L,0))</f>
        <v/>
      </c>
      <c r="N932" s="100" t="str">
        <f t="shared" si="59"/>
        <v/>
      </c>
    </row>
    <row r="933" spans="1:14">
      <c r="A933" s="118" t="str">
        <f t="shared" si="56"/>
        <v/>
      </c>
      <c r="B933" s="25"/>
      <c r="C933" s="105" t="str">
        <f>IF($B933&gt;0,VLOOKUP($B933,'State Agencies 070824'!$H:$L,3,FALSE),"")</f>
        <v/>
      </c>
      <c r="D933" s="23"/>
      <c r="E933" s="28"/>
      <c r="F933" s="105" t="str">
        <f>IF($D933&gt;0,VLOOKUP($D933,'ALN 070824'!$A:$C,2,FALSE),"")</f>
        <v/>
      </c>
      <c r="G933" s="44"/>
      <c r="H933" s="26"/>
      <c r="J933" s="100" t="str">
        <f t="shared" si="57"/>
        <v/>
      </c>
      <c r="K933" s="100" t="str">
        <f t="shared" si="58"/>
        <v/>
      </c>
      <c r="L933" s="105" t="str">
        <f>IF(ISBLANK($D933),"",MATCH($K933,SEFA!$K:$K,0))</f>
        <v/>
      </c>
      <c r="M933" s="105" t="str">
        <f>IF(ISBLANK($D933),"",MATCH($K933,'RECEIVED FROM NONSTATE'!$L:$L,0))</f>
        <v/>
      </c>
      <c r="N933" s="100" t="str">
        <f t="shared" si="59"/>
        <v/>
      </c>
    </row>
    <row r="934" spans="1:14">
      <c r="A934" s="118" t="str">
        <f t="shared" si="56"/>
        <v/>
      </c>
      <c r="B934" s="25"/>
      <c r="C934" s="105" t="str">
        <f>IF($B934&gt;0,VLOOKUP($B934,'State Agencies 070824'!$H:$L,3,FALSE),"")</f>
        <v/>
      </c>
      <c r="D934" s="23"/>
      <c r="E934" s="28"/>
      <c r="F934" s="105" t="str">
        <f>IF($D934&gt;0,VLOOKUP($D934,'ALN 070824'!$A:$C,2,FALSE),"")</f>
        <v/>
      </c>
      <c r="G934" s="44"/>
      <c r="H934" s="26"/>
      <c r="J934" s="100" t="str">
        <f t="shared" si="57"/>
        <v/>
      </c>
      <c r="K934" s="100" t="str">
        <f t="shared" si="58"/>
        <v/>
      </c>
      <c r="L934" s="105" t="str">
        <f>IF(ISBLANK($D934),"",MATCH($K934,SEFA!$K:$K,0))</f>
        <v/>
      </c>
      <c r="M934" s="105" t="str">
        <f>IF(ISBLANK($D934),"",MATCH($K934,'RECEIVED FROM NONSTATE'!$L:$L,0))</f>
        <v/>
      </c>
      <c r="N934" s="100" t="str">
        <f t="shared" si="59"/>
        <v/>
      </c>
    </row>
    <row r="935" spans="1:14">
      <c r="A935" s="118" t="str">
        <f t="shared" si="56"/>
        <v/>
      </c>
      <c r="B935" s="25"/>
      <c r="C935" s="105" t="str">
        <f>IF($B935&gt;0,VLOOKUP($B935,'State Agencies 070824'!$H:$L,3,FALSE),"")</f>
        <v/>
      </c>
      <c r="D935" s="23"/>
      <c r="E935" s="28"/>
      <c r="F935" s="105" t="str">
        <f>IF($D935&gt;0,VLOOKUP($D935,'ALN 070824'!$A:$C,2,FALSE),"")</f>
        <v/>
      </c>
      <c r="G935" s="44"/>
      <c r="H935" s="26"/>
      <c r="J935" s="100" t="str">
        <f t="shared" si="57"/>
        <v/>
      </c>
      <c r="K935" s="100" t="str">
        <f t="shared" si="58"/>
        <v/>
      </c>
      <c r="L935" s="105" t="str">
        <f>IF(ISBLANK($D935),"",MATCH($K935,SEFA!$K:$K,0))</f>
        <v/>
      </c>
      <c r="M935" s="105" t="str">
        <f>IF(ISBLANK($D935),"",MATCH($K935,'RECEIVED FROM NONSTATE'!$L:$L,0))</f>
        <v/>
      </c>
      <c r="N935" s="100" t="str">
        <f t="shared" si="59"/>
        <v/>
      </c>
    </row>
    <row r="936" spans="1:14">
      <c r="A936" s="118" t="str">
        <f t="shared" si="56"/>
        <v/>
      </c>
      <c r="B936" s="25"/>
      <c r="C936" s="105" t="str">
        <f>IF($B936&gt;0,VLOOKUP($B936,'State Agencies 070824'!$H:$L,3,FALSE),"")</f>
        <v/>
      </c>
      <c r="D936" s="23"/>
      <c r="E936" s="28"/>
      <c r="F936" s="105" t="str">
        <f>IF($D936&gt;0,VLOOKUP($D936,'ALN 070824'!$A:$C,2,FALSE),"")</f>
        <v/>
      </c>
      <c r="G936" s="44"/>
      <c r="H936" s="26"/>
      <c r="J936" s="100" t="str">
        <f t="shared" si="57"/>
        <v/>
      </c>
      <c r="K936" s="100" t="str">
        <f t="shared" si="58"/>
        <v/>
      </c>
      <c r="L936" s="105" t="str">
        <f>IF(ISBLANK($D936),"",MATCH($K936,SEFA!$K:$K,0))</f>
        <v/>
      </c>
      <c r="M936" s="105" t="str">
        <f>IF(ISBLANK($D936),"",MATCH($K936,'RECEIVED FROM NONSTATE'!$L:$L,0))</f>
        <v/>
      </c>
      <c r="N936" s="100" t="str">
        <f t="shared" si="59"/>
        <v/>
      </c>
    </row>
    <row r="937" spans="1:14">
      <c r="A937" s="118" t="str">
        <f t="shared" si="56"/>
        <v/>
      </c>
      <c r="B937" s="25"/>
      <c r="C937" s="105" t="str">
        <f>IF($B937&gt;0,VLOOKUP($B937,'State Agencies 070824'!$H:$L,3,FALSE),"")</f>
        <v/>
      </c>
      <c r="D937" s="23"/>
      <c r="E937" s="28"/>
      <c r="F937" s="105" t="str">
        <f>IF($D937&gt;0,VLOOKUP($D937,'ALN 070824'!$A:$C,2,FALSE),"")</f>
        <v/>
      </c>
      <c r="G937" s="44"/>
      <c r="H937" s="26"/>
      <c r="J937" s="100" t="str">
        <f t="shared" si="57"/>
        <v/>
      </c>
      <c r="K937" s="100" t="str">
        <f t="shared" si="58"/>
        <v/>
      </c>
      <c r="L937" s="105" t="str">
        <f>IF(ISBLANK($D937),"",MATCH($K937,SEFA!$K:$K,0))</f>
        <v/>
      </c>
      <c r="M937" s="105" t="str">
        <f>IF(ISBLANK($D937),"",MATCH($K937,'RECEIVED FROM NONSTATE'!$L:$L,0))</f>
        <v/>
      </c>
      <c r="N937" s="100" t="str">
        <f t="shared" si="59"/>
        <v/>
      </c>
    </row>
    <row r="938" spans="1:14">
      <c r="A938" s="118" t="str">
        <f t="shared" si="56"/>
        <v/>
      </c>
      <c r="B938" s="25"/>
      <c r="C938" s="105" t="str">
        <f>IF($B938&gt;0,VLOOKUP($B938,'State Agencies 070824'!$H:$L,3,FALSE),"")</f>
        <v/>
      </c>
      <c r="D938" s="23"/>
      <c r="E938" s="28"/>
      <c r="F938" s="105" t="str">
        <f>IF($D938&gt;0,VLOOKUP($D938,'ALN 070824'!$A:$C,2,FALSE),"")</f>
        <v/>
      </c>
      <c r="G938" s="44"/>
      <c r="H938" s="26"/>
      <c r="J938" s="100" t="str">
        <f t="shared" si="57"/>
        <v/>
      </c>
      <c r="K938" s="100" t="str">
        <f t="shared" si="58"/>
        <v/>
      </c>
      <c r="L938" s="105" t="str">
        <f>IF(ISBLANK($D938),"",MATCH($K938,SEFA!$K:$K,0))</f>
        <v/>
      </c>
      <c r="M938" s="105" t="str">
        <f>IF(ISBLANK($D938),"",MATCH($K938,'RECEIVED FROM NONSTATE'!$L:$L,0))</f>
        <v/>
      </c>
      <c r="N938" s="100" t="str">
        <f t="shared" si="59"/>
        <v/>
      </c>
    </row>
    <row r="939" spans="1:14">
      <c r="A939" s="118" t="str">
        <f t="shared" si="56"/>
        <v/>
      </c>
      <c r="B939" s="25"/>
      <c r="C939" s="105" t="str">
        <f>IF($B939&gt;0,VLOOKUP($B939,'State Agencies 070824'!$H:$L,3,FALSE),"")</f>
        <v/>
      </c>
      <c r="D939" s="23"/>
      <c r="E939" s="28"/>
      <c r="F939" s="105" t="str">
        <f>IF($D939&gt;0,VLOOKUP($D939,'ALN 070824'!$A:$C,2,FALSE),"")</f>
        <v/>
      </c>
      <c r="G939" s="44"/>
      <c r="H939" s="26"/>
      <c r="J939" s="100" t="str">
        <f t="shared" si="57"/>
        <v/>
      </c>
      <c r="K939" s="100" t="str">
        <f t="shared" si="58"/>
        <v/>
      </c>
      <c r="L939" s="105" t="str">
        <f>IF(ISBLANK($D939),"",MATCH($K939,SEFA!$K:$K,0))</f>
        <v/>
      </c>
      <c r="M939" s="105" t="str">
        <f>IF(ISBLANK($D939),"",MATCH($K939,'RECEIVED FROM NONSTATE'!$L:$L,0))</f>
        <v/>
      </c>
      <c r="N939" s="100" t="str">
        <f t="shared" si="59"/>
        <v/>
      </c>
    </row>
    <row r="940" spans="1:14">
      <c r="A940" s="118" t="str">
        <f t="shared" si="56"/>
        <v/>
      </c>
      <c r="B940" s="25"/>
      <c r="C940" s="105" t="str">
        <f>IF($B940&gt;0,VLOOKUP($B940,'State Agencies 070824'!$H:$L,3,FALSE),"")</f>
        <v/>
      </c>
      <c r="D940" s="23"/>
      <c r="E940" s="28"/>
      <c r="F940" s="105" t="str">
        <f>IF($D940&gt;0,VLOOKUP($D940,'ALN 070824'!$A:$C,2,FALSE),"")</f>
        <v/>
      </c>
      <c r="G940" s="44"/>
      <c r="H940" s="26"/>
      <c r="J940" s="100" t="str">
        <f t="shared" si="57"/>
        <v/>
      </c>
      <c r="K940" s="100" t="str">
        <f t="shared" si="58"/>
        <v/>
      </c>
      <c r="L940" s="105" t="str">
        <f>IF(ISBLANK($D940),"",MATCH($K940,SEFA!$K:$K,0))</f>
        <v/>
      </c>
      <c r="M940" s="105" t="str">
        <f>IF(ISBLANK($D940),"",MATCH($K940,'RECEIVED FROM NONSTATE'!$L:$L,0))</f>
        <v/>
      </c>
      <c r="N940" s="100" t="str">
        <f t="shared" si="59"/>
        <v/>
      </c>
    </row>
    <row r="941" spans="1:14">
      <c r="A941" s="118" t="str">
        <f t="shared" si="56"/>
        <v/>
      </c>
      <c r="B941" s="25"/>
      <c r="C941" s="105" t="str">
        <f>IF($B941&gt;0,VLOOKUP($B941,'State Agencies 070824'!$H:$L,3,FALSE),"")</f>
        <v/>
      </c>
      <c r="D941" s="23"/>
      <c r="E941" s="28"/>
      <c r="F941" s="105" t="str">
        <f>IF($D941&gt;0,VLOOKUP($D941,'ALN 070824'!$A:$C,2,FALSE),"")</f>
        <v/>
      </c>
      <c r="G941" s="44"/>
      <c r="H941" s="26"/>
      <c r="J941" s="100" t="str">
        <f t="shared" si="57"/>
        <v/>
      </c>
      <c r="K941" s="100" t="str">
        <f t="shared" si="58"/>
        <v/>
      </c>
      <c r="L941" s="105" t="str">
        <f>IF(ISBLANK($D941),"",MATCH($K941,SEFA!$K:$K,0))</f>
        <v/>
      </c>
      <c r="M941" s="105" t="str">
        <f>IF(ISBLANK($D941),"",MATCH($K941,'RECEIVED FROM NONSTATE'!$L:$L,0))</f>
        <v/>
      </c>
      <c r="N941" s="100" t="str">
        <f t="shared" si="59"/>
        <v/>
      </c>
    </row>
    <row r="942" spans="1:14">
      <c r="A942" s="118" t="str">
        <f t="shared" si="56"/>
        <v/>
      </c>
      <c r="B942" s="25"/>
      <c r="C942" s="105" t="str">
        <f>IF($B942&gt;0,VLOOKUP($B942,'State Agencies 070824'!$H:$L,3,FALSE),"")</f>
        <v/>
      </c>
      <c r="D942" s="23"/>
      <c r="E942" s="28"/>
      <c r="F942" s="105" t="str">
        <f>IF($D942&gt;0,VLOOKUP($D942,'ALN 070824'!$A:$C,2,FALSE),"")</f>
        <v/>
      </c>
      <c r="G942" s="44"/>
      <c r="H942" s="26"/>
      <c r="J942" s="100" t="str">
        <f t="shared" si="57"/>
        <v/>
      </c>
      <c r="K942" s="100" t="str">
        <f t="shared" si="58"/>
        <v/>
      </c>
      <c r="L942" s="105" t="str">
        <f>IF(ISBLANK($D942),"",MATCH($K942,SEFA!$K:$K,0))</f>
        <v/>
      </c>
      <c r="M942" s="105" t="str">
        <f>IF(ISBLANK($D942),"",MATCH($K942,'RECEIVED FROM NONSTATE'!$L:$L,0))</f>
        <v/>
      </c>
      <c r="N942" s="100" t="str">
        <f t="shared" si="59"/>
        <v/>
      </c>
    </row>
    <row r="943" spans="1:14">
      <c r="A943" s="118" t="str">
        <f t="shared" si="56"/>
        <v/>
      </c>
      <c r="B943" s="25"/>
      <c r="C943" s="105" t="str">
        <f>IF($B943&gt;0,VLOOKUP($B943,'State Agencies 070824'!$H:$L,3,FALSE),"")</f>
        <v/>
      </c>
      <c r="D943" s="23"/>
      <c r="E943" s="28"/>
      <c r="F943" s="105" t="str">
        <f>IF($D943&gt;0,VLOOKUP($D943,'ALN 070824'!$A:$C,2,FALSE),"")</f>
        <v/>
      </c>
      <c r="G943" s="44"/>
      <c r="H943" s="26"/>
      <c r="J943" s="100" t="str">
        <f t="shared" si="57"/>
        <v/>
      </c>
      <c r="K943" s="100" t="str">
        <f t="shared" si="58"/>
        <v/>
      </c>
      <c r="L943" s="105" t="str">
        <f>IF(ISBLANK($D943),"",MATCH($K943,SEFA!$K:$K,0))</f>
        <v/>
      </c>
      <c r="M943" s="105" t="str">
        <f>IF(ISBLANK($D943),"",MATCH($K943,'RECEIVED FROM NONSTATE'!$L:$L,0))</f>
        <v/>
      </c>
      <c r="N943" s="100" t="str">
        <f t="shared" si="59"/>
        <v/>
      </c>
    </row>
    <row r="944" spans="1:14">
      <c r="A944" s="118" t="str">
        <f t="shared" si="56"/>
        <v/>
      </c>
      <c r="B944" s="25"/>
      <c r="C944" s="105" t="str">
        <f>IF($B944&gt;0,VLOOKUP($B944,'State Agencies 070824'!$H:$L,3,FALSE),"")</f>
        <v/>
      </c>
      <c r="D944" s="23"/>
      <c r="E944" s="28"/>
      <c r="F944" s="105" t="str">
        <f>IF($D944&gt;0,VLOOKUP($D944,'ALN 070824'!$A:$C,2,FALSE),"")</f>
        <v/>
      </c>
      <c r="G944" s="44"/>
      <c r="H944" s="26"/>
      <c r="J944" s="100" t="str">
        <f t="shared" si="57"/>
        <v/>
      </c>
      <c r="K944" s="100" t="str">
        <f t="shared" si="58"/>
        <v/>
      </c>
      <c r="L944" s="105" t="str">
        <f>IF(ISBLANK($D944),"",MATCH($K944,SEFA!$K:$K,0))</f>
        <v/>
      </c>
      <c r="M944" s="105" t="str">
        <f>IF(ISBLANK($D944),"",MATCH($K944,'RECEIVED FROM NONSTATE'!$L:$L,0))</f>
        <v/>
      </c>
      <c r="N944" s="100" t="str">
        <f t="shared" si="59"/>
        <v/>
      </c>
    </row>
    <row r="945" spans="1:14">
      <c r="A945" s="118" t="str">
        <f t="shared" si="56"/>
        <v/>
      </c>
      <c r="B945" s="25"/>
      <c r="C945" s="105" t="str">
        <f>IF($B945&gt;0,VLOOKUP($B945,'State Agencies 070824'!$H:$L,3,FALSE),"")</f>
        <v/>
      </c>
      <c r="D945" s="23"/>
      <c r="E945" s="28"/>
      <c r="F945" s="105" t="str">
        <f>IF($D945&gt;0,VLOOKUP($D945,'ALN 070824'!$A:$C,2,FALSE),"")</f>
        <v/>
      </c>
      <c r="G945" s="44"/>
      <c r="H945" s="26"/>
      <c r="J945" s="100" t="str">
        <f t="shared" si="57"/>
        <v/>
      </c>
      <c r="K945" s="100" t="str">
        <f t="shared" si="58"/>
        <v/>
      </c>
      <c r="L945" s="105" t="str">
        <f>IF(ISBLANK($D945),"",MATCH($K945,SEFA!$K:$K,0))</f>
        <v/>
      </c>
      <c r="M945" s="105" t="str">
        <f>IF(ISBLANK($D945),"",MATCH($K945,'RECEIVED FROM NONSTATE'!$L:$L,0))</f>
        <v/>
      </c>
      <c r="N945" s="100" t="str">
        <f t="shared" si="59"/>
        <v/>
      </c>
    </row>
    <row r="946" spans="1:14">
      <c r="A946" s="118" t="str">
        <f t="shared" si="56"/>
        <v/>
      </c>
      <c r="B946" s="25"/>
      <c r="C946" s="105" t="str">
        <f>IF($B946&gt;0,VLOOKUP($B946,'State Agencies 070824'!$H:$L,3,FALSE),"")</f>
        <v/>
      </c>
      <c r="D946" s="23"/>
      <c r="E946" s="28"/>
      <c r="F946" s="105" t="str">
        <f>IF($D946&gt;0,VLOOKUP($D946,'ALN 070824'!$A:$C,2,FALSE),"")</f>
        <v/>
      </c>
      <c r="G946" s="44"/>
      <c r="H946" s="26"/>
      <c r="J946" s="100" t="str">
        <f t="shared" si="57"/>
        <v/>
      </c>
      <c r="K946" s="100" t="str">
        <f t="shared" si="58"/>
        <v/>
      </c>
      <c r="L946" s="105" t="str">
        <f>IF(ISBLANK($D946),"",MATCH($K946,SEFA!$K:$K,0))</f>
        <v/>
      </c>
      <c r="M946" s="105" t="str">
        <f>IF(ISBLANK($D946),"",MATCH($K946,'RECEIVED FROM NONSTATE'!$L:$L,0))</f>
        <v/>
      </c>
      <c r="N946" s="100" t="str">
        <f t="shared" si="59"/>
        <v/>
      </c>
    </row>
    <row r="947" spans="1:14">
      <c r="A947" s="118" t="str">
        <f t="shared" si="56"/>
        <v/>
      </c>
      <c r="B947" s="25"/>
      <c r="C947" s="105" t="str">
        <f>IF($B947&gt;0,VLOOKUP($B947,'State Agencies 070824'!$H:$L,3,FALSE),"")</f>
        <v/>
      </c>
      <c r="D947" s="23"/>
      <c r="E947" s="28"/>
      <c r="F947" s="105" t="str">
        <f>IF($D947&gt;0,VLOOKUP($D947,'ALN 070824'!$A:$C,2,FALSE),"")</f>
        <v/>
      </c>
      <c r="G947" s="44"/>
      <c r="H947" s="26"/>
      <c r="J947" s="100" t="str">
        <f t="shared" si="57"/>
        <v/>
      </c>
      <c r="K947" s="100" t="str">
        <f t="shared" si="58"/>
        <v/>
      </c>
      <c r="L947" s="105" t="str">
        <f>IF(ISBLANK($D947),"",MATCH($K947,SEFA!$K:$K,0))</f>
        <v/>
      </c>
      <c r="M947" s="105" t="str">
        <f>IF(ISBLANK($D947),"",MATCH($K947,'RECEIVED FROM NONSTATE'!$L:$L,0))</f>
        <v/>
      </c>
      <c r="N947" s="100" t="str">
        <f t="shared" si="59"/>
        <v/>
      </c>
    </row>
    <row r="948" spans="1:14">
      <c r="A948" s="118" t="str">
        <f t="shared" si="56"/>
        <v/>
      </c>
      <c r="B948" s="25"/>
      <c r="C948" s="105" t="str">
        <f>IF($B948&gt;0,VLOOKUP($B948,'State Agencies 070824'!$H:$L,3,FALSE),"")</f>
        <v/>
      </c>
      <c r="D948" s="23"/>
      <c r="E948" s="28"/>
      <c r="F948" s="105" t="str">
        <f>IF($D948&gt;0,VLOOKUP($D948,'ALN 070824'!$A:$C,2,FALSE),"")</f>
        <v/>
      </c>
      <c r="G948" s="44"/>
      <c r="H948" s="26"/>
      <c r="J948" s="100" t="str">
        <f t="shared" si="57"/>
        <v/>
      </c>
      <c r="K948" s="100" t="str">
        <f t="shared" si="58"/>
        <v/>
      </c>
      <c r="L948" s="105" t="str">
        <f>IF(ISBLANK($D948),"",MATCH($K948,SEFA!$K:$K,0))</f>
        <v/>
      </c>
      <c r="M948" s="105" t="str">
        <f>IF(ISBLANK($D948),"",MATCH($K948,'RECEIVED FROM NONSTATE'!$L:$L,0))</f>
        <v/>
      </c>
      <c r="N948" s="100" t="str">
        <f t="shared" si="59"/>
        <v/>
      </c>
    </row>
    <row r="949" spans="1:14">
      <c r="A949" s="118" t="str">
        <f t="shared" si="56"/>
        <v/>
      </c>
      <c r="B949" s="25"/>
      <c r="C949" s="105" t="str">
        <f>IF($B949&gt;0,VLOOKUP($B949,'State Agencies 070824'!$H:$L,3,FALSE),"")</f>
        <v/>
      </c>
      <c r="D949" s="23"/>
      <c r="E949" s="28"/>
      <c r="F949" s="105" t="str">
        <f>IF($D949&gt;0,VLOOKUP($D949,'ALN 070824'!$A:$C,2,FALSE),"")</f>
        <v/>
      </c>
      <c r="G949" s="44"/>
      <c r="H949" s="26"/>
      <c r="J949" s="100" t="str">
        <f t="shared" si="57"/>
        <v/>
      </c>
      <c r="K949" s="100" t="str">
        <f t="shared" si="58"/>
        <v/>
      </c>
      <c r="L949" s="105" t="str">
        <f>IF(ISBLANK($D949),"",MATCH($K949,SEFA!$K:$K,0))</f>
        <v/>
      </c>
      <c r="M949" s="105" t="str">
        <f>IF(ISBLANK($D949),"",MATCH($K949,'RECEIVED FROM NONSTATE'!$L:$L,0))</f>
        <v/>
      </c>
      <c r="N949" s="100" t="str">
        <f t="shared" si="59"/>
        <v/>
      </c>
    </row>
    <row r="950" spans="1:14">
      <c r="A950" s="118" t="str">
        <f t="shared" si="56"/>
        <v/>
      </c>
      <c r="B950" s="25"/>
      <c r="C950" s="105" t="str">
        <f>IF($B950&gt;0,VLOOKUP($B950,'State Agencies 070824'!$H:$L,3,FALSE),"")</f>
        <v/>
      </c>
      <c r="D950" s="23"/>
      <c r="E950" s="28"/>
      <c r="F950" s="105" t="str">
        <f>IF($D950&gt;0,VLOOKUP($D950,'ALN 070824'!$A:$C,2,FALSE),"")</f>
        <v/>
      </c>
      <c r="G950" s="44"/>
      <c r="H950" s="26"/>
      <c r="J950" s="100" t="str">
        <f t="shared" si="57"/>
        <v/>
      </c>
      <c r="K950" s="100" t="str">
        <f t="shared" si="58"/>
        <v/>
      </c>
      <c r="L950" s="105" t="str">
        <f>IF(ISBLANK($D950),"",MATCH($K950,SEFA!$K:$K,0))</f>
        <v/>
      </c>
      <c r="M950" s="105" t="str">
        <f>IF(ISBLANK($D950),"",MATCH($K950,'RECEIVED FROM NONSTATE'!$L:$L,0))</f>
        <v/>
      </c>
      <c r="N950" s="100" t="str">
        <f t="shared" si="59"/>
        <v/>
      </c>
    </row>
    <row r="951" spans="1:14">
      <c r="A951" s="118" t="str">
        <f t="shared" si="56"/>
        <v/>
      </c>
      <c r="B951" s="25"/>
      <c r="C951" s="105" t="str">
        <f>IF($B951&gt;0,VLOOKUP($B951,'State Agencies 070824'!$H:$L,3,FALSE),"")</f>
        <v/>
      </c>
      <c r="D951" s="23"/>
      <c r="E951" s="28"/>
      <c r="F951" s="105" t="str">
        <f>IF($D951&gt;0,VLOOKUP($D951,'ALN 070824'!$A:$C,2,FALSE),"")</f>
        <v/>
      </c>
      <c r="G951" s="44"/>
      <c r="H951" s="26"/>
      <c r="J951" s="100" t="str">
        <f t="shared" si="57"/>
        <v/>
      </c>
      <c r="K951" s="100" t="str">
        <f t="shared" si="58"/>
        <v/>
      </c>
      <c r="L951" s="105" t="str">
        <f>IF(ISBLANK($D951),"",MATCH($K951,SEFA!$K:$K,0))</f>
        <v/>
      </c>
      <c r="M951" s="105" t="str">
        <f>IF(ISBLANK($D951),"",MATCH($K951,'RECEIVED FROM NONSTATE'!$L:$L,0))</f>
        <v/>
      </c>
      <c r="N951" s="100" t="str">
        <f t="shared" si="59"/>
        <v/>
      </c>
    </row>
    <row r="952" spans="1:14">
      <c r="A952" s="118" t="str">
        <f t="shared" si="56"/>
        <v/>
      </c>
      <c r="B952" s="25"/>
      <c r="C952" s="105" t="str">
        <f>IF($B952&gt;0,VLOOKUP($B952,'State Agencies 070824'!$H:$L,3,FALSE),"")</f>
        <v/>
      </c>
      <c r="D952" s="23"/>
      <c r="E952" s="28"/>
      <c r="F952" s="105" t="str">
        <f>IF($D952&gt;0,VLOOKUP($D952,'ALN 070824'!$A:$C,2,FALSE),"")</f>
        <v/>
      </c>
      <c r="G952" s="44"/>
      <c r="H952" s="26"/>
      <c r="J952" s="100" t="str">
        <f t="shared" si="57"/>
        <v/>
      </c>
      <c r="K952" s="100" t="str">
        <f t="shared" si="58"/>
        <v/>
      </c>
      <c r="L952" s="105" t="str">
        <f>IF(ISBLANK($D952),"",MATCH($K952,SEFA!$K:$K,0))</f>
        <v/>
      </c>
      <c r="M952" s="105" t="str">
        <f>IF(ISBLANK($D952),"",MATCH($K952,'RECEIVED FROM NONSTATE'!$L:$L,0))</f>
        <v/>
      </c>
      <c r="N952" s="100" t="str">
        <f t="shared" si="59"/>
        <v/>
      </c>
    </row>
    <row r="953" spans="1:14">
      <c r="A953" s="118" t="str">
        <f t="shared" si="56"/>
        <v/>
      </c>
      <c r="B953" s="25"/>
      <c r="C953" s="105" t="str">
        <f>IF($B953&gt;0,VLOOKUP($B953,'State Agencies 070824'!$H:$L,3,FALSE),"")</f>
        <v/>
      </c>
      <c r="D953" s="23"/>
      <c r="E953" s="28"/>
      <c r="F953" s="105" t="str">
        <f>IF($D953&gt;0,VLOOKUP($D953,'ALN 070824'!$A:$C,2,FALSE),"")</f>
        <v/>
      </c>
      <c r="G953" s="44"/>
      <c r="H953" s="26"/>
      <c r="J953" s="100" t="str">
        <f t="shared" si="57"/>
        <v/>
      </c>
      <c r="K953" s="100" t="str">
        <f t="shared" si="58"/>
        <v/>
      </c>
      <c r="L953" s="105" t="str">
        <f>IF(ISBLANK($D953),"",MATCH($K953,SEFA!$K:$K,0))</f>
        <v/>
      </c>
      <c r="M953" s="105" t="str">
        <f>IF(ISBLANK($D953),"",MATCH($K953,'RECEIVED FROM NONSTATE'!$L:$L,0))</f>
        <v/>
      </c>
      <c r="N953" s="100" t="str">
        <f t="shared" si="59"/>
        <v/>
      </c>
    </row>
    <row r="954" spans="1:14">
      <c r="A954" s="118" t="str">
        <f t="shared" si="56"/>
        <v/>
      </c>
      <c r="B954" s="25"/>
      <c r="C954" s="105" t="str">
        <f>IF($B954&gt;0,VLOOKUP($B954,'State Agencies 070824'!$H:$L,3,FALSE),"")</f>
        <v/>
      </c>
      <c r="D954" s="23"/>
      <c r="E954" s="28"/>
      <c r="F954" s="105" t="str">
        <f>IF($D954&gt;0,VLOOKUP($D954,'ALN 070824'!$A:$C,2,FALSE),"")</f>
        <v/>
      </c>
      <c r="G954" s="44"/>
      <c r="H954" s="26"/>
      <c r="J954" s="100" t="str">
        <f t="shared" si="57"/>
        <v/>
      </c>
      <c r="K954" s="100" t="str">
        <f t="shared" si="58"/>
        <v/>
      </c>
      <c r="L954" s="105" t="str">
        <f>IF(ISBLANK($D954),"",MATCH($K954,SEFA!$K:$K,0))</f>
        <v/>
      </c>
      <c r="M954" s="105" t="str">
        <f>IF(ISBLANK($D954),"",MATCH($K954,'RECEIVED FROM NONSTATE'!$L:$L,0))</f>
        <v/>
      </c>
      <c r="N954" s="100" t="str">
        <f t="shared" si="59"/>
        <v/>
      </c>
    </row>
    <row r="955" spans="1:14">
      <c r="A955" s="118" t="str">
        <f t="shared" si="56"/>
        <v/>
      </c>
      <c r="B955" s="25"/>
      <c r="C955" s="105" t="str">
        <f>IF($B955&gt;0,VLOOKUP($B955,'State Agencies 070824'!$H:$L,3,FALSE),"")</f>
        <v/>
      </c>
      <c r="D955" s="23"/>
      <c r="E955" s="28"/>
      <c r="F955" s="105" t="str">
        <f>IF($D955&gt;0,VLOOKUP($D955,'ALN 070824'!$A:$C,2,FALSE),"")</f>
        <v/>
      </c>
      <c r="G955" s="44"/>
      <c r="H955" s="26"/>
      <c r="J955" s="100" t="str">
        <f t="shared" si="57"/>
        <v/>
      </c>
      <c r="K955" s="100" t="str">
        <f t="shared" si="58"/>
        <v/>
      </c>
      <c r="L955" s="105" t="str">
        <f>IF(ISBLANK($D955),"",MATCH($K955,SEFA!$K:$K,0))</f>
        <v/>
      </c>
      <c r="M955" s="105" t="str">
        <f>IF(ISBLANK($D955),"",MATCH($K955,'RECEIVED FROM NONSTATE'!$L:$L,0))</f>
        <v/>
      </c>
      <c r="N955" s="100" t="str">
        <f t="shared" si="59"/>
        <v/>
      </c>
    </row>
    <row r="956" spans="1:14">
      <c r="A956" s="118" t="str">
        <f t="shared" si="56"/>
        <v/>
      </c>
      <c r="B956" s="25"/>
      <c r="C956" s="105" t="str">
        <f>IF($B956&gt;0,VLOOKUP($B956,'State Agencies 070824'!$H:$L,3,FALSE),"")</f>
        <v/>
      </c>
      <c r="D956" s="23"/>
      <c r="E956" s="28"/>
      <c r="F956" s="105" t="str">
        <f>IF($D956&gt;0,VLOOKUP($D956,'ALN 070824'!$A:$C,2,FALSE),"")</f>
        <v/>
      </c>
      <c r="G956" s="44"/>
      <c r="H956" s="26"/>
      <c r="J956" s="100" t="str">
        <f t="shared" si="57"/>
        <v/>
      </c>
      <c r="K956" s="100" t="str">
        <f t="shared" si="58"/>
        <v/>
      </c>
      <c r="L956" s="105" t="str">
        <f>IF(ISBLANK($D956),"",MATCH($K956,SEFA!$K:$K,0))</f>
        <v/>
      </c>
      <c r="M956" s="105" t="str">
        <f>IF(ISBLANK($D956),"",MATCH($K956,'RECEIVED FROM NONSTATE'!$L:$L,0))</f>
        <v/>
      </c>
      <c r="N956" s="100" t="str">
        <f t="shared" si="59"/>
        <v/>
      </c>
    </row>
    <row r="957" spans="1:14">
      <c r="A957" s="118" t="str">
        <f t="shared" si="56"/>
        <v/>
      </c>
      <c r="B957" s="25"/>
      <c r="C957" s="105" t="str">
        <f>IF($B957&gt;0,VLOOKUP($B957,'State Agencies 070824'!$H:$L,3,FALSE),"")</f>
        <v/>
      </c>
      <c r="D957" s="23"/>
      <c r="E957" s="28"/>
      <c r="F957" s="105" t="str">
        <f>IF($D957&gt;0,VLOOKUP($D957,'ALN 070824'!$A:$C,2,FALSE),"")</f>
        <v/>
      </c>
      <c r="G957" s="44"/>
      <c r="H957" s="26"/>
      <c r="J957" s="100" t="str">
        <f t="shared" si="57"/>
        <v/>
      </c>
      <c r="K957" s="100" t="str">
        <f t="shared" si="58"/>
        <v/>
      </c>
      <c r="L957" s="105" t="str">
        <f>IF(ISBLANK($D957),"",MATCH($K957,SEFA!$K:$K,0))</f>
        <v/>
      </c>
      <c r="M957" s="105" t="str">
        <f>IF(ISBLANK($D957),"",MATCH($K957,'RECEIVED FROM NONSTATE'!$L:$L,0))</f>
        <v/>
      </c>
      <c r="N957" s="100" t="str">
        <f t="shared" si="59"/>
        <v/>
      </c>
    </row>
    <row r="958" spans="1:14">
      <c r="A958" s="118" t="str">
        <f t="shared" si="56"/>
        <v/>
      </c>
      <c r="B958" s="25"/>
      <c r="C958" s="105" t="str">
        <f>IF($B958&gt;0,VLOOKUP($B958,'State Agencies 070824'!$H:$L,3,FALSE),"")</f>
        <v/>
      </c>
      <c r="D958" s="23"/>
      <c r="E958" s="28"/>
      <c r="F958" s="105" t="str">
        <f>IF($D958&gt;0,VLOOKUP($D958,'ALN 070824'!$A:$C,2,FALSE),"")</f>
        <v/>
      </c>
      <c r="G958" s="44"/>
      <c r="H958" s="26"/>
      <c r="J958" s="100" t="str">
        <f t="shared" si="57"/>
        <v/>
      </c>
      <c r="K958" s="100" t="str">
        <f t="shared" si="58"/>
        <v/>
      </c>
      <c r="L958" s="105" t="str">
        <f>IF(ISBLANK($D958),"",MATCH($K958,SEFA!$K:$K,0))</f>
        <v/>
      </c>
      <c r="M958" s="105" t="str">
        <f>IF(ISBLANK($D958),"",MATCH($K958,'RECEIVED FROM NONSTATE'!$L:$L,0))</f>
        <v/>
      </c>
      <c r="N958" s="100" t="str">
        <f t="shared" si="59"/>
        <v/>
      </c>
    </row>
    <row r="959" spans="1:14">
      <c r="A959" s="118" t="str">
        <f t="shared" si="56"/>
        <v/>
      </c>
      <c r="B959" s="25"/>
      <c r="C959" s="105" t="str">
        <f>IF($B959&gt;0,VLOOKUP($B959,'State Agencies 070824'!$H:$L,3,FALSE),"")</f>
        <v/>
      </c>
      <c r="D959" s="23"/>
      <c r="E959" s="28"/>
      <c r="F959" s="105" t="str">
        <f>IF($D959&gt;0,VLOOKUP($D959,'ALN 070824'!$A:$C,2,FALSE),"")</f>
        <v/>
      </c>
      <c r="G959" s="44"/>
      <c r="H959" s="26"/>
      <c r="J959" s="100" t="str">
        <f t="shared" si="57"/>
        <v/>
      </c>
      <c r="K959" s="100" t="str">
        <f t="shared" si="58"/>
        <v/>
      </c>
      <c r="L959" s="105" t="str">
        <f>IF(ISBLANK($D959),"",MATCH($K959,SEFA!$K:$K,0))</f>
        <v/>
      </c>
      <c r="M959" s="105" t="str">
        <f>IF(ISBLANK($D959),"",MATCH($K959,'RECEIVED FROM NONSTATE'!$L:$L,0))</f>
        <v/>
      </c>
      <c r="N959" s="100" t="str">
        <f t="shared" si="59"/>
        <v/>
      </c>
    </row>
    <row r="960" spans="1:14">
      <c r="A960" s="118" t="str">
        <f t="shared" si="56"/>
        <v/>
      </c>
      <c r="B960" s="25"/>
      <c r="C960" s="105" t="str">
        <f>IF($B960&gt;0,VLOOKUP($B960,'State Agencies 070824'!$H:$L,3,FALSE),"")</f>
        <v/>
      </c>
      <c r="D960" s="23"/>
      <c r="E960" s="28"/>
      <c r="F960" s="105" t="str">
        <f>IF($D960&gt;0,VLOOKUP($D960,'ALN 070824'!$A:$C,2,FALSE),"")</f>
        <v/>
      </c>
      <c r="G960" s="44"/>
      <c r="H960" s="26"/>
      <c r="J960" s="100" t="str">
        <f t="shared" si="57"/>
        <v/>
      </c>
      <c r="K960" s="100" t="str">
        <f t="shared" si="58"/>
        <v/>
      </c>
      <c r="L960" s="105" t="str">
        <f>IF(ISBLANK($D960),"",MATCH($K960,SEFA!$K:$K,0))</f>
        <v/>
      </c>
      <c r="M960" s="105" t="str">
        <f>IF(ISBLANK($D960),"",MATCH($K960,'RECEIVED FROM NONSTATE'!$L:$L,0))</f>
        <v/>
      </c>
      <c r="N960" s="100" t="str">
        <f t="shared" si="59"/>
        <v/>
      </c>
    </row>
    <row r="961" spans="1:14">
      <c r="A961" s="118" t="str">
        <f t="shared" si="56"/>
        <v/>
      </c>
      <c r="B961" s="25"/>
      <c r="C961" s="105" t="str">
        <f>IF($B961&gt;0,VLOOKUP($B961,'State Agencies 070824'!$H:$L,3,FALSE),"")</f>
        <v/>
      </c>
      <c r="D961" s="23"/>
      <c r="E961" s="28"/>
      <c r="F961" s="105" t="str">
        <f>IF($D961&gt;0,VLOOKUP($D961,'ALN 070824'!$A:$C,2,FALSE),"")</f>
        <v/>
      </c>
      <c r="G961" s="44"/>
      <c r="H961" s="26"/>
      <c r="J961" s="100" t="str">
        <f t="shared" si="57"/>
        <v/>
      </c>
      <c r="K961" s="100" t="str">
        <f t="shared" si="58"/>
        <v/>
      </c>
      <c r="L961" s="105" t="str">
        <f>IF(ISBLANK($D961),"",MATCH($K961,SEFA!$K:$K,0))</f>
        <v/>
      </c>
      <c r="M961" s="105" t="str">
        <f>IF(ISBLANK($D961),"",MATCH($K961,'RECEIVED FROM NONSTATE'!$L:$L,0))</f>
        <v/>
      </c>
      <c r="N961" s="100" t="str">
        <f t="shared" si="59"/>
        <v/>
      </c>
    </row>
    <row r="962" spans="1:14">
      <c r="A962" s="118" t="str">
        <f t="shared" si="56"/>
        <v/>
      </c>
      <c r="B962" s="25"/>
      <c r="C962" s="105" t="str">
        <f>IF($B962&gt;0,VLOOKUP($B962,'State Agencies 070824'!$H:$L,3,FALSE),"")</f>
        <v/>
      </c>
      <c r="D962" s="23"/>
      <c r="E962" s="28"/>
      <c r="F962" s="105" t="str">
        <f>IF($D962&gt;0,VLOOKUP($D962,'ALN 070824'!$A:$C,2,FALSE),"")</f>
        <v/>
      </c>
      <c r="G962" s="44"/>
      <c r="H962" s="26"/>
      <c r="J962" s="100" t="str">
        <f t="shared" si="57"/>
        <v/>
      </c>
      <c r="K962" s="100" t="str">
        <f t="shared" si="58"/>
        <v/>
      </c>
      <c r="L962" s="105" t="str">
        <f>IF(ISBLANK($D962),"",MATCH($K962,SEFA!$K:$K,0))</f>
        <v/>
      </c>
      <c r="M962" s="105" t="str">
        <f>IF(ISBLANK($D962),"",MATCH($K962,'RECEIVED FROM NONSTATE'!$L:$L,0))</f>
        <v/>
      </c>
      <c r="N962" s="100" t="str">
        <f t="shared" si="59"/>
        <v/>
      </c>
    </row>
    <row r="963" spans="1:14">
      <c r="A963" s="118" t="str">
        <f t="shared" si="56"/>
        <v/>
      </c>
      <c r="B963" s="25"/>
      <c r="C963" s="105" t="str">
        <f>IF($B963&gt;0,VLOOKUP($B963,'State Agencies 070824'!$H:$L,3,FALSE),"")</f>
        <v/>
      </c>
      <c r="D963" s="23"/>
      <c r="E963" s="28"/>
      <c r="F963" s="105" t="str">
        <f>IF($D963&gt;0,VLOOKUP($D963,'ALN 070824'!$A:$C,2,FALSE),"")</f>
        <v/>
      </c>
      <c r="G963" s="44"/>
      <c r="H963" s="26"/>
      <c r="J963" s="100" t="str">
        <f t="shared" si="57"/>
        <v/>
      </c>
      <c r="K963" s="100" t="str">
        <f t="shared" si="58"/>
        <v/>
      </c>
      <c r="L963" s="105" t="str">
        <f>IF(ISBLANK($D963),"",MATCH($K963,SEFA!$K:$K,0))</f>
        <v/>
      </c>
      <c r="M963" s="105" t="str">
        <f>IF(ISBLANK($D963),"",MATCH($K963,'RECEIVED FROM NONSTATE'!$L:$L,0))</f>
        <v/>
      </c>
      <c r="N963" s="100" t="str">
        <f t="shared" si="59"/>
        <v/>
      </c>
    </row>
    <row r="964" spans="1:14">
      <c r="A964" s="118" t="str">
        <f t="shared" si="56"/>
        <v/>
      </c>
      <c r="B964" s="25"/>
      <c r="C964" s="105" t="str">
        <f>IF($B964&gt;0,VLOOKUP($B964,'State Agencies 070824'!$H:$L,3,FALSE),"")</f>
        <v/>
      </c>
      <c r="D964" s="23"/>
      <c r="E964" s="28"/>
      <c r="F964" s="105" t="str">
        <f>IF($D964&gt;0,VLOOKUP($D964,'ALN 070824'!$A:$C,2,FALSE),"")</f>
        <v/>
      </c>
      <c r="G964" s="44"/>
      <c r="H964" s="26"/>
      <c r="J964" s="100" t="str">
        <f t="shared" si="57"/>
        <v/>
      </c>
      <c r="K964" s="100" t="str">
        <f t="shared" si="58"/>
        <v/>
      </c>
      <c r="L964" s="105" t="str">
        <f>IF(ISBLANK($D964),"",MATCH($K964,SEFA!$K:$K,0))</f>
        <v/>
      </c>
      <c r="M964" s="105" t="str">
        <f>IF(ISBLANK($D964),"",MATCH($K964,'RECEIVED FROM NONSTATE'!$L:$L,0))</f>
        <v/>
      </c>
      <c r="N964" s="100" t="str">
        <f t="shared" si="59"/>
        <v/>
      </c>
    </row>
    <row r="965" spans="1:14">
      <c r="A965" s="118" t="str">
        <f t="shared" si="56"/>
        <v/>
      </c>
      <c r="B965" s="25"/>
      <c r="C965" s="105" t="str">
        <f>IF($B965&gt;0,VLOOKUP($B965,'State Agencies 070824'!$H:$L,3,FALSE),"")</f>
        <v/>
      </c>
      <c r="D965" s="23"/>
      <c r="E965" s="28"/>
      <c r="F965" s="105" t="str">
        <f>IF($D965&gt;0,VLOOKUP($D965,'ALN 070824'!$A:$C,2,FALSE),"")</f>
        <v/>
      </c>
      <c r="G965" s="44"/>
      <c r="H965" s="26"/>
      <c r="J965" s="100" t="str">
        <f t="shared" si="57"/>
        <v/>
      </c>
      <c r="K965" s="100" t="str">
        <f t="shared" si="58"/>
        <v/>
      </c>
      <c r="L965" s="105" t="str">
        <f>IF(ISBLANK($D965),"",MATCH($K965,SEFA!$K:$K,0))</f>
        <v/>
      </c>
      <c r="M965" s="105" t="str">
        <f>IF(ISBLANK($D965),"",MATCH($K965,'RECEIVED FROM NONSTATE'!$L:$L,0))</f>
        <v/>
      </c>
      <c r="N965" s="100" t="str">
        <f t="shared" si="59"/>
        <v/>
      </c>
    </row>
    <row r="966" spans="1:14">
      <c r="A966" s="118" t="str">
        <f t="shared" si="56"/>
        <v/>
      </c>
      <c r="B966" s="25"/>
      <c r="C966" s="105" t="str">
        <f>IF($B966&gt;0,VLOOKUP($B966,'State Agencies 070824'!$H:$L,3,FALSE),"")</f>
        <v/>
      </c>
      <c r="D966" s="23"/>
      <c r="E966" s="28"/>
      <c r="F966" s="105" t="str">
        <f>IF($D966&gt;0,VLOOKUP($D966,'ALN 070824'!$A:$C,2,FALSE),"")</f>
        <v/>
      </c>
      <c r="G966" s="44"/>
      <c r="H966" s="26"/>
      <c r="J966" s="100" t="str">
        <f t="shared" si="57"/>
        <v/>
      </c>
      <c r="K966" s="100" t="str">
        <f t="shared" si="58"/>
        <v/>
      </c>
      <c r="L966" s="105" t="str">
        <f>IF(ISBLANK($D966),"",MATCH($K966,SEFA!$K:$K,0))</f>
        <v/>
      </c>
      <c r="M966" s="105" t="str">
        <f>IF(ISBLANK($D966),"",MATCH($K966,'RECEIVED FROM NONSTATE'!$L:$L,0))</f>
        <v/>
      </c>
      <c r="N966" s="100" t="str">
        <f t="shared" si="59"/>
        <v/>
      </c>
    </row>
    <row r="967" spans="1:14">
      <c r="A967" s="118" t="str">
        <f t="shared" si="56"/>
        <v/>
      </c>
      <c r="B967" s="25"/>
      <c r="C967" s="105" t="str">
        <f>IF($B967&gt;0,VLOOKUP($B967,'State Agencies 070824'!$H:$L,3,FALSE),"")</f>
        <v/>
      </c>
      <c r="D967" s="23"/>
      <c r="E967" s="28"/>
      <c r="F967" s="105" t="str">
        <f>IF($D967&gt;0,VLOOKUP($D967,'ALN 070824'!$A:$C,2,FALSE),"")</f>
        <v/>
      </c>
      <c r="G967" s="44"/>
      <c r="H967" s="26"/>
      <c r="J967" s="100" t="str">
        <f t="shared" si="57"/>
        <v/>
      </c>
      <c r="K967" s="100" t="str">
        <f t="shared" si="58"/>
        <v/>
      </c>
      <c r="L967" s="105" t="str">
        <f>IF(ISBLANK($D967),"",MATCH($K967,SEFA!$K:$K,0))</f>
        <v/>
      </c>
      <c r="M967" s="105" t="str">
        <f>IF(ISBLANK($D967),"",MATCH($K967,'RECEIVED FROM NONSTATE'!$L:$L,0))</f>
        <v/>
      </c>
      <c r="N967" s="100" t="str">
        <f t="shared" si="59"/>
        <v/>
      </c>
    </row>
    <row r="968" spans="1:14">
      <c r="A968" s="118" t="str">
        <f t="shared" si="56"/>
        <v/>
      </c>
      <c r="B968" s="25"/>
      <c r="C968" s="105" t="str">
        <f>IF($B968&gt;0,VLOOKUP($B968,'State Agencies 070824'!$H:$L,3,FALSE),"")</f>
        <v/>
      </c>
      <c r="D968" s="23"/>
      <c r="E968" s="28"/>
      <c r="F968" s="105" t="str">
        <f>IF($D968&gt;0,VLOOKUP($D968,'ALN 070824'!$A:$C,2,FALSE),"")</f>
        <v/>
      </c>
      <c r="G968" s="44"/>
      <c r="H968" s="26"/>
      <c r="J968" s="100" t="str">
        <f t="shared" si="57"/>
        <v/>
      </c>
      <c r="K968" s="100" t="str">
        <f t="shared" si="58"/>
        <v/>
      </c>
      <c r="L968" s="105" t="str">
        <f>IF(ISBLANK($D968),"",MATCH($K968,SEFA!$K:$K,0))</f>
        <v/>
      </c>
      <c r="M968" s="105" t="str">
        <f>IF(ISBLANK($D968),"",MATCH($K968,'RECEIVED FROM NONSTATE'!$L:$L,0))</f>
        <v/>
      </c>
      <c r="N968" s="100" t="str">
        <f t="shared" si="59"/>
        <v/>
      </c>
    </row>
    <row r="969" spans="1:14">
      <c r="A969" s="118" t="str">
        <f t="shared" ref="A969:A1000" si="60">IF($B969=0,"",$B$2)</f>
        <v/>
      </c>
      <c r="B969" s="25"/>
      <c r="C969" s="105" t="str">
        <f>IF($B969&gt;0,VLOOKUP($B969,'State Agencies 070824'!$H:$L,3,FALSE),"")</f>
        <v/>
      </c>
      <c r="D969" s="23"/>
      <c r="E969" s="28"/>
      <c r="F969" s="105" t="str">
        <f>IF($D969&gt;0,VLOOKUP($D969,'ALN 070824'!$A:$C,2,FALSE),"")</f>
        <v/>
      </c>
      <c r="G969" s="44"/>
      <c r="H969" s="26"/>
      <c r="J969" s="100" t="str">
        <f t="shared" ref="J969:J1000" si="61">IF(OR(D969="84.425",D969="84.032"),"Please complete the ALN with alpha character.",IFERROR(IF(AND(F969="Other Assistance",ISBLANK(H969)),"Program Name required, please provide the Other ID Number (if applicable).",""),""))</f>
        <v/>
      </c>
      <c r="K969" s="100" t="str">
        <f t="shared" ref="K969:K1000" si="62">CONCATENATE($D969,$E969)</f>
        <v/>
      </c>
      <c r="L969" s="105" t="str">
        <f>IF(ISBLANK($D969),"",MATCH($K969,SEFA!$K:$K,0))</f>
        <v/>
      </c>
      <c r="M969" s="105" t="str">
        <f>IF(ISBLANK($D969),"",MATCH($K969,'RECEIVED FROM NONSTATE'!$L:$L,0))</f>
        <v/>
      </c>
      <c r="N969" s="100" t="str">
        <f t="shared" ref="N969:N1000" si="63">CONCATENATE($B969,$D969,$E969,$H969)</f>
        <v/>
      </c>
    </row>
    <row r="970" spans="1:14">
      <c r="A970" s="118" t="str">
        <f t="shared" si="60"/>
        <v/>
      </c>
      <c r="B970" s="25"/>
      <c r="C970" s="105" t="str">
        <f>IF($B970&gt;0,VLOOKUP($B970,'State Agencies 070824'!$H:$L,3,FALSE),"")</f>
        <v/>
      </c>
      <c r="D970" s="23"/>
      <c r="E970" s="28"/>
      <c r="F970" s="105" t="str">
        <f>IF($D970&gt;0,VLOOKUP($D970,'ALN 070824'!$A:$C,2,FALSE),"")</f>
        <v/>
      </c>
      <c r="G970" s="44"/>
      <c r="H970" s="26"/>
      <c r="J970" s="100" t="str">
        <f t="shared" si="61"/>
        <v/>
      </c>
      <c r="K970" s="100" t="str">
        <f t="shared" si="62"/>
        <v/>
      </c>
      <c r="L970" s="105" t="str">
        <f>IF(ISBLANK($D970),"",MATCH($K970,SEFA!$K:$K,0))</f>
        <v/>
      </c>
      <c r="M970" s="105" t="str">
        <f>IF(ISBLANK($D970),"",MATCH($K970,'RECEIVED FROM NONSTATE'!$L:$L,0))</f>
        <v/>
      </c>
      <c r="N970" s="100" t="str">
        <f t="shared" si="63"/>
        <v/>
      </c>
    </row>
    <row r="971" spans="1:14">
      <c r="A971" s="118" t="str">
        <f t="shared" si="60"/>
        <v/>
      </c>
      <c r="B971" s="25"/>
      <c r="C971" s="105" t="str">
        <f>IF($B971&gt;0,VLOOKUP($B971,'State Agencies 070824'!$H:$L,3,FALSE),"")</f>
        <v/>
      </c>
      <c r="D971" s="23"/>
      <c r="E971" s="28"/>
      <c r="F971" s="105" t="str">
        <f>IF($D971&gt;0,VLOOKUP($D971,'ALN 070824'!$A:$C,2,FALSE),"")</f>
        <v/>
      </c>
      <c r="G971" s="44"/>
      <c r="H971" s="26"/>
      <c r="J971" s="100" t="str">
        <f t="shared" si="61"/>
        <v/>
      </c>
      <c r="K971" s="100" t="str">
        <f t="shared" si="62"/>
        <v/>
      </c>
      <c r="L971" s="105" t="str">
        <f>IF(ISBLANK($D971),"",MATCH($K971,SEFA!$K:$K,0))</f>
        <v/>
      </c>
      <c r="M971" s="105" t="str">
        <f>IF(ISBLANK($D971),"",MATCH($K971,'RECEIVED FROM NONSTATE'!$L:$L,0))</f>
        <v/>
      </c>
      <c r="N971" s="100" t="str">
        <f t="shared" si="63"/>
        <v/>
      </c>
    </row>
    <row r="972" spans="1:14">
      <c r="A972" s="118" t="str">
        <f t="shared" si="60"/>
        <v/>
      </c>
      <c r="B972" s="25"/>
      <c r="C972" s="105" t="str">
        <f>IF($B972&gt;0,VLOOKUP($B972,'State Agencies 070824'!$H:$L,3,FALSE),"")</f>
        <v/>
      </c>
      <c r="D972" s="23"/>
      <c r="E972" s="28"/>
      <c r="F972" s="105" t="str">
        <f>IF($D972&gt;0,VLOOKUP($D972,'ALN 070824'!$A:$C,2,FALSE),"")</f>
        <v/>
      </c>
      <c r="G972" s="44"/>
      <c r="H972" s="26"/>
      <c r="J972" s="100" t="str">
        <f t="shared" si="61"/>
        <v/>
      </c>
      <c r="K972" s="100" t="str">
        <f t="shared" si="62"/>
        <v/>
      </c>
      <c r="L972" s="105" t="str">
        <f>IF(ISBLANK($D972),"",MATCH($K972,SEFA!$K:$K,0))</f>
        <v/>
      </c>
      <c r="M972" s="105" t="str">
        <f>IF(ISBLANK($D972),"",MATCH($K972,'RECEIVED FROM NONSTATE'!$L:$L,0))</f>
        <v/>
      </c>
      <c r="N972" s="100" t="str">
        <f t="shared" si="63"/>
        <v/>
      </c>
    </row>
    <row r="973" spans="1:14">
      <c r="A973" s="118" t="str">
        <f t="shared" si="60"/>
        <v/>
      </c>
      <c r="B973" s="25"/>
      <c r="C973" s="105" t="str">
        <f>IF($B973&gt;0,VLOOKUP($B973,'State Agencies 070824'!$H:$L,3,FALSE),"")</f>
        <v/>
      </c>
      <c r="D973" s="23"/>
      <c r="E973" s="28"/>
      <c r="F973" s="105" t="str">
        <f>IF($D973&gt;0,VLOOKUP($D973,'ALN 070824'!$A:$C,2,FALSE),"")</f>
        <v/>
      </c>
      <c r="G973" s="44"/>
      <c r="H973" s="26"/>
      <c r="J973" s="100" t="str">
        <f t="shared" si="61"/>
        <v/>
      </c>
      <c r="K973" s="100" t="str">
        <f t="shared" si="62"/>
        <v/>
      </c>
      <c r="L973" s="105" t="str">
        <f>IF(ISBLANK($D973),"",MATCH($K973,SEFA!$K:$K,0))</f>
        <v/>
      </c>
      <c r="M973" s="105" t="str">
        <f>IF(ISBLANK($D973),"",MATCH($K973,'RECEIVED FROM NONSTATE'!$L:$L,0))</f>
        <v/>
      </c>
      <c r="N973" s="100" t="str">
        <f t="shared" si="63"/>
        <v/>
      </c>
    </row>
    <row r="974" spans="1:14">
      <c r="A974" s="118" t="str">
        <f t="shared" si="60"/>
        <v/>
      </c>
      <c r="B974" s="25"/>
      <c r="C974" s="105" t="str">
        <f>IF($B974&gt;0,VLOOKUP($B974,'State Agencies 070824'!$H:$L,3,FALSE),"")</f>
        <v/>
      </c>
      <c r="D974" s="23"/>
      <c r="E974" s="28"/>
      <c r="F974" s="105" t="str">
        <f>IF($D974&gt;0,VLOOKUP($D974,'ALN 070824'!$A:$C,2,FALSE),"")</f>
        <v/>
      </c>
      <c r="G974" s="44"/>
      <c r="H974" s="26"/>
      <c r="J974" s="100" t="str">
        <f t="shared" si="61"/>
        <v/>
      </c>
      <c r="K974" s="100" t="str">
        <f t="shared" si="62"/>
        <v/>
      </c>
      <c r="L974" s="105" t="str">
        <f>IF(ISBLANK($D974),"",MATCH($K974,SEFA!$K:$K,0))</f>
        <v/>
      </c>
      <c r="M974" s="105" t="str">
        <f>IF(ISBLANK($D974),"",MATCH($K974,'RECEIVED FROM NONSTATE'!$L:$L,0))</f>
        <v/>
      </c>
      <c r="N974" s="100" t="str">
        <f t="shared" si="63"/>
        <v/>
      </c>
    </row>
    <row r="975" spans="1:14">
      <c r="A975" s="118" t="str">
        <f t="shared" si="60"/>
        <v/>
      </c>
      <c r="B975" s="25"/>
      <c r="C975" s="105" t="str">
        <f>IF($B975&gt;0,VLOOKUP($B975,'State Agencies 070824'!$H:$L,3,FALSE),"")</f>
        <v/>
      </c>
      <c r="D975" s="23"/>
      <c r="E975" s="28"/>
      <c r="F975" s="105" t="str">
        <f>IF($D975&gt;0,VLOOKUP($D975,'ALN 070824'!$A:$C,2,FALSE),"")</f>
        <v/>
      </c>
      <c r="G975" s="44"/>
      <c r="H975" s="26"/>
      <c r="J975" s="100" t="str">
        <f t="shared" si="61"/>
        <v/>
      </c>
      <c r="K975" s="100" t="str">
        <f t="shared" si="62"/>
        <v/>
      </c>
      <c r="L975" s="105" t="str">
        <f>IF(ISBLANK($D975),"",MATCH($K975,SEFA!$K:$K,0))</f>
        <v/>
      </c>
      <c r="M975" s="105" t="str">
        <f>IF(ISBLANK($D975),"",MATCH($K975,'RECEIVED FROM NONSTATE'!$L:$L,0))</f>
        <v/>
      </c>
      <c r="N975" s="100" t="str">
        <f t="shared" si="63"/>
        <v/>
      </c>
    </row>
    <row r="976" spans="1:14">
      <c r="A976" s="118" t="str">
        <f t="shared" si="60"/>
        <v/>
      </c>
      <c r="B976" s="25"/>
      <c r="C976" s="105" t="str">
        <f>IF($B976&gt;0,VLOOKUP($B976,'State Agencies 070824'!$H:$L,3,FALSE),"")</f>
        <v/>
      </c>
      <c r="D976" s="23"/>
      <c r="E976" s="28"/>
      <c r="F976" s="105" t="str">
        <f>IF($D976&gt;0,VLOOKUP($D976,'ALN 070824'!$A:$C,2,FALSE),"")</f>
        <v/>
      </c>
      <c r="G976" s="44"/>
      <c r="H976" s="26"/>
      <c r="J976" s="100" t="str">
        <f t="shared" si="61"/>
        <v/>
      </c>
      <c r="K976" s="100" t="str">
        <f t="shared" si="62"/>
        <v/>
      </c>
      <c r="L976" s="105" t="str">
        <f>IF(ISBLANK($D976),"",MATCH($K976,SEFA!$K:$K,0))</f>
        <v/>
      </c>
      <c r="M976" s="105" t="str">
        <f>IF(ISBLANK($D976),"",MATCH($K976,'RECEIVED FROM NONSTATE'!$L:$L,0))</f>
        <v/>
      </c>
      <c r="N976" s="100" t="str">
        <f t="shared" si="63"/>
        <v/>
      </c>
    </row>
    <row r="977" spans="1:14">
      <c r="A977" s="118" t="str">
        <f t="shared" si="60"/>
        <v/>
      </c>
      <c r="B977" s="25"/>
      <c r="C977" s="105" t="str">
        <f>IF($B977&gt;0,VLOOKUP($B977,'State Agencies 070824'!$H:$L,3,FALSE),"")</f>
        <v/>
      </c>
      <c r="D977" s="23"/>
      <c r="E977" s="28"/>
      <c r="F977" s="105" t="str">
        <f>IF($D977&gt;0,VLOOKUP($D977,'ALN 070824'!$A:$C,2,FALSE),"")</f>
        <v/>
      </c>
      <c r="G977" s="44"/>
      <c r="H977" s="26"/>
      <c r="J977" s="100" t="str">
        <f t="shared" si="61"/>
        <v/>
      </c>
      <c r="K977" s="100" t="str">
        <f t="shared" si="62"/>
        <v/>
      </c>
      <c r="L977" s="105" t="str">
        <f>IF(ISBLANK($D977),"",MATCH($K977,SEFA!$K:$K,0))</f>
        <v/>
      </c>
      <c r="M977" s="105" t="str">
        <f>IF(ISBLANK($D977),"",MATCH($K977,'RECEIVED FROM NONSTATE'!$L:$L,0))</f>
        <v/>
      </c>
      <c r="N977" s="100" t="str">
        <f t="shared" si="63"/>
        <v/>
      </c>
    </row>
    <row r="978" spans="1:14">
      <c r="A978" s="118" t="str">
        <f t="shared" si="60"/>
        <v/>
      </c>
      <c r="B978" s="25"/>
      <c r="C978" s="105" t="str">
        <f>IF($B978&gt;0,VLOOKUP($B978,'State Agencies 070824'!$H:$L,3,FALSE),"")</f>
        <v/>
      </c>
      <c r="D978" s="23"/>
      <c r="E978" s="28"/>
      <c r="F978" s="105" t="str">
        <f>IF($D978&gt;0,VLOOKUP($D978,'ALN 070824'!$A:$C,2,FALSE),"")</f>
        <v/>
      </c>
      <c r="G978" s="44"/>
      <c r="H978" s="26"/>
      <c r="J978" s="100" t="str">
        <f t="shared" si="61"/>
        <v/>
      </c>
      <c r="K978" s="100" t="str">
        <f t="shared" si="62"/>
        <v/>
      </c>
      <c r="L978" s="105" t="str">
        <f>IF(ISBLANK($D978),"",MATCH($K978,SEFA!$K:$K,0))</f>
        <v/>
      </c>
      <c r="M978" s="105" t="str">
        <f>IF(ISBLANK($D978),"",MATCH($K978,'RECEIVED FROM NONSTATE'!$L:$L,0))</f>
        <v/>
      </c>
      <c r="N978" s="100" t="str">
        <f t="shared" si="63"/>
        <v/>
      </c>
    </row>
    <row r="979" spans="1:14">
      <c r="A979" s="118" t="str">
        <f t="shared" si="60"/>
        <v/>
      </c>
      <c r="B979" s="25"/>
      <c r="C979" s="105" t="str">
        <f>IF($B979&gt;0,VLOOKUP($B979,'State Agencies 070824'!$H:$L,3,FALSE),"")</f>
        <v/>
      </c>
      <c r="D979" s="23"/>
      <c r="E979" s="28"/>
      <c r="F979" s="105" t="str">
        <f>IF($D979&gt;0,VLOOKUP($D979,'ALN 070824'!$A:$C,2,FALSE),"")</f>
        <v/>
      </c>
      <c r="G979" s="44"/>
      <c r="H979" s="26"/>
      <c r="J979" s="100" t="str">
        <f t="shared" si="61"/>
        <v/>
      </c>
      <c r="K979" s="100" t="str">
        <f t="shared" si="62"/>
        <v/>
      </c>
      <c r="L979" s="105" t="str">
        <f>IF(ISBLANK($D979),"",MATCH($K979,SEFA!$K:$K,0))</f>
        <v/>
      </c>
      <c r="M979" s="105" t="str">
        <f>IF(ISBLANK($D979),"",MATCH($K979,'RECEIVED FROM NONSTATE'!$L:$L,0))</f>
        <v/>
      </c>
      <c r="N979" s="100" t="str">
        <f t="shared" si="63"/>
        <v/>
      </c>
    </row>
    <row r="980" spans="1:14">
      <c r="A980" s="118" t="str">
        <f t="shared" si="60"/>
        <v/>
      </c>
      <c r="B980" s="25"/>
      <c r="C980" s="105" t="str">
        <f>IF($B980&gt;0,VLOOKUP($B980,'State Agencies 070824'!$H:$L,3,FALSE),"")</f>
        <v/>
      </c>
      <c r="D980" s="23"/>
      <c r="E980" s="28"/>
      <c r="F980" s="105" t="str">
        <f>IF($D980&gt;0,VLOOKUP($D980,'ALN 070824'!$A:$C,2,FALSE),"")</f>
        <v/>
      </c>
      <c r="G980" s="44"/>
      <c r="H980" s="26"/>
      <c r="J980" s="100" t="str">
        <f t="shared" si="61"/>
        <v/>
      </c>
      <c r="K980" s="100" t="str">
        <f t="shared" si="62"/>
        <v/>
      </c>
      <c r="L980" s="105" t="str">
        <f>IF(ISBLANK($D980),"",MATCH($K980,SEFA!$K:$K,0))</f>
        <v/>
      </c>
      <c r="M980" s="105" t="str">
        <f>IF(ISBLANK($D980),"",MATCH($K980,'RECEIVED FROM NONSTATE'!$L:$L,0))</f>
        <v/>
      </c>
      <c r="N980" s="100" t="str">
        <f t="shared" si="63"/>
        <v/>
      </c>
    </row>
    <row r="981" spans="1:14">
      <c r="A981" s="118" t="str">
        <f t="shared" si="60"/>
        <v/>
      </c>
      <c r="B981" s="25"/>
      <c r="C981" s="105" t="str">
        <f>IF($B981&gt;0,VLOOKUP($B981,'State Agencies 070824'!$H:$L,3,FALSE),"")</f>
        <v/>
      </c>
      <c r="D981" s="23"/>
      <c r="E981" s="28"/>
      <c r="F981" s="105" t="str">
        <f>IF($D981&gt;0,VLOOKUP($D981,'ALN 070824'!$A:$C,2,FALSE),"")</f>
        <v/>
      </c>
      <c r="G981" s="44"/>
      <c r="H981" s="26"/>
      <c r="J981" s="100" t="str">
        <f t="shared" si="61"/>
        <v/>
      </c>
      <c r="K981" s="100" t="str">
        <f t="shared" si="62"/>
        <v/>
      </c>
      <c r="L981" s="105" t="str">
        <f>IF(ISBLANK($D981),"",MATCH($K981,SEFA!$K:$K,0))</f>
        <v/>
      </c>
      <c r="M981" s="105" t="str">
        <f>IF(ISBLANK($D981),"",MATCH($K981,'RECEIVED FROM NONSTATE'!$L:$L,0))</f>
        <v/>
      </c>
      <c r="N981" s="100" t="str">
        <f t="shared" si="63"/>
        <v/>
      </c>
    </row>
    <row r="982" spans="1:14">
      <c r="A982" s="118" t="str">
        <f t="shared" si="60"/>
        <v/>
      </c>
      <c r="B982" s="25"/>
      <c r="C982" s="105" t="str">
        <f>IF($B982&gt;0,VLOOKUP($B982,'State Agencies 070824'!$H:$L,3,FALSE),"")</f>
        <v/>
      </c>
      <c r="D982" s="23"/>
      <c r="E982" s="28"/>
      <c r="F982" s="105" t="str">
        <f>IF($D982&gt;0,VLOOKUP($D982,'ALN 070824'!$A:$C,2,FALSE),"")</f>
        <v/>
      </c>
      <c r="G982" s="44"/>
      <c r="H982" s="26"/>
      <c r="J982" s="100" t="str">
        <f t="shared" si="61"/>
        <v/>
      </c>
      <c r="K982" s="100" t="str">
        <f t="shared" si="62"/>
        <v/>
      </c>
      <c r="L982" s="105" t="str">
        <f>IF(ISBLANK($D982),"",MATCH($K982,SEFA!$K:$K,0))</f>
        <v/>
      </c>
      <c r="M982" s="105" t="str">
        <f>IF(ISBLANK($D982),"",MATCH($K982,'RECEIVED FROM NONSTATE'!$L:$L,0))</f>
        <v/>
      </c>
      <c r="N982" s="100" t="str">
        <f t="shared" si="63"/>
        <v/>
      </c>
    </row>
    <row r="983" spans="1:14">
      <c r="A983" s="118" t="str">
        <f t="shared" si="60"/>
        <v/>
      </c>
      <c r="B983" s="25"/>
      <c r="C983" s="105" t="str">
        <f>IF($B983&gt;0,VLOOKUP($B983,'State Agencies 070824'!$H:$L,3,FALSE),"")</f>
        <v/>
      </c>
      <c r="D983" s="23"/>
      <c r="E983" s="28"/>
      <c r="F983" s="105" t="str">
        <f>IF($D983&gt;0,VLOOKUP($D983,'ALN 070824'!$A:$C,2,FALSE),"")</f>
        <v/>
      </c>
      <c r="G983" s="44"/>
      <c r="H983" s="26"/>
      <c r="J983" s="100" t="str">
        <f t="shared" si="61"/>
        <v/>
      </c>
      <c r="K983" s="100" t="str">
        <f t="shared" si="62"/>
        <v/>
      </c>
      <c r="L983" s="105" t="str">
        <f>IF(ISBLANK($D983),"",MATCH($K983,SEFA!$K:$K,0))</f>
        <v/>
      </c>
      <c r="M983" s="105" t="str">
        <f>IF(ISBLANK($D983),"",MATCH($K983,'RECEIVED FROM NONSTATE'!$L:$L,0))</f>
        <v/>
      </c>
      <c r="N983" s="100" t="str">
        <f t="shared" si="63"/>
        <v/>
      </c>
    </row>
    <row r="984" spans="1:14">
      <c r="A984" s="118" t="str">
        <f t="shared" si="60"/>
        <v/>
      </c>
      <c r="B984" s="25"/>
      <c r="C984" s="105" t="str">
        <f>IF($B984&gt;0,VLOOKUP($B984,'State Agencies 070824'!$H:$L,3,FALSE),"")</f>
        <v/>
      </c>
      <c r="D984" s="23"/>
      <c r="E984" s="28"/>
      <c r="F984" s="105" t="str">
        <f>IF($D984&gt;0,VLOOKUP($D984,'ALN 070824'!$A:$C,2,FALSE),"")</f>
        <v/>
      </c>
      <c r="G984" s="44"/>
      <c r="H984" s="26"/>
      <c r="J984" s="100" t="str">
        <f t="shared" si="61"/>
        <v/>
      </c>
      <c r="K984" s="100" t="str">
        <f t="shared" si="62"/>
        <v/>
      </c>
      <c r="L984" s="105" t="str">
        <f>IF(ISBLANK($D984),"",MATCH($K984,SEFA!$K:$K,0))</f>
        <v/>
      </c>
      <c r="M984" s="105" t="str">
        <f>IF(ISBLANK($D984),"",MATCH($K984,'RECEIVED FROM NONSTATE'!$L:$L,0))</f>
        <v/>
      </c>
      <c r="N984" s="100" t="str">
        <f t="shared" si="63"/>
        <v/>
      </c>
    </row>
    <row r="985" spans="1:14">
      <c r="A985" s="118" t="str">
        <f t="shared" si="60"/>
        <v/>
      </c>
      <c r="B985" s="25"/>
      <c r="C985" s="105" t="str">
        <f>IF($B985&gt;0,VLOOKUP($B985,'State Agencies 070824'!$H:$L,3,FALSE),"")</f>
        <v/>
      </c>
      <c r="D985" s="23"/>
      <c r="E985" s="28"/>
      <c r="F985" s="105" t="str">
        <f>IF($D985&gt;0,VLOOKUP($D985,'ALN 070824'!$A:$C,2,FALSE),"")</f>
        <v/>
      </c>
      <c r="G985" s="44"/>
      <c r="H985" s="26"/>
      <c r="J985" s="100" t="str">
        <f t="shared" si="61"/>
        <v/>
      </c>
      <c r="K985" s="100" t="str">
        <f t="shared" si="62"/>
        <v/>
      </c>
      <c r="L985" s="105" t="str">
        <f>IF(ISBLANK($D985),"",MATCH($K985,SEFA!$K:$K,0))</f>
        <v/>
      </c>
      <c r="M985" s="105" t="str">
        <f>IF(ISBLANK($D985),"",MATCH($K985,'RECEIVED FROM NONSTATE'!$L:$L,0))</f>
        <v/>
      </c>
      <c r="N985" s="100" t="str">
        <f t="shared" si="63"/>
        <v/>
      </c>
    </row>
    <row r="986" spans="1:14">
      <c r="A986" s="118" t="str">
        <f t="shared" si="60"/>
        <v/>
      </c>
      <c r="B986" s="25"/>
      <c r="C986" s="105" t="str">
        <f>IF($B986&gt;0,VLOOKUP($B986,'State Agencies 070824'!$H:$L,3,FALSE),"")</f>
        <v/>
      </c>
      <c r="D986" s="23"/>
      <c r="E986" s="28"/>
      <c r="F986" s="105" t="str">
        <f>IF($D986&gt;0,VLOOKUP($D986,'ALN 070824'!$A:$C,2,FALSE),"")</f>
        <v/>
      </c>
      <c r="G986" s="44"/>
      <c r="H986" s="26"/>
      <c r="J986" s="100" t="str">
        <f t="shared" si="61"/>
        <v/>
      </c>
      <c r="K986" s="100" t="str">
        <f t="shared" si="62"/>
        <v/>
      </c>
      <c r="L986" s="105" t="str">
        <f>IF(ISBLANK($D986),"",MATCH($K986,SEFA!$K:$K,0))</f>
        <v/>
      </c>
      <c r="M986" s="105" t="str">
        <f>IF(ISBLANK($D986),"",MATCH($K986,'RECEIVED FROM NONSTATE'!$L:$L,0))</f>
        <v/>
      </c>
      <c r="N986" s="100" t="str">
        <f t="shared" si="63"/>
        <v/>
      </c>
    </row>
    <row r="987" spans="1:14">
      <c r="A987" s="118" t="str">
        <f t="shared" si="60"/>
        <v/>
      </c>
      <c r="B987" s="25"/>
      <c r="C987" s="105" t="str">
        <f>IF($B987&gt;0,VLOOKUP($B987,'State Agencies 070824'!$H:$L,3,FALSE),"")</f>
        <v/>
      </c>
      <c r="D987" s="23"/>
      <c r="E987" s="28"/>
      <c r="F987" s="105" t="str">
        <f>IF($D987&gt;0,VLOOKUP($D987,'ALN 070824'!$A:$C,2,FALSE),"")</f>
        <v/>
      </c>
      <c r="G987" s="44"/>
      <c r="H987" s="26"/>
      <c r="J987" s="100" t="str">
        <f t="shared" si="61"/>
        <v/>
      </c>
      <c r="K987" s="100" t="str">
        <f t="shared" si="62"/>
        <v/>
      </c>
      <c r="L987" s="105" t="str">
        <f>IF(ISBLANK($D987),"",MATCH($K987,SEFA!$K:$K,0))</f>
        <v/>
      </c>
      <c r="M987" s="105" t="str">
        <f>IF(ISBLANK($D987),"",MATCH($K987,'RECEIVED FROM NONSTATE'!$L:$L,0))</f>
        <v/>
      </c>
      <c r="N987" s="100" t="str">
        <f t="shared" si="63"/>
        <v/>
      </c>
    </row>
    <row r="988" spans="1:14">
      <c r="A988" s="118" t="str">
        <f t="shared" si="60"/>
        <v/>
      </c>
      <c r="B988" s="25"/>
      <c r="C988" s="105" t="str">
        <f>IF($B988&gt;0,VLOOKUP($B988,'State Agencies 070824'!$H:$L,3,FALSE),"")</f>
        <v/>
      </c>
      <c r="D988" s="23"/>
      <c r="E988" s="28"/>
      <c r="F988" s="105" t="str">
        <f>IF($D988&gt;0,VLOOKUP($D988,'ALN 070824'!$A:$C,2,FALSE),"")</f>
        <v/>
      </c>
      <c r="G988" s="44"/>
      <c r="H988" s="26"/>
      <c r="J988" s="100" t="str">
        <f t="shared" si="61"/>
        <v/>
      </c>
      <c r="K988" s="100" t="str">
        <f t="shared" si="62"/>
        <v/>
      </c>
      <c r="L988" s="105" t="str">
        <f>IF(ISBLANK($D988),"",MATCH($K988,SEFA!$K:$K,0))</f>
        <v/>
      </c>
      <c r="M988" s="105" t="str">
        <f>IF(ISBLANK($D988),"",MATCH($K988,'RECEIVED FROM NONSTATE'!$L:$L,0))</f>
        <v/>
      </c>
      <c r="N988" s="100" t="str">
        <f t="shared" si="63"/>
        <v/>
      </c>
    </row>
    <row r="989" spans="1:14">
      <c r="A989" s="118" t="str">
        <f t="shared" si="60"/>
        <v/>
      </c>
      <c r="B989" s="25"/>
      <c r="C989" s="105" t="str">
        <f>IF($B989&gt;0,VLOOKUP($B989,'State Agencies 070824'!$H:$L,3,FALSE),"")</f>
        <v/>
      </c>
      <c r="D989" s="23"/>
      <c r="E989" s="28"/>
      <c r="F989" s="105" t="str">
        <f>IF($D989&gt;0,VLOOKUP($D989,'ALN 070824'!$A:$C,2,FALSE),"")</f>
        <v/>
      </c>
      <c r="G989" s="44"/>
      <c r="H989" s="26"/>
      <c r="J989" s="100" t="str">
        <f t="shared" si="61"/>
        <v/>
      </c>
      <c r="K989" s="100" t="str">
        <f t="shared" si="62"/>
        <v/>
      </c>
      <c r="L989" s="105" t="str">
        <f>IF(ISBLANK($D989),"",MATCH($K989,SEFA!$K:$K,0))</f>
        <v/>
      </c>
      <c r="M989" s="105" t="str">
        <f>IF(ISBLANK($D989),"",MATCH($K989,'RECEIVED FROM NONSTATE'!$L:$L,0))</f>
        <v/>
      </c>
      <c r="N989" s="100" t="str">
        <f t="shared" si="63"/>
        <v/>
      </c>
    </row>
    <row r="990" spans="1:14">
      <c r="A990" s="118" t="str">
        <f t="shared" si="60"/>
        <v/>
      </c>
      <c r="B990" s="25"/>
      <c r="C990" s="105" t="str">
        <f>IF($B990&gt;0,VLOOKUP($B990,'State Agencies 070824'!$H:$L,3,FALSE),"")</f>
        <v/>
      </c>
      <c r="D990" s="23"/>
      <c r="E990" s="28"/>
      <c r="F990" s="105" t="str">
        <f>IF($D990&gt;0,VLOOKUP($D990,'ALN 070824'!$A:$C,2,FALSE),"")</f>
        <v/>
      </c>
      <c r="G990" s="44"/>
      <c r="H990" s="26"/>
      <c r="J990" s="100" t="str">
        <f t="shared" si="61"/>
        <v/>
      </c>
      <c r="K990" s="100" t="str">
        <f t="shared" si="62"/>
        <v/>
      </c>
      <c r="L990" s="105" t="str">
        <f>IF(ISBLANK($D990),"",MATCH($K990,SEFA!$K:$K,0))</f>
        <v/>
      </c>
      <c r="M990" s="105" t="str">
        <f>IF(ISBLANK($D990),"",MATCH($K990,'RECEIVED FROM NONSTATE'!$L:$L,0))</f>
        <v/>
      </c>
      <c r="N990" s="100" t="str">
        <f t="shared" si="63"/>
        <v/>
      </c>
    </row>
    <row r="991" spans="1:14">
      <c r="A991" s="118" t="str">
        <f t="shared" si="60"/>
        <v/>
      </c>
      <c r="B991" s="25"/>
      <c r="C991" s="105" t="str">
        <f>IF($B991&gt;0,VLOOKUP($B991,'State Agencies 070824'!$H:$L,3,FALSE),"")</f>
        <v/>
      </c>
      <c r="D991" s="23"/>
      <c r="E991" s="28"/>
      <c r="F991" s="105" t="str">
        <f>IF($D991&gt;0,VLOOKUP($D991,'ALN 070824'!$A:$C,2,FALSE),"")</f>
        <v/>
      </c>
      <c r="G991" s="44"/>
      <c r="H991" s="26"/>
      <c r="J991" s="100" t="str">
        <f t="shared" si="61"/>
        <v/>
      </c>
      <c r="K991" s="100" t="str">
        <f t="shared" si="62"/>
        <v/>
      </c>
      <c r="L991" s="105" t="str">
        <f>IF(ISBLANK($D991),"",MATCH($K991,SEFA!$K:$K,0))</f>
        <v/>
      </c>
      <c r="M991" s="105" t="str">
        <f>IF(ISBLANK($D991),"",MATCH($K991,'RECEIVED FROM NONSTATE'!$L:$L,0))</f>
        <v/>
      </c>
      <c r="N991" s="100" t="str">
        <f t="shared" si="63"/>
        <v/>
      </c>
    </row>
    <row r="992" spans="1:14">
      <c r="A992" s="118" t="str">
        <f t="shared" si="60"/>
        <v/>
      </c>
      <c r="B992" s="25"/>
      <c r="C992" s="105" t="str">
        <f>IF($B992&gt;0,VLOOKUP($B992,'State Agencies 070824'!$H:$L,3,FALSE),"")</f>
        <v/>
      </c>
      <c r="D992" s="23"/>
      <c r="E992" s="28"/>
      <c r="F992" s="105" t="str">
        <f>IF($D992&gt;0,VLOOKUP($D992,'ALN 070824'!$A:$C,2,FALSE),"")</f>
        <v/>
      </c>
      <c r="G992" s="44"/>
      <c r="H992" s="26"/>
      <c r="J992" s="100" t="str">
        <f t="shared" si="61"/>
        <v/>
      </c>
      <c r="K992" s="100" t="str">
        <f t="shared" si="62"/>
        <v/>
      </c>
      <c r="L992" s="105" t="str">
        <f>IF(ISBLANK($D992),"",MATCH($K992,SEFA!$K:$K,0))</f>
        <v/>
      </c>
      <c r="M992" s="105" t="str">
        <f>IF(ISBLANK($D992),"",MATCH($K992,'RECEIVED FROM NONSTATE'!$L:$L,0))</f>
        <v/>
      </c>
      <c r="N992" s="100" t="str">
        <f t="shared" si="63"/>
        <v/>
      </c>
    </row>
    <row r="993" spans="1:14">
      <c r="A993" s="118" t="str">
        <f t="shared" si="60"/>
        <v/>
      </c>
      <c r="B993" s="25"/>
      <c r="C993" s="105" t="str">
        <f>IF($B993&gt;0,VLOOKUP($B993,'State Agencies 070824'!$H:$L,3,FALSE),"")</f>
        <v/>
      </c>
      <c r="D993" s="23"/>
      <c r="E993" s="28"/>
      <c r="F993" s="105" t="str">
        <f>IF($D993&gt;0,VLOOKUP($D993,'ALN 070824'!$A:$C,2,FALSE),"")</f>
        <v/>
      </c>
      <c r="G993" s="44"/>
      <c r="H993" s="26"/>
      <c r="J993" s="100" t="str">
        <f t="shared" si="61"/>
        <v/>
      </c>
      <c r="K993" s="100" t="str">
        <f t="shared" si="62"/>
        <v/>
      </c>
      <c r="L993" s="105" t="str">
        <f>IF(ISBLANK($D993),"",MATCH($K993,SEFA!$K:$K,0))</f>
        <v/>
      </c>
      <c r="M993" s="105" t="str">
        <f>IF(ISBLANK($D993),"",MATCH($K993,'RECEIVED FROM NONSTATE'!$L:$L,0))</f>
        <v/>
      </c>
      <c r="N993" s="100" t="str">
        <f t="shared" si="63"/>
        <v/>
      </c>
    </row>
    <row r="994" spans="1:14">
      <c r="A994" s="118" t="str">
        <f t="shared" si="60"/>
        <v/>
      </c>
      <c r="B994" s="25"/>
      <c r="C994" s="105" t="str">
        <f>IF($B994&gt;0,VLOOKUP($B994,'State Agencies 070824'!$H:$L,3,FALSE),"")</f>
        <v/>
      </c>
      <c r="D994" s="23"/>
      <c r="E994" s="28"/>
      <c r="F994" s="105" t="str">
        <f>IF($D994&gt;0,VLOOKUP($D994,'ALN 070824'!$A:$C,2,FALSE),"")</f>
        <v/>
      </c>
      <c r="G994" s="44"/>
      <c r="H994" s="26"/>
      <c r="J994" s="100" t="str">
        <f t="shared" si="61"/>
        <v/>
      </c>
      <c r="K994" s="100" t="str">
        <f t="shared" si="62"/>
        <v/>
      </c>
      <c r="L994" s="105" t="str">
        <f>IF(ISBLANK($D994),"",MATCH($K994,SEFA!$K:$K,0))</f>
        <v/>
      </c>
      <c r="M994" s="105" t="str">
        <f>IF(ISBLANK($D994),"",MATCH($K994,'RECEIVED FROM NONSTATE'!$L:$L,0))</f>
        <v/>
      </c>
      <c r="N994" s="100" t="str">
        <f t="shared" si="63"/>
        <v/>
      </c>
    </row>
    <row r="995" spans="1:14">
      <c r="A995" s="118" t="str">
        <f t="shared" si="60"/>
        <v/>
      </c>
      <c r="B995" s="25"/>
      <c r="C995" s="105" t="str">
        <f>IF($B995&gt;0,VLOOKUP($B995,'State Agencies 070824'!$H:$L,3,FALSE),"")</f>
        <v/>
      </c>
      <c r="D995" s="23"/>
      <c r="E995" s="28"/>
      <c r="F995" s="105" t="str">
        <f>IF($D995&gt;0,VLOOKUP($D995,'ALN 070824'!$A:$C,2,FALSE),"")</f>
        <v/>
      </c>
      <c r="G995" s="44"/>
      <c r="H995" s="26"/>
      <c r="J995" s="100" t="str">
        <f t="shared" si="61"/>
        <v/>
      </c>
      <c r="K995" s="100" t="str">
        <f t="shared" si="62"/>
        <v/>
      </c>
      <c r="L995" s="105" t="str">
        <f>IF(ISBLANK($D995),"",MATCH($K995,SEFA!$K:$K,0))</f>
        <v/>
      </c>
      <c r="M995" s="105" t="str">
        <f>IF(ISBLANK($D995),"",MATCH($K995,'RECEIVED FROM NONSTATE'!$L:$L,0))</f>
        <v/>
      </c>
      <c r="N995" s="100" t="str">
        <f t="shared" si="63"/>
        <v/>
      </c>
    </row>
    <row r="996" spans="1:14">
      <c r="A996" s="118" t="str">
        <f t="shared" si="60"/>
        <v/>
      </c>
      <c r="B996" s="25"/>
      <c r="C996" s="105" t="str">
        <f>IF($B996&gt;0,VLOOKUP($B996,'State Agencies 070824'!$H:$L,3,FALSE),"")</f>
        <v/>
      </c>
      <c r="D996" s="23"/>
      <c r="E996" s="28"/>
      <c r="F996" s="105" t="str">
        <f>IF($D996&gt;0,VLOOKUP($D996,'ALN 070824'!$A:$C,2,FALSE),"")</f>
        <v/>
      </c>
      <c r="G996" s="44"/>
      <c r="H996" s="26"/>
      <c r="J996" s="100" t="str">
        <f t="shared" si="61"/>
        <v/>
      </c>
      <c r="K996" s="100" t="str">
        <f t="shared" si="62"/>
        <v/>
      </c>
      <c r="L996" s="105" t="str">
        <f>IF(ISBLANK($D996),"",MATCH($K996,SEFA!$K:$K,0))</f>
        <v/>
      </c>
      <c r="M996" s="105" t="str">
        <f>IF(ISBLANK($D996),"",MATCH($K996,'RECEIVED FROM NONSTATE'!$L:$L,0))</f>
        <v/>
      </c>
      <c r="N996" s="100" t="str">
        <f t="shared" si="63"/>
        <v/>
      </c>
    </row>
    <row r="997" spans="1:14">
      <c r="A997" s="118" t="str">
        <f t="shared" si="60"/>
        <v/>
      </c>
      <c r="B997" s="25"/>
      <c r="C997" s="105" t="str">
        <f>IF($B997&gt;0,VLOOKUP($B997,'State Agencies 070824'!$H:$L,3,FALSE),"")</f>
        <v/>
      </c>
      <c r="D997" s="23"/>
      <c r="E997" s="28"/>
      <c r="F997" s="105" t="str">
        <f>IF($D997&gt;0,VLOOKUP($D997,'ALN 070824'!$A:$C,2,FALSE),"")</f>
        <v/>
      </c>
      <c r="G997" s="44"/>
      <c r="H997" s="26"/>
      <c r="J997" s="100" t="str">
        <f>IF(OR(D997="84.425",D997="84.032"),"Please complete the ALN with alpha character.",IFERROR(IF(AND(F997="Other Assistance",ISBLANK(H997)),"Program Name required, please provide the Other ID Number (if applicable).",""),""))</f>
        <v/>
      </c>
      <c r="K997" s="100" t="str">
        <f t="shared" si="62"/>
        <v/>
      </c>
      <c r="L997" s="105" t="str">
        <f>IF(ISBLANK($D997),"",MATCH($K997,SEFA!$K:$K,0))</f>
        <v/>
      </c>
      <c r="M997" s="105" t="str">
        <f>IF(ISBLANK($D997),"",MATCH($K997,'RECEIVED FROM NONSTATE'!$L:$L,0))</f>
        <v/>
      </c>
      <c r="N997" s="100" t="str">
        <f t="shared" si="63"/>
        <v/>
      </c>
    </row>
    <row r="998" spans="1:14">
      <c r="A998" s="118" t="str">
        <f t="shared" si="60"/>
        <v/>
      </c>
      <c r="B998" s="25"/>
      <c r="C998" s="105" t="str">
        <f>IF($B998&gt;0,VLOOKUP($B998,'State Agencies 070824'!$H:$L,3,FALSE),"")</f>
        <v/>
      </c>
      <c r="D998" s="23"/>
      <c r="E998" s="28"/>
      <c r="F998" s="105" t="str">
        <f>IF($D998&gt;0,VLOOKUP($D998,'ALN 070824'!$A:$C,2,FALSE),"")</f>
        <v/>
      </c>
      <c r="G998" s="44"/>
      <c r="H998" s="26"/>
      <c r="J998" s="100" t="str">
        <f t="shared" si="61"/>
        <v/>
      </c>
      <c r="K998" s="100" t="str">
        <f t="shared" si="62"/>
        <v/>
      </c>
      <c r="L998" s="105" t="str">
        <f>IF(ISBLANK($D998),"",MATCH($K998,SEFA!$K:$K,0))</f>
        <v/>
      </c>
      <c r="M998" s="105" t="str">
        <f>IF(ISBLANK($D998),"",MATCH($K998,'RECEIVED FROM NONSTATE'!$L:$L,0))</f>
        <v/>
      </c>
      <c r="N998" s="100" t="str">
        <f t="shared" si="63"/>
        <v/>
      </c>
    </row>
    <row r="999" spans="1:14">
      <c r="A999" s="118" t="str">
        <f t="shared" si="60"/>
        <v/>
      </c>
      <c r="B999" s="25"/>
      <c r="C999" s="105" t="str">
        <f>IF($B999&gt;0,VLOOKUP($B999,'State Agencies 070824'!$H:$L,3,FALSE),"")</f>
        <v/>
      </c>
      <c r="D999" s="23"/>
      <c r="E999" s="28"/>
      <c r="F999" s="105" t="str">
        <f>IF($D999&gt;0,VLOOKUP($D999,'ALN 070824'!$A:$C,2,FALSE),"")</f>
        <v/>
      </c>
      <c r="G999" s="44"/>
      <c r="H999" s="26"/>
      <c r="J999" s="100" t="str">
        <f t="shared" si="61"/>
        <v/>
      </c>
      <c r="K999" s="100" t="str">
        <f t="shared" si="62"/>
        <v/>
      </c>
      <c r="L999" s="105" t="str">
        <f>IF(ISBLANK($D999),"",MATCH($K999,SEFA!$K:$K,0))</f>
        <v/>
      </c>
      <c r="M999" s="105" t="str">
        <f>IF(ISBLANK($D999),"",MATCH($K999,'RECEIVED FROM NONSTATE'!$L:$L,0))</f>
        <v/>
      </c>
      <c r="N999" s="100" t="str">
        <f t="shared" si="63"/>
        <v/>
      </c>
    </row>
    <row r="1000" spans="1:14">
      <c r="A1000" s="118" t="str">
        <f t="shared" si="60"/>
        <v/>
      </c>
      <c r="B1000" s="25"/>
      <c r="C1000" s="105" t="str">
        <f>IF($B1000&gt;0,VLOOKUP($B1000,'State Agencies 070824'!$H:$L,3,FALSE),"")</f>
        <v/>
      </c>
      <c r="D1000" s="23"/>
      <c r="E1000" s="28"/>
      <c r="F1000" s="105" t="str">
        <f>IF($D1000&gt;0,VLOOKUP($D1000,'ALN 070824'!$A:$C,2,FALSE),"")</f>
        <v/>
      </c>
      <c r="G1000" s="44"/>
      <c r="H1000" s="26"/>
      <c r="J1000" s="100" t="str">
        <f t="shared" si="61"/>
        <v/>
      </c>
      <c r="K1000" s="100" t="str">
        <f t="shared" si="62"/>
        <v/>
      </c>
      <c r="L1000" s="105" t="str">
        <f>IF(ISBLANK($D1000),"",MATCH($K1000,SEFA!$K:$K,0))</f>
        <v/>
      </c>
      <c r="M1000" s="105" t="str">
        <f>IF(ISBLANK($D1000),"",MATCH($K1000,'RECEIVED FROM NONSTATE'!$L:$L,0))</f>
        <v/>
      </c>
      <c r="N1000" s="100" t="str">
        <f t="shared" si="63"/>
        <v/>
      </c>
    </row>
  </sheetData>
  <sheetProtection algorithmName="SHA-512" hashValue="zMPJc94Zi6HF+L1p1yI0d2Yjx22bM89SZKiNYj6+Dn9qTiMdYh6WOOBsQDbnx72urqmiXYCUtDuc+7UG0etsAg==" saltValue="gSq3gsAMkRy0Yuax74ryHQ==" spinCount="100000" sheet="1" objects="1" scenarios="1" sort="0" autoFilter="0"/>
  <dataConsolidate link="1"/>
  <mergeCells count="2">
    <mergeCell ref="A3:F3"/>
    <mergeCell ref="B1:H1"/>
  </mergeCells>
  <phoneticPr fontId="5" type="noConversion"/>
  <conditionalFormatting sqref="C8:C1000 F8:F1000">
    <cfRule type="containsErrors" dxfId="52" priority="5">
      <formula>ISERROR(C8)</formula>
    </cfRule>
  </conditionalFormatting>
  <conditionalFormatting sqref="D8:E1000">
    <cfRule type="expression" dxfId="51" priority="1">
      <formula>AND(ISERROR($L8),ISERROR($M8))</formula>
    </cfRule>
    <cfRule type="expression" dxfId="50" priority="54">
      <formula>AND(NOT(ISBLANK($E8)),ISBLANK($D8))</formula>
    </cfRule>
    <cfRule type="expression" dxfId="49" priority="55">
      <formula>IF(ISBLANK($D8),0,COUNTIF($N$8:$N$1000,$N8)&gt;1)</formula>
    </cfRule>
    <cfRule type="expression" dxfId="48" priority="56">
      <formula>ISERROR($F8)</formula>
    </cfRule>
  </conditionalFormatting>
  <conditionalFormatting sqref="F8:F1000 H8:H1000">
    <cfRule type="expression" dxfId="47" priority="7">
      <formula>AND($F8="Other Assistance",ISBLANK($H8))</formula>
    </cfRule>
  </conditionalFormatting>
  <conditionalFormatting sqref="G8:G1000">
    <cfRule type="expression" dxfId="46" priority="6">
      <formula>OR(($G8-ROUND($G8,0))&lt;&gt;0, _xlfn.ISFORMULA($G8))</formula>
    </cfRule>
  </conditionalFormatting>
  <conditionalFormatting sqref="J8:K1000">
    <cfRule type="containsText" dxfId="45" priority="9" operator="containsText" text="Please complete the ALN with alpha character.">
      <formula>NOT(ISERROR(SEARCH("Please complete the ALN with alpha character.",J8)))</formula>
    </cfRule>
    <cfRule type="containsText" dxfId="44" priority="10" operator="containsText" text="Program Name required, please provide the Other ID Number (if applicable)">
      <formula>NOT(ISERROR(SEARCH("Program Name required, please provide the Other ID Number (if applicable)",J8)))</formula>
    </cfRule>
  </conditionalFormatting>
  <dataValidations xWindow="518" yWindow="303" count="2">
    <dataValidation type="whole" allowBlank="1" showInputMessage="1" showErrorMessage="1" error="Enter a whole number" sqref="G8:G1000" xr:uid="{00000000-0002-0000-0200-000000000000}">
      <formula1>-100000000000000000</formula1>
      <formula2>100000000000000000</formula2>
    </dataValidation>
    <dataValidation type="textLength" allowBlank="1" showDropDown="1" showInputMessage="1" showErrorMessage="1" errorTitle="Invalid ALN" error="Please verify and enter the correct ALN._x000a_Contact DOA if assistance needed." sqref="D8:D1000" xr:uid="{00000000-0002-0000-0200-000002000000}">
      <formula1>6</formula1>
      <formula2>7</formula2>
    </dataValidation>
  </dataValidations>
  <pageMargins left="0.5" right="0.5" top="1" bottom="0.6" header="0.5" footer="0.3"/>
  <pageSetup scale="79" fitToHeight="100" orientation="landscape" r:id="rId1"/>
  <headerFooter>
    <oddHeader>&amp;C&amp;"Arial,Bold"Attachment CU5
Federal Schedules
&amp;A</oddHeader>
    <oddFooter xml:space="preserve">&amp;L&amp;F
&amp;A&amp;RPage &amp;P of &amp;N
&amp;D </oddFooter>
  </headerFooter>
  <ignoredErrors>
    <ignoredError sqref="C2:E2" evalError="1"/>
  </ignoredErrors>
  <legacyDrawing r:id="rId2"/>
  <extLst>
    <ext xmlns:x14="http://schemas.microsoft.com/office/spreadsheetml/2009/9/main" uri="{CCE6A557-97BC-4b89-ADB6-D9C93CAAB3DF}">
      <x14:dataValidations xmlns:xm="http://schemas.microsoft.com/office/excel/2006/main" xWindow="518" yWindow="303" count="2">
        <x14:dataValidation type="list" allowBlank="1" showInputMessage="1" showErrorMessage="1" error="Use the drop-down list to select a symbol or leave blank." prompt="@ = R&amp;D_x000a_# = COVID-19_x000a_+ = COVID-19 R&amp;D_x000a_% = IIJA_x000a_&amp; = IIJA R&amp;D" xr:uid="{00000000-0002-0000-0200-000001000000}">
          <x14:formula1>
            <xm:f>'REVISION CONTROL LOG'!$I$3:$I$7</xm:f>
          </x14:formula1>
          <xm:sqref>E8:E1000</xm:sqref>
        </x14:dataValidation>
        <x14:dataValidation type="list" allowBlank="1" showDropDown="1" showInputMessage="1" showErrorMessage="1" errorTitle="Invalid State Agency Number" error="Please verify the state agency number." xr:uid="{00000000-0002-0000-0200-000003000000}">
          <x14:formula1>
            <xm:f>'State Agencies 070824'!$H:$H</xm:f>
          </x14:formula1>
          <xm:sqref>B8:B1000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1000"/>
  <sheetViews>
    <sheetView showGridLines="0" zoomScaleNormal="100" workbookViewId="0">
      <pane xSplit="1" ySplit="7" topLeftCell="B8" activePane="bottomRight" state="frozen"/>
      <selection activeCell="H35" sqref="H35"/>
      <selection pane="topRight" activeCell="H35" sqref="H35"/>
      <selection pane="bottomLeft" activeCell="H35" sqref="H35"/>
      <selection pane="bottomRight" activeCell="D47" sqref="D47"/>
    </sheetView>
  </sheetViews>
  <sheetFormatPr defaultColWidth="9.140625" defaultRowHeight="11.25"/>
  <cols>
    <col min="1" max="1" width="13.7109375" style="116" customWidth="1"/>
    <col min="2" max="2" width="8.5703125" style="118" customWidth="1"/>
    <col min="3" max="3" width="49" style="119" customWidth="1"/>
    <col min="4" max="4" width="17.42578125" style="120" customWidth="1"/>
    <col min="5" max="5" width="6.85546875" style="116" customWidth="1"/>
    <col min="6" max="6" width="40.5703125" style="105" customWidth="1"/>
    <col min="7" max="7" width="33.42578125" style="105" customWidth="1"/>
    <col min="8" max="8" width="1.28515625" style="105" customWidth="1"/>
    <col min="9" max="9" width="58" style="100" bestFit="1" customWidth="1"/>
    <col min="10" max="10" width="5.7109375" style="105" hidden="1" customWidth="1"/>
    <col min="11" max="11" width="6.85546875" style="100" hidden="1" customWidth="1"/>
    <col min="12" max="12" width="6.5703125" style="100" hidden="1" customWidth="1"/>
    <col min="13" max="13" width="6.85546875" style="100" hidden="1" customWidth="1"/>
    <col min="14" max="16384" width="9.140625" style="100"/>
  </cols>
  <sheetData>
    <row r="1" spans="1:13" s="76" customFormat="1" ht="12.75">
      <c r="A1" s="82" t="s">
        <v>8733</v>
      </c>
      <c r="B1" s="258" t="str">
        <f>SEFA!$B$1</f>
        <v/>
      </c>
      <c r="C1" s="258"/>
      <c r="D1" s="258"/>
      <c r="E1" s="258"/>
      <c r="F1" s="258"/>
      <c r="G1" s="258"/>
      <c r="H1" s="74"/>
      <c r="J1" s="124"/>
    </row>
    <row r="2" spans="1:13" s="76" customFormat="1" ht="12.75">
      <c r="A2" s="82" t="s">
        <v>8734</v>
      </c>
      <c r="B2" s="111" t="str">
        <f>IF(SEFA!$B$2&gt;0,SEFA!$B$2,"")</f>
        <v/>
      </c>
      <c r="C2" s="79"/>
      <c r="D2" s="80"/>
      <c r="E2" s="75"/>
      <c r="F2" s="77"/>
      <c r="G2" s="83"/>
      <c r="H2" s="74"/>
      <c r="J2" s="83"/>
    </row>
    <row r="3" spans="1:13" s="76" customFormat="1" ht="12.75">
      <c r="A3" s="251" t="s">
        <v>2080</v>
      </c>
      <c r="B3" s="252"/>
      <c r="C3" s="252"/>
      <c r="D3" s="80"/>
      <c r="E3" s="75"/>
      <c r="F3" s="77"/>
      <c r="G3" s="83"/>
      <c r="H3" s="75"/>
      <c r="J3" s="83"/>
    </row>
    <row r="4" spans="1:13" s="76" customFormat="1" ht="12.75">
      <c r="A4" s="75"/>
      <c r="B4" s="78"/>
      <c r="C4" s="112"/>
      <c r="D4" s="85"/>
      <c r="E4" s="75"/>
      <c r="F4" s="77"/>
      <c r="G4" s="77"/>
      <c r="H4" s="75"/>
      <c r="J4" s="77"/>
    </row>
    <row r="5" spans="1:13" s="76" customFormat="1" ht="12.75">
      <c r="A5" s="75"/>
      <c r="B5" s="78"/>
      <c r="C5" s="113" t="s">
        <v>1037</v>
      </c>
      <c r="D5" s="114">
        <f>SUM($D$8:$D$1000)</f>
        <v>0</v>
      </c>
      <c r="E5" s="75"/>
      <c r="F5" s="77"/>
      <c r="G5" s="83"/>
      <c r="H5" s="75"/>
      <c r="J5" s="83"/>
    </row>
    <row r="6" spans="1:13" s="76" customFormat="1" ht="12.75">
      <c r="A6" s="75"/>
      <c r="B6" s="78"/>
      <c r="C6" s="112"/>
      <c r="D6" s="85"/>
      <c r="E6" s="75"/>
      <c r="F6" s="77"/>
      <c r="G6" s="77"/>
      <c r="H6" s="77"/>
      <c r="J6" s="77"/>
    </row>
    <row r="7" spans="1:13" ht="45" customHeight="1">
      <c r="A7" s="95" t="s">
        <v>4966</v>
      </c>
      <c r="B7" s="96" t="s">
        <v>6303</v>
      </c>
      <c r="C7" s="95" t="s">
        <v>2215</v>
      </c>
      <c r="D7" s="97" t="s">
        <v>2079</v>
      </c>
      <c r="E7" s="154" t="s">
        <v>8248</v>
      </c>
      <c r="F7" s="98" t="s">
        <v>7666</v>
      </c>
      <c r="G7" s="95" t="s">
        <v>4533</v>
      </c>
      <c r="H7" s="99"/>
      <c r="J7" s="101" t="s">
        <v>8330</v>
      </c>
      <c r="K7" s="101" t="s">
        <v>8332</v>
      </c>
      <c r="L7" s="101" t="s">
        <v>8333</v>
      </c>
      <c r="M7" s="101" t="s">
        <v>8331</v>
      </c>
    </row>
    <row r="8" spans="1:13">
      <c r="A8" s="118" t="str">
        <f>IF($B8=0,"",$B$2)</f>
        <v/>
      </c>
      <c r="B8" s="25"/>
      <c r="C8" s="105" t="str">
        <f>IF($B8&gt;0,VLOOKUP($B8,'ALN 070824'!$A:$C,2,FALSE),"")</f>
        <v/>
      </c>
      <c r="D8" s="24"/>
      <c r="E8" s="28"/>
      <c r="F8" s="26"/>
      <c r="G8" s="27"/>
      <c r="I8" s="100" t="str">
        <f>IF(OR($B8="84.425",$B8="84.032"),"Please complete the ALN with alpha character.",IFERROR(IF(AND($C8="Other Assistance",ISBLANK($F8)),"Program Name required, please provide the Other ID Number (if applicable).",""),""))</f>
        <v/>
      </c>
      <c r="J8" s="100" t="str">
        <f>CONCATENATE($B8,$E8)</f>
        <v/>
      </c>
      <c r="K8" s="105" t="str">
        <f>IF(ISBLANK($B8),"",MATCH($J8,SEFA!$K:$K,0))</f>
        <v/>
      </c>
      <c r="L8" s="105" t="str">
        <f>IF(ISBLANK($B8),"",MATCH($J8,'RECEIVED FROM NONSTATE'!$L:$L,0))</f>
        <v/>
      </c>
      <c r="M8" s="100" t="str">
        <f>CONCATENATE($B8,$E8,$F8,$G8)</f>
        <v/>
      </c>
    </row>
    <row r="9" spans="1:13">
      <c r="A9" s="118" t="str">
        <f t="shared" ref="A9:A72" si="0">IF($B9=0,"",$B$2)</f>
        <v/>
      </c>
      <c r="B9" s="25"/>
      <c r="C9" s="105" t="str">
        <f>IF($B9&gt;0,VLOOKUP($B9,'ALN 070824'!$A:$C,2,FALSE),"")</f>
        <v/>
      </c>
      <c r="D9" s="24"/>
      <c r="E9" s="28"/>
      <c r="F9" s="26"/>
      <c r="G9" s="27"/>
      <c r="I9" s="100" t="str">
        <f t="shared" ref="I9:I72" si="1">IF(OR($B9="84.425",$B9="84.032"),"Please complete the ALN with alpha character.",IFERROR(IF(AND($C9="Other Assistance",ISBLANK($F9)),"Program Name required, please provide the Other ID Number (if applicable).",""),""))</f>
        <v/>
      </c>
      <c r="J9" s="100" t="str">
        <f t="shared" ref="J9:J72" si="2">CONCATENATE($B9,$E9)</f>
        <v/>
      </c>
      <c r="K9" s="105" t="str">
        <f>IF(ISBLANK($B9),"",MATCH($J9,SEFA!$K:$K,0))</f>
        <v/>
      </c>
      <c r="L9" s="105" t="str">
        <f>IF(ISBLANK($B9),"",MATCH($J9,'RECEIVED FROM NONSTATE'!$L:$L,0))</f>
        <v/>
      </c>
      <c r="M9" s="100" t="str">
        <f t="shared" ref="M9:M72" si="3">CONCATENATE($B9,$E9,$F9,$G9)</f>
        <v/>
      </c>
    </row>
    <row r="10" spans="1:13">
      <c r="A10" s="118" t="str">
        <f t="shared" si="0"/>
        <v/>
      </c>
      <c r="B10" s="25"/>
      <c r="C10" s="105" t="str">
        <f>IF($B10&gt;0,VLOOKUP($B10,'ALN 070824'!$A:$C,2,FALSE),"")</f>
        <v/>
      </c>
      <c r="D10" s="24"/>
      <c r="E10" s="28"/>
      <c r="F10" s="26"/>
      <c r="G10" s="27"/>
      <c r="I10" s="100" t="str">
        <f t="shared" si="1"/>
        <v/>
      </c>
      <c r="J10" s="100" t="str">
        <f t="shared" si="2"/>
        <v/>
      </c>
      <c r="K10" s="105" t="str">
        <f>IF(ISBLANK($B10),"",MATCH($J10,SEFA!$K:$K,0))</f>
        <v/>
      </c>
      <c r="L10" s="105" t="str">
        <f>IF(ISBLANK($B10),"",MATCH($J10,'RECEIVED FROM NONSTATE'!$L:$L,0))</f>
        <v/>
      </c>
      <c r="M10" s="100" t="str">
        <f t="shared" si="3"/>
        <v/>
      </c>
    </row>
    <row r="11" spans="1:13">
      <c r="A11" s="118" t="str">
        <f t="shared" si="0"/>
        <v/>
      </c>
      <c r="B11" s="25"/>
      <c r="C11" s="105" t="str">
        <f>IF($B11&gt;0,VLOOKUP($B11,'ALN 070824'!$A:$C,2,FALSE),"")</f>
        <v/>
      </c>
      <c r="D11" s="24"/>
      <c r="E11" s="28"/>
      <c r="F11" s="26"/>
      <c r="G11" s="27"/>
      <c r="I11" s="100" t="str">
        <f t="shared" si="1"/>
        <v/>
      </c>
      <c r="J11" s="100" t="str">
        <f t="shared" si="2"/>
        <v/>
      </c>
      <c r="K11" s="105" t="str">
        <f>IF(ISBLANK($B11),"",MATCH($J11,SEFA!$K:$K,0))</f>
        <v/>
      </c>
      <c r="L11" s="105" t="str">
        <f>IF(ISBLANK($B11),"",MATCH($J11,'RECEIVED FROM NONSTATE'!$L:$L,0))</f>
        <v/>
      </c>
      <c r="M11" s="100" t="str">
        <f t="shared" si="3"/>
        <v/>
      </c>
    </row>
    <row r="12" spans="1:13">
      <c r="A12" s="118" t="str">
        <f t="shared" si="0"/>
        <v/>
      </c>
      <c r="B12" s="25"/>
      <c r="C12" s="105" t="str">
        <f>IF($B12&gt;0,VLOOKUP($B12,'ALN 070824'!$A:$C,2,FALSE),"")</f>
        <v/>
      </c>
      <c r="D12" s="24"/>
      <c r="E12" s="28"/>
      <c r="F12" s="26"/>
      <c r="G12" s="27"/>
      <c r="I12" s="100" t="str">
        <f t="shared" si="1"/>
        <v/>
      </c>
      <c r="J12" s="100" t="str">
        <f t="shared" si="2"/>
        <v/>
      </c>
      <c r="K12" s="105" t="str">
        <f>IF(ISBLANK($B12),"",MATCH($J12,SEFA!$K:$K,0))</f>
        <v/>
      </c>
      <c r="L12" s="105" t="str">
        <f>IF(ISBLANK($B12),"",MATCH($J12,'RECEIVED FROM NONSTATE'!$L:$L,0))</f>
        <v/>
      </c>
      <c r="M12" s="100" t="str">
        <f t="shared" si="3"/>
        <v/>
      </c>
    </row>
    <row r="13" spans="1:13">
      <c r="A13" s="118" t="str">
        <f t="shared" si="0"/>
        <v/>
      </c>
      <c r="B13" s="25"/>
      <c r="C13" s="105" t="str">
        <f>IF($B13&gt;0,VLOOKUP($B13,'ALN 070824'!$A:$C,2,FALSE),"")</f>
        <v/>
      </c>
      <c r="D13" s="24"/>
      <c r="E13" s="28"/>
      <c r="F13" s="26"/>
      <c r="G13" s="27"/>
      <c r="I13" s="100" t="str">
        <f t="shared" si="1"/>
        <v/>
      </c>
      <c r="J13" s="100" t="str">
        <f t="shared" si="2"/>
        <v/>
      </c>
      <c r="K13" s="105" t="str">
        <f>IF(ISBLANK($B13),"",MATCH($J13,SEFA!$K:$K,0))</f>
        <v/>
      </c>
      <c r="L13" s="105" t="str">
        <f>IF(ISBLANK($B13),"",MATCH($J13,'RECEIVED FROM NONSTATE'!$L:$L,0))</f>
        <v/>
      </c>
      <c r="M13" s="100" t="str">
        <f t="shared" si="3"/>
        <v/>
      </c>
    </row>
    <row r="14" spans="1:13">
      <c r="A14" s="118" t="str">
        <f t="shared" si="0"/>
        <v/>
      </c>
      <c r="B14" s="25"/>
      <c r="C14" s="105" t="str">
        <f>IF($B14&gt;0,VLOOKUP($B14,'ALN 070824'!$A:$C,2,FALSE),"")</f>
        <v/>
      </c>
      <c r="D14" s="24"/>
      <c r="E14" s="28"/>
      <c r="F14" s="26"/>
      <c r="G14" s="27"/>
      <c r="I14" s="100" t="str">
        <f t="shared" si="1"/>
        <v/>
      </c>
      <c r="J14" s="100" t="str">
        <f t="shared" si="2"/>
        <v/>
      </c>
      <c r="K14" s="105" t="str">
        <f>IF(ISBLANK($B14),"",MATCH($J14,SEFA!$K:$K,0))</f>
        <v/>
      </c>
      <c r="L14" s="105" t="str">
        <f>IF(ISBLANK($B14),"",MATCH($J14,'RECEIVED FROM NONSTATE'!$L:$L,0))</f>
        <v/>
      </c>
      <c r="M14" s="100" t="str">
        <f t="shared" si="3"/>
        <v/>
      </c>
    </row>
    <row r="15" spans="1:13">
      <c r="A15" s="118" t="str">
        <f t="shared" si="0"/>
        <v/>
      </c>
      <c r="B15" s="25"/>
      <c r="C15" s="105" t="str">
        <f>IF($B15&gt;0,VLOOKUP($B15,'ALN 070824'!$A:$C,2,FALSE),"")</f>
        <v/>
      </c>
      <c r="D15" s="24"/>
      <c r="E15" s="28"/>
      <c r="F15" s="26"/>
      <c r="G15" s="27"/>
      <c r="I15" s="100" t="str">
        <f t="shared" si="1"/>
        <v/>
      </c>
      <c r="J15" s="100" t="str">
        <f t="shared" si="2"/>
        <v/>
      </c>
      <c r="K15" s="105" t="str">
        <f>IF(ISBLANK($B15),"",MATCH($J15,SEFA!$K:$K,0))</f>
        <v/>
      </c>
      <c r="L15" s="105" t="str">
        <f>IF(ISBLANK($B15),"",MATCH($J15,'RECEIVED FROM NONSTATE'!$L:$L,0))</f>
        <v/>
      </c>
      <c r="M15" s="100" t="str">
        <f t="shared" si="3"/>
        <v/>
      </c>
    </row>
    <row r="16" spans="1:13">
      <c r="A16" s="118" t="str">
        <f t="shared" si="0"/>
        <v/>
      </c>
      <c r="B16" s="25"/>
      <c r="C16" s="105" t="str">
        <f>IF($B16&gt;0,VLOOKUP($B16,'ALN 070824'!$A:$C,2,FALSE),"")</f>
        <v/>
      </c>
      <c r="D16" s="24"/>
      <c r="E16" s="28"/>
      <c r="F16" s="26"/>
      <c r="G16" s="27"/>
      <c r="I16" s="100" t="str">
        <f t="shared" si="1"/>
        <v/>
      </c>
      <c r="J16" s="100" t="str">
        <f t="shared" si="2"/>
        <v/>
      </c>
      <c r="K16" s="105" t="str">
        <f>IF(ISBLANK($B16),"",MATCH($J16,SEFA!$K:$K,0))</f>
        <v/>
      </c>
      <c r="L16" s="105" t="str">
        <f>IF(ISBLANK($B16),"",MATCH($J16,'RECEIVED FROM NONSTATE'!$L:$L,0))</f>
        <v/>
      </c>
      <c r="M16" s="100" t="str">
        <f t="shared" si="3"/>
        <v/>
      </c>
    </row>
    <row r="17" spans="1:13">
      <c r="A17" s="118" t="str">
        <f t="shared" si="0"/>
        <v/>
      </c>
      <c r="B17" s="25"/>
      <c r="C17" s="105" t="str">
        <f>IF($B17&gt;0,VLOOKUP($B17,'ALN 070824'!$A:$C,2,FALSE),"")</f>
        <v/>
      </c>
      <c r="D17" s="24"/>
      <c r="E17" s="28"/>
      <c r="F17" s="26"/>
      <c r="G17" s="27"/>
      <c r="I17" s="100" t="str">
        <f t="shared" si="1"/>
        <v/>
      </c>
      <c r="J17" s="100" t="str">
        <f t="shared" si="2"/>
        <v/>
      </c>
      <c r="K17" s="105" t="str">
        <f>IF(ISBLANK($B17),"",MATCH($J17,SEFA!$K:$K,0))</f>
        <v/>
      </c>
      <c r="L17" s="105" t="str">
        <f>IF(ISBLANK($B17),"",MATCH($J17,'RECEIVED FROM NONSTATE'!$L:$L,0))</f>
        <v/>
      </c>
      <c r="M17" s="100" t="str">
        <f t="shared" si="3"/>
        <v/>
      </c>
    </row>
    <row r="18" spans="1:13">
      <c r="A18" s="118" t="str">
        <f t="shared" si="0"/>
        <v/>
      </c>
      <c r="B18" s="25"/>
      <c r="C18" s="105" t="str">
        <f>IF($B18&gt;0,VLOOKUP($B18,'ALN 070824'!$A:$C,2,FALSE),"")</f>
        <v/>
      </c>
      <c r="D18" s="24"/>
      <c r="E18" s="28"/>
      <c r="F18" s="26"/>
      <c r="G18" s="27"/>
      <c r="I18" s="100" t="str">
        <f t="shared" si="1"/>
        <v/>
      </c>
      <c r="J18" s="100" t="str">
        <f t="shared" si="2"/>
        <v/>
      </c>
      <c r="K18" s="105" t="str">
        <f>IF(ISBLANK($B18),"",MATCH($J18,SEFA!$K:$K,0))</f>
        <v/>
      </c>
      <c r="L18" s="105" t="str">
        <f>IF(ISBLANK($B18),"",MATCH($J18,'RECEIVED FROM NONSTATE'!$L:$L,0))</f>
        <v/>
      </c>
      <c r="M18" s="100" t="str">
        <f t="shared" si="3"/>
        <v/>
      </c>
    </row>
    <row r="19" spans="1:13">
      <c r="A19" s="118" t="str">
        <f t="shared" si="0"/>
        <v/>
      </c>
      <c r="B19" s="25"/>
      <c r="C19" s="105" t="str">
        <f>IF($B19&gt;0,VLOOKUP($B19,'ALN 070824'!$A:$C,2,FALSE),"")</f>
        <v/>
      </c>
      <c r="D19" s="24"/>
      <c r="E19" s="28"/>
      <c r="F19" s="26"/>
      <c r="G19" s="27"/>
      <c r="I19" s="100" t="str">
        <f t="shared" si="1"/>
        <v/>
      </c>
      <c r="J19" s="100" t="str">
        <f t="shared" si="2"/>
        <v/>
      </c>
      <c r="K19" s="105" t="str">
        <f>IF(ISBLANK($B19),"",MATCH($J19,SEFA!$K:$K,0))</f>
        <v/>
      </c>
      <c r="L19" s="105" t="str">
        <f>IF(ISBLANK($B19),"",MATCH($J19,'RECEIVED FROM NONSTATE'!$L:$L,0))</f>
        <v/>
      </c>
      <c r="M19" s="100" t="str">
        <f t="shared" si="3"/>
        <v/>
      </c>
    </row>
    <row r="20" spans="1:13">
      <c r="A20" s="118" t="str">
        <f t="shared" si="0"/>
        <v/>
      </c>
      <c r="B20" s="25"/>
      <c r="C20" s="105" t="str">
        <f>IF($B20&gt;0,VLOOKUP($B20,'ALN 070824'!$A:$C,2,FALSE),"")</f>
        <v/>
      </c>
      <c r="D20" s="24"/>
      <c r="E20" s="28"/>
      <c r="F20" s="26"/>
      <c r="G20" s="27"/>
      <c r="I20" s="100" t="str">
        <f t="shared" si="1"/>
        <v/>
      </c>
      <c r="J20" s="100" t="str">
        <f t="shared" si="2"/>
        <v/>
      </c>
      <c r="K20" s="105" t="str">
        <f>IF(ISBLANK($B20),"",MATCH($J20,SEFA!$K:$K,0))</f>
        <v/>
      </c>
      <c r="L20" s="105" t="str">
        <f>IF(ISBLANK($B20),"",MATCH($J20,'RECEIVED FROM NONSTATE'!$L:$L,0))</f>
        <v/>
      </c>
      <c r="M20" s="100" t="str">
        <f t="shared" si="3"/>
        <v/>
      </c>
    </row>
    <row r="21" spans="1:13">
      <c r="A21" s="118" t="str">
        <f t="shared" si="0"/>
        <v/>
      </c>
      <c r="B21" s="25"/>
      <c r="C21" s="105" t="str">
        <f>IF($B21&gt;0,VLOOKUP($B21,'ALN 070824'!$A:$C,2,FALSE),"")</f>
        <v/>
      </c>
      <c r="D21" s="24"/>
      <c r="E21" s="28"/>
      <c r="F21" s="26"/>
      <c r="G21" s="27"/>
      <c r="I21" s="100" t="str">
        <f t="shared" si="1"/>
        <v/>
      </c>
      <c r="J21" s="100" t="str">
        <f t="shared" si="2"/>
        <v/>
      </c>
      <c r="K21" s="105" t="str">
        <f>IF(ISBLANK($B21),"",MATCH($J21,SEFA!$K:$K,0))</f>
        <v/>
      </c>
      <c r="L21" s="105" t="str">
        <f>IF(ISBLANK($B21),"",MATCH($J21,'RECEIVED FROM NONSTATE'!$L:$L,0))</f>
        <v/>
      </c>
      <c r="M21" s="100" t="str">
        <f t="shared" si="3"/>
        <v/>
      </c>
    </row>
    <row r="22" spans="1:13">
      <c r="A22" s="118" t="str">
        <f t="shared" si="0"/>
        <v/>
      </c>
      <c r="B22" s="25"/>
      <c r="C22" s="105" t="str">
        <f>IF($B22&gt;0,VLOOKUP($B22,'ALN 070824'!$A:$C,2,FALSE),"")</f>
        <v/>
      </c>
      <c r="D22" s="24"/>
      <c r="E22" s="28"/>
      <c r="F22" s="26"/>
      <c r="G22" s="27"/>
      <c r="I22" s="100" t="str">
        <f t="shared" si="1"/>
        <v/>
      </c>
      <c r="J22" s="100" t="str">
        <f t="shared" si="2"/>
        <v/>
      </c>
      <c r="K22" s="105" t="str">
        <f>IF(ISBLANK($B22),"",MATCH($J22,SEFA!$K:$K,0))</f>
        <v/>
      </c>
      <c r="L22" s="105" t="str">
        <f>IF(ISBLANK($B22),"",MATCH($J22,'RECEIVED FROM NONSTATE'!$L:$L,0))</f>
        <v/>
      </c>
      <c r="M22" s="100" t="str">
        <f t="shared" si="3"/>
        <v/>
      </c>
    </row>
    <row r="23" spans="1:13">
      <c r="A23" s="118" t="str">
        <f t="shared" si="0"/>
        <v/>
      </c>
      <c r="B23" s="25"/>
      <c r="C23" s="105" t="str">
        <f>IF($B23&gt;0,VLOOKUP($B23,'ALN 070824'!$A:$C,2,FALSE),"")</f>
        <v/>
      </c>
      <c r="D23" s="24"/>
      <c r="E23" s="28"/>
      <c r="F23" s="26"/>
      <c r="G23" s="27"/>
      <c r="I23" s="100" t="str">
        <f t="shared" si="1"/>
        <v/>
      </c>
      <c r="J23" s="100" t="str">
        <f t="shared" si="2"/>
        <v/>
      </c>
      <c r="K23" s="105" t="str">
        <f>IF(ISBLANK($B23),"",MATCH($J23,SEFA!$K:$K,0))</f>
        <v/>
      </c>
      <c r="L23" s="105" t="str">
        <f>IF(ISBLANK($B23),"",MATCH($J23,'RECEIVED FROM NONSTATE'!$L:$L,0))</f>
        <v/>
      </c>
      <c r="M23" s="100" t="str">
        <f t="shared" si="3"/>
        <v/>
      </c>
    </row>
    <row r="24" spans="1:13">
      <c r="A24" s="118" t="str">
        <f t="shared" si="0"/>
        <v/>
      </c>
      <c r="B24" s="25"/>
      <c r="C24" s="105" t="str">
        <f>IF($B24&gt;0,VLOOKUP($B24,'ALN 070824'!$A:$C,2,FALSE),"")</f>
        <v/>
      </c>
      <c r="D24" s="24"/>
      <c r="E24" s="28"/>
      <c r="F24" s="26"/>
      <c r="G24" s="27"/>
      <c r="I24" s="100" t="str">
        <f t="shared" si="1"/>
        <v/>
      </c>
      <c r="J24" s="100" t="str">
        <f t="shared" si="2"/>
        <v/>
      </c>
      <c r="K24" s="105" t="str">
        <f>IF(ISBLANK($B24),"",MATCH($J24,SEFA!$K:$K,0))</f>
        <v/>
      </c>
      <c r="L24" s="105" t="str">
        <f>IF(ISBLANK($B24),"",MATCH($J24,'RECEIVED FROM NONSTATE'!$L:$L,0))</f>
        <v/>
      </c>
      <c r="M24" s="100" t="str">
        <f t="shared" si="3"/>
        <v/>
      </c>
    </row>
    <row r="25" spans="1:13">
      <c r="A25" s="118" t="str">
        <f t="shared" si="0"/>
        <v/>
      </c>
      <c r="B25" s="25"/>
      <c r="C25" s="105" t="str">
        <f>IF($B25&gt;0,VLOOKUP($B25,'ALN 070824'!$A:$C,2,FALSE),"")</f>
        <v/>
      </c>
      <c r="D25" s="24"/>
      <c r="E25" s="28"/>
      <c r="F25" s="26"/>
      <c r="G25" s="27"/>
      <c r="I25" s="100" t="str">
        <f t="shared" si="1"/>
        <v/>
      </c>
      <c r="J25" s="100" t="str">
        <f t="shared" si="2"/>
        <v/>
      </c>
      <c r="K25" s="105" t="str">
        <f>IF(ISBLANK($B25),"",MATCH($J25,SEFA!$K:$K,0))</f>
        <v/>
      </c>
      <c r="L25" s="105" t="str">
        <f>IF(ISBLANK($B25),"",MATCH($J25,'RECEIVED FROM NONSTATE'!$L:$L,0))</f>
        <v/>
      </c>
      <c r="M25" s="100" t="str">
        <f t="shared" si="3"/>
        <v/>
      </c>
    </row>
    <row r="26" spans="1:13">
      <c r="A26" s="118" t="str">
        <f t="shared" si="0"/>
        <v/>
      </c>
      <c r="B26" s="25"/>
      <c r="C26" s="105" t="str">
        <f>IF($B26&gt;0,VLOOKUP($B26,'ALN 070824'!$A:$C,2,FALSE),"")</f>
        <v/>
      </c>
      <c r="D26" s="24"/>
      <c r="E26" s="28"/>
      <c r="F26" s="26"/>
      <c r="G26" s="27"/>
      <c r="I26" s="100" t="str">
        <f t="shared" si="1"/>
        <v/>
      </c>
      <c r="J26" s="100" t="str">
        <f t="shared" si="2"/>
        <v/>
      </c>
      <c r="K26" s="105" t="str">
        <f>IF(ISBLANK($B26),"",MATCH($J26,SEFA!$K:$K,0))</f>
        <v/>
      </c>
      <c r="L26" s="105" t="str">
        <f>IF(ISBLANK($B26),"",MATCH($J26,'RECEIVED FROM NONSTATE'!$L:$L,0))</f>
        <v/>
      </c>
      <c r="M26" s="100" t="str">
        <f t="shared" si="3"/>
        <v/>
      </c>
    </row>
    <row r="27" spans="1:13">
      <c r="A27" s="118" t="str">
        <f t="shared" si="0"/>
        <v/>
      </c>
      <c r="B27" s="25"/>
      <c r="C27" s="105" t="str">
        <f>IF($B27&gt;0,VLOOKUP($B27,'ALN 070824'!$A:$C,2,FALSE),"")</f>
        <v/>
      </c>
      <c r="D27" s="24"/>
      <c r="E27" s="28"/>
      <c r="F27" s="26"/>
      <c r="G27" s="27"/>
      <c r="I27" s="100" t="str">
        <f t="shared" si="1"/>
        <v/>
      </c>
      <c r="J27" s="100" t="str">
        <f t="shared" si="2"/>
        <v/>
      </c>
      <c r="K27" s="105" t="str">
        <f>IF(ISBLANK($B27),"",MATCH($J27,SEFA!$K:$K,0))</f>
        <v/>
      </c>
      <c r="L27" s="105" t="str">
        <f>IF(ISBLANK($B27),"",MATCH($J27,'RECEIVED FROM NONSTATE'!$L:$L,0))</f>
        <v/>
      </c>
      <c r="M27" s="100" t="str">
        <f t="shared" si="3"/>
        <v/>
      </c>
    </row>
    <row r="28" spans="1:13">
      <c r="A28" s="118" t="str">
        <f t="shared" si="0"/>
        <v/>
      </c>
      <c r="B28" s="25"/>
      <c r="C28" s="105" t="str">
        <f>IF($B28&gt;0,VLOOKUP($B28,'ALN 070824'!$A:$C,2,FALSE),"")</f>
        <v/>
      </c>
      <c r="D28" s="24"/>
      <c r="E28" s="28"/>
      <c r="F28" s="26"/>
      <c r="G28" s="27"/>
      <c r="I28" s="100" t="str">
        <f t="shared" si="1"/>
        <v/>
      </c>
      <c r="J28" s="100" t="str">
        <f t="shared" si="2"/>
        <v/>
      </c>
      <c r="K28" s="105" t="str">
        <f>IF(ISBLANK($B28),"",MATCH($J28,SEFA!$K:$K,0))</f>
        <v/>
      </c>
      <c r="L28" s="105" t="str">
        <f>IF(ISBLANK($B28),"",MATCH($J28,'RECEIVED FROM NONSTATE'!$L:$L,0))</f>
        <v/>
      </c>
      <c r="M28" s="100" t="str">
        <f t="shared" si="3"/>
        <v/>
      </c>
    </row>
    <row r="29" spans="1:13">
      <c r="A29" s="118" t="str">
        <f t="shared" si="0"/>
        <v/>
      </c>
      <c r="B29" s="25"/>
      <c r="C29" s="105" t="str">
        <f>IF($B29&gt;0,VLOOKUP($B29,'ALN 070824'!$A:$C,2,FALSE),"")</f>
        <v/>
      </c>
      <c r="D29" s="24"/>
      <c r="E29" s="28"/>
      <c r="F29" s="26"/>
      <c r="G29" s="27"/>
      <c r="I29" s="100" t="str">
        <f t="shared" si="1"/>
        <v/>
      </c>
      <c r="J29" s="100" t="str">
        <f t="shared" si="2"/>
        <v/>
      </c>
      <c r="K29" s="105" t="str">
        <f>IF(ISBLANK($B29),"",MATCH($J29,SEFA!$K:$K,0))</f>
        <v/>
      </c>
      <c r="L29" s="105" t="str">
        <f>IF(ISBLANK($B29),"",MATCH($J29,'RECEIVED FROM NONSTATE'!$L:$L,0))</f>
        <v/>
      </c>
      <c r="M29" s="100" t="str">
        <f t="shared" si="3"/>
        <v/>
      </c>
    </row>
    <row r="30" spans="1:13">
      <c r="A30" s="118" t="str">
        <f t="shared" si="0"/>
        <v/>
      </c>
      <c r="B30" s="25"/>
      <c r="C30" s="105" t="str">
        <f>IF($B30&gt;0,VLOOKUP($B30,'ALN 070824'!$A:$C,2,FALSE),"")</f>
        <v/>
      </c>
      <c r="D30" s="24"/>
      <c r="E30" s="28"/>
      <c r="F30" s="26"/>
      <c r="G30" s="27"/>
      <c r="I30" s="100" t="str">
        <f t="shared" si="1"/>
        <v/>
      </c>
      <c r="J30" s="100" t="str">
        <f t="shared" si="2"/>
        <v/>
      </c>
      <c r="K30" s="105" t="str">
        <f>IF(ISBLANK($B30),"",MATCH($J30,SEFA!$K:$K,0))</f>
        <v/>
      </c>
      <c r="L30" s="105" t="str">
        <f>IF(ISBLANK($B30),"",MATCH($J30,'RECEIVED FROM NONSTATE'!$L:$L,0))</f>
        <v/>
      </c>
      <c r="M30" s="100" t="str">
        <f t="shared" si="3"/>
        <v/>
      </c>
    </row>
    <row r="31" spans="1:13">
      <c r="A31" s="118" t="str">
        <f t="shared" si="0"/>
        <v/>
      </c>
      <c r="B31" s="25"/>
      <c r="C31" s="105" t="str">
        <f>IF($B31&gt;0,VLOOKUP($B31,'ALN 070824'!$A:$C,2,FALSE),"")</f>
        <v/>
      </c>
      <c r="D31" s="24"/>
      <c r="E31" s="28"/>
      <c r="F31" s="26"/>
      <c r="G31" s="27"/>
      <c r="I31" s="100" t="str">
        <f t="shared" si="1"/>
        <v/>
      </c>
      <c r="J31" s="100" t="str">
        <f t="shared" si="2"/>
        <v/>
      </c>
      <c r="K31" s="105" t="str">
        <f>IF(ISBLANK($B31),"",MATCH($J31,SEFA!$K:$K,0))</f>
        <v/>
      </c>
      <c r="L31" s="105" t="str">
        <f>IF(ISBLANK($B31),"",MATCH($J31,'RECEIVED FROM NONSTATE'!$L:$L,0))</f>
        <v/>
      </c>
      <c r="M31" s="100" t="str">
        <f t="shared" si="3"/>
        <v/>
      </c>
    </row>
    <row r="32" spans="1:13">
      <c r="A32" s="118" t="str">
        <f t="shared" si="0"/>
        <v/>
      </c>
      <c r="B32" s="25"/>
      <c r="C32" s="105" t="str">
        <f>IF($B32&gt;0,VLOOKUP($B32,'ALN 070824'!$A:$C,2,FALSE),"")</f>
        <v/>
      </c>
      <c r="D32" s="24"/>
      <c r="E32" s="28"/>
      <c r="F32" s="26"/>
      <c r="G32" s="27"/>
      <c r="I32" s="100" t="str">
        <f t="shared" si="1"/>
        <v/>
      </c>
      <c r="J32" s="100" t="str">
        <f t="shared" si="2"/>
        <v/>
      </c>
      <c r="K32" s="105" t="str">
        <f>IF(ISBLANK($B32),"",MATCH($J32,SEFA!$K:$K,0))</f>
        <v/>
      </c>
      <c r="L32" s="105" t="str">
        <f>IF(ISBLANK($B32),"",MATCH($J32,'RECEIVED FROM NONSTATE'!$L:$L,0))</f>
        <v/>
      </c>
      <c r="M32" s="100" t="str">
        <f t="shared" si="3"/>
        <v/>
      </c>
    </row>
    <row r="33" spans="1:13">
      <c r="A33" s="118" t="str">
        <f t="shared" si="0"/>
        <v/>
      </c>
      <c r="B33" s="25"/>
      <c r="C33" s="105" t="str">
        <f>IF($B33&gt;0,VLOOKUP($B33,'ALN 070824'!$A:$C,2,FALSE),"")</f>
        <v/>
      </c>
      <c r="D33" s="24"/>
      <c r="E33" s="28"/>
      <c r="F33" s="26"/>
      <c r="G33" s="27"/>
      <c r="I33" s="100" t="str">
        <f t="shared" si="1"/>
        <v/>
      </c>
      <c r="J33" s="100" t="str">
        <f t="shared" si="2"/>
        <v/>
      </c>
      <c r="K33" s="105" t="str">
        <f>IF(ISBLANK($B33),"",MATCH($J33,SEFA!$K:$K,0))</f>
        <v/>
      </c>
      <c r="L33" s="105" t="str">
        <f>IF(ISBLANK($B33),"",MATCH($J33,'RECEIVED FROM NONSTATE'!$L:$L,0))</f>
        <v/>
      </c>
      <c r="M33" s="100" t="str">
        <f t="shared" si="3"/>
        <v/>
      </c>
    </row>
    <row r="34" spans="1:13">
      <c r="A34" s="118" t="str">
        <f t="shared" si="0"/>
        <v/>
      </c>
      <c r="B34" s="25"/>
      <c r="C34" s="105" t="str">
        <f>IF($B34&gt;0,VLOOKUP($B34,'ALN 070824'!$A:$C,2,FALSE),"")</f>
        <v/>
      </c>
      <c r="D34" s="24"/>
      <c r="E34" s="28"/>
      <c r="F34" s="26"/>
      <c r="G34" s="27"/>
      <c r="I34" s="100" t="str">
        <f t="shared" si="1"/>
        <v/>
      </c>
      <c r="J34" s="100" t="str">
        <f t="shared" si="2"/>
        <v/>
      </c>
      <c r="K34" s="105" t="str">
        <f>IF(ISBLANK($B34),"",MATCH($J34,SEFA!$K:$K,0))</f>
        <v/>
      </c>
      <c r="L34" s="105" t="str">
        <f>IF(ISBLANK($B34),"",MATCH($J34,'RECEIVED FROM NONSTATE'!$L:$L,0))</f>
        <v/>
      </c>
      <c r="M34" s="100" t="str">
        <f t="shared" si="3"/>
        <v/>
      </c>
    </row>
    <row r="35" spans="1:13">
      <c r="A35" s="118" t="str">
        <f t="shared" si="0"/>
        <v/>
      </c>
      <c r="B35" s="25"/>
      <c r="C35" s="105" t="str">
        <f>IF($B35&gt;0,VLOOKUP($B35,'ALN 070824'!$A:$C,2,FALSE),"")</f>
        <v/>
      </c>
      <c r="D35" s="24"/>
      <c r="E35" s="28"/>
      <c r="F35" s="26"/>
      <c r="G35" s="27"/>
      <c r="I35" s="100" t="str">
        <f t="shared" si="1"/>
        <v/>
      </c>
      <c r="J35" s="100" t="str">
        <f t="shared" si="2"/>
        <v/>
      </c>
      <c r="K35" s="105" t="str">
        <f>IF(ISBLANK($B35),"",MATCH($J35,SEFA!$K:$K,0))</f>
        <v/>
      </c>
      <c r="L35" s="105" t="str">
        <f>IF(ISBLANK($B35),"",MATCH($J35,'RECEIVED FROM NONSTATE'!$L:$L,0))</f>
        <v/>
      </c>
      <c r="M35" s="100" t="str">
        <f t="shared" si="3"/>
        <v/>
      </c>
    </row>
    <row r="36" spans="1:13">
      <c r="A36" s="118" t="str">
        <f t="shared" si="0"/>
        <v/>
      </c>
      <c r="B36" s="25"/>
      <c r="C36" s="105" t="str">
        <f>IF($B36&gt;0,VLOOKUP($B36,'ALN 070824'!$A:$C,2,FALSE),"")</f>
        <v/>
      </c>
      <c r="D36" s="24"/>
      <c r="E36" s="28"/>
      <c r="F36" s="26"/>
      <c r="G36" s="27"/>
      <c r="I36" s="100" t="str">
        <f t="shared" si="1"/>
        <v/>
      </c>
      <c r="J36" s="100" t="str">
        <f t="shared" si="2"/>
        <v/>
      </c>
      <c r="K36" s="105" t="str">
        <f>IF(ISBLANK($B36),"",MATCH($J36,SEFA!$K:$K,0))</f>
        <v/>
      </c>
      <c r="L36" s="105" t="str">
        <f>IF(ISBLANK($B36),"",MATCH($J36,'RECEIVED FROM NONSTATE'!$L:$L,0))</f>
        <v/>
      </c>
      <c r="M36" s="100" t="str">
        <f t="shared" si="3"/>
        <v/>
      </c>
    </row>
    <row r="37" spans="1:13">
      <c r="A37" s="118" t="str">
        <f t="shared" si="0"/>
        <v/>
      </c>
      <c r="B37" s="25"/>
      <c r="C37" s="105" t="str">
        <f>IF($B37&gt;0,VLOOKUP($B37,'ALN 070824'!$A:$C,2,FALSE),"")</f>
        <v/>
      </c>
      <c r="D37" s="24"/>
      <c r="E37" s="28"/>
      <c r="F37" s="26"/>
      <c r="G37" s="27"/>
      <c r="I37" s="100" t="str">
        <f t="shared" si="1"/>
        <v/>
      </c>
      <c r="J37" s="100" t="str">
        <f t="shared" si="2"/>
        <v/>
      </c>
      <c r="K37" s="105" t="str">
        <f>IF(ISBLANK($B37),"",MATCH($J37,SEFA!$K:$K,0))</f>
        <v/>
      </c>
      <c r="L37" s="105" t="str">
        <f>IF(ISBLANK($B37),"",MATCH($J37,'RECEIVED FROM NONSTATE'!$L:$L,0))</f>
        <v/>
      </c>
      <c r="M37" s="100" t="str">
        <f t="shared" si="3"/>
        <v/>
      </c>
    </row>
    <row r="38" spans="1:13">
      <c r="A38" s="118" t="str">
        <f t="shared" si="0"/>
        <v/>
      </c>
      <c r="B38" s="25"/>
      <c r="C38" s="105" t="str">
        <f>IF($B38&gt;0,VLOOKUP($B38,'ALN 070824'!$A:$C,2,FALSE),"")</f>
        <v/>
      </c>
      <c r="D38" s="24"/>
      <c r="E38" s="28"/>
      <c r="F38" s="26"/>
      <c r="G38" s="27"/>
      <c r="I38" s="100" t="str">
        <f t="shared" si="1"/>
        <v/>
      </c>
      <c r="J38" s="100" t="str">
        <f t="shared" si="2"/>
        <v/>
      </c>
      <c r="K38" s="105" t="str">
        <f>IF(ISBLANK($B38),"",MATCH($J38,SEFA!$K:$K,0))</f>
        <v/>
      </c>
      <c r="L38" s="105" t="str">
        <f>IF(ISBLANK($B38),"",MATCH($J38,'RECEIVED FROM NONSTATE'!$L:$L,0))</f>
        <v/>
      </c>
      <c r="M38" s="100" t="str">
        <f t="shared" si="3"/>
        <v/>
      </c>
    </row>
    <row r="39" spans="1:13">
      <c r="A39" s="118" t="str">
        <f t="shared" si="0"/>
        <v/>
      </c>
      <c r="B39" s="25"/>
      <c r="C39" s="105" t="str">
        <f>IF($B39&gt;0,VLOOKUP($B39,'ALN 070824'!$A:$C,2,FALSE),"")</f>
        <v/>
      </c>
      <c r="D39" s="24"/>
      <c r="E39" s="28"/>
      <c r="F39" s="26"/>
      <c r="G39" s="27"/>
      <c r="I39" s="100" t="str">
        <f t="shared" si="1"/>
        <v/>
      </c>
      <c r="J39" s="100" t="str">
        <f t="shared" si="2"/>
        <v/>
      </c>
      <c r="K39" s="105" t="str">
        <f>IF(ISBLANK($B39),"",MATCH($J39,SEFA!$K:$K,0))</f>
        <v/>
      </c>
      <c r="L39" s="105" t="str">
        <f>IF(ISBLANK($B39),"",MATCH($J39,'RECEIVED FROM NONSTATE'!$L:$L,0))</f>
        <v/>
      </c>
      <c r="M39" s="100" t="str">
        <f t="shared" si="3"/>
        <v/>
      </c>
    </row>
    <row r="40" spans="1:13">
      <c r="A40" s="118" t="str">
        <f t="shared" si="0"/>
        <v/>
      </c>
      <c r="B40" s="25"/>
      <c r="C40" s="105" t="str">
        <f>IF($B40&gt;0,VLOOKUP($B40,'ALN 070824'!$A:$C,2,FALSE),"")</f>
        <v/>
      </c>
      <c r="D40" s="24"/>
      <c r="E40" s="28"/>
      <c r="F40" s="26"/>
      <c r="G40" s="27"/>
      <c r="I40" s="100" t="str">
        <f t="shared" si="1"/>
        <v/>
      </c>
      <c r="J40" s="100" t="str">
        <f t="shared" si="2"/>
        <v/>
      </c>
      <c r="K40" s="105" t="str">
        <f>IF(ISBLANK($B40),"",MATCH($J40,SEFA!$K:$K,0))</f>
        <v/>
      </c>
      <c r="L40" s="105" t="str">
        <f>IF(ISBLANK($B40),"",MATCH($J40,'RECEIVED FROM NONSTATE'!$L:$L,0))</f>
        <v/>
      </c>
      <c r="M40" s="100" t="str">
        <f t="shared" si="3"/>
        <v/>
      </c>
    </row>
    <row r="41" spans="1:13">
      <c r="A41" s="118" t="str">
        <f t="shared" si="0"/>
        <v/>
      </c>
      <c r="B41" s="25"/>
      <c r="C41" s="105" t="str">
        <f>IF($B41&gt;0,VLOOKUP($B41,'ALN 070824'!$A:$C,2,FALSE),"")</f>
        <v/>
      </c>
      <c r="D41" s="24"/>
      <c r="E41" s="28"/>
      <c r="F41" s="26"/>
      <c r="G41" s="27"/>
      <c r="I41" s="100" t="str">
        <f t="shared" si="1"/>
        <v/>
      </c>
      <c r="J41" s="100" t="str">
        <f t="shared" si="2"/>
        <v/>
      </c>
      <c r="K41" s="105" t="str">
        <f>IF(ISBLANK($B41),"",MATCH($J41,SEFA!$K:$K,0))</f>
        <v/>
      </c>
      <c r="L41" s="105" t="str">
        <f>IF(ISBLANK($B41),"",MATCH($J41,'RECEIVED FROM NONSTATE'!$L:$L,0))</f>
        <v/>
      </c>
      <c r="M41" s="100" t="str">
        <f t="shared" si="3"/>
        <v/>
      </c>
    </row>
    <row r="42" spans="1:13">
      <c r="A42" s="118" t="str">
        <f t="shared" si="0"/>
        <v/>
      </c>
      <c r="B42" s="25"/>
      <c r="C42" s="105" t="str">
        <f>IF($B42&gt;0,VLOOKUP($B42,'ALN 070824'!$A:$C,2,FALSE),"")</f>
        <v/>
      </c>
      <c r="D42" s="24"/>
      <c r="E42" s="28"/>
      <c r="F42" s="26"/>
      <c r="G42" s="27"/>
      <c r="I42" s="100" t="str">
        <f t="shared" si="1"/>
        <v/>
      </c>
      <c r="J42" s="100" t="str">
        <f t="shared" si="2"/>
        <v/>
      </c>
      <c r="K42" s="105" t="str">
        <f>IF(ISBLANK($B42),"",MATCH($J42,SEFA!$K:$K,0))</f>
        <v/>
      </c>
      <c r="L42" s="105" t="str">
        <f>IF(ISBLANK($B42),"",MATCH($J42,'RECEIVED FROM NONSTATE'!$L:$L,0))</f>
        <v/>
      </c>
      <c r="M42" s="100" t="str">
        <f t="shared" si="3"/>
        <v/>
      </c>
    </row>
    <row r="43" spans="1:13">
      <c r="A43" s="118" t="str">
        <f t="shared" si="0"/>
        <v/>
      </c>
      <c r="B43" s="25"/>
      <c r="C43" s="105" t="str">
        <f>IF($B43&gt;0,VLOOKUP($B43,'ALN 070824'!$A:$C,2,FALSE),"")</f>
        <v/>
      </c>
      <c r="D43" s="24"/>
      <c r="E43" s="28"/>
      <c r="F43" s="26"/>
      <c r="G43" s="27"/>
      <c r="I43" s="100" t="str">
        <f t="shared" si="1"/>
        <v/>
      </c>
      <c r="J43" s="100" t="str">
        <f t="shared" si="2"/>
        <v/>
      </c>
      <c r="K43" s="105" t="str">
        <f>IF(ISBLANK($B43),"",MATCH($J43,SEFA!$K:$K,0))</f>
        <v/>
      </c>
      <c r="L43" s="105" t="str">
        <f>IF(ISBLANK($B43),"",MATCH($J43,'RECEIVED FROM NONSTATE'!$L:$L,0))</f>
        <v/>
      </c>
      <c r="M43" s="100" t="str">
        <f t="shared" si="3"/>
        <v/>
      </c>
    </row>
    <row r="44" spans="1:13">
      <c r="A44" s="118" t="str">
        <f t="shared" si="0"/>
        <v/>
      </c>
      <c r="B44" s="25"/>
      <c r="C44" s="105" t="str">
        <f>IF($B44&gt;0,VLOOKUP($B44,'ALN 070824'!$A:$C,2,FALSE),"")</f>
        <v/>
      </c>
      <c r="D44" s="24"/>
      <c r="E44" s="28"/>
      <c r="F44" s="26"/>
      <c r="G44" s="27"/>
      <c r="I44" s="100" t="str">
        <f t="shared" si="1"/>
        <v/>
      </c>
      <c r="J44" s="100" t="str">
        <f t="shared" si="2"/>
        <v/>
      </c>
      <c r="K44" s="105" t="str">
        <f>IF(ISBLANK($B44),"",MATCH($J44,SEFA!$K:$K,0))</f>
        <v/>
      </c>
      <c r="L44" s="105" t="str">
        <f>IF(ISBLANK($B44),"",MATCH($J44,'RECEIVED FROM NONSTATE'!$L:$L,0))</f>
        <v/>
      </c>
      <c r="M44" s="100" t="str">
        <f t="shared" si="3"/>
        <v/>
      </c>
    </row>
    <row r="45" spans="1:13">
      <c r="A45" s="118" t="str">
        <f t="shared" si="0"/>
        <v/>
      </c>
      <c r="B45" s="25"/>
      <c r="C45" s="105" t="str">
        <f>IF($B45&gt;0,VLOOKUP($B45,'ALN 070824'!$A:$C,2,FALSE),"")</f>
        <v/>
      </c>
      <c r="D45" s="24"/>
      <c r="E45" s="28"/>
      <c r="F45" s="26"/>
      <c r="G45" s="27"/>
      <c r="I45" s="100" t="str">
        <f t="shared" si="1"/>
        <v/>
      </c>
      <c r="J45" s="100" t="str">
        <f t="shared" si="2"/>
        <v/>
      </c>
      <c r="K45" s="105" t="str">
        <f>IF(ISBLANK($B45),"",MATCH($J45,SEFA!$K:$K,0))</f>
        <v/>
      </c>
      <c r="L45" s="105" t="str">
        <f>IF(ISBLANK($B45),"",MATCH($J45,'RECEIVED FROM NONSTATE'!$L:$L,0))</f>
        <v/>
      </c>
      <c r="M45" s="100" t="str">
        <f t="shared" si="3"/>
        <v/>
      </c>
    </row>
    <row r="46" spans="1:13">
      <c r="A46" s="118" t="str">
        <f t="shared" si="0"/>
        <v/>
      </c>
      <c r="B46" s="25"/>
      <c r="C46" s="105" t="str">
        <f>IF($B46&gt;0,VLOOKUP($B46,'ALN 070824'!$A:$C,2,FALSE),"")</f>
        <v/>
      </c>
      <c r="D46" s="24"/>
      <c r="E46" s="28"/>
      <c r="F46" s="26"/>
      <c r="G46" s="27"/>
      <c r="I46" s="100" t="str">
        <f t="shared" si="1"/>
        <v/>
      </c>
      <c r="J46" s="100" t="str">
        <f t="shared" si="2"/>
        <v/>
      </c>
      <c r="K46" s="105" t="str">
        <f>IF(ISBLANK($B46),"",MATCH($J46,SEFA!$K:$K,0))</f>
        <v/>
      </c>
      <c r="L46" s="105" t="str">
        <f>IF(ISBLANK($B46),"",MATCH($J46,'RECEIVED FROM NONSTATE'!$L:$L,0))</f>
        <v/>
      </c>
      <c r="M46" s="100" t="str">
        <f t="shared" si="3"/>
        <v/>
      </c>
    </row>
    <row r="47" spans="1:13">
      <c r="A47" s="118" t="str">
        <f t="shared" si="0"/>
        <v/>
      </c>
      <c r="B47" s="25"/>
      <c r="C47" s="105" t="str">
        <f>IF($B47&gt;0,VLOOKUP($B47,'ALN 070824'!$A:$C,2,FALSE),"")</f>
        <v/>
      </c>
      <c r="D47" s="24"/>
      <c r="E47" s="28"/>
      <c r="F47" s="26"/>
      <c r="G47" s="27"/>
      <c r="I47" s="100" t="str">
        <f t="shared" si="1"/>
        <v/>
      </c>
      <c r="J47" s="100" t="str">
        <f t="shared" si="2"/>
        <v/>
      </c>
      <c r="K47" s="105" t="str">
        <f>IF(ISBLANK($B47),"",MATCH($J47,SEFA!$K:$K,0))</f>
        <v/>
      </c>
      <c r="L47" s="105" t="str">
        <f>IF(ISBLANK($B47),"",MATCH($J47,'RECEIVED FROM NONSTATE'!$L:$L,0))</f>
        <v/>
      </c>
      <c r="M47" s="100" t="str">
        <f t="shared" si="3"/>
        <v/>
      </c>
    </row>
    <row r="48" spans="1:13">
      <c r="A48" s="118" t="str">
        <f t="shared" si="0"/>
        <v/>
      </c>
      <c r="B48" s="25"/>
      <c r="C48" s="105" t="str">
        <f>IF($B48&gt;0,VLOOKUP($B48,'ALN 070824'!$A:$C,2,FALSE),"")</f>
        <v/>
      </c>
      <c r="D48" s="24"/>
      <c r="E48" s="28"/>
      <c r="F48" s="26"/>
      <c r="G48" s="27"/>
      <c r="I48" s="100" t="str">
        <f t="shared" si="1"/>
        <v/>
      </c>
      <c r="J48" s="100" t="str">
        <f t="shared" si="2"/>
        <v/>
      </c>
      <c r="K48" s="105" t="str">
        <f>IF(ISBLANK($B48),"",MATCH($J48,SEFA!$K:$K,0))</f>
        <v/>
      </c>
      <c r="L48" s="105" t="str">
        <f>IF(ISBLANK($B48),"",MATCH($J48,'RECEIVED FROM NONSTATE'!$L:$L,0))</f>
        <v/>
      </c>
      <c r="M48" s="100" t="str">
        <f t="shared" si="3"/>
        <v/>
      </c>
    </row>
    <row r="49" spans="1:13">
      <c r="A49" s="118" t="str">
        <f t="shared" si="0"/>
        <v/>
      </c>
      <c r="B49" s="25"/>
      <c r="C49" s="105" t="str">
        <f>IF($B49&gt;0,VLOOKUP($B49,'ALN 070824'!$A:$C,2,FALSE),"")</f>
        <v/>
      </c>
      <c r="D49" s="24"/>
      <c r="E49" s="28"/>
      <c r="F49" s="26"/>
      <c r="G49" s="27"/>
      <c r="I49" s="100" t="str">
        <f t="shared" si="1"/>
        <v/>
      </c>
      <c r="J49" s="100" t="str">
        <f t="shared" si="2"/>
        <v/>
      </c>
      <c r="K49" s="105" t="str">
        <f>IF(ISBLANK($B49),"",MATCH($J49,SEFA!$K:$K,0))</f>
        <v/>
      </c>
      <c r="L49" s="105" t="str">
        <f>IF(ISBLANK($B49),"",MATCH($J49,'RECEIVED FROM NONSTATE'!$L:$L,0))</f>
        <v/>
      </c>
      <c r="M49" s="100" t="str">
        <f t="shared" si="3"/>
        <v/>
      </c>
    </row>
    <row r="50" spans="1:13">
      <c r="A50" s="118" t="str">
        <f t="shared" si="0"/>
        <v/>
      </c>
      <c r="B50" s="25"/>
      <c r="C50" s="105" t="str">
        <f>IF($B50&gt;0,VLOOKUP($B50,'ALN 070824'!$A:$C,2,FALSE),"")</f>
        <v/>
      </c>
      <c r="D50" s="24"/>
      <c r="E50" s="28"/>
      <c r="F50" s="26"/>
      <c r="G50" s="27"/>
      <c r="I50" s="100" t="str">
        <f t="shared" si="1"/>
        <v/>
      </c>
      <c r="J50" s="100" t="str">
        <f t="shared" si="2"/>
        <v/>
      </c>
      <c r="K50" s="105" t="str">
        <f>IF(ISBLANK($B50),"",MATCH($J50,SEFA!$K:$K,0))</f>
        <v/>
      </c>
      <c r="L50" s="105" t="str">
        <f>IF(ISBLANK($B50),"",MATCH($J50,'RECEIVED FROM NONSTATE'!$L:$L,0))</f>
        <v/>
      </c>
      <c r="M50" s="100" t="str">
        <f t="shared" si="3"/>
        <v/>
      </c>
    </row>
    <row r="51" spans="1:13">
      <c r="A51" s="118" t="str">
        <f t="shared" si="0"/>
        <v/>
      </c>
      <c r="B51" s="25"/>
      <c r="C51" s="105" t="str">
        <f>IF($B51&gt;0,VLOOKUP($B51,'ALN 070824'!$A:$C,2,FALSE),"")</f>
        <v/>
      </c>
      <c r="D51" s="24"/>
      <c r="E51" s="28"/>
      <c r="F51" s="26"/>
      <c r="G51" s="27"/>
      <c r="I51" s="100" t="str">
        <f t="shared" si="1"/>
        <v/>
      </c>
      <c r="J51" s="100" t="str">
        <f t="shared" si="2"/>
        <v/>
      </c>
      <c r="K51" s="105" t="str">
        <f>IF(ISBLANK($B51),"",MATCH($J51,SEFA!$K:$K,0))</f>
        <v/>
      </c>
      <c r="L51" s="105" t="str">
        <f>IF(ISBLANK($B51),"",MATCH($J51,'RECEIVED FROM NONSTATE'!$L:$L,0))</f>
        <v/>
      </c>
      <c r="M51" s="100" t="str">
        <f t="shared" si="3"/>
        <v/>
      </c>
    </row>
    <row r="52" spans="1:13">
      <c r="A52" s="118" t="str">
        <f t="shared" si="0"/>
        <v/>
      </c>
      <c r="B52" s="25"/>
      <c r="C52" s="105" t="str">
        <f>IF($B52&gt;0,VLOOKUP($B52,'ALN 070824'!$A:$C,2,FALSE),"")</f>
        <v/>
      </c>
      <c r="D52" s="24"/>
      <c r="E52" s="28"/>
      <c r="F52" s="26"/>
      <c r="G52" s="27"/>
      <c r="I52" s="100" t="str">
        <f t="shared" si="1"/>
        <v/>
      </c>
      <c r="J52" s="100" t="str">
        <f t="shared" si="2"/>
        <v/>
      </c>
      <c r="K52" s="105" t="str">
        <f>IF(ISBLANK($B52),"",MATCH($J52,SEFA!$K:$K,0))</f>
        <v/>
      </c>
      <c r="L52" s="105" t="str">
        <f>IF(ISBLANK($B52),"",MATCH($J52,'RECEIVED FROM NONSTATE'!$L:$L,0))</f>
        <v/>
      </c>
      <c r="M52" s="100" t="str">
        <f t="shared" si="3"/>
        <v/>
      </c>
    </row>
    <row r="53" spans="1:13">
      <c r="A53" s="118" t="str">
        <f t="shared" si="0"/>
        <v/>
      </c>
      <c r="B53" s="25"/>
      <c r="C53" s="105" t="str">
        <f>IF($B53&gt;0,VLOOKUP($B53,'ALN 070824'!$A:$C,2,FALSE),"")</f>
        <v/>
      </c>
      <c r="D53" s="24"/>
      <c r="E53" s="28"/>
      <c r="F53" s="26"/>
      <c r="G53" s="27"/>
      <c r="I53" s="100" t="str">
        <f t="shared" si="1"/>
        <v/>
      </c>
      <c r="J53" s="100" t="str">
        <f t="shared" si="2"/>
        <v/>
      </c>
      <c r="K53" s="105" t="str">
        <f>IF(ISBLANK($B53),"",MATCH($J53,SEFA!$K:$K,0))</f>
        <v/>
      </c>
      <c r="L53" s="105" t="str">
        <f>IF(ISBLANK($B53),"",MATCH($J53,'RECEIVED FROM NONSTATE'!$L:$L,0))</f>
        <v/>
      </c>
      <c r="M53" s="100" t="str">
        <f t="shared" si="3"/>
        <v/>
      </c>
    </row>
    <row r="54" spans="1:13">
      <c r="A54" s="118" t="str">
        <f t="shared" si="0"/>
        <v/>
      </c>
      <c r="B54" s="25"/>
      <c r="C54" s="105" t="str">
        <f>IF($B54&gt;0,VLOOKUP($B54,'ALN 070824'!$A:$C,2,FALSE),"")</f>
        <v/>
      </c>
      <c r="D54" s="24"/>
      <c r="E54" s="28"/>
      <c r="F54" s="26"/>
      <c r="G54" s="27"/>
      <c r="I54" s="100" t="str">
        <f t="shared" si="1"/>
        <v/>
      </c>
      <c r="J54" s="100" t="str">
        <f t="shared" si="2"/>
        <v/>
      </c>
      <c r="K54" s="105" t="str">
        <f>IF(ISBLANK($B54),"",MATCH($J54,SEFA!$K:$K,0))</f>
        <v/>
      </c>
      <c r="L54" s="105" t="str">
        <f>IF(ISBLANK($B54),"",MATCH($J54,'RECEIVED FROM NONSTATE'!$L:$L,0))</f>
        <v/>
      </c>
      <c r="M54" s="100" t="str">
        <f t="shared" si="3"/>
        <v/>
      </c>
    </row>
    <row r="55" spans="1:13">
      <c r="A55" s="118" t="str">
        <f t="shared" si="0"/>
        <v/>
      </c>
      <c r="B55" s="25"/>
      <c r="C55" s="105" t="str">
        <f>IF($B55&gt;0,VLOOKUP($B55,'ALN 070824'!$A:$C,2,FALSE),"")</f>
        <v/>
      </c>
      <c r="D55" s="24"/>
      <c r="E55" s="28"/>
      <c r="F55" s="26"/>
      <c r="G55" s="27"/>
      <c r="I55" s="100" t="str">
        <f t="shared" si="1"/>
        <v/>
      </c>
      <c r="J55" s="100" t="str">
        <f t="shared" si="2"/>
        <v/>
      </c>
      <c r="K55" s="105" t="str">
        <f>IF(ISBLANK($B55),"",MATCH($J55,SEFA!$K:$K,0))</f>
        <v/>
      </c>
      <c r="L55" s="105" t="str">
        <f>IF(ISBLANK($B55),"",MATCH($J55,'RECEIVED FROM NONSTATE'!$L:$L,0))</f>
        <v/>
      </c>
      <c r="M55" s="100" t="str">
        <f t="shared" si="3"/>
        <v/>
      </c>
    </row>
    <row r="56" spans="1:13">
      <c r="A56" s="118" t="str">
        <f t="shared" si="0"/>
        <v/>
      </c>
      <c r="B56" s="25"/>
      <c r="C56" s="105" t="str">
        <f>IF($B56&gt;0,VLOOKUP($B56,'ALN 070824'!$A:$C,2,FALSE),"")</f>
        <v/>
      </c>
      <c r="D56" s="24"/>
      <c r="E56" s="28"/>
      <c r="F56" s="26"/>
      <c r="G56" s="27"/>
      <c r="I56" s="100" t="str">
        <f t="shared" si="1"/>
        <v/>
      </c>
      <c r="J56" s="100" t="str">
        <f t="shared" si="2"/>
        <v/>
      </c>
      <c r="K56" s="105" t="str">
        <f>IF(ISBLANK($B56),"",MATCH($J56,SEFA!$K:$K,0))</f>
        <v/>
      </c>
      <c r="L56" s="105" t="str">
        <f>IF(ISBLANK($B56),"",MATCH($J56,'RECEIVED FROM NONSTATE'!$L:$L,0))</f>
        <v/>
      </c>
      <c r="M56" s="100" t="str">
        <f t="shared" si="3"/>
        <v/>
      </c>
    </row>
    <row r="57" spans="1:13">
      <c r="A57" s="118" t="str">
        <f t="shared" si="0"/>
        <v/>
      </c>
      <c r="B57" s="25"/>
      <c r="C57" s="105" t="str">
        <f>IF($B57&gt;0,VLOOKUP($B57,'ALN 070824'!$A:$C,2,FALSE),"")</f>
        <v/>
      </c>
      <c r="D57" s="24"/>
      <c r="E57" s="28"/>
      <c r="F57" s="26"/>
      <c r="G57" s="27"/>
      <c r="I57" s="100" t="str">
        <f t="shared" si="1"/>
        <v/>
      </c>
      <c r="J57" s="100" t="str">
        <f t="shared" si="2"/>
        <v/>
      </c>
      <c r="K57" s="105" t="str">
        <f>IF(ISBLANK($B57),"",MATCH($J57,SEFA!$K:$K,0))</f>
        <v/>
      </c>
      <c r="L57" s="105" t="str">
        <f>IF(ISBLANK($B57),"",MATCH($J57,'RECEIVED FROM NONSTATE'!$L:$L,0))</f>
        <v/>
      </c>
      <c r="M57" s="100" t="str">
        <f t="shared" si="3"/>
        <v/>
      </c>
    </row>
    <row r="58" spans="1:13">
      <c r="A58" s="118" t="str">
        <f t="shared" si="0"/>
        <v/>
      </c>
      <c r="B58" s="25"/>
      <c r="C58" s="105" t="str">
        <f>IF($B58&gt;0,VLOOKUP($B58,'ALN 070824'!$A:$C,2,FALSE),"")</f>
        <v/>
      </c>
      <c r="D58" s="24"/>
      <c r="E58" s="28"/>
      <c r="F58" s="26"/>
      <c r="G58" s="27"/>
      <c r="I58" s="100" t="str">
        <f t="shared" si="1"/>
        <v/>
      </c>
      <c r="J58" s="100" t="str">
        <f t="shared" si="2"/>
        <v/>
      </c>
      <c r="K58" s="105" t="str">
        <f>IF(ISBLANK($B58),"",MATCH($J58,SEFA!$K:$K,0))</f>
        <v/>
      </c>
      <c r="L58" s="105" t="str">
        <f>IF(ISBLANK($B58),"",MATCH($J58,'RECEIVED FROM NONSTATE'!$L:$L,0))</f>
        <v/>
      </c>
      <c r="M58" s="100" t="str">
        <f t="shared" si="3"/>
        <v/>
      </c>
    </row>
    <row r="59" spans="1:13">
      <c r="A59" s="118" t="str">
        <f t="shared" si="0"/>
        <v/>
      </c>
      <c r="B59" s="25"/>
      <c r="C59" s="105" t="str">
        <f>IF($B59&gt;0,VLOOKUP($B59,'ALN 070824'!$A:$C,2,FALSE),"")</f>
        <v/>
      </c>
      <c r="D59" s="24"/>
      <c r="E59" s="28"/>
      <c r="F59" s="26"/>
      <c r="G59" s="27"/>
      <c r="I59" s="100" t="str">
        <f t="shared" si="1"/>
        <v/>
      </c>
      <c r="J59" s="100" t="str">
        <f t="shared" si="2"/>
        <v/>
      </c>
      <c r="K59" s="105" t="str">
        <f>IF(ISBLANK($B59),"",MATCH($J59,SEFA!$K:$K,0))</f>
        <v/>
      </c>
      <c r="L59" s="105" t="str">
        <f>IF(ISBLANK($B59),"",MATCH($J59,'RECEIVED FROM NONSTATE'!$L:$L,0))</f>
        <v/>
      </c>
      <c r="M59" s="100" t="str">
        <f t="shared" si="3"/>
        <v/>
      </c>
    </row>
    <row r="60" spans="1:13">
      <c r="A60" s="118" t="str">
        <f t="shared" si="0"/>
        <v/>
      </c>
      <c r="B60" s="25"/>
      <c r="C60" s="105" t="str">
        <f>IF($B60&gt;0,VLOOKUP($B60,'ALN 070824'!$A:$C,2,FALSE),"")</f>
        <v/>
      </c>
      <c r="D60" s="24"/>
      <c r="E60" s="28"/>
      <c r="F60" s="26"/>
      <c r="G60" s="27"/>
      <c r="I60" s="100" t="str">
        <f t="shared" si="1"/>
        <v/>
      </c>
      <c r="J60" s="100" t="str">
        <f t="shared" si="2"/>
        <v/>
      </c>
      <c r="K60" s="105" t="str">
        <f>IF(ISBLANK($B60),"",MATCH($J60,SEFA!$K:$K,0))</f>
        <v/>
      </c>
      <c r="L60" s="105" t="str">
        <f>IF(ISBLANK($B60),"",MATCH($J60,'RECEIVED FROM NONSTATE'!$L:$L,0))</f>
        <v/>
      </c>
      <c r="M60" s="100" t="str">
        <f t="shared" si="3"/>
        <v/>
      </c>
    </row>
    <row r="61" spans="1:13">
      <c r="A61" s="118" t="str">
        <f t="shared" si="0"/>
        <v/>
      </c>
      <c r="B61" s="25"/>
      <c r="C61" s="105" t="str">
        <f>IF($B61&gt;0,VLOOKUP($B61,'ALN 070824'!$A:$C,2,FALSE),"")</f>
        <v/>
      </c>
      <c r="D61" s="24"/>
      <c r="E61" s="28"/>
      <c r="F61" s="26"/>
      <c r="G61" s="27"/>
      <c r="I61" s="100" t="str">
        <f t="shared" si="1"/>
        <v/>
      </c>
      <c r="J61" s="100" t="str">
        <f t="shared" si="2"/>
        <v/>
      </c>
      <c r="K61" s="105" t="str">
        <f>IF(ISBLANK($B61),"",MATCH($J61,SEFA!$K:$K,0))</f>
        <v/>
      </c>
      <c r="L61" s="105" t="str">
        <f>IF(ISBLANK($B61),"",MATCH($J61,'RECEIVED FROM NONSTATE'!$L:$L,0))</f>
        <v/>
      </c>
      <c r="M61" s="100" t="str">
        <f t="shared" si="3"/>
        <v/>
      </c>
    </row>
    <row r="62" spans="1:13">
      <c r="A62" s="118" t="str">
        <f t="shared" si="0"/>
        <v/>
      </c>
      <c r="B62" s="25"/>
      <c r="C62" s="105" t="str">
        <f>IF($B62&gt;0,VLOOKUP($B62,'ALN 070824'!$A:$C,2,FALSE),"")</f>
        <v/>
      </c>
      <c r="D62" s="24"/>
      <c r="E62" s="28"/>
      <c r="F62" s="26"/>
      <c r="G62" s="27"/>
      <c r="I62" s="100" t="str">
        <f t="shared" si="1"/>
        <v/>
      </c>
      <c r="J62" s="100" t="str">
        <f t="shared" si="2"/>
        <v/>
      </c>
      <c r="K62" s="105" t="str">
        <f>IF(ISBLANK($B62),"",MATCH($J62,SEFA!$K:$K,0))</f>
        <v/>
      </c>
      <c r="L62" s="105" t="str">
        <f>IF(ISBLANK($B62),"",MATCH($J62,'RECEIVED FROM NONSTATE'!$L:$L,0))</f>
        <v/>
      </c>
      <c r="M62" s="100" t="str">
        <f t="shared" si="3"/>
        <v/>
      </c>
    </row>
    <row r="63" spans="1:13">
      <c r="A63" s="118" t="str">
        <f t="shared" si="0"/>
        <v/>
      </c>
      <c r="B63" s="25"/>
      <c r="C63" s="105" t="str">
        <f>IF($B63&gt;0,VLOOKUP($B63,'ALN 070824'!$A:$C,2,FALSE),"")</f>
        <v/>
      </c>
      <c r="D63" s="24"/>
      <c r="E63" s="28"/>
      <c r="F63" s="26"/>
      <c r="G63" s="27"/>
      <c r="I63" s="100" t="str">
        <f t="shared" si="1"/>
        <v/>
      </c>
      <c r="J63" s="100" t="str">
        <f t="shared" si="2"/>
        <v/>
      </c>
      <c r="K63" s="105" t="str">
        <f>IF(ISBLANK($B63),"",MATCH($J63,SEFA!$K:$K,0))</f>
        <v/>
      </c>
      <c r="L63" s="105" t="str">
        <f>IF(ISBLANK($B63),"",MATCH($J63,'RECEIVED FROM NONSTATE'!$L:$L,0))</f>
        <v/>
      </c>
      <c r="M63" s="100" t="str">
        <f t="shared" si="3"/>
        <v/>
      </c>
    </row>
    <row r="64" spans="1:13">
      <c r="A64" s="118" t="str">
        <f t="shared" si="0"/>
        <v/>
      </c>
      <c r="B64" s="25"/>
      <c r="C64" s="105" t="str">
        <f>IF($B64&gt;0,VLOOKUP($B64,'ALN 070824'!$A:$C,2,FALSE),"")</f>
        <v/>
      </c>
      <c r="D64" s="24"/>
      <c r="E64" s="28"/>
      <c r="F64" s="26"/>
      <c r="G64" s="27"/>
      <c r="I64" s="100" t="str">
        <f t="shared" si="1"/>
        <v/>
      </c>
      <c r="J64" s="100" t="str">
        <f t="shared" si="2"/>
        <v/>
      </c>
      <c r="K64" s="105" t="str">
        <f>IF(ISBLANK($B64),"",MATCH($J64,SEFA!$K:$K,0))</f>
        <v/>
      </c>
      <c r="L64" s="105" t="str">
        <f>IF(ISBLANK($B64),"",MATCH($J64,'RECEIVED FROM NONSTATE'!$L:$L,0))</f>
        <v/>
      </c>
      <c r="M64" s="100" t="str">
        <f t="shared" si="3"/>
        <v/>
      </c>
    </row>
    <row r="65" spans="1:13">
      <c r="A65" s="118" t="str">
        <f t="shared" si="0"/>
        <v/>
      </c>
      <c r="B65" s="25"/>
      <c r="C65" s="105" t="str">
        <f>IF($B65&gt;0,VLOOKUP($B65,'ALN 070824'!$A:$C,2,FALSE),"")</f>
        <v/>
      </c>
      <c r="D65" s="24"/>
      <c r="E65" s="28"/>
      <c r="F65" s="26"/>
      <c r="G65" s="27"/>
      <c r="I65" s="100" t="str">
        <f t="shared" si="1"/>
        <v/>
      </c>
      <c r="J65" s="100" t="str">
        <f t="shared" si="2"/>
        <v/>
      </c>
      <c r="K65" s="105" t="str">
        <f>IF(ISBLANK($B65),"",MATCH($J65,SEFA!$K:$K,0))</f>
        <v/>
      </c>
      <c r="L65" s="105" t="str">
        <f>IF(ISBLANK($B65),"",MATCH($J65,'RECEIVED FROM NONSTATE'!$L:$L,0))</f>
        <v/>
      </c>
      <c r="M65" s="100" t="str">
        <f t="shared" si="3"/>
        <v/>
      </c>
    </row>
    <row r="66" spans="1:13">
      <c r="A66" s="118" t="str">
        <f t="shared" si="0"/>
        <v/>
      </c>
      <c r="B66" s="25"/>
      <c r="C66" s="105" t="str">
        <f>IF($B66&gt;0,VLOOKUP($B66,'ALN 070824'!$A:$C,2,FALSE),"")</f>
        <v/>
      </c>
      <c r="D66" s="24"/>
      <c r="E66" s="28"/>
      <c r="F66" s="26"/>
      <c r="G66" s="27"/>
      <c r="I66" s="100" t="str">
        <f t="shared" si="1"/>
        <v/>
      </c>
      <c r="J66" s="100" t="str">
        <f t="shared" si="2"/>
        <v/>
      </c>
      <c r="K66" s="105" t="str">
        <f>IF(ISBLANK($B66),"",MATCH($J66,SEFA!$K:$K,0))</f>
        <v/>
      </c>
      <c r="L66" s="105" t="str">
        <f>IF(ISBLANK($B66),"",MATCH($J66,'RECEIVED FROM NONSTATE'!$L:$L,0))</f>
        <v/>
      </c>
      <c r="M66" s="100" t="str">
        <f t="shared" si="3"/>
        <v/>
      </c>
    </row>
    <row r="67" spans="1:13">
      <c r="A67" s="118" t="str">
        <f t="shared" si="0"/>
        <v/>
      </c>
      <c r="B67" s="25"/>
      <c r="C67" s="105" t="str">
        <f>IF($B67&gt;0,VLOOKUP($B67,'ALN 070824'!$A:$C,2,FALSE),"")</f>
        <v/>
      </c>
      <c r="D67" s="24"/>
      <c r="E67" s="28"/>
      <c r="F67" s="26"/>
      <c r="G67" s="27"/>
      <c r="I67" s="100" t="str">
        <f t="shared" si="1"/>
        <v/>
      </c>
      <c r="J67" s="100" t="str">
        <f t="shared" si="2"/>
        <v/>
      </c>
      <c r="K67" s="105" t="str">
        <f>IF(ISBLANK($B67),"",MATCH($J67,SEFA!$K:$K,0))</f>
        <v/>
      </c>
      <c r="L67" s="105" t="str">
        <f>IF(ISBLANK($B67),"",MATCH($J67,'RECEIVED FROM NONSTATE'!$L:$L,0))</f>
        <v/>
      </c>
      <c r="M67" s="100" t="str">
        <f t="shared" si="3"/>
        <v/>
      </c>
    </row>
    <row r="68" spans="1:13">
      <c r="A68" s="118" t="str">
        <f t="shared" si="0"/>
        <v/>
      </c>
      <c r="B68" s="25"/>
      <c r="C68" s="105" t="str">
        <f>IF($B68&gt;0,VLOOKUP($B68,'ALN 070824'!$A:$C,2,FALSE),"")</f>
        <v/>
      </c>
      <c r="D68" s="24"/>
      <c r="E68" s="28"/>
      <c r="F68" s="26"/>
      <c r="G68" s="27"/>
      <c r="I68" s="100" t="str">
        <f t="shared" si="1"/>
        <v/>
      </c>
      <c r="J68" s="100" t="str">
        <f t="shared" si="2"/>
        <v/>
      </c>
      <c r="K68" s="105" t="str">
        <f>IF(ISBLANK($B68),"",MATCH($J68,SEFA!$K:$K,0))</f>
        <v/>
      </c>
      <c r="L68" s="105" t="str">
        <f>IF(ISBLANK($B68),"",MATCH($J68,'RECEIVED FROM NONSTATE'!$L:$L,0))</f>
        <v/>
      </c>
      <c r="M68" s="100" t="str">
        <f t="shared" si="3"/>
        <v/>
      </c>
    </row>
    <row r="69" spans="1:13">
      <c r="A69" s="118" t="str">
        <f t="shared" si="0"/>
        <v/>
      </c>
      <c r="B69" s="25"/>
      <c r="C69" s="105" t="str">
        <f>IF($B69&gt;0,VLOOKUP($B69,'ALN 070824'!$A:$C,2,FALSE),"")</f>
        <v/>
      </c>
      <c r="D69" s="24"/>
      <c r="E69" s="28"/>
      <c r="F69" s="26"/>
      <c r="G69" s="27"/>
      <c r="I69" s="100" t="str">
        <f t="shared" si="1"/>
        <v/>
      </c>
      <c r="J69" s="100" t="str">
        <f t="shared" si="2"/>
        <v/>
      </c>
      <c r="K69" s="105" t="str">
        <f>IF(ISBLANK($B69),"",MATCH($J69,SEFA!$K:$K,0))</f>
        <v/>
      </c>
      <c r="L69" s="105" t="str">
        <f>IF(ISBLANK($B69),"",MATCH($J69,'RECEIVED FROM NONSTATE'!$L:$L,0))</f>
        <v/>
      </c>
      <c r="M69" s="100" t="str">
        <f t="shared" si="3"/>
        <v/>
      </c>
    </row>
    <row r="70" spans="1:13">
      <c r="A70" s="118" t="str">
        <f t="shared" si="0"/>
        <v/>
      </c>
      <c r="B70" s="25"/>
      <c r="C70" s="105" t="str">
        <f>IF($B70&gt;0,VLOOKUP($B70,'ALN 070824'!$A:$C,2,FALSE),"")</f>
        <v/>
      </c>
      <c r="D70" s="24"/>
      <c r="E70" s="28"/>
      <c r="F70" s="26"/>
      <c r="G70" s="27"/>
      <c r="I70" s="100" t="str">
        <f t="shared" si="1"/>
        <v/>
      </c>
      <c r="J70" s="100" t="str">
        <f t="shared" si="2"/>
        <v/>
      </c>
      <c r="K70" s="105" t="str">
        <f>IF(ISBLANK($B70),"",MATCH($J70,SEFA!$K:$K,0))</f>
        <v/>
      </c>
      <c r="L70" s="105" t="str">
        <f>IF(ISBLANK($B70),"",MATCH($J70,'RECEIVED FROM NONSTATE'!$L:$L,0))</f>
        <v/>
      </c>
      <c r="M70" s="100" t="str">
        <f t="shared" si="3"/>
        <v/>
      </c>
    </row>
    <row r="71" spans="1:13">
      <c r="A71" s="118" t="str">
        <f t="shared" si="0"/>
        <v/>
      </c>
      <c r="B71" s="25"/>
      <c r="C71" s="105" t="str">
        <f>IF($B71&gt;0,VLOOKUP($B71,'ALN 070824'!$A:$C,2,FALSE),"")</f>
        <v/>
      </c>
      <c r="D71" s="24"/>
      <c r="E71" s="28"/>
      <c r="F71" s="26"/>
      <c r="G71" s="27"/>
      <c r="I71" s="100" t="str">
        <f t="shared" si="1"/>
        <v/>
      </c>
      <c r="J71" s="100" t="str">
        <f t="shared" si="2"/>
        <v/>
      </c>
      <c r="K71" s="105" t="str">
        <f>IF(ISBLANK($B71),"",MATCH($J71,SEFA!$K:$K,0))</f>
        <v/>
      </c>
      <c r="L71" s="105" t="str">
        <f>IF(ISBLANK($B71),"",MATCH($J71,'RECEIVED FROM NONSTATE'!$L:$L,0))</f>
        <v/>
      </c>
      <c r="M71" s="100" t="str">
        <f t="shared" si="3"/>
        <v/>
      </c>
    </row>
    <row r="72" spans="1:13">
      <c r="A72" s="118" t="str">
        <f t="shared" si="0"/>
        <v/>
      </c>
      <c r="B72" s="25"/>
      <c r="C72" s="105" t="str">
        <f>IF($B72&gt;0,VLOOKUP($B72,'ALN 070824'!$A:$C,2,FALSE),"")</f>
        <v/>
      </c>
      <c r="D72" s="24"/>
      <c r="E72" s="28"/>
      <c r="F72" s="26"/>
      <c r="G72" s="27"/>
      <c r="I72" s="100" t="str">
        <f t="shared" si="1"/>
        <v/>
      </c>
      <c r="J72" s="100" t="str">
        <f t="shared" si="2"/>
        <v/>
      </c>
      <c r="K72" s="105" t="str">
        <f>IF(ISBLANK($B72),"",MATCH($J72,SEFA!$K:$K,0))</f>
        <v/>
      </c>
      <c r="L72" s="105" t="str">
        <f>IF(ISBLANK($B72),"",MATCH($J72,'RECEIVED FROM NONSTATE'!$L:$L,0))</f>
        <v/>
      </c>
      <c r="M72" s="100" t="str">
        <f t="shared" si="3"/>
        <v/>
      </c>
    </row>
    <row r="73" spans="1:13">
      <c r="A73" s="118" t="str">
        <f t="shared" ref="A73:A136" si="4">IF($B73=0,"",$B$2)</f>
        <v/>
      </c>
      <c r="B73" s="25"/>
      <c r="C73" s="105" t="str">
        <f>IF($B73&gt;0,VLOOKUP($B73,'ALN 070824'!$A:$C,2,FALSE),"")</f>
        <v/>
      </c>
      <c r="D73" s="24"/>
      <c r="E73" s="28"/>
      <c r="F73" s="26"/>
      <c r="G73" s="27"/>
      <c r="I73" s="100" t="str">
        <f t="shared" ref="I73:I136" si="5">IF(OR($B73="84.425",$B73="84.032"),"Please complete the ALN with alpha character.",IFERROR(IF(AND($C73="Other Assistance",ISBLANK($F73)),"Program Name required, please provide the Other ID Number (if applicable).",""),""))</f>
        <v/>
      </c>
      <c r="J73" s="100" t="str">
        <f t="shared" ref="J73:J136" si="6">CONCATENATE($B73,$E73)</f>
        <v/>
      </c>
      <c r="K73" s="105" t="str">
        <f>IF(ISBLANK($B73),"",MATCH($J73,SEFA!$K:$K,0))</f>
        <v/>
      </c>
      <c r="L73" s="105" t="str">
        <f>IF(ISBLANK($B73),"",MATCH($J73,'RECEIVED FROM NONSTATE'!$L:$L,0))</f>
        <v/>
      </c>
      <c r="M73" s="100" t="str">
        <f t="shared" ref="M73:M136" si="7">CONCATENATE($B73,$E73,$F73,$G73)</f>
        <v/>
      </c>
    </row>
    <row r="74" spans="1:13">
      <c r="A74" s="118" t="str">
        <f t="shared" si="4"/>
        <v/>
      </c>
      <c r="B74" s="25"/>
      <c r="C74" s="105" t="str">
        <f>IF($B74&gt;0,VLOOKUP($B74,'ALN 070824'!$A:$C,2,FALSE),"")</f>
        <v/>
      </c>
      <c r="D74" s="24"/>
      <c r="E74" s="28"/>
      <c r="F74" s="26"/>
      <c r="G74" s="27"/>
      <c r="I74" s="100" t="str">
        <f t="shared" si="5"/>
        <v/>
      </c>
      <c r="J74" s="100" t="str">
        <f t="shared" si="6"/>
        <v/>
      </c>
      <c r="K74" s="105" t="str">
        <f>IF(ISBLANK($B74),"",MATCH($J74,SEFA!$K:$K,0))</f>
        <v/>
      </c>
      <c r="L74" s="105" t="str">
        <f>IF(ISBLANK($B74),"",MATCH($J74,'RECEIVED FROM NONSTATE'!$L:$L,0))</f>
        <v/>
      </c>
      <c r="M74" s="100" t="str">
        <f t="shared" si="7"/>
        <v/>
      </c>
    </row>
    <row r="75" spans="1:13">
      <c r="A75" s="118" t="str">
        <f t="shared" si="4"/>
        <v/>
      </c>
      <c r="B75" s="25"/>
      <c r="C75" s="105" t="str">
        <f>IF($B75&gt;0,VLOOKUP($B75,'ALN 070824'!$A:$C,2,FALSE),"")</f>
        <v/>
      </c>
      <c r="D75" s="24"/>
      <c r="E75" s="28"/>
      <c r="F75" s="26"/>
      <c r="G75" s="27"/>
      <c r="I75" s="100" t="str">
        <f t="shared" si="5"/>
        <v/>
      </c>
      <c r="J75" s="100" t="str">
        <f t="shared" si="6"/>
        <v/>
      </c>
      <c r="K75" s="105" t="str">
        <f>IF(ISBLANK($B75),"",MATCH($J75,SEFA!$K:$K,0))</f>
        <v/>
      </c>
      <c r="L75" s="105" t="str">
        <f>IF(ISBLANK($B75),"",MATCH($J75,'RECEIVED FROM NONSTATE'!$L:$L,0))</f>
        <v/>
      </c>
      <c r="M75" s="100" t="str">
        <f t="shared" si="7"/>
        <v/>
      </c>
    </row>
    <row r="76" spans="1:13">
      <c r="A76" s="118" t="str">
        <f t="shared" si="4"/>
        <v/>
      </c>
      <c r="B76" s="25"/>
      <c r="C76" s="105" t="str">
        <f>IF($B76&gt;0,VLOOKUP($B76,'ALN 070824'!$A:$C,2,FALSE),"")</f>
        <v/>
      </c>
      <c r="D76" s="24"/>
      <c r="E76" s="28"/>
      <c r="F76" s="26"/>
      <c r="G76" s="27"/>
      <c r="I76" s="100" t="str">
        <f t="shared" si="5"/>
        <v/>
      </c>
      <c r="J76" s="100" t="str">
        <f t="shared" si="6"/>
        <v/>
      </c>
      <c r="K76" s="105" t="str">
        <f>IF(ISBLANK($B76),"",MATCH($J76,SEFA!$K:$K,0))</f>
        <v/>
      </c>
      <c r="L76" s="105" t="str">
        <f>IF(ISBLANK($B76),"",MATCH($J76,'RECEIVED FROM NONSTATE'!$L:$L,0))</f>
        <v/>
      </c>
      <c r="M76" s="100" t="str">
        <f t="shared" si="7"/>
        <v/>
      </c>
    </row>
    <row r="77" spans="1:13">
      <c r="A77" s="118" t="str">
        <f t="shared" si="4"/>
        <v/>
      </c>
      <c r="B77" s="25"/>
      <c r="C77" s="105" t="str">
        <f>IF($B77&gt;0,VLOOKUP($B77,'ALN 070824'!$A:$C,2,FALSE),"")</f>
        <v/>
      </c>
      <c r="D77" s="24"/>
      <c r="E77" s="28"/>
      <c r="F77" s="26"/>
      <c r="G77" s="27"/>
      <c r="I77" s="100" t="str">
        <f t="shared" si="5"/>
        <v/>
      </c>
      <c r="J77" s="100" t="str">
        <f t="shared" si="6"/>
        <v/>
      </c>
      <c r="K77" s="105" t="str">
        <f>IF(ISBLANK($B77),"",MATCH($J77,SEFA!$K:$K,0))</f>
        <v/>
      </c>
      <c r="L77" s="105" t="str">
        <f>IF(ISBLANK($B77),"",MATCH($J77,'RECEIVED FROM NONSTATE'!$L:$L,0))</f>
        <v/>
      </c>
      <c r="M77" s="100" t="str">
        <f t="shared" si="7"/>
        <v/>
      </c>
    </row>
    <row r="78" spans="1:13">
      <c r="A78" s="118" t="str">
        <f t="shared" si="4"/>
        <v/>
      </c>
      <c r="B78" s="25"/>
      <c r="C78" s="105" t="str">
        <f>IF($B78&gt;0,VLOOKUP($B78,'ALN 070824'!$A:$C,2,FALSE),"")</f>
        <v/>
      </c>
      <c r="D78" s="24"/>
      <c r="E78" s="28"/>
      <c r="F78" s="26"/>
      <c r="G78" s="27"/>
      <c r="I78" s="100" t="str">
        <f t="shared" si="5"/>
        <v/>
      </c>
      <c r="J78" s="100" t="str">
        <f t="shared" si="6"/>
        <v/>
      </c>
      <c r="K78" s="105" t="str">
        <f>IF(ISBLANK($B78),"",MATCH($J78,SEFA!$K:$K,0))</f>
        <v/>
      </c>
      <c r="L78" s="105" t="str">
        <f>IF(ISBLANK($B78),"",MATCH($J78,'RECEIVED FROM NONSTATE'!$L:$L,0))</f>
        <v/>
      </c>
      <c r="M78" s="100" t="str">
        <f t="shared" si="7"/>
        <v/>
      </c>
    </row>
    <row r="79" spans="1:13">
      <c r="A79" s="118" t="str">
        <f t="shared" si="4"/>
        <v/>
      </c>
      <c r="B79" s="25"/>
      <c r="C79" s="105" t="str">
        <f>IF($B79&gt;0,VLOOKUP($B79,'ALN 070824'!$A:$C,2,FALSE),"")</f>
        <v/>
      </c>
      <c r="D79" s="24"/>
      <c r="E79" s="28"/>
      <c r="F79" s="26"/>
      <c r="G79" s="27"/>
      <c r="I79" s="100" t="str">
        <f t="shared" si="5"/>
        <v/>
      </c>
      <c r="J79" s="100" t="str">
        <f t="shared" si="6"/>
        <v/>
      </c>
      <c r="K79" s="105" t="str">
        <f>IF(ISBLANK($B79),"",MATCH($J79,SEFA!$K:$K,0))</f>
        <v/>
      </c>
      <c r="L79" s="105" t="str">
        <f>IF(ISBLANK($B79),"",MATCH($J79,'RECEIVED FROM NONSTATE'!$L:$L,0))</f>
        <v/>
      </c>
      <c r="M79" s="100" t="str">
        <f t="shared" si="7"/>
        <v/>
      </c>
    </row>
    <row r="80" spans="1:13">
      <c r="A80" s="118" t="str">
        <f t="shared" si="4"/>
        <v/>
      </c>
      <c r="B80" s="25"/>
      <c r="C80" s="105" t="str">
        <f>IF($B80&gt;0,VLOOKUP($B80,'ALN 070824'!$A:$C,2,FALSE),"")</f>
        <v/>
      </c>
      <c r="D80" s="24"/>
      <c r="E80" s="28"/>
      <c r="F80" s="26"/>
      <c r="G80" s="27"/>
      <c r="I80" s="100" t="str">
        <f t="shared" si="5"/>
        <v/>
      </c>
      <c r="J80" s="100" t="str">
        <f t="shared" si="6"/>
        <v/>
      </c>
      <c r="K80" s="105" t="str">
        <f>IF(ISBLANK($B80),"",MATCH($J80,SEFA!$K:$K,0))</f>
        <v/>
      </c>
      <c r="L80" s="105" t="str">
        <f>IF(ISBLANK($B80),"",MATCH($J80,'RECEIVED FROM NONSTATE'!$L:$L,0))</f>
        <v/>
      </c>
      <c r="M80" s="100" t="str">
        <f t="shared" si="7"/>
        <v/>
      </c>
    </row>
    <row r="81" spans="1:13">
      <c r="A81" s="118" t="str">
        <f t="shared" si="4"/>
        <v/>
      </c>
      <c r="B81" s="25"/>
      <c r="C81" s="105" t="str">
        <f>IF($B81&gt;0,VLOOKUP($B81,'ALN 070824'!$A:$C,2,FALSE),"")</f>
        <v/>
      </c>
      <c r="D81" s="24"/>
      <c r="E81" s="28"/>
      <c r="F81" s="26"/>
      <c r="G81" s="27"/>
      <c r="I81" s="100" t="str">
        <f t="shared" si="5"/>
        <v/>
      </c>
      <c r="J81" s="100" t="str">
        <f t="shared" si="6"/>
        <v/>
      </c>
      <c r="K81" s="105" t="str">
        <f>IF(ISBLANK($B81),"",MATCH($J81,SEFA!$K:$K,0))</f>
        <v/>
      </c>
      <c r="L81" s="105" t="str">
        <f>IF(ISBLANK($B81),"",MATCH($J81,'RECEIVED FROM NONSTATE'!$L:$L,0))</f>
        <v/>
      </c>
      <c r="M81" s="100" t="str">
        <f t="shared" si="7"/>
        <v/>
      </c>
    </row>
    <row r="82" spans="1:13">
      <c r="A82" s="118" t="str">
        <f t="shared" si="4"/>
        <v/>
      </c>
      <c r="B82" s="25"/>
      <c r="C82" s="105" t="str">
        <f>IF($B82&gt;0,VLOOKUP($B82,'ALN 070824'!$A:$C,2,FALSE),"")</f>
        <v/>
      </c>
      <c r="D82" s="24"/>
      <c r="E82" s="28"/>
      <c r="F82" s="26"/>
      <c r="G82" s="27"/>
      <c r="I82" s="100" t="str">
        <f t="shared" si="5"/>
        <v/>
      </c>
      <c r="J82" s="100" t="str">
        <f t="shared" si="6"/>
        <v/>
      </c>
      <c r="K82" s="105" t="str">
        <f>IF(ISBLANK($B82),"",MATCH($J82,SEFA!$K:$K,0))</f>
        <v/>
      </c>
      <c r="L82" s="105" t="str">
        <f>IF(ISBLANK($B82),"",MATCH($J82,'RECEIVED FROM NONSTATE'!$L:$L,0))</f>
        <v/>
      </c>
      <c r="M82" s="100" t="str">
        <f t="shared" si="7"/>
        <v/>
      </c>
    </row>
    <row r="83" spans="1:13">
      <c r="A83" s="118" t="str">
        <f t="shared" si="4"/>
        <v/>
      </c>
      <c r="B83" s="25"/>
      <c r="C83" s="105" t="str">
        <f>IF($B83&gt;0,VLOOKUP($B83,'ALN 070824'!$A:$C,2,FALSE),"")</f>
        <v/>
      </c>
      <c r="D83" s="24"/>
      <c r="E83" s="28"/>
      <c r="F83" s="26"/>
      <c r="G83" s="27"/>
      <c r="I83" s="100" t="str">
        <f t="shared" si="5"/>
        <v/>
      </c>
      <c r="J83" s="100" t="str">
        <f t="shared" si="6"/>
        <v/>
      </c>
      <c r="K83" s="105" t="str">
        <f>IF(ISBLANK($B83),"",MATCH($J83,SEFA!$K:$K,0))</f>
        <v/>
      </c>
      <c r="L83" s="105" t="str">
        <f>IF(ISBLANK($B83),"",MATCH($J83,'RECEIVED FROM NONSTATE'!$L:$L,0))</f>
        <v/>
      </c>
      <c r="M83" s="100" t="str">
        <f t="shared" si="7"/>
        <v/>
      </c>
    </row>
    <row r="84" spans="1:13">
      <c r="A84" s="118" t="str">
        <f t="shared" si="4"/>
        <v/>
      </c>
      <c r="B84" s="25"/>
      <c r="C84" s="105" t="str">
        <f>IF($B84&gt;0,VLOOKUP($B84,'ALN 070824'!$A:$C,2,FALSE),"")</f>
        <v/>
      </c>
      <c r="D84" s="24"/>
      <c r="E84" s="28"/>
      <c r="F84" s="26"/>
      <c r="G84" s="27"/>
      <c r="I84" s="100" t="str">
        <f t="shared" si="5"/>
        <v/>
      </c>
      <c r="J84" s="100" t="str">
        <f t="shared" si="6"/>
        <v/>
      </c>
      <c r="K84" s="105" t="str">
        <f>IF(ISBLANK($B84),"",MATCH($J84,SEFA!$K:$K,0))</f>
        <v/>
      </c>
      <c r="L84" s="105" t="str">
        <f>IF(ISBLANK($B84),"",MATCH($J84,'RECEIVED FROM NONSTATE'!$L:$L,0))</f>
        <v/>
      </c>
      <c r="M84" s="100" t="str">
        <f t="shared" si="7"/>
        <v/>
      </c>
    </row>
    <row r="85" spans="1:13">
      <c r="A85" s="118" t="str">
        <f t="shared" si="4"/>
        <v/>
      </c>
      <c r="B85" s="25"/>
      <c r="C85" s="105" t="str">
        <f>IF($B85&gt;0,VLOOKUP($B85,'ALN 070824'!$A:$C,2,FALSE),"")</f>
        <v/>
      </c>
      <c r="D85" s="24"/>
      <c r="E85" s="28"/>
      <c r="F85" s="26"/>
      <c r="G85" s="27"/>
      <c r="I85" s="100" t="str">
        <f t="shared" si="5"/>
        <v/>
      </c>
      <c r="J85" s="100" t="str">
        <f t="shared" si="6"/>
        <v/>
      </c>
      <c r="K85" s="105" t="str">
        <f>IF(ISBLANK($B85),"",MATCH($J85,SEFA!$K:$K,0))</f>
        <v/>
      </c>
      <c r="L85" s="105" t="str">
        <f>IF(ISBLANK($B85),"",MATCH($J85,'RECEIVED FROM NONSTATE'!$L:$L,0))</f>
        <v/>
      </c>
      <c r="M85" s="100" t="str">
        <f t="shared" si="7"/>
        <v/>
      </c>
    </row>
    <row r="86" spans="1:13">
      <c r="A86" s="118" t="str">
        <f t="shared" si="4"/>
        <v/>
      </c>
      <c r="B86" s="25"/>
      <c r="C86" s="105" t="str">
        <f>IF($B86&gt;0,VLOOKUP($B86,'ALN 070824'!$A:$C,2,FALSE),"")</f>
        <v/>
      </c>
      <c r="D86" s="24"/>
      <c r="E86" s="28"/>
      <c r="F86" s="26"/>
      <c r="G86" s="27"/>
      <c r="I86" s="100" t="str">
        <f t="shared" si="5"/>
        <v/>
      </c>
      <c r="J86" s="100" t="str">
        <f t="shared" si="6"/>
        <v/>
      </c>
      <c r="K86" s="105" t="str">
        <f>IF(ISBLANK($B86),"",MATCH($J86,SEFA!$K:$K,0))</f>
        <v/>
      </c>
      <c r="L86" s="105" t="str">
        <f>IF(ISBLANK($B86),"",MATCH($J86,'RECEIVED FROM NONSTATE'!$L:$L,0))</f>
        <v/>
      </c>
      <c r="M86" s="100" t="str">
        <f t="shared" si="7"/>
        <v/>
      </c>
    </row>
    <row r="87" spans="1:13">
      <c r="A87" s="118" t="str">
        <f t="shared" si="4"/>
        <v/>
      </c>
      <c r="B87" s="25"/>
      <c r="C87" s="105" t="str">
        <f>IF($B87&gt;0,VLOOKUP($B87,'ALN 070824'!$A:$C,2,FALSE),"")</f>
        <v/>
      </c>
      <c r="D87" s="24"/>
      <c r="E87" s="28"/>
      <c r="F87" s="26"/>
      <c r="G87" s="27"/>
      <c r="I87" s="100" t="str">
        <f t="shared" si="5"/>
        <v/>
      </c>
      <c r="J87" s="100" t="str">
        <f t="shared" si="6"/>
        <v/>
      </c>
      <c r="K87" s="105" t="str">
        <f>IF(ISBLANK($B87),"",MATCH($J87,SEFA!$K:$K,0))</f>
        <v/>
      </c>
      <c r="L87" s="105" t="str">
        <f>IF(ISBLANK($B87),"",MATCH($J87,'RECEIVED FROM NONSTATE'!$L:$L,0))</f>
        <v/>
      </c>
      <c r="M87" s="100" t="str">
        <f t="shared" si="7"/>
        <v/>
      </c>
    </row>
    <row r="88" spans="1:13">
      <c r="A88" s="118" t="str">
        <f t="shared" si="4"/>
        <v/>
      </c>
      <c r="B88" s="25"/>
      <c r="C88" s="105" t="str">
        <f>IF($B88&gt;0,VLOOKUP($B88,'ALN 070824'!$A:$C,2,FALSE),"")</f>
        <v/>
      </c>
      <c r="D88" s="24"/>
      <c r="E88" s="28"/>
      <c r="F88" s="26"/>
      <c r="G88" s="27"/>
      <c r="I88" s="100" t="str">
        <f t="shared" si="5"/>
        <v/>
      </c>
      <c r="J88" s="100" t="str">
        <f t="shared" si="6"/>
        <v/>
      </c>
      <c r="K88" s="105" t="str">
        <f>IF(ISBLANK($B88),"",MATCH($J88,SEFA!$K:$K,0))</f>
        <v/>
      </c>
      <c r="L88" s="105" t="str">
        <f>IF(ISBLANK($B88),"",MATCH($J88,'RECEIVED FROM NONSTATE'!$L:$L,0))</f>
        <v/>
      </c>
      <c r="M88" s="100" t="str">
        <f t="shared" si="7"/>
        <v/>
      </c>
    </row>
    <row r="89" spans="1:13">
      <c r="A89" s="118" t="str">
        <f t="shared" si="4"/>
        <v/>
      </c>
      <c r="B89" s="25"/>
      <c r="C89" s="105" t="str">
        <f>IF($B89&gt;0,VLOOKUP($B89,'ALN 070824'!$A:$C,2,FALSE),"")</f>
        <v/>
      </c>
      <c r="D89" s="24"/>
      <c r="E89" s="28"/>
      <c r="F89" s="26"/>
      <c r="G89" s="27"/>
      <c r="I89" s="100" t="str">
        <f t="shared" si="5"/>
        <v/>
      </c>
      <c r="J89" s="100" t="str">
        <f t="shared" si="6"/>
        <v/>
      </c>
      <c r="K89" s="105" t="str">
        <f>IF(ISBLANK($B89),"",MATCH($J89,SEFA!$K:$K,0))</f>
        <v/>
      </c>
      <c r="L89" s="105" t="str">
        <f>IF(ISBLANK($B89),"",MATCH($J89,'RECEIVED FROM NONSTATE'!$L:$L,0))</f>
        <v/>
      </c>
      <c r="M89" s="100" t="str">
        <f t="shared" si="7"/>
        <v/>
      </c>
    </row>
    <row r="90" spans="1:13">
      <c r="A90" s="118" t="str">
        <f t="shared" si="4"/>
        <v/>
      </c>
      <c r="B90" s="25"/>
      <c r="C90" s="105" t="str">
        <f>IF($B90&gt;0,VLOOKUP($B90,'ALN 070824'!$A:$C,2,FALSE),"")</f>
        <v/>
      </c>
      <c r="D90" s="24"/>
      <c r="E90" s="28"/>
      <c r="F90" s="26"/>
      <c r="G90" s="27"/>
      <c r="I90" s="100" t="str">
        <f t="shared" si="5"/>
        <v/>
      </c>
      <c r="J90" s="100" t="str">
        <f t="shared" si="6"/>
        <v/>
      </c>
      <c r="K90" s="105" t="str">
        <f>IF(ISBLANK($B90),"",MATCH($J90,SEFA!$K:$K,0))</f>
        <v/>
      </c>
      <c r="L90" s="105" t="str">
        <f>IF(ISBLANK($B90),"",MATCH($J90,'RECEIVED FROM NONSTATE'!$L:$L,0))</f>
        <v/>
      </c>
      <c r="M90" s="100" t="str">
        <f t="shared" si="7"/>
        <v/>
      </c>
    </row>
    <row r="91" spans="1:13">
      <c r="A91" s="118" t="str">
        <f t="shared" si="4"/>
        <v/>
      </c>
      <c r="B91" s="25"/>
      <c r="C91" s="105" t="str">
        <f>IF($B91&gt;0,VLOOKUP($B91,'ALN 070824'!$A:$C,2,FALSE),"")</f>
        <v/>
      </c>
      <c r="D91" s="24"/>
      <c r="E91" s="28"/>
      <c r="F91" s="26"/>
      <c r="G91" s="27"/>
      <c r="I91" s="100" t="str">
        <f t="shared" si="5"/>
        <v/>
      </c>
      <c r="J91" s="100" t="str">
        <f t="shared" si="6"/>
        <v/>
      </c>
      <c r="K91" s="105" t="str">
        <f>IF(ISBLANK($B91),"",MATCH($J91,SEFA!$K:$K,0))</f>
        <v/>
      </c>
      <c r="L91" s="105" t="str">
        <f>IF(ISBLANK($B91),"",MATCH($J91,'RECEIVED FROM NONSTATE'!$L:$L,0))</f>
        <v/>
      </c>
      <c r="M91" s="100" t="str">
        <f t="shared" si="7"/>
        <v/>
      </c>
    </row>
    <row r="92" spans="1:13">
      <c r="A92" s="118" t="str">
        <f t="shared" si="4"/>
        <v/>
      </c>
      <c r="B92" s="25"/>
      <c r="C92" s="105" t="str">
        <f>IF($B92&gt;0,VLOOKUP($B92,'ALN 070824'!$A:$C,2,FALSE),"")</f>
        <v/>
      </c>
      <c r="D92" s="24"/>
      <c r="E92" s="28"/>
      <c r="F92" s="26"/>
      <c r="G92" s="27"/>
      <c r="I92" s="100" t="str">
        <f t="shared" si="5"/>
        <v/>
      </c>
      <c r="J92" s="100" t="str">
        <f t="shared" si="6"/>
        <v/>
      </c>
      <c r="K92" s="105" t="str">
        <f>IF(ISBLANK($B92),"",MATCH($J92,SEFA!$K:$K,0))</f>
        <v/>
      </c>
      <c r="L92" s="105" t="str">
        <f>IF(ISBLANK($B92),"",MATCH($J92,'RECEIVED FROM NONSTATE'!$L:$L,0))</f>
        <v/>
      </c>
      <c r="M92" s="100" t="str">
        <f t="shared" si="7"/>
        <v/>
      </c>
    </row>
    <row r="93" spans="1:13">
      <c r="A93" s="118" t="str">
        <f t="shared" si="4"/>
        <v/>
      </c>
      <c r="B93" s="25"/>
      <c r="C93" s="105" t="str">
        <f>IF($B93&gt;0,VLOOKUP($B93,'ALN 070824'!$A:$C,2,FALSE),"")</f>
        <v/>
      </c>
      <c r="D93" s="24"/>
      <c r="E93" s="28"/>
      <c r="F93" s="26"/>
      <c r="G93" s="27"/>
      <c r="I93" s="100" t="str">
        <f t="shared" si="5"/>
        <v/>
      </c>
      <c r="J93" s="100" t="str">
        <f t="shared" si="6"/>
        <v/>
      </c>
      <c r="K93" s="105" t="str">
        <f>IF(ISBLANK($B93),"",MATCH($J93,SEFA!$K:$K,0))</f>
        <v/>
      </c>
      <c r="L93" s="105" t="str">
        <f>IF(ISBLANK($B93),"",MATCH($J93,'RECEIVED FROM NONSTATE'!$L:$L,0))</f>
        <v/>
      </c>
      <c r="M93" s="100" t="str">
        <f t="shared" si="7"/>
        <v/>
      </c>
    </row>
    <row r="94" spans="1:13">
      <c r="A94" s="118" t="str">
        <f t="shared" si="4"/>
        <v/>
      </c>
      <c r="B94" s="25"/>
      <c r="C94" s="105" t="str">
        <f>IF($B94&gt;0,VLOOKUP($B94,'ALN 070824'!$A:$C,2,FALSE),"")</f>
        <v/>
      </c>
      <c r="D94" s="24"/>
      <c r="E94" s="28"/>
      <c r="F94" s="26"/>
      <c r="G94" s="27"/>
      <c r="I94" s="100" t="str">
        <f t="shared" si="5"/>
        <v/>
      </c>
      <c r="J94" s="100" t="str">
        <f t="shared" si="6"/>
        <v/>
      </c>
      <c r="K94" s="105" t="str">
        <f>IF(ISBLANK($B94),"",MATCH($J94,SEFA!$K:$K,0))</f>
        <v/>
      </c>
      <c r="L94" s="105" t="str">
        <f>IF(ISBLANK($B94),"",MATCH($J94,'RECEIVED FROM NONSTATE'!$L:$L,0))</f>
        <v/>
      </c>
      <c r="M94" s="100" t="str">
        <f t="shared" si="7"/>
        <v/>
      </c>
    </row>
    <row r="95" spans="1:13">
      <c r="A95" s="118" t="str">
        <f t="shared" si="4"/>
        <v/>
      </c>
      <c r="B95" s="25"/>
      <c r="C95" s="105" t="str">
        <f>IF($B95&gt;0,VLOOKUP($B95,'ALN 070824'!$A:$C,2,FALSE),"")</f>
        <v/>
      </c>
      <c r="D95" s="24"/>
      <c r="E95" s="28"/>
      <c r="F95" s="26"/>
      <c r="G95" s="27"/>
      <c r="I95" s="100" t="str">
        <f t="shared" si="5"/>
        <v/>
      </c>
      <c r="J95" s="100" t="str">
        <f t="shared" si="6"/>
        <v/>
      </c>
      <c r="K95" s="105" t="str">
        <f>IF(ISBLANK($B95),"",MATCH($J95,SEFA!$K:$K,0))</f>
        <v/>
      </c>
      <c r="L95" s="105" t="str">
        <f>IF(ISBLANK($B95),"",MATCH($J95,'RECEIVED FROM NONSTATE'!$L:$L,0))</f>
        <v/>
      </c>
      <c r="M95" s="100" t="str">
        <f t="shared" si="7"/>
        <v/>
      </c>
    </row>
    <row r="96" spans="1:13">
      <c r="A96" s="118" t="str">
        <f t="shared" si="4"/>
        <v/>
      </c>
      <c r="B96" s="25"/>
      <c r="C96" s="105" t="str">
        <f>IF($B96&gt;0,VLOOKUP($B96,'ALN 070824'!$A:$C,2,FALSE),"")</f>
        <v/>
      </c>
      <c r="D96" s="24"/>
      <c r="E96" s="28"/>
      <c r="F96" s="26"/>
      <c r="G96" s="27"/>
      <c r="I96" s="100" t="str">
        <f t="shared" si="5"/>
        <v/>
      </c>
      <c r="J96" s="100" t="str">
        <f t="shared" si="6"/>
        <v/>
      </c>
      <c r="K96" s="105" t="str">
        <f>IF(ISBLANK($B96),"",MATCH($J96,SEFA!$K:$K,0))</f>
        <v/>
      </c>
      <c r="L96" s="105" t="str">
        <f>IF(ISBLANK($B96),"",MATCH($J96,'RECEIVED FROM NONSTATE'!$L:$L,0))</f>
        <v/>
      </c>
      <c r="M96" s="100" t="str">
        <f t="shared" si="7"/>
        <v/>
      </c>
    </row>
    <row r="97" spans="1:13">
      <c r="A97" s="118" t="str">
        <f t="shared" si="4"/>
        <v/>
      </c>
      <c r="B97" s="25"/>
      <c r="C97" s="105" t="str">
        <f>IF($B97&gt;0,VLOOKUP($B97,'ALN 070824'!$A:$C,2,FALSE),"")</f>
        <v/>
      </c>
      <c r="D97" s="24"/>
      <c r="E97" s="28"/>
      <c r="F97" s="26"/>
      <c r="G97" s="27"/>
      <c r="I97" s="100" t="str">
        <f t="shared" si="5"/>
        <v/>
      </c>
      <c r="J97" s="100" t="str">
        <f t="shared" si="6"/>
        <v/>
      </c>
      <c r="K97" s="105" t="str">
        <f>IF(ISBLANK($B97),"",MATCH($J97,SEFA!$K:$K,0))</f>
        <v/>
      </c>
      <c r="L97" s="105" t="str">
        <f>IF(ISBLANK($B97),"",MATCH($J97,'RECEIVED FROM NONSTATE'!$L:$L,0))</f>
        <v/>
      </c>
      <c r="M97" s="100" t="str">
        <f t="shared" si="7"/>
        <v/>
      </c>
    </row>
    <row r="98" spans="1:13">
      <c r="A98" s="118" t="str">
        <f t="shared" si="4"/>
        <v/>
      </c>
      <c r="B98" s="25"/>
      <c r="C98" s="105" t="str">
        <f>IF($B98&gt;0,VLOOKUP($B98,'ALN 070824'!$A:$C,2,FALSE),"")</f>
        <v/>
      </c>
      <c r="D98" s="24"/>
      <c r="E98" s="28"/>
      <c r="F98" s="26"/>
      <c r="G98" s="27"/>
      <c r="I98" s="100" t="str">
        <f t="shared" si="5"/>
        <v/>
      </c>
      <c r="J98" s="100" t="str">
        <f t="shared" si="6"/>
        <v/>
      </c>
      <c r="K98" s="105" t="str">
        <f>IF(ISBLANK($B98),"",MATCH($J98,SEFA!$K:$K,0))</f>
        <v/>
      </c>
      <c r="L98" s="105" t="str">
        <f>IF(ISBLANK($B98),"",MATCH($J98,'RECEIVED FROM NONSTATE'!$L:$L,0))</f>
        <v/>
      </c>
      <c r="M98" s="100" t="str">
        <f t="shared" si="7"/>
        <v/>
      </c>
    </row>
    <row r="99" spans="1:13">
      <c r="A99" s="118" t="str">
        <f t="shared" si="4"/>
        <v/>
      </c>
      <c r="B99" s="25"/>
      <c r="C99" s="105" t="str">
        <f>IF($B99&gt;0,VLOOKUP($B99,'ALN 070824'!$A:$C,2,FALSE),"")</f>
        <v/>
      </c>
      <c r="D99" s="24"/>
      <c r="E99" s="28"/>
      <c r="F99" s="26"/>
      <c r="G99" s="27"/>
      <c r="I99" s="100" t="str">
        <f t="shared" si="5"/>
        <v/>
      </c>
      <c r="J99" s="100" t="str">
        <f t="shared" si="6"/>
        <v/>
      </c>
      <c r="K99" s="105" t="str">
        <f>IF(ISBLANK($B99),"",MATCH($J99,SEFA!$K:$K,0))</f>
        <v/>
      </c>
      <c r="L99" s="105" t="str">
        <f>IF(ISBLANK($B99),"",MATCH($J99,'RECEIVED FROM NONSTATE'!$L:$L,0))</f>
        <v/>
      </c>
      <c r="M99" s="100" t="str">
        <f t="shared" si="7"/>
        <v/>
      </c>
    </row>
    <row r="100" spans="1:13">
      <c r="A100" s="118" t="str">
        <f t="shared" si="4"/>
        <v/>
      </c>
      <c r="B100" s="25"/>
      <c r="C100" s="105" t="str">
        <f>IF($B100&gt;0,VLOOKUP($B100,'ALN 070824'!$A:$C,2,FALSE),"")</f>
        <v/>
      </c>
      <c r="D100" s="24"/>
      <c r="E100" s="28"/>
      <c r="F100" s="26"/>
      <c r="G100" s="27"/>
      <c r="I100" s="100" t="str">
        <f t="shared" si="5"/>
        <v/>
      </c>
      <c r="J100" s="100" t="str">
        <f t="shared" si="6"/>
        <v/>
      </c>
      <c r="K100" s="105" t="str">
        <f>IF(ISBLANK($B100),"",MATCH($J100,SEFA!$K:$K,0))</f>
        <v/>
      </c>
      <c r="L100" s="105" t="str">
        <f>IF(ISBLANK($B100),"",MATCH($J100,'RECEIVED FROM NONSTATE'!$L:$L,0))</f>
        <v/>
      </c>
      <c r="M100" s="100" t="str">
        <f t="shared" si="7"/>
        <v/>
      </c>
    </row>
    <row r="101" spans="1:13">
      <c r="A101" s="118" t="str">
        <f t="shared" si="4"/>
        <v/>
      </c>
      <c r="B101" s="25"/>
      <c r="C101" s="105" t="str">
        <f>IF($B101&gt;0,VLOOKUP($B101,'ALN 070824'!$A:$C,2,FALSE),"")</f>
        <v/>
      </c>
      <c r="D101" s="24"/>
      <c r="E101" s="28"/>
      <c r="F101" s="26"/>
      <c r="G101" s="27"/>
      <c r="I101" s="100" t="str">
        <f t="shared" si="5"/>
        <v/>
      </c>
      <c r="J101" s="100" t="str">
        <f t="shared" si="6"/>
        <v/>
      </c>
      <c r="K101" s="105" t="str">
        <f>IF(ISBLANK($B101),"",MATCH($J101,SEFA!$K:$K,0))</f>
        <v/>
      </c>
      <c r="L101" s="105" t="str">
        <f>IF(ISBLANK($B101),"",MATCH($J101,'RECEIVED FROM NONSTATE'!$L:$L,0))</f>
        <v/>
      </c>
      <c r="M101" s="100" t="str">
        <f t="shared" si="7"/>
        <v/>
      </c>
    </row>
    <row r="102" spans="1:13">
      <c r="A102" s="118" t="str">
        <f t="shared" si="4"/>
        <v/>
      </c>
      <c r="B102" s="25"/>
      <c r="C102" s="105" t="str">
        <f>IF($B102&gt;0,VLOOKUP($B102,'ALN 070824'!$A:$C,2,FALSE),"")</f>
        <v/>
      </c>
      <c r="D102" s="24"/>
      <c r="E102" s="28"/>
      <c r="F102" s="26"/>
      <c r="G102" s="27"/>
      <c r="I102" s="100" t="str">
        <f t="shared" si="5"/>
        <v/>
      </c>
      <c r="J102" s="100" t="str">
        <f t="shared" si="6"/>
        <v/>
      </c>
      <c r="K102" s="105" t="str">
        <f>IF(ISBLANK($B102),"",MATCH($J102,SEFA!$K:$K,0))</f>
        <v/>
      </c>
      <c r="L102" s="105" t="str">
        <f>IF(ISBLANK($B102),"",MATCH($J102,'RECEIVED FROM NONSTATE'!$L:$L,0))</f>
        <v/>
      </c>
      <c r="M102" s="100" t="str">
        <f t="shared" si="7"/>
        <v/>
      </c>
    </row>
    <row r="103" spans="1:13">
      <c r="A103" s="118" t="str">
        <f t="shared" si="4"/>
        <v/>
      </c>
      <c r="B103" s="25"/>
      <c r="C103" s="105" t="str">
        <f>IF($B103&gt;0,VLOOKUP($B103,'ALN 070824'!$A:$C,2,FALSE),"")</f>
        <v/>
      </c>
      <c r="D103" s="24"/>
      <c r="E103" s="28"/>
      <c r="F103" s="26"/>
      <c r="G103" s="27"/>
      <c r="I103" s="100" t="str">
        <f t="shared" si="5"/>
        <v/>
      </c>
      <c r="J103" s="100" t="str">
        <f t="shared" si="6"/>
        <v/>
      </c>
      <c r="K103" s="105" t="str">
        <f>IF(ISBLANK($B103),"",MATCH($J103,SEFA!$K:$K,0))</f>
        <v/>
      </c>
      <c r="L103" s="105" t="str">
        <f>IF(ISBLANK($B103),"",MATCH($J103,'RECEIVED FROM NONSTATE'!$L:$L,0))</f>
        <v/>
      </c>
      <c r="M103" s="100" t="str">
        <f t="shared" si="7"/>
        <v/>
      </c>
    </row>
    <row r="104" spans="1:13">
      <c r="A104" s="118" t="str">
        <f t="shared" si="4"/>
        <v/>
      </c>
      <c r="B104" s="25"/>
      <c r="C104" s="105" t="str">
        <f>IF($B104&gt;0,VLOOKUP($B104,'ALN 070824'!$A:$C,2,FALSE),"")</f>
        <v/>
      </c>
      <c r="D104" s="24"/>
      <c r="E104" s="28"/>
      <c r="F104" s="26"/>
      <c r="G104" s="27"/>
      <c r="I104" s="100" t="str">
        <f t="shared" si="5"/>
        <v/>
      </c>
      <c r="J104" s="100" t="str">
        <f t="shared" si="6"/>
        <v/>
      </c>
      <c r="K104" s="105" t="str">
        <f>IF(ISBLANK($B104),"",MATCH($J104,SEFA!$K:$K,0))</f>
        <v/>
      </c>
      <c r="L104" s="105" t="str">
        <f>IF(ISBLANK($B104),"",MATCH($J104,'RECEIVED FROM NONSTATE'!$L:$L,0))</f>
        <v/>
      </c>
      <c r="M104" s="100" t="str">
        <f t="shared" si="7"/>
        <v/>
      </c>
    </row>
    <row r="105" spans="1:13">
      <c r="A105" s="118" t="str">
        <f t="shared" si="4"/>
        <v/>
      </c>
      <c r="B105" s="25"/>
      <c r="C105" s="105" t="str">
        <f>IF($B105&gt;0,VLOOKUP($B105,'ALN 070824'!$A:$C,2,FALSE),"")</f>
        <v/>
      </c>
      <c r="D105" s="24"/>
      <c r="E105" s="28"/>
      <c r="F105" s="26"/>
      <c r="G105" s="27"/>
      <c r="I105" s="100" t="str">
        <f t="shared" si="5"/>
        <v/>
      </c>
      <c r="J105" s="100" t="str">
        <f t="shared" si="6"/>
        <v/>
      </c>
      <c r="K105" s="105" t="str">
        <f>IF(ISBLANK($B105),"",MATCH($J105,SEFA!$K:$K,0))</f>
        <v/>
      </c>
      <c r="L105" s="105" t="str">
        <f>IF(ISBLANK($B105),"",MATCH($J105,'RECEIVED FROM NONSTATE'!$L:$L,0))</f>
        <v/>
      </c>
      <c r="M105" s="100" t="str">
        <f t="shared" si="7"/>
        <v/>
      </c>
    </row>
    <row r="106" spans="1:13">
      <c r="A106" s="118" t="str">
        <f t="shared" si="4"/>
        <v/>
      </c>
      <c r="B106" s="25"/>
      <c r="C106" s="105" t="str">
        <f>IF($B106&gt;0,VLOOKUP($B106,'ALN 070824'!$A:$C,2,FALSE),"")</f>
        <v/>
      </c>
      <c r="D106" s="24"/>
      <c r="E106" s="28"/>
      <c r="F106" s="26"/>
      <c r="G106" s="27"/>
      <c r="I106" s="100" t="str">
        <f t="shared" si="5"/>
        <v/>
      </c>
      <c r="J106" s="100" t="str">
        <f t="shared" si="6"/>
        <v/>
      </c>
      <c r="K106" s="105" t="str">
        <f>IF(ISBLANK($B106),"",MATCH($J106,SEFA!$K:$K,0))</f>
        <v/>
      </c>
      <c r="L106" s="105" t="str">
        <f>IF(ISBLANK($B106),"",MATCH($J106,'RECEIVED FROM NONSTATE'!$L:$L,0))</f>
        <v/>
      </c>
      <c r="M106" s="100" t="str">
        <f t="shared" si="7"/>
        <v/>
      </c>
    </row>
    <row r="107" spans="1:13">
      <c r="A107" s="118" t="str">
        <f t="shared" si="4"/>
        <v/>
      </c>
      <c r="B107" s="25"/>
      <c r="C107" s="105" t="str">
        <f>IF($B107&gt;0,VLOOKUP($B107,'ALN 070824'!$A:$C,2,FALSE),"")</f>
        <v/>
      </c>
      <c r="D107" s="24"/>
      <c r="E107" s="28"/>
      <c r="F107" s="26"/>
      <c r="G107" s="27"/>
      <c r="I107" s="100" t="str">
        <f t="shared" si="5"/>
        <v/>
      </c>
      <c r="J107" s="100" t="str">
        <f t="shared" si="6"/>
        <v/>
      </c>
      <c r="K107" s="105" t="str">
        <f>IF(ISBLANK($B107),"",MATCH($J107,SEFA!$K:$K,0))</f>
        <v/>
      </c>
      <c r="L107" s="105" t="str">
        <f>IF(ISBLANK($B107),"",MATCH($J107,'RECEIVED FROM NONSTATE'!$L:$L,0))</f>
        <v/>
      </c>
      <c r="M107" s="100" t="str">
        <f t="shared" si="7"/>
        <v/>
      </c>
    </row>
    <row r="108" spans="1:13">
      <c r="A108" s="118" t="str">
        <f t="shared" si="4"/>
        <v/>
      </c>
      <c r="B108" s="25"/>
      <c r="C108" s="105" t="str">
        <f>IF($B108&gt;0,VLOOKUP($B108,'ALN 070824'!$A:$C,2,FALSE),"")</f>
        <v/>
      </c>
      <c r="D108" s="24"/>
      <c r="E108" s="28"/>
      <c r="F108" s="26"/>
      <c r="G108" s="27"/>
      <c r="I108" s="100" t="str">
        <f t="shared" si="5"/>
        <v/>
      </c>
      <c r="J108" s="100" t="str">
        <f t="shared" si="6"/>
        <v/>
      </c>
      <c r="K108" s="105" t="str">
        <f>IF(ISBLANK($B108),"",MATCH($J108,SEFA!$K:$K,0))</f>
        <v/>
      </c>
      <c r="L108" s="105" t="str">
        <f>IF(ISBLANK($B108),"",MATCH($J108,'RECEIVED FROM NONSTATE'!$L:$L,0))</f>
        <v/>
      </c>
      <c r="M108" s="100" t="str">
        <f t="shared" si="7"/>
        <v/>
      </c>
    </row>
    <row r="109" spans="1:13">
      <c r="A109" s="118" t="str">
        <f t="shared" si="4"/>
        <v/>
      </c>
      <c r="B109" s="25"/>
      <c r="C109" s="105" t="str">
        <f>IF($B109&gt;0,VLOOKUP($B109,'ALN 070824'!$A:$C,2,FALSE),"")</f>
        <v/>
      </c>
      <c r="D109" s="24"/>
      <c r="E109" s="28"/>
      <c r="F109" s="26"/>
      <c r="G109" s="27"/>
      <c r="I109" s="100" t="str">
        <f t="shared" si="5"/>
        <v/>
      </c>
      <c r="J109" s="100" t="str">
        <f t="shared" si="6"/>
        <v/>
      </c>
      <c r="K109" s="105" t="str">
        <f>IF(ISBLANK($B109),"",MATCH($J109,SEFA!$K:$K,0))</f>
        <v/>
      </c>
      <c r="L109" s="105" t="str">
        <f>IF(ISBLANK($B109),"",MATCH($J109,'RECEIVED FROM NONSTATE'!$L:$L,0))</f>
        <v/>
      </c>
      <c r="M109" s="100" t="str">
        <f t="shared" si="7"/>
        <v/>
      </c>
    </row>
    <row r="110" spans="1:13">
      <c r="A110" s="118" t="str">
        <f t="shared" si="4"/>
        <v/>
      </c>
      <c r="B110" s="25"/>
      <c r="C110" s="105" t="str">
        <f>IF($B110&gt;0,VLOOKUP($B110,'ALN 070824'!$A:$C,2,FALSE),"")</f>
        <v/>
      </c>
      <c r="D110" s="24"/>
      <c r="E110" s="28"/>
      <c r="F110" s="26"/>
      <c r="G110" s="27"/>
      <c r="I110" s="100" t="str">
        <f t="shared" si="5"/>
        <v/>
      </c>
      <c r="J110" s="100" t="str">
        <f t="shared" si="6"/>
        <v/>
      </c>
      <c r="K110" s="105" t="str">
        <f>IF(ISBLANK($B110),"",MATCH($J110,SEFA!$K:$K,0))</f>
        <v/>
      </c>
      <c r="L110" s="105" t="str">
        <f>IF(ISBLANK($B110),"",MATCH($J110,'RECEIVED FROM NONSTATE'!$L:$L,0))</f>
        <v/>
      </c>
      <c r="M110" s="100" t="str">
        <f t="shared" si="7"/>
        <v/>
      </c>
    </row>
    <row r="111" spans="1:13">
      <c r="A111" s="118" t="str">
        <f t="shared" si="4"/>
        <v/>
      </c>
      <c r="B111" s="25"/>
      <c r="C111" s="105" t="str">
        <f>IF($B111&gt;0,VLOOKUP($B111,'ALN 070824'!$A:$C,2,FALSE),"")</f>
        <v/>
      </c>
      <c r="D111" s="24"/>
      <c r="E111" s="28"/>
      <c r="F111" s="26"/>
      <c r="G111" s="27"/>
      <c r="I111" s="100" t="str">
        <f t="shared" si="5"/>
        <v/>
      </c>
      <c r="J111" s="100" t="str">
        <f t="shared" si="6"/>
        <v/>
      </c>
      <c r="K111" s="105" t="str">
        <f>IF(ISBLANK($B111),"",MATCH($J111,SEFA!$K:$K,0))</f>
        <v/>
      </c>
      <c r="L111" s="105" t="str">
        <f>IF(ISBLANK($B111),"",MATCH($J111,'RECEIVED FROM NONSTATE'!$L:$L,0))</f>
        <v/>
      </c>
      <c r="M111" s="100" t="str">
        <f t="shared" si="7"/>
        <v/>
      </c>
    </row>
    <row r="112" spans="1:13">
      <c r="A112" s="118" t="str">
        <f t="shared" si="4"/>
        <v/>
      </c>
      <c r="B112" s="25"/>
      <c r="C112" s="105" t="str">
        <f>IF($B112&gt;0,VLOOKUP($B112,'ALN 070824'!$A:$C,2,FALSE),"")</f>
        <v/>
      </c>
      <c r="D112" s="24"/>
      <c r="E112" s="28"/>
      <c r="F112" s="26"/>
      <c r="G112" s="27"/>
      <c r="I112" s="100" t="str">
        <f t="shared" si="5"/>
        <v/>
      </c>
      <c r="J112" s="100" t="str">
        <f t="shared" si="6"/>
        <v/>
      </c>
      <c r="K112" s="105" t="str">
        <f>IF(ISBLANK($B112),"",MATCH($J112,SEFA!$K:$K,0))</f>
        <v/>
      </c>
      <c r="L112" s="105" t="str">
        <f>IF(ISBLANK($B112),"",MATCH($J112,'RECEIVED FROM NONSTATE'!$L:$L,0))</f>
        <v/>
      </c>
      <c r="M112" s="100" t="str">
        <f t="shared" si="7"/>
        <v/>
      </c>
    </row>
    <row r="113" spans="1:13">
      <c r="A113" s="118" t="str">
        <f t="shared" si="4"/>
        <v/>
      </c>
      <c r="B113" s="25"/>
      <c r="C113" s="105" t="str">
        <f>IF($B113&gt;0,VLOOKUP($B113,'ALN 070824'!$A:$C,2,FALSE),"")</f>
        <v/>
      </c>
      <c r="D113" s="24"/>
      <c r="E113" s="28"/>
      <c r="F113" s="26"/>
      <c r="G113" s="27"/>
      <c r="I113" s="100" t="str">
        <f t="shared" si="5"/>
        <v/>
      </c>
      <c r="J113" s="100" t="str">
        <f t="shared" si="6"/>
        <v/>
      </c>
      <c r="K113" s="105" t="str">
        <f>IF(ISBLANK($B113),"",MATCH($J113,SEFA!$K:$K,0))</f>
        <v/>
      </c>
      <c r="L113" s="105" t="str">
        <f>IF(ISBLANK($B113),"",MATCH($J113,'RECEIVED FROM NONSTATE'!$L:$L,0))</f>
        <v/>
      </c>
      <c r="M113" s="100" t="str">
        <f t="shared" si="7"/>
        <v/>
      </c>
    </row>
    <row r="114" spans="1:13">
      <c r="A114" s="118" t="str">
        <f t="shared" si="4"/>
        <v/>
      </c>
      <c r="B114" s="25"/>
      <c r="C114" s="105" t="str">
        <f>IF($B114&gt;0,VLOOKUP($B114,'ALN 070824'!$A:$C,2,FALSE),"")</f>
        <v/>
      </c>
      <c r="D114" s="24"/>
      <c r="E114" s="28"/>
      <c r="F114" s="26"/>
      <c r="G114" s="27"/>
      <c r="I114" s="100" t="str">
        <f t="shared" si="5"/>
        <v/>
      </c>
      <c r="J114" s="100" t="str">
        <f t="shared" si="6"/>
        <v/>
      </c>
      <c r="K114" s="105" t="str">
        <f>IF(ISBLANK($B114),"",MATCH($J114,SEFA!$K:$K,0))</f>
        <v/>
      </c>
      <c r="L114" s="105" t="str">
        <f>IF(ISBLANK($B114),"",MATCH($J114,'RECEIVED FROM NONSTATE'!$L:$L,0))</f>
        <v/>
      </c>
      <c r="M114" s="100" t="str">
        <f t="shared" si="7"/>
        <v/>
      </c>
    </row>
    <row r="115" spans="1:13">
      <c r="A115" s="118" t="str">
        <f t="shared" si="4"/>
        <v/>
      </c>
      <c r="B115" s="25"/>
      <c r="C115" s="105" t="str">
        <f>IF($B115&gt;0,VLOOKUP($B115,'ALN 070824'!$A:$C,2,FALSE),"")</f>
        <v/>
      </c>
      <c r="D115" s="24"/>
      <c r="E115" s="28"/>
      <c r="F115" s="26"/>
      <c r="G115" s="27"/>
      <c r="I115" s="100" t="str">
        <f t="shared" si="5"/>
        <v/>
      </c>
      <c r="J115" s="100" t="str">
        <f t="shared" si="6"/>
        <v/>
      </c>
      <c r="K115" s="105" t="str">
        <f>IF(ISBLANK($B115),"",MATCH($J115,SEFA!$K:$K,0))</f>
        <v/>
      </c>
      <c r="L115" s="105" t="str">
        <f>IF(ISBLANK($B115),"",MATCH($J115,'RECEIVED FROM NONSTATE'!$L:$L,0))</f>
        <v/>
      </c>
      <c r="M115" s="100" t="str">
        <f t="shared" si="7"/>
        <v/>
      </c>
    </row>
    <row r="116" spans="1:13">
      <c r="A116" s="118" t="str">
        <f t="shared" si="4"/>
        <v/>
      </c>
      <c r="B116" s="25"/>
      <c r="C116" s="105" t="str">
        <f>IF($B116&gt;0,VLOOKUP($B116,'ALN 070824'!$A:$C,2,FALSE),"")</f>
        <v/>
      </c>
      <c r="D116" s="24"/>
      <c r="E116" s="28"/>
      <c r="F116" s="26"/>
      <c r="G116" s="27"/>
      <c r="I116" s="100" t="str">
        <f t="shared" si="5"/>
        <v/>
      </c>
      <c r="J116" s="100" t="str">
        <f t="shared" si="6"/>
        <v/>
      </c>
      <c r="K116" s="105" t="str">
        <f>IF(ISBLANK($B116),"",MATCH($J116,SEFA!$K:$K,0))</f>
        <v/>
      </c>
      <c r="L116" s="105" t="str">
        <f>IF(ISBLANK($B116),"",MATCH($J116,'RECEIVED FROM NONSTATE'!$L:$L,0))</f>
        <v/>
      </c>
      <c r="M116" s="100" t="str">
        <f t="shared" si="7"/>
        <v/>
      </c>
    </row>
    <row r="117" spans="1:13">
      <c r="A117" s="118" t="str">
        <f t="shared" si="4"/>
        <v/>
      </c>
      <c r="B117" s="25"/>
      <c r="C117" s="105" t="str">
        <f>IF($B117&gt;0,VLOOKUP($B117,'ALN 070824'!$A:$C,2,FALSE),"")</f>
        <v/>
      </c>
      <c r="D117" s="24"/>
      <c r="E117" s="28"/>
      <c r="F117" s="26"/>
      <c r="G117" s="27"/>
      <c r="I117" s="100" t="str">
        <f t="shared" si="5"/>
        <v/>
      </c>
      <c r="J117" s="100" t="str">
        <f t="shared" si="6"/>
        <v/>
      </c>
      <c r="K117" s="105" t="str">
        <f>IF(ISBLANK($B117),"",MATCH($J117,SEFA!$K:$K,0))</f>
        <v/>
      </c>
      <c r="L117" s="105" t="str">
        <f>IF(ISBLANK($B117),"",MATCH($J117,'RECEIVED FROM NONSTATE'!$L:$L,0))</f>
        <v/>
      </c>
      <c r="M117" s="100" t="str">
        <f t="shared" si="7"/>
        <v/>
      </c>
    </row>
    <row r="118" spans="1:13">
      <c r="A118" s="118" t="str">
        <f t="shared" si="4"/>
        <v/>
      </c>
      <c r="B118" s="25"/>
      <c r="C118" s="105" t="str">
        <f>IF($B118&gt;0,VLOOKUP($B118,'ALN 070824'!$A:$C,2,FALSE),"")</f>
        <v/>
      </c>
      <c r="D118" s="24"/>
      <c r="E118" s="28"/>
      <c r="F118" s="26"/>
      <c r="G118" s="27"/>
      <c r="I118" s="100" t="str">
        <f t="shared" si="5"/>
        <v/>
      </c>
      <c r="J118" s="100" t="str">
        <f t="shared" si="6"/>
        <v/>
      </c>
      <c r="K118" s="105" t="str">
        <f>IF(ISBLANK($B118),"",MATCH($J118,SEFA!$K:$K,0))</f>
        <v/>
      </c>
      <c r="L118" s="105" t="str">
        <f>IF(ISBLANK($B118),"",MATCH($J118,'RECEIVED FROM NONSTATE'!$L:$L,0))</f>
        <v/>
      </c>
      <c r="M118" s="100" t="str">
        <f t="shared" si="7"/>
        <v/>
      </c>
    </row>
    <row r="119" spans="1:13">
      <c r="A119" s="118" t="str">
        <f t="shared" si="4"/>
        <v/>
      </c>
      <c r="B119" s="25"/>
      <c r="C119" s="105" t="str">
        <f>IF($B119&gt;0,VLOOKUP($B119,'ALN 070824'!$A:$C,2,FALSE),"")</f>
        <v/>
      </c>
      <c r="D119" s="24"/>
      <c r="E119" s="28"/>
      <c r="F119" s="26"/>
      <c r="G119" s="27"/>
      <c r="I119" s="100" t="str">
        <f t="shared" si="5"/>
        <v/>
      </c>
      <c r="J119" s="100" t="str">
        <f t="shared" si="6"/>
        <v/>
      </c>
      <c r="K119" s="105" t="str">
        <f>IF(ISBLANK($B119),"",MATCH($J119,SEFA!$K:$K,0))</f>
        <v/>
      </c>
      <c r="L119" s="105" t="str">
        <f>IF(ISBLANK($B119),"",MATCH($J119,'RECEIVED FROM NONSTATE'!$L:$L,0))</f>
        <v/>
      </c>
      <c r="M119" s="100" t="str">
        <f t="shared" si="7"/>
        <v/>
      </c>
    </row>
    <row r="120" spans="1:13">
      <c r="A120" s="118" t="str">
        <f t="shared" si="4"/>
        <v/>
      </c>
      <c r="B120" s="25"/>
      <c r="C120" s="105" t="str">
        <f>IF($B120&gt;0,VLOOKUP($B120,'ALN 070824'!$A:$C,2,FALSE),"")</f>
        <v/>
      </c>
      <c r="D120" s="24"/>
      <c r="E120" s="28"/>
      <c r="F120" s="26"/>
      <c r="G120" s="27"/>
      <c r="I120" s="100" t="str">
        <f t="shared" si="5"/>
        <v/>
      </c>
      <c r="J120" s="100" t="str">
        <f t="shared" si="6"/>
        <v/>
      </c>
      <c r="K120" s="105" t="str">
        <f>IF(ISBLANK($B120),"",MATCH($J120,SEFA!$K:$K,0))</f>
        <v/>
      </c>
      <c r="L120" s="105" t="str">
        <f>IF(ISBLANK($B120),"",MATCH($J120,'RECEIVED FROM NONSTATE'!$L:$L,0))</f>
        <v/>
      </c>
      <c r="M120" s="100" t="str">
        <f t="shared" si="7"/>
        <v/>
      </c>
    </row>
    <row r="121" spans="1:13">
      <c r="A121" s="118" t="str">
        <f t="shared" si="4"/>
        <v/>
      </c>
      <c r="B121" s="25"/>
      <c r="C121" s="105" t="str">
        <f>IF($B121&gt;0,VLOOKUP($B121,'ALN 070824'!$A:$C,2,FALSE),"")</f>
        <v/>
      </c>
      <c r="D121" s="24"/>
      <c r="E121" s="28"/>
      <c r="F121" s="26"/>
      <c r="G121" s="27"/>
      <c r="I121" s="100" t="str">
        <f t="shared" si="5"/>
        <v/>
      </c>
      <c r="J121" s="100" t="str">
        <f t="shared" si="6"/>
        <v/>
      </c>
      <c r="K121" s="105" t="str">
        <f>IF(ISBLANK($B121),"",MATCH($J121,SEFA!$K:$K,0))</f>
        <v/>
      </c>
      <c r="L121" s="105" t="str">
        <f>IF(ISBLANK($B121),"",MATCH($J121,'RECEIVED FROM NONSTATE'!$L:$L,0))</f>
        <v/>
      </c>
      <c r="M121" s="100" t="str">
        <f t="shared" si="7"/>
        <v/>
      </c>
    </row>
    <row r="122" spans="1:13">
      <c r="A122" s="118" t="str">
        <f t="shared" si="4"/>
        <v/>
      </c>
      <c r="B122" s="25"/>
      <c r="C122" s="105" t="str">
        <f>IF($B122&gt;0,VLOOKUP($B122,'ALN 070824'!$A:$C,2,FALSE),"")</f>
        <v/>
      </c>
      <c r="D122" s="24"/>
      <c r="E122" s="28"/>
      <c r="F122" s="26"/>
      <c r="G122" s="27"/>
      <c r="I122" s="100" t="str">
        <f t="shared" si="5"/>
        <v/>
      </c>
      <c r="J122" s="100" t="str">
        <f t="shared" si="6"/>
        <v/>
      </c>
      <c r="K122" s="105" t="str">
        <f>IF(ISBLANK($B122),"",MATCH($J122,SEFA!$K:$K,0))</f>
        <v/>
      </c>
      <c r="L122" s="105" t="str">
        <f>IF(ISBLANK($B122),"",MATCH($J122,'RECEIVED FROM NONSTATE'!$L:$L,0))</f>
        <v/>
      </c>
      <c r="M122" s="100" t="str">
        <f t="shared" si="7"/>
        <v/>
      </c>
    </row>
    <row r="123" spans="1:13">
      <c r="A123" s="118" t="str">
        <f t="shared" si="4"/>
        <v/>
      </c>
      <c r="B123" s="25"/>
      <c r="C123" s="105" t="str">
        <f>IF($B123&gt;0,VLOOKUP($B123,'ALN 070824'!$A:$C,2,FALSE),"")</f>
        <v/>
      </c>
      <c r="D123" s="24"/>
      <c r="E123" s="28"/>
      <c r="F123" s="26"/>
      <c r="G123" s="27"/>
      <c r="I123" s="100" t="str">
        <f t="shared" si="5"/>
        <v/>
      </c>
      <c r="J123" s="100" t="str">
        <f t="shared" si="6"/>
        <v/>
      </c>
      <c r="K123" s="105" t="str">
        <f>IF(ISBLANK($B123),"",MATCH($J123,SEFA!$K:$K,0))</f>
        <v/>
      </c>
      <c r="L123" s="105" t="str">
        <f>IF(ISBLANK($B123),"",MATCH($J123,'RECEIVED FROM NONSTATE'!$L:$L,0))</f>
        <v/>
      </c>
      <c r="M123" s="100" t="str">
        <f t="shared" si="7"/>
        <v/>
      </c>
    </row>
    <row r="124" spans="1:13">
      <c r="A124" s="118" t="str">
        <f t="shared" si="4"/>
        <v/>
      </c>
      <c r="B124" s="25"/>
      <c r="C124" s="105" t="str">
        <f>IF($B124&gt;0,VLOOKUP($B124,'ALN 070824'!$A:$C,2,FALSE),"")</f>
        <v/>
      </c>
      <c r="D124" s="24"/>
      <c r="E124" s="28"/>
      <c r="F124" s="26"/>
      <c r="G124" s="27"/>
      <c r="I124" s="100" t="str">
        <f t="shared" si="5"/>
        <v/>
      </c>
      <c r="J124" s="100" t="str">
        <f t="shared" si="6"/>
        <v/>
      </c>
      <c r="K124" s="105" t="str">
        <f>IF(ISBLANK($B124),"",MATCH($J124,SEFA!$K:$K,0))</f>
        <v/>
      </c>
      <c r="L124" s="105" t="str">
        <f>IF(ISBLANK($B124),"",MATCH($J124,'RECEIVED FROM NONSTATE'!$L:$L,0))</f>
        <v/>
      </c>
      <c r="M124" s="100" t="str">
        <f t="shared" si="7"/>
        <v/>
      </c>
    </row>
    <row r="125" spans="1:13">
      <c r="A125" s="118" t="str">
        <f t="shared" si="4"/>
        <v/>
      </c>
      <c r="B125" s="25"/>
      <c r="C125" s="105" t="str">
        <f>IF($B125&gt;0,VLOOKUP($B125,'ALN 070824'!$A:$C,2,FALSE),"")</f>
        <v/>
      </c>
      <c r="D125" s="24"/>
      <c r="E125" s="28"/>
      <c r="F125" s="26"/>
      <c r="G125" s="27"/>
      <c r="I125" s="100" t="str">
        <f t="shared" si="5"/>
        <v/>
      </c>
      <c r="J125" s="100" t="str">
        <f t="shared" si="6"/>
        <v/>
      </c>
      <c r="K125" s="105" t="str">
        <f>IF(ISBLANK($B125),"",MATCH($J125,SEFA!$K:$K,0))</f>
        <v/>
      </c>
      <c r="L125" s="105" t="str">
        <f>IF(ISBLANK($B125),"",MATCH($J125,'RECEIVED FROM NONSTATE'!$L:$L,0))</f>
        <v/>
      </c>
      <c r="M125" s="100" t="str">
        <f t="shared" si="7"/>
        <v/>
      </c>
    </row>
    <row r="126" spans="1:13">
      <c r="A126" s="118" t="str">
        <f t="shared" si="4"/>
        <v/>
      </c>
      <c r="B126" s="25"/>
      <c r="C126" s="105" t="str">
        <f>IF($B126&gt;0,VLOOKUP($B126,'ALN 070824'!$A:$C,2,FALSE),"")</f>
        <v/>
      </c>
      <c r="D126" s="24"/>
      <c r="E126" s="28"/>
      <c r="F126" s="26"/>
      <c r="G126" s="27"/>
      <c r="I126" s="100" t="str">
        <f t="shared" si="5"/>
        <v/>
      </c>
      <c r="J126" s="100" t="str">
        <f t="shared" si="6"/>
        <v/>
      </c>
      <c r="K126" s="105" t="str">
        <f>IF(ISBLANK($B126),"",MATCH($J126,SEFA!$K:$K,0))</f>
        <v/>
      </c>
      <c r="L126" s="105" t="str">
        <f>IF(ISBLANK($B126),"",MATCH($J126,'RECEIVED FROM NONSTATE'!$L:$L,0))</f>
        <v/>
      </c>
      <c r="M126" s="100" t="str">
        <f t="shared" si="7"/>
        <v/>
      </c>
    </row>
    <row r="127" spans="1:13">
      <c r="A127" s="118" t="str">
        <f t="shared" si="4"/>
        <v/>
      </c>
      <c r="B127" s="25"/>
      <c r="C127" s="105" t="str">
        <f>IF($B127&gt;0,VLOOKUP($B127,'ALN 070824'!$A:$C,2,FALSE),"")</f>
        <v/>
      </c>
      <c r="D127" s="24"/>
      <c r="E127" s="28"/>
      <c r="F127" s="26"/>
      <c r="G127" s="27"/>
      <c r="I127" s="100" t="str">
        <f t="shared" si="5"/>
        <v/>
      </c>
      <c r="J127" s="100" t="str">
        <f t="shared" si="6"/>
        <v/>
      </c>
      <c r="K127" s="105" t="str">
        <f>IF(ISBLANK($B127),"",MATCH($J127,SEFA!$K:$K,0))</f>
        <v/>
      </c>
      <c r="L127" s="105" t="str">
        <f>IF(ISBLANK($B127),"",MATCH($J127,'RECEIVED FROM NONSTATE'!$L:$L,0))</f>
        <v/>
      </c>
      <c r="M127" s="100" t="str">
        <f t="shared" si="7"/>
        <v/>
      </c>
    </row>
    <row r="128" spans="1:13">
      <c r="A128" s="118" t="str">
        <f t="shared" si="4"/>
        <v/>
      </c>
      <c r="B128" s="25"/>
      <c r="C128" s="105" t="str">
        <f>IF($B128&gt;0,VLOOKUP($B128,'ALN 070824'!$A:$C,2,FALSE),"")</f>
        <v/>
      </c>
      <c r="D128" s="24"/>
      <c r="E128" s="28"/>
      <c r="F128" s="26"/>
      <c r="G128" s="27"/>
      <c r="I128" s="100" t="str">
        <f t="shared" si="5"/>
        <v/>
      </c>
      <c r="J128" s="100" t="str">
        <f t="shared" si="6"/>
        <v/>
      </c>
      <c r="K128" s="105" t="str">
        <f>IF(ISBLANK($B128),"",MATCH($J128,SEFA!$K:$K,0))</f>
        <v/>
      </c>
      <c r="L128" s="105" t="str">
        <f>IF(ISBLANK($B128),"",MATCH($J128,'RECEIVED FROM NONSTATE'!$L:$L,0))</f>
        <v/>
      </c>
      <c r="M128" s="100" t="str">
        <f t="shared" si="7"/>
        <v/>
      </c>
    </row>
    <row r="129" spans="1:13">
      <c r="A129" s="118" t="str">
        <f t="shared" si="4"/>
        <v/>
      </c>
      <c r="B129" s="25"/>
      <c r="C129" s="105" t="str">
        <f>IF($B129&gt;0,VLOOKUP($B129,'ALN 070824'!$A:$C,2,FALSE),"")</f>
        <v/>
      </c>
      <c r="D129" s="24"/>
      <c r="E129" s="28"/>
      <c r="F129" s="26"/>
      <c r="G129" s="27"/>
      <c r="I129" s="100" t="str">
        <f t="shared" si="5"/>
        <v/>
      </c>
      <c r="J129" s="100" t="str">
        <f t="shared" si="6"/>
        <v/>
      </c>
      <c r="K129" s="105" t="str">
        <f>IF(ISBLANK($B129),"",MATCH($J129,SEFA!$K:$K,0))</f>
        <v/>
      </c>
      <c r="L129" s="105" t="str">
        <f>IF(ISBLANK($B129),"",MATCH($J129,'RECEIVED FROM NONSTATE'!$L:$L,0))</f>
        <v/>
      </c>
      <c r="M129" s="100" t="str">
        <f t="shared" si="7"/>
        <v/>
      </c>
    </row>
    <row r="130" spans="1:13">
      <c r="A130" s="118" t="str">
        <f t="shared" si="4"/>
        <v/>
      </c>
      <c r="B130" s="25"/>
      <c r="C130" s="105" t="str">
        <f>IF($B130&gt;0,VLOOKUP($B130,'ALN 070824'!$A:$C,2,FALSE),"")</f>
        <v/>
      </c>
      <c r="D130" s="24"/>
      <c r="E130" s="28"/>
      <c r="F130" s="26"/>
      <c r="G130" s="27"/>
      <c r="I130" s="100" t="str">
        <f t="shared" si="5"/>
        <v/>
      </c>
      <c r="J130" s="100" t="str">
        <f t="shared" si="6"/>
        <v/>
      </c>
      <c r="K130" s="105" t="str">
        <f>IF(ISBLANK($B130),"",MATCH($J130,SEFA!$K:$K,0))</f>
        <v/>
      </c>
      <c r="L130" s="105" t="str">
        <f>IF(ISBLANK($B130),"",MATCH($J130,'RECEIVED FROM NONSTATE'!$L:$L,0))</f>
        <v/>
      </c>
      <c r="M130" s="100" t="str">
        <f t="shared" si="7"/>
        <v/>
      </c>
    </row>
    <row r="131" spans="1:13">
      <c r="A131" s="118" t="str">
        <f t="shared" si="4"/>
        <v/>
      </c>
      <c r="B131" s="25"/>
      <c r="C131" s="105" t="str">
        <f>IF($B131&gt;0,VLOOKUP($B131,'ALN 070824'!$A:$C,2,FALSE),"")</f>
        <v/>
      </c>
      <c r="D131" s="24"/>
      <c r="E131" s="28"/>
      <c r="F131" s="26"/>
      <c r="G131" s="27"/>
      <c r="I131" s="100" t="str">
        <f t="shared" si="5"/>
        <v/>
      </c>
      <c r="J131" s="100" t="str">
        <f t="shared" si="6"/>
        <v/>
      </c>
      <c r="K131" s="105" t="str">
        <f>IF(ISBLANK($B131),"",MATCH($J131,SEFA!$K:$K,0))</f>
        <v/>
      </c>
      <c r="L131" s="105" t="str">
        <f>IF(ISBLANK($B131),"",MATCH($J131,'RECEIVED FROM NONSTATE'!$L:$L,0))</f>
        <v/>
      </c>
      <c r="M131" s="100" t="str">
        <f t="shared" si="7"/>
        <v/>
      </c>
    </row>
    <row r="132" spans="1:13">
      <c r="A132" s="118" t="str">
        <f t="shared" si="4"/>
        <v/>
      </c>
      <c r="B132" s="25"/>
      <c r="C132" s="105" t="str">
        <f>IF($B132&gt;0,VLOOKUP($B132,'ALN 070824'!$A:$C,2,FALSE),"")</f>
        <v/>
      </c>
      <c r="D132" s="24"/>
      <c r="E132" s="28"/>
      <c r="F132" s="26"/>
      <c r="G132" s="27"/>
      <c r="I132" s="100" t="str">
        <f t="shared" si="5"/>
        <v/>
      </c>
      <c r="J132" s="100" t="str">
        <f t="shared" si="6"/>
        <v/>
      </c>
      <c r="K132" s="105" t="str">
        <f>IF(ISBLANK($B132),"",MATCH($J132,SEFA!$K:$K,0))</f>
        <v/>
      </c>
      <c r="L132" s="105" t="str">
        <f>IF(ISBLANK($B132),"",MATCH($J132,'RECEIVED FROM NONSTATE'!$L:$L,0))</f>
        <v/>
      </c>
      <c r="M132" s="100" t="str">
        <f t="shared" si="7"/>
        <v/>
      </c>
    </row>
    <row r="133" spans="1:13">
      <c r="A133" s="118" t="str">
        <f t="shared" si="4"/>
        <v/>
      </c>
      <c r="B133" s="25"/>
      <c r="C133" s="105" t="str">
        <f>IF($B133&gt;0,VLOOKUP($B133,'ALN 070824'!$A:$C,2,FALSE),"")</f>
        <v/>
      </c>
      <c r="D133" s="24"/>
      <c r="E133" s="28"/>
      <c r="F133" s="26"/>
      <c r="G133" s="27"/>
      <c r="I133" s="100" t="str">
        <f t="shared" si="5"/>
        <v/>
      </c>
      <c r="J133" s="100" t="str">
        <f t="shared" si="6"/>
        <v/>
      </c>
      <c r="K133" s="105" t="str">
        <f>IF(ISBLANK($B133),"",MATCH($J133,SEFA!$K:$K,0))</f>
        <v/>
      </c>
      <c r="L133" s="105" t="str">
        <f>IF(ISBLANK($B133),"",MATCH($J133,'RECEIVED FROM NONSTATE'!$L:$L,0))</f>
        <v/>
      </c>
      <c r="M133" s="100" t="str">
        <f t="shared" si="7"/>
        <v/>
      </c>
    </row>
    <row r="134" spans="1:13">
      <c r="A134" s="118" t="str">
        <f t="shared" si="4"/>
        <v/>
      </c>
      <c r="B134" s="25"/>
      <c r="C134" s="105" t="str">
        <f>IF($B134&gt;0,VLOOKUP($B134,'ALN 070824'!$A:$C,2,FALSE),"")</f>
        <v/>
      </c>
      <c r="D134" s="24"/>
      <c r="E134" s="28"/>
      <c r="F134" s="26"/>
      <c r="G134" s="27"/>
      <c r="I134" s="100" t="str">
        <f t="shared" si="5"/>
        <v/>
      </c>
      <c r="J134" s="100" t="str">
        <f t="shared" si="6"/>
        <v/>
      </c>
      <c r="K134" s="105" t="str">
        <f>IF(ISBLANK($B134),"",MATCH($J134,SEFA!$K:$K,0))</f>
        <v/>
      </c>
      <c r="L134" s="105" t="str">
        <f>IF(ISBLANK($B134),"",MATCH($J134,'RECEIVED FROM NONSTATE'!$L:$L,0))</f>
        <v/>
      </c>
      <c r="M134" s="100" t="str">
        <f t="shared" si="7"/>
        <v/>
      </c>
    </row>
    <row r="135" spans="1:13">
      <c r="A135" s="118" t="str">
        <f t="shared" si="4"/>
        <v/>
      </c>
      <c r="B135" s="25"/>
      <c r="C135" s="105" t="str">
        <f>IF($B135&gt;0,VLOOKUP($B135,'ALN 070824'!$A:$C,2,FALSE),"")</f>
        <v/>
      </c>
      <c r="D135" s="24"/>
      <c r="E135" s="28"/>
      <c r="F135" s="26"/>
      <c r="G135" s="27"/>
      <c r="I135" s="100" t="str">
        <f t="shared" si="5"/>
        <v/>
      </c>
      <c r="J135" s="100" t="str">
        <f t="shared" si="6"/>
        <v/>
      </c>
      <c r="K135" s="105" t="str">
        <f>IF(ISBLANK($B135),"",MATCH($J135,SEFA!$K:$K,0))</f>
        <v/>
      </c>
      <c r="L135" s="105" t="str">
        <f>IF(ISBLANK($B135),"",MATCH($J135,'RECEIVED FROM NONSTATE'!$L:$L,0))</f>
        <v/>
      </c>
      <c r="M135" s="100" t="str">
        <f t="shared" si="7"/>
        <v/>
      </c>
    </row>
    <row r="136" spans="1:13">
      <c r="A136" s="118" t="str">
        <f t="shared" si="4"/>
        <v/>
      </c>
      <c r="B136" s="25"/>
      <c r="C136" s="105" t="str">
        <f>IF($B136&gt;0,VLOOKUP($B136,'ALN 070824'!$A:$C,2,FALSE),"")</f>
        <v/>
      </c>
      <c r="D136" s="24"/>
      <c r="E136" s="28"/>
      <c r="F136" s="26"/>
      <c r="G136" s="27"/>
      <c r="I136" s="100" t="str">
        <f t="shared" si="5"/>
        <v/>
      </c>
      <c r="J136" s="100" t="str">
        <f t="shared" si="6"/>
        <v/>
      </c>
      <c r="K136" s="105" t="str">
        <f>IF(ISBLANK($B136),"",MATCH($J136,SEFA!$K:$K,0))</f>
        <v/>
      </c>
      <c r="L136" s="105" t="str">
        <f>IF(ISBLANK($B136),"",MATCH($J136,'RECEIVED FROM NONSTATE'!$L:$L,0))</f>
        <v/>
      </c>
      <c r="M136" s="100" t="str">
        <f t="shared" si="7"/>
        <v/>
      </c>
    </row>
    <row r="137" spans="1:13">
      <c r="A137" s="118" t="str">
        <f t="shared" ref="A137:A200" si="8">IF($B137=0,"",$B$2)</f>
        <v/>
      </c>
      <c r="B137" s="25"/>
      <c r="C137" s="105" t="str">
        <f>IF($B137&gt;0,VLOOKUP($B137,'ALN 070824'!$A:$C,2,FALSE),"")</f>
        <v/>
      </c>
      <c r="D137" s="24"/>
      <c r="E137" s="28"/>
      <c r="F137" s="26"/>
      <c r="G137" s="27"/>
      <c r="I137" s="100" t="str">
        <f t="shared" ref="I137:I200" si="9">IF(OR($B137="84.425",$B137="84.032"),"Please complete the ALN with alpha character.",IFERROR(IF(AND($C137="Other Assistance",ISBLANK($F137)),"Program Name required, please provide the Other ID Number (if applicable).",""),""))</f>
        <v/>
      </c>
      <c r="J137" s="100" t="str">
        <f t="shared" ref="J137:J200" si="10">CONCATENATE($B137,$E137)</f>
        <v/>
      </c>
      <c r="K137" s="105" t="str">
        <f>IF(ISBLANK($B137),"",MATCH($J137,SEFA!$K:$K,0))</f>
        <v/>
      </c>
      <c r="L137" s="105" t="str">
        <f>IF(ISBLANK($B137),"",MATCH($J137,'RECEIVED FROM NONSTATE'!$L:$L,0))</f>
        <v/>
      </c>
      <c r="M137" s="100" t="str">
        <f t="shared" ref="M137:M200" si="11">CONCATENATE($B137,$E137,$F137,$G137)</f>
        <v/>
      </c>
    </row>
    <row r="138" spans="1:13">
      <c r="A138" s="118" t="str">
        <f t="shared" si="8"/>
        <v/>
      </c>
      <c r="B138" s="25"/>
      <c r="C138" s="105" t="str">
        <f>IF($B138&gt;0,VLOOKUP($B138,'ALN 070824'!$A:$C,2,FALSE),"")</f>
        <v/>
      </c>
      <c r="D138" s="24"/>
      <c r="E138" s="28"/>
      <c r="F138" s="26"/>
      <c r="G138" s="27"/>
      <c r="I138" s="100" t="str">
        <f t="shared" si="9"/>
        <v/>
      </c>
      <c r="J138" s="100" t="str">
        <f t="shared" si="10"/>
        <v/>
      </c>
      <c r="K138" s="105" t="str">
        <f>IF(ISBLANK($B138),"",MATCH($J138,SEFA!$K:$K,0))</f>
        <v/>
      </c>
      <c r="L138" s="105" t="str">
        <f>IF(ISBLANK($B138),"",MATCH($J138,'RECEIVED FROM NONSTATE'!$L:$L,0))</f>
        <v/>
      </c>
      <c r="M138" s="100" t="str">
        <f t="shared" si="11"/>
        <v/>
      </c>
    </row>
    <row r="139" spans="1:13">
      <c r="A139" s="118" t="str">
        <f t="shared" si="8"/>
        <v/>
      </c>
      <c r="B139" s="25"/>
      <c r="C139" s="105" t="str">
        <f>IF($B139&gt;0,VLOOKUP($B139,'ALN 070824'!$A:$C,2,FALSE),"")</f>
        <v/>
      </c>
      <c r="D139" s="24"/>
      <c r="E139" s="28"/>
      <c r="F139" s="26"/>
      <c r="G139" s="27"/>
      <c r="I139" s="100" t="str">
        <f t="shared" si="9"/>
        <v/>
      </c>
      <c r="J139" s="100" t="str">
        <f t="shared" si="10"/>
        <v/>
      </c>
      <c r="K139" s="105" t="str">
        <f>IF(ISBLANK($B139),"",MATCH($J139,SEFA!$K:$K,0))</f>
        <v/>
      </c>
      <c r="L139" s="105" t="str">
        <f>IF(ISBLANK($B139),"",MATCH($J139,'RECEIVED FROM NONSTATE'!$L:$L,0))</f>
        <v/>
      </c>
      <c r="M139" s="100" t="str">
        <f t="shared" si="11"/>
        <v/>
      </c>
    </row>
    <row r="140" spans="1:13">
      <c r="A140" s="118" t="str">
        <f t="shared" si="8"/>
        <v/>
      </c>
      <c r="B140" s="25"/>
      <c r="C140" s="105" t="str">
        <f>IF($B140&gt;0,VLOOKUP($B140,'ALN 070824'!$A:$C,2,FALSE),"")</f>
        <v/>
      </c>
      <c r="D140" s="24"/>
      <c r="E140" s="28"/>
      <c r="F140" s="26"/>
      <c r="G140" s="27"/>
      <c r="I140" s="100" t="str">
        <f t="shared" si="9"/>
        <v/>
      </c>
      <c r="J140" s="100" t="str">
        <f t="shared" si="10"/>
        <v/>
      </c>
      <c r="K140" s="105" t="str">
        <f>IF(ISBLANK($B140),"",MATCH($J140,SEFA!$K:$K,0))</f>
        <v/>
      </c>
      <c r="L140" s="105" t="str">
        <f>IF(ISBLANK($B140),"",MATCH($J140,'RECEIVED FROM NONSTATE'!$L:$L,0))</f>
        <v/>
      </c>
      <c r="M140" s="100" t="str">
        <f t="shared" si="11"/>
        <v/>
      </c>
    </row>
    <row r="141" spans="1:13">
      <c r="A141" s="118" t="str">
        <f t="shared" si="8"/>
        <v/>
      </c>
      <c r="B141" s="25"/>
      <c r="C141" s="105" t="str">
        <f>IF($B141&gt;0,VLOOKUP($B141,'ALN 070824'!$A:$C,2,FALSE),"")</f>
        <v/>
      </c>
      <c r="D141" s="24"/>
      <c r="E141" s="28"/>
      <c r="F141" s="26"/>
      <c r="G141" s="27"/>
      <c r="I141" s="100" t="str">
        <f t="shared" si="9"/>
        <v/>
      </c>
      <c r="J141" s="100" t="str">
        <f t="shared" si="10"/>
        <v/>
      </c>
      <c r="K141" s="105" t="str">
        <f>IF(ISBLANK($B141),"",MATCH($J141,SEFA!$K:$K,0))</f>
        <v/>
      </c>
      <c r="L141" s="105" t="str">
        <f>IF(ISBLANK($B141),"",MATCH($J141,'RECEIVED FROM NONSTATE'!$L:$L,0))</f>
        <v/>
      </c>
      <c r="M141" s="100" t="str">
        <f t="shared" si="11"/>
        <v/>
      </c>
    </row>
    <row r="142" spans="1:13">
      <c r="A142" s="118" t="str">
        <f t="shared" si="8"/>
        <v/>
      </c>
      <c r="B142" s="25"/>
      <c r="C142" s="105" t="str">
        <f>IF($B142&gt;0,VLOOKUP($B142,'ALN 070824'!$A:$C,2,FALSE),"")</f>
        <v/>
      </c>
      <c r="D142" s="24"/>
      <c r="E142" s="28"/>
      <c r="F142" s="26"/>
      <c r="G142" s="27"/>
      <c r="I142" s="100" t="str">
        <f t="shared" si="9"/>
        <v/>
      </c>
      <c r="J142" s="100" t="str">
        <f t="shared" si="10"/>
        <v/>
      </c>
      <c r="K142" s="105" t="str">
        <f>IF(ISBLANK($B142),"",MATCH($J142,SEFA!$K:$K,0))</f>
        <v/>
      </c>
      <c r="L142" s="105" t="str">
        <f>IF(ISBLANK($B142),"",MATCH($J142,'RECEIVED FROM NONSTATE'!$L:$L,0))</f>
        <v/>
      </c>
      <c r="M142" s="100" t="str">
        <f t="shared" si="11"/>
        <v/>
      </c>
    </row>
    <row r="143" spans="1:13">
      <c r="A143" s="118" t="str">
        <f t="shared" si="8"/>
        <v/>
      </c>
      <c r="B143" s="25"/>
      <c r="C143" s="105" t="str">
        <f>IF($B143&gt;0,VLOOKUP($B143,'ALN 070824'!$A:$C,2,FALSE),"")</f>
        <v/>
      </c>
      <c r="D143" s="24"/>
      <c r="E143" s="28"/>
      <c r="F143" s="26"/>
      <c r="G143" s="27"/>
      <c r="I143" s="100" t="str">
        <f t="shared" si="9"/>
        <v/>
      </c>
      <c r="J143" s="100" t="str">
        <f t="shared" si="10"/>
        <v/>
      </c>
      <c r="K143" s="105" t="str">
        <f>IF(ISBLANK($B143),"",MATCH($J143,SEFA!$K:$K,0))</f>
        <v/>
      </c>
      <c r="L143" s="105" t="str">
        <f>IF(ISBLANK($B143),"",MATCH($J143,'RECEIVED FROM NONSTATE'!$L:$L,0))</f>
        <v/>
      </c>
      <c r="M143" s="100" t="str">
        <f t="shared" si="11"/>
        <v/>
      </c>
    </row>
    <row r="144" spans="1:13">
      <c r="A144" s="118" t="str">
        <f t="shared" si="8"/>
        <v/>
      </c>
      <c r="B144" s="25"/>
      <c r="C144" s="105" t="str">
        <f>IF($B144&gt;0,VLOOKUP($B144,'ALN 070824'!$A:$C,2,FALSE),"")</f>
        <v/>
      </c>
      <c r="D144" s="24"/>
      <c r="E144" s="28"/>
      <c r="F144" s="26"/>
      <c r="G144" s="27"/>
      <c r="I144" s="100" t="str">
        <f t="shared" si="9"/>
        <v/>
      </c>
      <c r="J144" s="100" t="str">
        <f t="shared" si="10"/>
        <v/>
      </c>
      <c r="K144" s="105" t="str">
        <f>IF(ISBLANK($B144),"",MATCH($J144,SEFA!$K:$K,0))</f>
        <v/>
      </c>
      <c r="L144" s="105" t="str">
        <f>IF(ISBLANK($B144),"",MATCH($J144,'RECEIVED FROM NONSTATE'!$L:$L,0))</f>
        <v/>
      </c>
      <c r="M144" s="100" t="str">
        <f t="shared" si="11"/>
        <v/>
      </c>
    </row>
    <row r="145" spans="1:13">
      <c r="A145" s="118" t="str">
        <f t="shared" si="8"/>
        <v/>
      </c>
      <c r="B145" s="25"/>
      <c r="C145" s="105" t="str">
        <f>IF($B145&gt;0,VLOOKUP($B145,'ALN 070824'!$A:$C,2,FALSE),"")</f>
        <v/>
      </c>
      <c r="D145" s="24"/>
      <c r="E145" s="28"/>
      <c r="F145" s="26"/>
      <c r="G145" s="27"/>
      <c r="I145" s="100" t="str">
        <f t="shared" si="9"/>
        <v/>
      </c>
      <c r="J145" s="100" t="str">
        <f t="shared" si="10"/>
        <v/>
      </c>
      <c r="K145" s="105" t="str">
        <f>IF(ISBLANK($B145),"",MATCH($J145,SEFA!$K:$K,0))</f>
        <v/>
      </c>
      <c r="L145" s="105" t="str">
        <f>IF(ISBLANK($B145),"",MATCH($J145,'RECEIVED FROM NONSTATE'!$L:$L,0))</f>
        <v/>
      </c>
      <c r="M145" s="100" t="str">
        <f t="shared" si="11"/>
        <v/>
      </c>
    </row>
    <row r="146" spans="1:13">
      <c r="A146" s="118" t="str">
        <f t="shared" si="8"/>
        <v/>
      </c>
      <c r="B146" s="25"/>
      <c r="C146" s="105" t="str">
        <f>IF($B146&gt;0,VLOOKUP($B146,'ALN 070824'!$A:$C,2,FALSE),"")</f>
        <v/>
      </c>
      <c r="D146" s="24"/>
      <c r="E146" s="28"/>
      <c r="F146" s="26"/>
      <c r="G146" s="27"/>
      <c r="I146" s="100" t="str">
        <f t="shared" si="9"/>
        <v/>
      </c>
      <c r="J146" s="100" t="str">
        <f t="shared" si="10"/>
        <v/>
      </c>
      <c r="K146" s="105" t="str">
        <f>IF(ISBLANK($B146),"",MATCH($J146,SEFA!$K:$K,0))</f>
        <v/>
      </c>
      <c r="L146" s="105" t="str">
        <f>IF(ISBLANK($B146),"",MATCH($J146,'RECEIVED FROM NONSTATE'!$L:$L,0))</f>
        <v/>
      </c>
      <c r="M146" s="100" t="str">
        <f t="shared" si="11"/>
        <v/>
      </c>
    </row>
    <row r="147" spans="1:13">
      <c r="A147" s="118" t="str">
        <f t="shared" si="8"/>
        <v/>
      </c>
      <c r="B147" s="25"/>
      <c r="C147" s="105" t="str">
        <f>IF($B147&gt;0,VLOOKUP($B147,'ALN 070824'!$A:$C,2,FALSE),"")</f>
        <v/>
      </c>
      <c r="D147" s="24"/>
      <c r="E147" s="28"/>
      <c r="F147" s="26"/>
      <c r="G147" s="27"/>
      <c r="I147" s="100" t="str">
        <f t="shared" si="9"/>
        <v/>
      </c>
      <c r="J147" s="100" t="str">
        <f t="shared" si="10"/>
        <v/>
      </c>
      <c r="K147" s="105" t="str">
        <f>IF(ISBLANK($B147),"",MATCH($J147,SEFA!$K:$K,0))</f>
        <v/>
      </c>
      <c r="L147" s="105" t="str">
        <f>IF(ISBLANK($B147),"",MATCH($J147,'RECEIVED FROM NONSTATE'!$L:$L,0))</f>
        <v/>
      </c>
      <c r="M147" s="100" t="str">
        <f t="shared" si="11"/>
        <v/>
      </c>
    </row>
    <row r="148" spans="1:13">
      <c r="A148" s="118" t="str">
        <f t="shared" si="8"/>
        <v/>
      </c>
      <c r="B148" s="25"/>
      <c r="C148" s="105" t="str">
        <f>IF($B148&gt;0,VLOOKUP($B148,'ALN 070824'!$A:$C,2,FALSE),"")</f>
        <v/>
      </c>
      <c r="D148" s="24"/>
      <c r="E148" s="28"/>
      <c r="F148" s="26"/>
      <c r="G148" s="27"/>
      <c r="I148" s="100" t="str">
        <f t="shared" si="9"/>
        <v/>
      </c>
      <c r="J148" s="100" t="str">
        <f t="shared" si="10"/>
        <v/>
      </c>
      <c r="K148" s="105" t="str">
        <f>IF(ISBLANK($B148),"",MATCH($J148,SEFA!$K:$K,0))</f>
        <v/>
      </c>
      <c r="L148" s="105" t="str">
        <f>IF(ISBLANK($B148),"",MATCH($J148,'RECEIVED FROM NONSTATE'!$L:$L,0))</f>
        <v/>
      </c>
      <c r="M148" s="100" t="str">
        <f t="shared" si="11"/>
        <v/>
      </c>
    </row>
    <row r="149" spans="1:13">
      <c r="A149" s="118" t="str">
        <f t="shared" si="8"/>
        <v/>
      </c>
      <c r="B149" s="25"/>
      <c r="C149" s="105" t="str">
        <f>IF($B149&gt;0,VLOOKUP($B149,'ALN 070824'!$A:$C,2,FALSE),"")</f>
        <v/>
      </c>
      <c r="D149" s="24"/>
      <c r="E149" s="28"/>
      <c r="F149" s="26"/>
      <c r="G149" s="27"/>
      <c r="I149" s="100" t="str">
        <f t="shared" si="9"/>
        <v/>
      </c>
      <c r="J149" s="100" t="str">
        <f t="shared" si="10"/>
        <v/>
      </c>
      <c r="K149" s="105" t="str">
        <f>IF(ISBLANK($B149),"",MATCH($J149,SEFA!$K:$K,0))</f>
        <v/>
      </c>
      <c r="L149" s="105" t="str">
        <f>IF(ISBLANK($B149),"",MATCH($J149,'RECEIVED FROM NONSTATE'!$L:$L,0))</f>
        <v/>
      </c>
      <c r="M149" s="100" t="str">
        <f t="shared" si="11"/>
        <v/>
      </c>
    </row>
    <row r="150" spans="1:13">
      <c r="A150" s="118" t="str">
        <f t="shared" si="8"/>
        <v/>
      </c>
      <c r="B150" s="25"/>
      <c r="C150" s="105" t="str">
        <f>IF($B150&gt;0,VLOOKUP($B150,'ALN 070824'!$A:$C,2,FALSE),"")</f>
        <v/>
      </c>
      <c r="D150" s="24"/>
      <c r="E150" s="28"/>
      <c r="F150" s="26"/>
      <c r="G150" s="27"/>
      <c r="I150" s="100" t="str">
        <f t="shared" si="9"/>
        <v/>
      </c>
      <c r="J150" s="100" t="str">
        <f t="shared" si="10"/>
        <v/>
      </c>
      <c r="K150" s="105" t="str">
        <f>IF(ISBLANK($B150),"",MATCH($J150,SEFA!$K:$K,0))</f>
        <v/>
      </c>
      <c r="L150" s="105" t="str">
        <f>IF(ISBLANK($B150),"",MATCH($J150,'RECEIVED FROM NONSTATE'!$L:$L,0))</f>
        <v/>
      </c>
      <c r="M150" s="100" t="str">
        <f t="shared" si="11"/>
        <v/>
      </c>
    </row>
    <row r="151" spans="1:13">
      <c r="A151" s="118" t="str">
        <f t="shared" si="8"/>
        <v/>
      </c>
      <c r="B151" s="25"/>
      <c r="C151" s="105" t="str">
        <f>IF($B151&gt;0,VLOOKUP($B151,'ALN 070824'!$A:$C,2,FALSE),"")</f>
        <v/>
      </c>
      <c r="D151" s="24"/>
      <c r="E151" s="28"/>
      <c r="F151" s="26"/>
      <c r="G151" s="27"/>
      <c r="I151" s="100" t="str">
        <f t="shared" si="9"/>
        <v/>
      </c>
      <c r="J151" s="100" t="str">
        <f t="shared" si="10"/>
        <v/>
      </c>
      <c r="K151" s="105" t="str">
        <f>IF(ISBLANK($B151),"",MATCH($J151,SEFA!$K:$K,0))</f>
        <v/>
      </c>
      <c r="L151" s="105" t="str">
        <f>IF(ISBLANK($B151),"",MATCH($J151,'RECEIVED FROM NONSTATE'!$L:$L,0))</f>
        <v/>
      </c>
      <c r="M151" s="100" t="str">
        <f t="shared" si="11"/>
        <v/>
      </c>
    </row>
    <row r="152" spans="1:13">
      <c r="A152" s="118" t="str">
        <f t="shared" si="8"/>
        <v/>
      </c>
      <c r="B152" s="25"/>
      <c r="C152" s="105" t="str">
        <f>IF($B152&gt;0,VLOOKUP($B152,'ALN 070824'!$A:$C,2,FALSE),"")</f>
        <v/>
      </c>
      <c r="D152" s="24"/>
      <c r="E152" s="28"/>
      <c r="F152" s="26"/>
      <c r="G152" s="27"/>
      <c r="I152" s="100" t="str">
        <f t="shared" si="9"/>
        <v/>
      </c>
      <c r="J152" s="100" t="str">
        <f t="shared" si="10"/>
        <v/>
      </c>
      <c r="K152" s="105" t="str">
        <f>IF(ISBLANK($B152),"",MATCH($J152,SEFA!$K:$K,0))</f>
        <v/>
      </c>
      <c r="L152" s="105" t="str">
        <f>IF(ISBLANK($B152),"",MATCH($J152,'RECEIVED FROM NONSTATE'!$L:$L,0))</f>
        <v/>
      </c>
      <c r="M152" s="100" t="str">
        <f t="shared" si="11"/>
        <v/>
      </c>
    </row>
    <row r="153" spans="1:13">
      <c r="A153" s="118" t="str">
        <f t="shared" si="8"/>
        <v/>
      </c>
      <c r="B153" s="25"/>
      <c r="C153" s="105" t="str">
        <f>IF($B153&gt;0,VLOOKUP($B153,'ALN 070824'!$A:$C,2,FALSE),"")</f>
        <v/>
      </c>
      <c r="D153" s="24"/>
      <c r="E153" s="28"/>
      <c r="F153" s="26"/>
      <c r="G153" s="27"/>
      <c r="I153" s="100" t="str">
        <f t="shared" si="9"/>
        <v/>
      </c>
      <c r="J153" s="100" t="str">
        <f t="shared" si="10"/>
        <v/>
      </c>
      <c r="K153" s="105" t="str">
        <f>IF(ISBLANK($B153),"",MATCH($J153,SEFA!$K:$K,0))</f>
        <v/>
      </c>
      <c r="L153" s="105" t="str">
        <f>IF(ISBLANK($B153),"",MATCH($J153,'RECEIVED FROM NONSTATE'!$L:$L,0))</f>
        <v/>
      </c>
      <c r="M153" s="100" t="str">
        <f t="shared" si="11"/>
        <v/>
      </c>
    </row>
    <row r="154" spans="1:13">
      <c r="A154" s="118" t="str">
        <f t="shared" si="8"/>
        <v/>
      </c>
      <c r="B154" s="25"/>
      <c r="C154" s="105" t="str">
        <f>IF($B154&gt;0,VLOOKUP($B154,'ALN 070824'!$A:$C,2,FALSE),"")</f>
        <v/>
      </c>
      <c r="D154" s="24"/>
      <c r="E154" s="28"/>
      <c r="F154" s="26"/>
      <c r="G154" s="27"/>
      <c r="I154" s="100" t="str">
        <f t="shared" si="9"/>
        <v/>
      </c>
      <c r="J154" s="100" t="str">
        <f t="shared" si="10"/>
        <v/>
      </c>
      <c r="K154" s="105" t="str">
        <f>IF(ISBLANK($B154),"",MATCH($J154,SEFA!$K:$K,0))</f>
        <v/>
      </c>
      <c r="L154" s="105" t="str">
        <f>IF(ISBLANK($B154),"",MATCH($J154,'RECEIVED FROM NONSTATE'!$L:$L,0))</f>
        <v/>
      </c>
      <c r="M154" s="100" t="str">
        <f t="shared" si="11"/>
        <v/>
      </c>
    </row>
    <row r="155" spans="1:13">
      <c r="A155" s="118" t="str">
        <f t="shared" si="8"/>
        <v/>
      </c>
      <c r="B155" s="25"/>
      <c r="C155" s="105" t="str">
        <f>IF($B155&gt;0,VLOOKUP($B155,'ALN 070824'!$A:$C,2,FALSE),"")</f>
        <v/>
      </c>
      <c r="D155" s="24"/>
      <c r="E155" s="28"/>
      <c r="F155" s="26"/>
      <c r="G155" s="27"/>
      <c r="I155" s="100" t="str">
        <f t="shared" si="9"/>
        <v/>
      </c>
      <c r="J155" s="100" t="str">
        <f t="shared" si="10"/>
        <v/>
      </c>
      <c r="K155" s="105" t="str">
        <f>IF(ISBLANK($B155),"",MATCH($J155,SEFA!$K:$K,0))</f>
        <v/>
      </c>
      <c r="L155" s="105" t="str">
        <f>IF(ISBLANK($B155),"",MATCH($J155,'RECEIVED FROM NONSTATE'!$L:$L,0))</f>
        <v/>
      </c>
      <c r="M155" s="100" t="str">
        <f t="shared" si="11"/>
        <v/>
      </c>
    </row>
    <row r="156" spans="1:13">
      <c r="A156" s="118" t="str">
        <f t="shared" si="8"/>
        <v/>
      </c>
      <c r="B156" s="25"/>
      <c r="C156" s="105" t="str">
        <f>IF($B156&gt;0,VLOOKUP($B156,'ALN 070824'!$A:$C,2,FALSE),"")</f>
        <v/>
      </c>
      <c r="D156" s="24"/>
      <c r="E156" s="28"/>
      <c r="F156" s="26"/>
      <c r="G156" s="27"/>
      <c r="I156" s="100" t="str">
        <f t="shared" si="9"/>
        <v/>
      </c>
      <c r="J156" s="100" t="str">
        <f t="shared" si="10"/>
        <v/>
      </c>
      <c r="K156" s="105" t="str">
        <f>IF(ISBLANK($B156),"",MATCH($J156,SEFA!$K:$K,0))</f>
        <v/>
      </c>
      <c r="L156" s="105" t="str">
        <f>IF(ISBLANK($B156),"",MATCH($J156,'RECEIVED FROM NONSTATE'!$L:$L,0))</f>
        <v/>
      </c>
      <c r="M156" s="100" t="str">
        <f t="shared" si="11"/>
        <v/>
      </c>
    </row>
    <row r="157" spans="1:13">
      <c r="A157" s="118" t="str">
        <f t="shared" si="8"/>
        <v/>
      </c>
      <c r="B157" s="25"/>
      <c r="C157" s="105" t="str">
        <f>IF($B157&gt;0,VLOOKUP($B157,'ALN 070824'!$A:$C,2,FALSE),"")</f>
        <v/>
      </c>
      <c r="D157" s="24"/>
      <c r="E157" s="28"/>
      <c r="F157" s="26"/>
      <c r="G157" s="27"/>
      <c r="I157" s="100" t="str">
        <f t="shared" si="9"/>
        <v/>
      </c>
      <c r="J157" s="100" t="str">
        <f t="shared" si="10"/>
        <v/>
      </c>
      <c r="K157" s="105" t="str">
        <f>IF(ISBLANK($B157),"",MATCH($J157,SEFA!$K:$K,0))</f>
        <v/>
      </c>
      <c r="L157" s="105" t="str">
        <f>IF(ISBLANK($B157),"",MATCH($J157,'RECEIVED FROM NONSTATE'!$L:$L,0))</f>
        <v/>
      </c>
      <c r="M157" s="100" t="str">
        <f t="shared" si="11"/>
        <v/>
      </c>
    </row>
    <row r="158" spans="1:13">
      <c r="A158" s="118" t="str">
        <f t="shared" si="8"/>
        <v/>
      </c>
      <c r="B158" s="25"/>
      <c r="C158" s="105" t="str">
        <f>IF($B158&gt;0,VLOOKUP($B158,'ALN 070824'!$A:$C,2,FALSE),"")</f>
        <v/>
      </c>
      <c r="D158" s="24"/>
      <c r="E158" s="28"/>
      <c r="F158" s="26"/>
      <c r="G158" s="27"/>
      <c r="I158" s="100" t="str">
        <f t="shared" si="9"/>
        <v/>
      </c>
      <c r="J158" s="100" t="str">
        <f t="shared" si="10"/>
        <v/>
      </c>
      <c r="K158" s="105" t="str">
        <f>IF(ISBLANK($B158),"",MATCH($J158,SEFA!$K:$K,0))</f>
        <v/>
      </c>
      <c r="L158" s="105" t="str">
        <f>IF(ISBLANK($B158),"",MATCH($J158,'RECEIVED FROM NONSTATE'!$L:$L,0))</f>
        <v/>
      </c>
      <c r="M158" s="100" t="str">
        <f t="shared" si="11"/>
        <v/>
      </c>
    </row>
    <row r="159" spans="1:13">
      <c r="A159" s="118" t="str">
        <f t="shared" si="8"/>
        <v/>
      </c>
      <c r="B159" s="25"/>
      <c r="C159" s="105" t="str">
        <f>IF($B159&gt;0,VLOOKUP($B159,'ALN 070824'!$A:$C,2,FALSE),"")</f>
        <v/>
      </c>
      <c r="D159" s="24"/>
      <c r="E159" s="28"/>
      <c r="F159" s="26"/>
      <c r="G159" s="27"/>
      <c r="I159" s="100" t="str">
        <f t="shared" si="9"/>
        <v/>
      </c>
      <c r="J159" s="100" t="str">
        <f t="shared" si="10"/>
        <v/>
      </c>
      <c r="K159" s="105" t="str">
        <f>IF(ISBLANK($B159),"",MATCH($J159,SEFA!$K:$K,0))</f>
        <v/>
      </c>
      <c r="L159" s="105" t="str">
        <f>IF(ISBLANK($B159),"",MATCH($J159,'RECEIVED FROM NONSTATE'!$L:$L,0))</f>
        <v/>
      </c>
      <c r="M159" s="100" t="str">
        <f t="shared" si="11"/>
        <v/>
      </c>
    </row>
    <row r="160" spans="1:13">
      <c r="A160" s="118" t="str">
        <f t="shared" si="8"/>
        <v/>
      </c>
      <c r="B160" s="25"/>
      <c r="C160" s="105" t="str">
        <f>IF($B160&gt;0,VLOOKUP($B160,'ALN 070824'!$A:$C,2,FALSE),"")</f>
        <v/>
      </c>
      <c r="D160" s="24"/>
      <c r="E160" s="28"/>
      <c r="F160" s="26"/>
      <c r="G160" s="27"/>
      <c r="I160" s="100" t="str">
        <f t="shared" si="9"/>
        <v/>
      </c>
      <c r="J160" s="100" t="str">
        <f t="shared" si="10"/>
        <v/>
      </c>
      <c r="K160" s="105" t="str">
        <f>IF(ISBLANK($B160),"",MATCH($J160,SEFA!$K:$K,0))</f>
        <v/>
      </c>
      <c r="L160" s="105" t="str">
        <f>IF(ISBLANK($B160),"",MATCH($J160,'RECEIVED FROM NONSTATE'!$L:$L,0))</f>
        <v/>
      </c>
      <c r="M160" s="100" t="str">
        <f t="shared" si="11"/>
        <v/>
      </c>
    </row>
    <row r="161" spans="1:13">
      <c r="A161" s="118" t="str">
        <f t="shared" si="8"/>
        <v/>
      </c>
      <c r="B161" s="25"/>
      <c r="C161" s="105" t="str">
        <f>IF($B161&gt;0,VLOOKUP($B161,'ALN 070824'!$A:$C,2,FALSE),"")</f>
        <v/>
      </c>
      <c r="D161" s="24"/>
      <c r="E161" s="28"/>
      <c r="F161" s="26"/>
      <c r="G161" s="27"/>
      <c r="I161" s="100" t="str">
        <f t="shared" si="9"/>
        <v/>
      </c>
      <c r="J161" s="100" t="str">
        <f t="shared" si="10"/>
        <v/>
      </c>
      <c r="K161" s="105" t="str">
        <f>IF(ISBLANK($B161),"",MATCH($J161,SEFA!$K:$K,0))</f>
        <v/>
      </c>
      <c r="L161" s="105" t="str">
        <f>IF(ISBLANK($B161),"",MATCH($J161,'RECEIVED FROM NONSTATE'!$L:$L,0))</f>
        <v/>
      </c>
      <c r="M161" s="100" t="str">
        <f t="shared" si="11"/>
        <v/>
      </c>
    </row>
    <row r="162" spans="1:13">
      <c r="A162" s="118" t="str">
        <f t="shared" si="8"/>
        <v/>
      </c>
      <c r="B162" s="25"/>
      <c r="C162" s="105" t="str">
        <f>IF($B162&gt;0,VLOOKUP($B162,'ALN 070824'!$A:$C,2,FALSE),"")</f>
        <v/>
      </c>
      <c r="D162" s="24"/>
      <c r="E162" s="28"/>
      <c r="F162" s="26"/>
      <c r="G162" s="27"/>
      <c r="I162" s="100" t="str">
        <f t="shared" si="9"/>
        <v/>
      </c>
      <c r="J162" s="100" t="str">
        <f t="shared" si="10"/>
        <v/>
      </c>
      <c r="K162" s="105" t="str">
        <f>IF(ISBLANK($B162),"",MATCH($J162,SEFA!$K:$K,0))</f>
        <v/>
      </c>
      <c r="L162" s="105" t="str">
        <f>IF(ISBLANK($B162),"",MATCH($J162,'RECEIVED FROM NONSTATE'!$L:$L,0))</f>
        <v/>
      </c>
      <c r="M162" s="100" t="str">
        <f t="shared" si="11"/>
        <v/>
      </c>
    </row>
    <row r="163" spans="1:13">
      <c r="A163" s="118" t="str">
        <f t="shared" si="8"/>
        <v/>
      </c>
      <c r="B163" s="25"/>
      <c r="C163" s="105" t="str">
        <f>IF($B163&gt;0,VLOOKUP($B163,'ALN 070824'!$A:$C,2,FALSE),"")</f>
        <v/>
      </c>
      <c r="D163" s="24"/>
      <c r="E163" s="28"/>
      <c r="F163" s="26"/>
      <c r="G163" s="27"/>
      <c r="I163" s="100" t="str">
        <f t="shared" si="9"/>
        <v/>
      </c>
      <c r="J163" s="100" t="str">
        <f t="shared" si="10"/>
        <v/>
      </c>
      <c r="K163" s="105" t="str">
        <f>IF(ISBLANK($B163),"",MATCH($J163,SEFA!$K:$K,0))</f>
        <v/>
      </c>
      <c r="L163" s="105" t="str">
        <f>IF(ISBLANK($B163),"",MATCH($J163,'RECEIVED FROM NONSTATE'!$L:$L,0))</f>
        <v/>
      </c>
      <c r="M163" s="100" t="str">
        <f t="shared" si="11"/>
        <v/>
      </c>
    </row>
    <row r="164" spans="1:13">
      <c r="A164" s="118" t="str">
        <f t="shared" si="8"/>
        <v/>
      </c>
      <c r="B164" s="25"/>
      <c r="C164" s="105" t="str">
        <f>IF($B164&gt;0,VLOOKUP($B164,'ALN 070824'!$A:$C,2,FALSE),"")</f>
        <v/>
      </c>
      <c r="D164" s="24"/>
      <c r="E164" s="28"/>
      <c r="F164" s="26"/>
      <c r="G164" s="27"/>
      <c r="I164" s="100" t="str">
        <f t="shared" si="9"/>
        <v/>
      </c>
      <c r="J164" s="100" t="str">
        <f t="shared" si="10"/>
        <v/>
      </c>
      <c r="K164" s="105" t="str">
        <f>IF(ISBLANK($B164),"",MATCH($J164,SEFA!$K:$K,0))</f>
        <v/>
      </c>
      <c r="L164" s="105" t="str">
        <f>IF(ISBLANK($B164),"",MATCH($J164,'RECEIVED FROM NONSTATE'!$L:$L,0))</f>
        <v/>
      </c>
      <c r="M164" s="100" t="str">
        <f t="shared" si="11"/>
        <v/>
      </c>
    </row>
    <row r="165" spans="1:13">
      <c r="A165" s="118" t="str">
        <f t="shared" si="8"/>
        <v/>
      </c>
      <c r="B165" s="25"/>
      <c r="C165" s="105" t="str">
        <f>IF($B165&gt;0,VLOOKUP($B165,'ALN 070824'!$A:$C,2,FALSE),"")</f>
        <v/>
      </c>
      <c r="D165" s="24"/>
      <c r="E165" s="28"/>
      <c r="F165" s="26"/>
      <c r="G165" s="27"/>
      <c r="I165" s="100" t="str">
        <f t="shared" si="9"/>
        <v/>
      </c>
      <c r="J165" s="100" t="str">
        <f t="shared" si="10"/>
        <v/>
      </c>
      <c r="K165" s="105" t="str">
        <f>IF(ISBLANK($B165),"",MATCH($J165,SEFA!$K:$K,0))</f>
        <v/>
      </c>
      <c r="L165" s="105" t="str">
        <f>IF(ISBLANK($B165),"",MATCH($J165,'RECEIVED FROM NONSTATE'!$L:$L,0))</f>
        <v/>
      </c>
      <c r="M165" s="100" t="str">
        <f t="shared" si="11"/>
        <v/>
      </c>
    </row>
    <row r="166" spans="1:13">
      <c r="A166" s="118" t="str">
        <f t="shared" si="8"/>
        <v/>
      </c>
      <c r="B166" s="25"/>
      <c r="C166" s="105" t="str">
        <f>IF($B166&gt;0,VLOOKUP($B166,'ALN 070824'!$A:$C,2,FALSE),"")</f>
        <v/>
      </c>
      <c r="D166" s="24"/>
      <c r="E166" s="28"/>
      <c r="F166" s="26"/>
      <c r="G166" s="27"/>
      <c r="I166" s="100" t="str">
        <f t="shared" si="9"/>
        <v/>
      </c>
      <c r="J166" s="100" t="str">
        <f t="shared" si="10"/>
        <v/>
      </c>
      <c r="K166" s="105" t="str">
        <f>IF(ISBLANK($B166),"",MATCH($J166,SEFA!$K:$K,0))</f>
        <v/>
      </c>
      <c r="L166" s="105" t="str">
        <f>IF(ISBLANK($B166),"",MATCH($J166,'RECEIVED FROM NONSTATE'!$L:$L,0))</f>
        <v/>
      </c>
      <c r="M166" s="100" t="str">
        <f t="shared" si="11"/>
        <v/>
      </c>
    </row>
    <row r="167" spans="1:13">
      <c r="A167" s="118" t="str">
        <f t="shared" si="8"/>
        <v/>
      </c>
      <c r="B167" s="25"/>
      <c r="C167" s="105" t="str">
        <f>IF($B167&gt;0,VLOOKUP($B167,'ALN 070824'!$A:$C,2,FALSE),"")</f>
        <v/>
      </c>
      <c r="D167" s="24"/>
      <c r="E167" s="28"/>
      <c r="F167" s="26"/>
      <c r="G167" s="27"/>
      <c r="I167" s="100" t="str">
        <f t="shared" si="9"/>
        <v/>
      </c>
      <c r="J167" s="100" t="str">
        <f t="shared" si="10"/>
        <v/>
      </c>
      <c r="K167" s="105" t="str">
        <f>IF(ISBLANK($B167),"",MATCH($J167,SEFA!$K:$K,0))</f>
        <v/>
      </c>
      <c r="L167" s="105" t="str">
        <f>IF(ISBLANK($B167),"",MATCH($J167,'RECEIVED FROM NONSTATE'!$L:$L,0))</f>
        <v/>
      </c>
      <c r="M167" s="100" t="str">
        <f t="shared" si="11"/>
        <v/>
      </c>
    </row>
    <row r="168" spans="1:13">
      <c r="A168" s="118" t="str">
        <f t="shared" si="8"/>
        <v/>
      </c>
      <c r="B168" s="25"/>
      <c r="C168" s="105" t="str">
        <f>IF($B168&gt;0,VLOOKUP($B168,'ALN 070824'!$A:$C,2,FALSE),"")</f>
        <v/>
      </c>
      <c r="D168" s="24"/>
      <c r="E168" s="28"/>
      <c r="F168" s="26"/>
      <c r="G168" s="27"/>
      <c r="I168" s="100" t="str">
        <f t="shared" si="9"/>
        <v/>
      </c>
      <c r="J168" s="100" t="str">
        <f t="shared" si="10"/>
        <v/>
      </c>
      <c r="K168" s="105" t="str">
        <f>IF(ISBLANK($B168),"",MATCH($J168,SEFA!$K:$K,0))</f>
        <v/>
      </c>
      <c r="L168" s="105" t="str">
        <f>IF(ISBLANK($B168),"",MATCH($J168,'RECEIVED FROM NONSTATE'!$L:$L,0))</f>
        <v/>
      </c>
      <c r="M168" s="100" t="str">
        <f t="shared" si="11"/>
        <v/>
      </c>
    </row>
    <row r="169" spans="1:13">
      <c r="A169" s="118" t="str">
        <f t="shared" si="8"/>
        <v/>
      </c>
      <c r="B169" s="25"/>
      <c r="C169" s="105" t="str">
        <f>IF($B169&gt;0,VLOOKUP($B169,'ALN 070824'!$A:$C,2,FALSE),"")</f>
        <v/>
      </c>
      <c r="D169" s="24"/>
      <c r="E169" s="28"/>
      <c r="F169" s="26"/>
      <c r="G169" s="27"/>
      <c r="I169" s="100" t="str">
        <f t="shared" si="9"/>
        <v/>
      </c>
      <c r="J169" s="100" t="str">
        <f t="shared" si="10"/>
        <v/>
      </c>
      <c r="K169" s="105" t="str">
        <f>IF(ISBLANK($B169),"",MATCH($J169,SEFA!$K:$K,0))</f>
        <v/>
      </c>
      <c r="L169" s="105" t="str">
        <f>IF(ISBLANK($B169),"",MATCH($J169,'RECEIVED FROM NONSTATE'!$L:$L,0))</f>
        <v/>
      </c>
      <c r="M169" s="100" t="str">
        <f t="shared" si="11"/>
        <v/>
      </c>
    </row>
    <row r="170" spans="1:13">
      <c r="A170" s="118" t="str">
        <f t="shared" si="8"/>
        <v/>
      </c>
      <c r="B170" s="25"/>
      <c r="C170" s="105" t="str">
        <f>IF($B170&gt;0,VLOOKUP($B170,'ALN 070824'!$A:$C,2,FALSE),"")</f>
        <v/>
      </c>
      <c r="D170" s="24"/>
      <c r="E170" s="28"/>
      <c r="F170" s="26"/>
      <c r="G170" s="27"/>
      <c r="I170" s="100" t="str">
        <f t="shared" si="9"/>
        <v/>
      </c>
      <c r="J170" s="100" t="str">
        <f t="shared" si="10"/>
        <v/>
      </c>
      <c r="K170" s="105" t="str">
        <f>IF(ISBLANK($B170),"",MATCH($J170,SEFA!$K:$K,0))</f>
        <v/>
      </c>
      <c r="L170" s="105" t="str">
        <f>IF(ISBLANK($B170),"",MATCH($J170,'RECEIVED FROM NONSTATE'!$L:$L,0))</f>
        <v/>
      </c>
      <c r="M170" s="100" t="str">
        <f t="shared" si="11"/>
        <v/>
      </c>
    </row>
    <row r="171" spans="1:13">
      <c r="A171" s="118" t="str">
        <f t="shared" si="8"/>
        <v/>
      </c>
      <c r="B171" s="25"/>
      <c r="C171" s="105" t="str">
        <f>IF($B171&gt;0,VLOOKUP($B171,'ALN 070824'!$A:$C,2,FALSE),"")</f>
        <v/>
      </c>
      <c r="D171" s="24"/>
      <c r="E171" s="28"/>
      <c r="F171" s="26"/>
      <c r="G171" s="27"/>
      <c r="I171" s="100" t="str">
        <f t="shared" si="9"/>
        <v/>
      </c>
      <c r="J171" s="100" t="str">
        <f t="shared" si="10"/>
        <v/>
      </c>
      <c r="K171" s="105" t="str">
        <f>IF(ISBLANK($B171),"",MATCH($J171,SEFA!$K:$K,0))</f>
        <v/>
      </c>
      <c r="L171" s="105" t="str">
        <f>IF(ISBLANK($B171),"",MATCH($J171,'RECEIVED FROM NONSTATE'!$L:$L,0))</f>
        <v/>
      </c>
      <c r="M171" s="100" t="str">
        <f t="shared" si="11"/>
        <v/>
      </c>
    </row>
    <row r="172" spans="1:13">
      <c r="A172" s="118" t="str">
        <f t="shared" si="8"/>
        <v/>
      </c>
      <c r="B172" s="25"/>
      <c r="C172" s="105" t="str">
        <f>IF($B172&gt;0,VLOOKUP($B172,'ALN 070824'!$A:$C,2,FALSE),"")</f>
        <v/>
      </c>
      <c r="D172" s="24"/>
      <c r="E172" s="28"/>
      <c r="F172" s="26"/>
      <c r="G172" s="27"/>
      <c r="I172" s="100" t="str">
        <f t="shared" si="9"/>
        <v/>
      </c>
      <c r="J172" s="100" t="str">
        <f t="shared" si="10"/>
        <v/>
      </c>
      <c r="K172" s="105" t="str">
        <f>IF(ISBLANK($B172),"",MATCH($J172,SEFA!$K:$K,0))</f>
        <v/>
      </c>
      <c r="L172" s="105" t="str">
        <f>IF(ISBLANK($B172),"",MATCH($J172,'RECEIVED FROM NONSTATE'!$L:$L,0))</f>
        <v/>
      </c>
      <c r="M172" s="100" t="str">
        <f t="shared" si="11"/>
        <v/>
      </c>
    </row>
    <row r="173" spans="1:13">
      <c r="A173" s="118" t="str">
        <f t="shared" si="8"/>
        <v/>
      </c>
      <c r="B173" s="25"/>
      <c r="C173" s="105" t="str">
        <f>IF($B173&gt;0,VLOOKUP($B173,'ALN 070824'!$A:$C,2,FALSE),"")</f>
        <v/>
      </c>
      <c r="D173" s="24"/>
      <c r="E173" s="28"/>
      <c r="F173" s="26"/>
      <c r="G173" s="27"/>
      <c r="I173" s="100" t="str">
        <f t="shared" si="9"/>
        <v/>
      </c>
      <c r="J173" s="100" t="str">
        <f t="shared" si="10"/>
        <v/>
      </c>
      <c r="K173" s="105" t="str">
        <f>IF(ISBLANK($B173),"",MATCH($J173,SEFA!$K:$K,0))</f>
        <v/>
      </c>
      <c r="L173" s="105" t="str">
        <f>IF(ISBLANK($B173),"",MATCH($J173,'RECEIVED FROM NONSTATE'!$L:$L,0))</f>
        <v/>
      </c>
      <c r="M173" s="100" t="str">
        <f t="shared" si="11"/>
        <v/>
      </c>
    </row>
    <row r="174" spans="1:13">
      <c r="A174" s="118" t="str">
        <f t="shared" si="8"/>
        <v/>
      </c>
      <c r="B174" s="25"/>
      <c r="C174" s="105" t="str">
        <f>IF($B174&gt;0,VLOOKUP($B174,'ALN 070824'!$A:$C,2,FALSE),"")</f>
        <v/>
      </c>
      <c r="D174" s="24"/>
      <c r="E174" s="28"/>
      <c r="F174" s="26"/>
      <c r="G174" s="27"/>
      <c r="I174" s="100" t="str">
        <f t="shared" si="9"/>
        <v/>
      </c>
      <c r="J174" s="100" t="str">
        <f t="shared" si="10"/>
        <v/>
      </c>
      <c r="K174" s="105" t="str">
        <f>IF(ISBLANK($B174),"",MATCH($J174,SEFA!$K:$K,0))</f>
        <v/>
      </c>
      <c r="L174" s="105" t="str">
        <f>IF(ISBLANK($B174),"",MATCH($J174,'RECEIVED FROM NONSTATE'!$L:$L,0))</f>
        <v/>
      </c>
      <c r="M174" s="100" t="str">
        <f t="shared" si="11"/>
        <v/>
      </c>
    </row>
    <row r="175" spans="1:13">
      <c r="A175" s="118" t="str">
        <f t="shared" si="8"/>
        <v/>
      </c>
      <c r="B175" s="25"/>
      <c r="C175" s="105" t="str">
        <f>IF($B175&gt;0,VLOOKUP($B175,'ALN 070824'!$A:$C,2,FALSE),"")</f>
        <v/>
      </c>
      <c r="D175" s="24"/>
      <c r="E175" s="28"/>
      <c r="F175" s="26"/>
      <c r="G175" s="27"/>
      <c r="I175" s="100" t="str">
        <f t="shared" si="9"/>
        <v/>
      </c>
      <c r="J175" s="100" t="str">
        <f t="shared" si="10"/>
        <v/>
      </c>
      <c r="K175" s="105" t="str">
        <f>IF(ISBLANK($B175),"",MATCH($J175,SEFA!$K:$K,0))</f>
        <v/>
      </c>
      <c r="L175" s="105" t="str">
        <f>IF(ISBLANK($B175),"",MATCH($J175,'RECEIVED FROM NONSTATE'!$L:$L,0))</f>
        <v/>
      </c>
      <c r="M175" s="100" t="str">
        <f t="shared" si="11"/>
        <v/>
      </c>
    </row>
    <row r="176" spans="1:13">
      <c r="A176" s="118" t="str">
        <f t="shared" si="8"/>
        <v/>
      </c>
      <c r="B176" s="25"/>
      <c r="C176" s="105" t="str">
        <f>IF($B176&gt;0,VLOOKUP($B176,'ALN 070824'!$A:$C,2,FALSE),"")</f>
        <v/>
      </c>
      <c r="D176" s="24"/>
      <c r="E176" s="28"/>
      <c r="F176" s="26"/>
      <c r="G176" s="27"/>
      <c r="I176" s="100" t="str">
        <f t="shared" si="9"/>
        <v/>
      </c>
      <c r="J176" s="100" t="str">
        <f t="shared" si="10"/>
        <v/>
      </c>
      <c r="K176" s="105" t="str">
        <f>IF(ISBLANK($B176),"",MATCH($J176,SEFA!$K:$K,0))</f>
        <v/>
      </c>
      <c r="L176" s="105" t="str">
        <f>IF(ISBLANK($B176),"",MATCH($J176,'RECEIVED FROM NONSTATE'!$L:$L,0))</f>
        <v/>
      </c>
      <c r="M176" s="100" t="str">
        <f t="shared" si="11"/>
        <v/>
      </c>
    </row>
    <row r="177" spans="1:13">
      <c r="A177" s="118" t="str">
        <f t="shared" si="8"/>
        <v/>
      </c>
      <c r="B177" s="25"/>
      <c r="C177" s="105" t="str">
        <f>IF($B177&gt;0,VLOOKUP($B177,'ALN 070824'!$A:$C,2,FALSE),"")</f>
        <v/>
      </c>
      <c r="D177" s="24"/>
      <c r="E177" s="28"/>
      <c r="F177" s="26"/>
      <c r="G177" s="27"/>
      <c r="I177" s="100" t="str">
        <f t="shared" si="9"/>
        <v/>
      </c>
      <c r="J177" s="100" t="str">
        <f t="shared" si="10"/>
        <v/>
      </c>
      <c r="K177" s="105" t="str">
        <f>IF(ISBLANK($B177),"",MATCH($J177,SEFA!$K:$K,0))</f>
        <v/>
      </c>
      <c r="L177" s="105" t="str">
        <f>IF(ISBLANK($B177),"",MATCH($J177,'RECEIVED FROM NONSTATE'!$L:$L,0))</f>
        <v/>
      </c>
      <c r="M177" s="100" t="str">
        <f t="shared" si="11"/>
        <v/>
      </c>
    </row>
    <row r="178" spans="1:13">
      <c r="A178" s="118" t="str">
        <f t="shared" si="8"/>
        <v/>
      </c>
      <c r="B178" s="25"/>
      <c r="C178" s="105" t="str">
        <f>IF($B178&gt;0,VLOOKUP($B178,'ALN 070824'!$A:$C,2,FALSE),"")</f>
        <v/>
      </c>
      <c r="D178" s="24"/>
      <c r="E178" s="28"/>
      <c r="F178" s="26"/>
      <c r="G178" s="27"/>
      <c r="I178" s="100" t="str">
        <f t="shared" si="9"/>
        <v/>
      </c>
      <c r="J178" s="100" t="str">
        <f t="shared" si="10"/>
        <v/>
      </c>
      <c r="K178" s="105" t="str">
        <f>IF(ISBLANK($B178),"",MATCH($J178,SEFA!$K:$K,0))</f>
        <v/>
      </c>
      <c r="L178" s="105" t="str">
        <f>IF(ISBLANK($B178),"",MATCH($J178,'RECEIVED FROM NONSTATE'!$L:$L,0))</f>
        <v/>
      </c>
      <c r="M178" s="100" t="str">
        <f t="shared" si="11"/>
        <v/>
      </c>
    </row>
    <row r="179" spans="1:13">
      <c r="A179" s="118" t="str">
        <f t="shared" si="8"/>
        <v/>
      </c>
      <c r="B179" s="25"/>
      <c r="C179" s="105" t="str">
        <f>IF($B179&gt;0,VLOOKUP($B179,'ALN 070824'!$A:$C,2,FALSE),"")</f>
        <v/>
      </c>
      <c r="D179" s="24"/>
      <c r="E179" s="28"/>
      <c r="F179" s="26"/>
      <c r="G179" s="27"/>
      <c r="I179" s="100" t="str">
        <f t="shared" si="9"/>
        <v/>
      </c>
      <c r="J179" s="100" t="str">
        <f t="shared" si="10"/>
        <v/>
      </c>
      <c r="K179" s="105" t="str">
        <f>IF(ISBLANK($B179),"",MATCH($J179,SEFA!$K:$K,0))</f>
        <v/>
      </c>
      <c r="L179" s="105" t="str">
        <f>IF(ISBLANK($B179),"",MATCH($J179,'RECEIVED FROM NONSTATE'!$L:$L,0))</f>
        <v/>
      </c>
      <c r="M179" s="100" t="str">
        <f t="shared" si="11"/>
        <v/>
      </c>
    </row>
    <row r="180" spans="1:13">
      <c r="A180" s="118" t="str">
        <f t="shared" si="8"/>
        <v/>
      </c>
      <c r="B180" s="25"/>
      <c r="C180" s="105" t="str">
        <f>IF($B180&gt;0,VLOOKUP($B180,'ALN 070824'!$A:$C,2,FALSE),"")</f>
        <v/>
      </c>
      <c r="D180" s="24"/>
      <c r="E180" s="28"/>
      <c r="F180" s="26"/>
      <c r="G180" s="27"/>
      <c r="I180" s="100" t="str">
        <f t="shared" si="9"/>
        <v/>
      </c>
      <c r="J180" s="100" t="str">
        <f t="shared" si="10"/>
        <v/>
      </c>
      <c r="K180" s="105" t="str">
        <f>IF(ISBLANK($B180),"",MATCH($J180,SEFA!$K:$K,0))</f>
        <v/>
      </c>
      <c r="L180" s="105" t="str">
        <f>IF(ISBLANK($B180),"",MATCH($J180,'RECEIVED FROM NONSTATE'!$L:$L,0))</f>
        <v/>
      </c>
      <c r="M180" s="100" t="str">
        <f t="shared" si="11"/>
        <v/>
      </c>
    </row>
    <row r="181" spans="1:13">
      <c r="A181" s="118" t="str">
        <f t="shared" si="8"/>
        <v/>
      </c>
      <c r="B181" s="25"/>
      <c r="C181" s="105" t="str">
        <f>IF($B181&gt;0,VLOOKUP($B181,'ALN 070824'!$A:$C,2,FALSE),"")</f>
        <v/>
      </c>
      <c r="D181" s="24"/>
      <c r="E181" s="28"/>
      <c r="F181" s="26"/>
      <c r="G181" s="27"/>
      <c r="I181" s="100" t="str">
        <f t="shared" si="9"/>
        <v/>
      </c>
      <c r="J181" s="100" t="str">
        <f t="shared" si="10"/>
        <v/>
      </c>
      <c r="K181" s="105" t="str">
        <f>IF(ISBLANK($B181),"",MATCH($J181,SEFA!$K:$K,0))</f>
        <v/>
      </c>
      <c r="L181" s="105" t="str">
        <f>IF(ISBLANK($B181),"",MATCH($J181,'RECEIVED FROM NONSTATE'!$L:$L,0))</f>
        <v/>
      </c>
      <c r="M181" s="100" t="str">
        <f t="shared" si="11"/>
        <v/>
      </c>
    </row>
    <row r="182" spans="1:13">
      <c r="A182" s="118" t="str">
        <f t="shared" si="8"/>
        <v/>
      </c>
      <c r="B182" s="25"/>
      <c r="C182" s="105" t="str">
        <f>IF($B182&gt;0,VLOOKUP($B182,'ALN 070824'!$A:$C,2,FALSE),"")</f>
        <v/>
      </c>
      <c r="D182" s="24"/>
      <c r="E182" s="28"/>
      <c r="F182" s="26"/>
      <c r="G182" s="27"/>
      <c r="I182" s="100" t="str">
        <f t="shared" si="9"/>
        <v/>
      </c>
      <c r="J182" s="100" t="str">
        <f t="shared" si="10"/>
        <v/>
      </c>
      <c r="K182" s="105" t="str">
        <f>IF(ISBLANK($B182),"",MATCH($J182,SEFA!$K:$K,0))</f>
        <v/>
      </c>
      <c r="L182" s="105" t="str">
        <f>IF(ISBLANK($B182),"",MATCH($J182,'RECEIVED FROM NONSTATE'!$L:$L,0))</f>
        <v/>
      </c>
      <c r="M182" s="100" t="str">
        <f t="shared" si="11"/>
        <v/>
      </c>
    </row>
    <row r="183" spans="1:13">
      <c r="A183" s="118" t="str">
        <f t="shared" si="8"/>
        <v/>
      </c>
      <c r="B183" s="25"/>
      <c r="C183" s="105" t="str">
        <f>IF($B183&gt;0,VLOOKUP($B183,'ALN 070824'!$A:$C,2,FALSE),"")</f>
        <v/>
      </c>
      <c r="D183" s="24"/>
      <c r="E183" s="28"/>
      <c r="F183" s="26"/>
      <c r="G183" s="27"/>
      <c r="I183" s="100" t="str">
        <f t="shared" si="9"/>
        <v/>
      </c>
      <c r="J183" s="100" t="str">
        <f t="shared" si="10"/>
        <v/>
      </c>
      <c r="K183" s="105" t="str">
        <f>IF(ISBLANK($B183),"",MATCH($J183,SEFA!$K:$K,0))</f>
        <v/>
      </c>
      <c r="L183" s="105" t="str">
        <f>IF(ISBLANK($B183),"",MATCH($J183,'RECEIVED FROM NONSTATE'!$L:$L,0))</f>
        <v/>
      </c>
      <c r="M183" s="100" t="str">
        <f t="shared" si="11"/>
        <v/>
      </c>
    </row>
    <row r="184" spans="1:13">
      <c r="A184" s="118" t="str">
        <f t="shared" si="8"/>
        <v/>
      </c>
      <c r="B184" s="25"/>
      <c r="C184" s="105" t="str">
        <f>IF($B184&gt;0,VLOOKUP($B184,'ALN 070824'!$A:$C,2,FALSE),"")</f>
        <v/>
      </c>
      <c r="D184" s="24"/>
      <c r="E184" s="28"/>
      <c r="F184" s="26"/>
      <c r="G184" s="27"/>
      <c r="I184" s="100" t="str">
        <f t="shared" si="9"/>
        <v/>
      </c>
      <c r="J184" s="100" t="str">
        <f t="shared" si="10"/>
        <v/>
      </c>
      <c r="K184" s="105" t="str">
        <f>IF(ISBLANK($B184),"",MATCH($J184,SEFA!$K:$K,0))</f>
        <v/>
      </c>
      <c r="L184" s="105" t="str">
        <f>IF(ISBLANK($B184),"",MATCH($J184,'RECEIVED FROM NONSTATE'!$L:$L,0))</f>
        <v/>
      </c>
      <c r="M184" s="100" t="str">
        <f t="shared" si="11"/>
        <v/>
      </c>
    </row>
    <row r="185" spans="1:13">
      <c r="A185" s="118" t="str">
        <f t="shared" si="8"/>
        <v/>
      </c>
      <c r="B185" s="25"/>
      <c r="C185" s="105" t="str">
        <f>IF($B185&gt;0,VLOOKUP($B185,'ALN 070824'!$A:$C,2,FALSE),"")</f>
        <v/>
      </c>
      <c r="D185" s="24"/>
      <c r="E185" s="28"/>
      <c r="F185" s="26"/>
      <c r="G185" s="27"/>
      <c r="I185" s="100" t="str">
        <f t="shared" si="9"/>
        <v/>
      </c>
      <c r="J185" s="100" t="str">
        <f t="shared" si="10"/>
        <v/>
      </c>
      <c r="K185" s="105" t="str">
        <f>IF(ISBLANK($B185),"",MATCH($J185,SEFA!$K:$K,0))</f>
        <v/>
      </c>
      <c r="L185" s="105" t="str">
        <f>IF(ISBLANK($B185),"",MATCH($J185,'RECEIVED FROM NONSTATE'!$L:$L,0))</f>
        <v/>
      </c>
      <c r="M185" s="100" t="str">
        <f t="shared" si="11"/>
        <v/>
      </c>
    </row>
    <row r="186" spans="1:13">
      <c r="A186" s="118" t="str">
        <f t="shared" si="8"/>
        <v/>
      </c>
      <c r="B186" s="25"/>
      <c r="C186" s="105" t="str">
        <f>IF($B186&gt;0,VLOOKUP($B186,'ALN 070824'!$A:$C,2,FALSE),"")</f>
        <v/>
      </c>
      <c r="D186" s="24"/>
      <c r="E186" s="28"/>
      <c r="F186" s="26"/>
      <c r="G186" s="27"/>
      <c r="I186" s="100" t="str">
        <f t="shared" si="9"/>
        <v/>
      </c>
      <c r="J186" s="100" t="str">
        <f t="shared" si="10"/>
        <v/>
      </c>
      <c r="K186" s="105" t="str">
        <f>IF(ISBLANK($B186),"",MATCH($J186,SEFA!$K:$K,0))</f>
        <v/>
      </c>
      <c r="L186" s="105" t="str">
        <f>IF(ISBLANK($B186),"",MATCH($J186,'RECEIVED FROM NONSTATE'!$L:$L,0))</f>
        <v/>
      </c>
      <c r="M186" s="100" t="str">
        <f t="shared" si="11"/>
        <v/>
      </c>
    </row>
    <row r="187" spans="1:13">
      <c r="A187" s="118" t="str">
        <f t="shared" si="8"/>
        <v/>
      </c>
      <c r="B187" s="25"/>
      <c r="C187" s="105" t="str">
        <f>IF($B187&gt;0,VLOOKUP($B187,'ALN 070824'!$A:$C,2,FALSE),"")</f>
        <v/>
      </c>
      <c r="D187" s="24"/>
      <c r="E187" s="28"/>
      <c r="F187" s="26"/>
      <c r="G187" s="27"/>
      <c r="I187" s="100" t="str">
        <f t="shared" si="9"/>
        <v/>
      </c>
      <c r="J187" s="100" t="str">
        <f t="shared" si="10"/>
        <v/>
      </c>
      <c r="K187" s="105" t="str">
        <f>IF(ISBLANK($B187),"",MATCH($J187,SEFA!$K:$K,0))</f>
        <v/>
      </c>
      <c r="L187" s="105" t="str">
        <f>IF(ISBLANK($B187),"",MATCH($J187,'RECEIVED FROM NONSTATE'!$L:$L,0))</f>
        <v/>
      </c>
      <c r="M187" s="100" t="str">
        <f t="shared" si="11"/>
        <v/>
      </c>
    </row>
    <row r="188" spans="1:13">
      <c r="A188" s="118" t="str">
        <f t="shared" si="8"/>
        <v/>
      </c>
      <c r="B188" s="25"/>
      <c r="C188" s="105" t="str">
        <f>IF($B188&gt;0,VLOOKUP($B188,'ALN 070824'!$A:$C,2,FALSE),"")</f>
        <v/>
      </c>
      <c r="D188" s="24"/>
      <c r="E188" s="28"/>
      <c r="F188" s="26"/>
      <c r="G188" s="27"/>
      <c r="I188" s="100" t="str">
        <f t="shared" si="9"/>
        <v/>
      </c>
      <c r="J188" s="100" t="str">
        <f t="shared" si="10"/>
        <v/>
      </c>
      <c r="K188" s="105" t="str">
        <f>IF(ISBLANK($B188),"",MATCH($J188,SEFA!$K:$K,0))</f>
        <v/>
      </c>
      <c r="L188" s="105" t="str">
        <f>IF(ISBLANK($B188),"",MATCH($J188,'RECEIVED FROM NONSTATE'!$L:$L,0))</f>
        <v/>
      </c>
      <c r="M188" s="100" t="str">
        <f t="shared" si="11"/>
        <v/>
      </c>
    </row>
    <row r="189" spans="1:13">
      <c r="A189" s="118" t="str">
        <f t="shared" si="8"/>
        <v/>
      </c>
      <c r="B189" s="25"/>
      <c r="C189" s="105" t="str">
        <f>IF($B189&gt;0,VLOOKUP($B189,'ALN 070824'!$A:$C,2,FALSE),"")</f>
        <v/>
      </c>
      <c r="D189" s="24"/>
      <c r="E189" s="28"/>
      <c r="F189" s="26"/>
      <c r="G189" s="27"/>
      <c r="I189" s="100" t="str">
        <f t="shared" si="9"/>
        <v/>
      </c>
      <c r="J189" s="100" t="str">
        <f t="shared" si="10"/>
        <v/>
      </c>
      <c r="K189" s="105" t="str">
        <f>IF(ISBLANK($B189),"",MATCH($J189,SEFA!$K:$K,0))</f>
        <v/>
      </c>
      <c r="L189" s="105" t="str">
        <f>IF(ISBLANK($B189),"",MATCH($J189,'RECEIVED FROM NONSTATE'!$L:$L,0))</f>
        <v/>
      </c>
      <c r="M189" s="100" t="str">
        <f t="shared" si="11"/>
        <v/>
      </c>
    </row>
    <row r="190" spans="1:13">
      <c r="A190" s="118" t="str">
        <f t="shared" si="8"/>
        <v/>
      </c>
      <c r="B190" s="25"/>
      <c r="C190" s="105" t="str">
        <f>IF($B190&gt;0,VLOOKUP($B190,'ALN 070824'!$A:$C,2,FALSE),"")</f>
        <v/>
      </c>
      <c r="D190" s="24"/>
      <c r="E190" s="28"/>
      <c r="F190" s="26"/>
      <c r="G190" s="27"/>
      <c r="I190" s="100" t="str">
        <f t="shared" si="9"/>
        <v/>
      </c>
      <c r="J190" s="100" t="str">
        <f t="shared" si="10"/>
        <v/>
      </c>
      <c r="K190" s="105" t="str">
        <f>IF(ISBLANK($B190),"",MATCH($J190,SEFA!$K:$K,0))</f>
        <v/>
      </c>
      <c r="L190" s="105" t="str">
        <f>IF(ISBLANK($B190),"",MATCH($J190,'RECEIVED FROM NONSTATE'!$L:$L,0))</f>
        <v/>
      </c>
      <c r="M190" s="100" t="str">
        <f t="shared" si="11"/>
        <v/>
      </c>
    </row>
    <row r="191" spans="1:13">
      <c r="A191" s="118" t="str">
        <f t="shared" si="8"/>
        <v/>
      </c>
      <c r="B191" s="25"/>
      <c r="C191" s="105" t="str">
        <f>IF($B191&gt;0,VLOOKUP($B191,'ALN 070824'!$A:$C,2,FALSE),"")</f>
        <v/>
      </c>
      <c r="D191" s="24"/>
      <c r="E191" s="28"/>
      <c r="F191" s="26"/>
      <c r="G191" s="27"/>
      <c r="I191" s="100" t="str">
        <f t="shared" si="9"/>
        <v/>
      </c>
      <c r="J191" s="100" t="str">
        <f t="shared" si="10"/>
        <v/>
      </c>
      <c r="K191" s="105" t="str">
        <f>IF(ISBLANK($B191),"",MATCH($J191,SEFA!$K:$K,0))</f>
        <v/>
      </c>
      <c r="L191" s="105" t="str">
        <f>IF(ISBLANK($B191),"",MATCH($J191,'RECEIVED FROM NONSTATE'!$L:$L,0))</f>
        <v/>
      </c>
      <c r="M191" s="100" t="str">
        <f t="shared" si="11"/>
        <v/>
      </c>
    </row>
    <row r="192" spans="1:13">
      <c r="A192" s="118" t="str">
        <f t="shared" si="8"/>
        <v/>
      </c>
      <c r="B192" s="25"/>
      <c r="C192" s="105" t="str">
        <f>IF($B192&gt;0,VLOOKUP($B192,'ALN 070824'!$A:$C,2,FALSE),"")</f>
        <v/>
      </c>
      <c r="D192" s="24"/>
      <c r="E192" s="28"/>
      <c r="F192" s="26"/>
      <c r="G192" s="27"/>
      <c r="I192" s="100" t="str">
        <f t="shared" si="9"/>
        <v/>
      </c>
      <c r="J192" s="100" t="str">
        <f t="shared" si="10"/>
        <v/>
      </c>
      <c r="K192" s="105" t="str">
        <f>IF(ISBLANK($B192),"",MATCH($J192,SEFA!$K:$K,0))</f>
        <v/>
      </c>
      <c r="L192" s="105" t="str">
        <f>IF(ISBLANK($B192),"",MATCH($J192,'RECEIVED FROM NONSTATE'!$L:$L,0))</f>
        <v/>
      </c>
      <c r="M192" s="100" t="str">
        <f t="shared" si="11"/>
        <v/>
      </c>
    </row>
    <row r="193" spans="1:13">
      <c r="A193" s="118" t="str">
        <f t="shared" si="8"/>
        <v/>
      </c>
      <c r="B193" s="25"/>
      <c r="C193" s="105" t="str">
        <f>IF($B193&gt;0,VLOOKUP($B193,'ALN 070824'!$A:$C,2,FALSE),"")</f>
        <v/>
      </c>
      <c r="D193" s="24"/>
      <c r="E193" s="28"/>
      <c r="F193" s="26"/>
      <c r="G193" s="27"/>
      <c r="I193" s="100" t="str">
        <f t="shared" si="9"/>
        <v/>
      </c>
      <c r="J193" s="100" t="str">
        <f t="shared" si="10"/>
        <v/>
      </c>
      <c r="K193" s="105" t="str">
        <f>IF(ISBLANK($B193),"",MATCH($J193,SEFA!$K:$K,0))</f>
        <v/>
      </c>
      <c r="L193" s="105" t="str">
        <f>IF(ISBLANK($B193),"",MATCH($J193,'RECEIVED FROM NONSTATE'!$L:$L,0))</f>
        <v/>
      </c>
      <c r="M193" s="100" t="str">
        <f t="shared" si="11"/>
        <v/>
      </c>
    </row>
    <row r="194" spans="1:13">
      <c r="A194" s="118" t="str">
        <f t="shared" si="8"/>
        <v/>
      </c>
      <c r="B194" s="25"/>
      <c r="C194" s="105" t="str">
        <f>IF($B194&gt;0,VLOOKUP($B194,'ALN 070824'!$A:$C,2,FALSE),"")</f>
        <v/>
      </c>
      <c r="D194" s="24"/>
      <c r="E194" s="28"/>
      <c r="F194" s="26"/>
      <c r="G194" s="27"/>
      <c r="I194" s="100" t="str">
        <f t="shared" si="9"/>
        <v/>
      </c>
      <c r="J194" s="100" t="str">
        <f t="shared" si="10"/>
        <v/>
      </c>
      <c r="K194" s="105" t="str">
        <f>IF(ISBLANK($B194),"",MATCH($J194,SEFA!$K:$K,0))</f>
        <v/>
      </c>
      <c r="L194" s="105" t="str">
        <f>IF(ISBLANK($B194),"",MATCH($J194,'RECEIVED FROM NONSTATE'!$L:$L,0))</f>
        <v/>
      </c>
      <c r="M194" s="100" t="str">
        <f t="shared" si="11"/>
        <v/>
      </c>
    </row>
    <row r="195" spans="1:13">
      <c r="A195" s="118" t="str">
        <f t="shared" si="8"/>
        <v/>
      </c>
      <c r="B195" s="25"/>
      <c r="C195" s="105" t="str">
        <f>IF($B195&gt;0,VLOOKUP($B195,'ALN 070824'!$A:$C,2,FALSE),"")</f>
        <v/>
      </c>
      <c r="D195" s="24"/>
      <c r="E195" s="28"/>
      <c r="F195" s="26"/>
      <c r="G195" s="27"/>
      <c r="I195" s="100" t="str">
        <f t="shared" si="9"/>
        <v/>
      </c>
      <c r="J195" s="100" t="str">
        <f t="shared" si="10"/>
        <v/>
      </c>
      <c r="K195" s="105" t="str">
        <f>IF(ISBLANK($B195),"",MATCH($J195,SEFA!$K:$K,0))</f>
        <v/>
      </c>
      <c r="L195" s="105" t="str">
        <f>IF(ISBLANK($B195),"",MATCH($J195,'RECEIVED FROM NONSTATE'!$L:$L,0))</f>
        <v/>
      </c>
      <c r="M195" s="100" t="str">
        <f t="shared" si="11"/>
        <v/>
      </c>
    </row>
    <row r="196" spans="1:13">
      <c r="A196" s="118" t="str">
        <f t="shared" si="8"/>
        <v/>
      </c>
      <c r="B196" s="25"/>
      <c r="C196" s="105" t="str">
        <f>IF($B196&gt;0,VLOOKUP($B196,'ALN 070824'!$A:$C,2,FALSE),"")</f>
        <v/>
      </c>
      <c r="D196" s="24"/>
      <c r="E196" s="28"/>
      <c r="F196" s="26"/>
      <c r="G196" s="27"/>
      <c r="I196" s="100" t="str">
        <f t="shared" si="9"/>
        <v/>
      </c>
      <c r="J196" s="100" t="str">
        <f t="shared" si="10"/>
        <v/>
      </c>
      <c r="K196" s="105" t="str">
        <f>IF(ISBLANK($B196),"",MATCH($J196,SEFA!$K:$K,0))</f>
        <v/>
      </c>
      <c r="L196" s="105" t="str">
        <f>IF(ISBLANK($B196),"",MATCH($J196,'RECEIVED FROM NONSTATE'!$L:$L,0))</f>
        <v/>
      </c>
      <c r="M196" s="100" t="str">
        <f t="shared" si="11"/>
        <v/>
      </c>
    </row>
    <row r="197" spans="1:13">
      <c r="A197" s="118" t="str">
        <f t="shared" si="8"/>
        <v/>
      </c>
      <c r="B197" s="25"/>
      <c r="C197" s="105" t="str">
        <f>IF($B197&gt;0,VLOOKUP($B197,'ALN 070824'!$A:$C,2,FALSE),"")</f>
        <v/>
      </c>
      <c r="D197" s="24"/>
      <c r="E197" s="28"/>
      <c r="F197" s="26"/>
      <c r="G197" s="27"/>
      <c r="I197" s="100" t="str">
        <f t="shared" si="9"/>
        <v/>
      </c>
      <c r="J197" s="100" t="str">
        <f t="shared" si="10"/>
        <v/>
      </c>
      <c r="K197" s="105" t="str">
        <f>IF(ISBLANK($B197),"",MATCH($J197,SEFA!$K:$K,0))</f>
        <v/>
      </c>
      <c r="L197" s="105" t="str">
        <f>IF(ISBLANK($B197),"",MATCH($J197,'RECEIVED FROM NONSTATE'!$L:$L,0))</f>
        <v/>
      </c>
      <c r="M197" s="100" t="str">
        <f t="shared" si="11"/>
        <v/>
      </c>
    </row>
    <row r="198" spans="1:13">
      <c r="A198" s="118" t="str">
        <f t="shared" si="8"/>
        <v/>
      </c>
      <c r="B198" s="25"/>
      <c r="C198" s="105" t="str">
        <f>IF($B198&gt;0,VLOOKUP($B198,'ALN 070824'!$A:$C,2,FALSE),"")</f>
        <v/>
      </c>
      <c r="D198" s="24"/>
      <c r="E198" s="28"/>
      <c r="F198" s="26"/>
      <c r="G198" s="27"/>
      <c r="I198" s="100" t="str">
        <f t="shared" si="9"/>
        <v/>
      </c>
      <c r="J198" s="100" t="str">
        <f t="shared" si="10"/>
        <v/>
      </c>
      <c r="K198" s="105" t="str">
        <f>IF(ISBLANK($B198),"",MATCH($J198,SEFA!$K:$K,0))</f>
        <v/>
      </c>
      <c r="L198" s="105" t="str">
        <f>IF(ISBLANK($B198),"",MATCH($J198,'RECEIVED FROM NONSTATE'!$L:$L,0))</f>
        <v/>
      </c>
      <c r="M198" s="100" t="str">
        <f t="shared" si="11"/>
        <v/>
      </c>
    </row>
    <row r="199" spans="1:13">
      <c r="A199" s="118" t="str">
        <f t="shared" si="8"/>
        <v/>
      </c>
      <c r="B199" s="25"/>
      <c r="C199" s="105" t="str">
        <f>IF($B199&gt;0,VLOOKUP($B199,'ALN 070824'!$A:$C,2,FALSE),"")</f>
        <v/>
      </c>
      <c r="D199" s="24"/>
      <c r="E199" s="28"/>
      <c r="F199" s="26"/>
      <c r="G199" s="27"/>
      <c r="I199" s="100" t="str">
        <f t="shared" si="9"/>
        <v/>
      </c>
      <c r="J199" s="100" t="str">
        <f t="shared" si="10"/>
        <v/>
      </c>
      <c r="K199" s="105" t="str">
        <f>IF(ISBLANK($B199),"",MATCH($J199,SEFA!$K:$K,0))</f>
        <v/>
      </c>
      <c r="L199" s="105" t="str">
        <f>IF(ISBLANK($B199),"",MATCH($J199,'RECEIVED FROM NONSTATE'!$L:$L,0))</f>
        <v/>
      </c>
      <c r="M199" s="100" t="str">
        <f t="shared" si="11"/>
        <v/>
      </c>
    </row>
    <row r="200" spans="1:13">
      <c r="A200" s="118" t="str">
        <f t="shared" si="8"/>
        <v/>
      </c>
      <c r="B200" s="25"/>
      <c r="C200" s="105" t="str">
        <f>IF($B200&gt;0,VLOOKUP($B200,'ALN 070824'!$A:$C,2,FALSE),"")</f>
        <v/>
      </c>
      <c r="D200" s="24"/>
      <c r="E200" s="28"/>
      <c r="F200" s="26"/>
      <c r="G200" s="27"/>
      <c r="I200" s="100" t="str">
        <f t="shared" si="9"/>
        <v/>
      </c>
      <c r="J200" s="100" t="str">
        <f t="shared" si="10"/>
        <v/>
      </c>
      <c r="K200" s="105" t="str">
        <f>IF(ISBLANK($B200),"",MATCH($J200,SEFA!$K:$K,0))</f>
        <v/>
      </c>
      <c r="L200" s="105" t="str">
        <f>IF(ISBLANK($B200),"",MATCH($J200,'RECEIVED FROM NONSTATE'!$L:$L,0))</f>
        <v/>
      </c>
      <c r="M200" s="100" t="str">
        <f t="shared" si="11"/>
        <v/>
      </c>
    </row>
    <row r="201" spans="1:13">
      <c r="A201" s="118" t="str">
        <f t="shared" ref="A201:A264" si="12">IF($B201=0,"",$B$2)</f>
        <v/>
      </c>
      <c r="B201" s="25"/>
      <c r="C201" s="105" t="str">
        <f>IF($B201&gt;0,VLOOKUP($B201,'ALN 070824'!$A:$C,2,FALSE),"")</f>
        <v/>
      </c>
      <c r="D201" s="24"/>
      <c r="E201" s="28"/>
      <c r="F201" s="26"/>
      <c r="G201" s="27"/>
      <c r="I201" s="100" t="str">
        <f t="shared" ref="I201:I264" si="13">IF(OR($B201="84.425",$B201="84.032"),"Please complete the ALN with alpha character.",IFERROR(IF(AND($C201="Other Assistance",ISBLANK($F201)),"Program Name required, please provide the Other ID Number (if applicable).",""),""))</f>
        <v/>
      </c>
      <c r="J201" s="100" t="str">
        <f t="shared" ref="J201:J264" si="14">CONCATENATE($B201,$E201)</f>
        <v/>
      </c>
      <c r="K201" s="105" t="str">
        <f>IF(ISBLANK($B201),"",MATCH($J201,SEFA!$K:$K,0))</f>
        <v/>
      </c>
      <c r="L201" s="105" t="str">
        <f>IF(ISBLANK($B201),"",MATCH($J201,'RECEIVED FROM NONSTATE'!$L:$L,0))</f>
        <v/>
      </c>
      <c r="M201" s="100" t="str">
        <f t="shared" ref="M201:M264" si="15">CONCATENATE($B201,$E201,$F201,$G201)</f>
        <v/>
      </c>
    </row>
    <row r="202" spans="1:13">
      <c r="A202" s="118" t="str">
        <f t="shared" si="12"/>
        <v/>
      </c>
      <c r="B202" s="25"/>
      <c r="C202" s="105" t="str">
        <f>IF($B202&gt;0,VLOOKUP($B202,'ALN 070824'!$A:$C,2,FALSE),"")</f>
        <v/>
      </c>
      <c r="D202" s="24"/>
      <c r="E202" s="28"/>
      <c r="F202" s="26"/>
      <c r="G202" s="27"/>
      <c r="I202" s="100" t="str">
        <f t="shared" si="13"/>
        <v/>
      </c>
      <c r="J202" s="100" t="str">
        <f t="shared" si="14"/>
        <v/>
      </c>
      <c r="K202" s="105" t="str">
        <f>IF(ISBLANK($B202),"",MATCH($J202,SEFA!$K:$K,0))</f>
        <v/>
      </c>
      <c r="L202" s="105" t="str">
        <f>IF(ISBLANK($B202),"",MATCH($J202,'RECEIVED FROM NONSTATE'!$L:$L,0))</f>
        <v/>
      </c>
      <c r="M202" s="100" t="str">
        <f t="shared" si="15"/>
        <v/>
      </c>
    </row>
    <row r="203" spans="1:13">
      <c r="A203" s="118" t="str">
        <f t="shared" si="12"/>
        <v/>
      </c>
      <c r="B203" s="25"/>
      <c r="C203" s="105" t="str">
        <f>IF($B203&gt;0,VLOOKUP($B203,'ALN 070824'!$A:$C,2,FALSE),"")</f>
        <v/>
      </c>
      <c r="D203" s="24"/>
      <c r="E203" s="28"/>
      <c r="F203" s="26"/>
      <c r="G203" s="27"/>
      <c r="I203" s="100" t="str">
        <f t="shared" si="13"/>
        <v/>
      </c>
      <c r="J203" s="100" t="str">
        <f t="shared" si="14"/>
        <v/>
      </c>
      <c r="K203" s="105" t="str">
        <f>IF(ISBLANK($B203),"",MATCH($J203,SEFA!$K:$K,0))</f>
        <v/>
      </c>
      <c r="L203" s="105" t="str">
        <f>IF(ISBLANK($B203),"",MATCH($J203,'RECEIVED FROM NONSTATE'!$L:$L,0))</f>
        <v/>
      </c>
      <c r="M203" s="100" t="str">
        <f t="shared" si="15"/>
        <v/>
      </c>
    </row>
    <row r="204" spans="1:13">
      <c r="A204" s="118" t="str">
        <f t="shared" si="12"/>
        <v/>
      </c>
      <c r="B204" s="25"/>
      <c r="C204" s="105" t="str">
        <f>IF($B204&gt;0,VLOOKUP($B204,'ALN 070824'!$A:$C,2,FALSE),"")</f>
        <v/>
      </c>
      <c r="D204" s="24"/>
      <c r="E204" s="28"/>
      <c r="F204" s="26"/>
      <c r="G204" s="27"/>
      <c r="I204" s="100" t="str">
        <f t="shared" si="13"/>
        <v/>
      </c>
      <c r="J204" s="100" t="str">
        <f t="shared" si="14"/>
        <v/>
      </c>
      <c r="K204" s="105" t="str">
        <f>IF(ISBLANK($B204),"",MATCH($J204,SEFA!$K:$K,0))</f>
        <v/>
      </c>
      <c r="L204" s="105" t="str">
        <f>IF(ISBLANK($B204),"",MATCH($J204,'RECEIVED FROM NONSTATE'!$L:$L,0))</f>
        <v/>
      </c>
      <c r="M204" s="100" t="str">
        <f t="shared" si="15"/>
        <v/>
      </c>
    </row>
    <row r="205" spans="1:13">
      <c r="A205" s="118" t="str">
        <f t="shared" si="12"/>
        <v/>
      </c>
      <c r="B205" s="25"/>
      <c r="C205" s="105" t="str">
        <f>IF($B205&gt;0,VLOOKUP($B205,'ALN 070824'!$A:$C,2,FALSE),"")</f>
        <v/>
      </c>
      <c r="D205" s="24"/>
      <c r="E205" s="28"/>
      <c r="F205" s="26"/>
      <c r="G205" s="27"/>
      <c r="I205" s="100" t="str">
        <f t="shared" si="13"/>
        <v/>
      </c>
      <c r="J205" s="100" t="str">
        <f t="shared" si="14"/>
        <v/>
      </c>
      <c r="K205" s="105" t="str">
        <f>IF(ISBLANK($B205),"",MATCH($J205,SEFA!$K:$K,0))</f>
        <v/>
      </c>
      <c r="L205" s="105" t="str">
        <f>IF(ISBLANK($B205),"",MATCH($J205,'RECEIVED FROM NONSTATE'!$L:$L,0))</f>
        <v/>
      </c>
      <c r="M205" s="100" t="str">
        <f t="shared" si="15"/>
        <v/>
      </c>
    </row>
    <row r="206" spans="1:13">
      <c r="A206" s="118" t="str">
        <f t="shared" si="12"/>
        <v/>
      </c>
      <c r="B206" s="25"/>
      <c r="C206" s="105" t="str">
        <f>IF($B206&gt;0,VLOOKUP($B206,'ALN 070824'!$A:$C,2,FALSE),"")</f>
        <v/>
      </c>
      <c r="D206" s="24"/>
      <c r="E206" s="28"/>
      <c r="F206" s="26"/>
      <c r="G206" s="27"/>
      <c r="I206" s="100" t="str">
        <f t="shared" si="13"/>
        <v/>
      </c>
      <c r="J206" s="100" t="str">
        <f t="shared" si="14"/>
        <v/>
      </c>
      <c r="K206" s="105" t="str">
        <f>IF(ISBLANK($B206),"",MATCH($J206,SEFA!$K:$K,0))</f>
        <v/>
      </c>
      <c r="L206" s="105" t="str">
        <f>IF(ISBLANK($B206),"",MATCH($J206,'RECEIVED FROM NONSTATE'!$L:$L,0))</f>
        <v/>
      </c>
      <c r="M206" s="100" t="str">
        <f t="shared" si="15"/>
        <v/>
      </c>
    </row>
    <row r="207" spans="1:13">
      <c r="A207" s="118" t="str">
        <f t="shared" si="12"/>
        <v/>
      </c>
      <c r="B207" s="25"/>
      <c r="C207" s="105" t="str">
        <f>IF($B207&gt;0,VLOOKUP($B207,'ALN 070824'!$A:$C,2,FALSE),"")</f>
        <v/>
      </c>
      <c r="D207" s="24"/>
      <c r="E207" s="28"/>
      <c r="F207" s="26"/>
      <c r="G207" s="27"/>
      <c r="I207" s="100" t="str">
        <f t="shared" si="13"/>
        <v/>
      </c>
      <c r="J207" s="100" t="str">
        <f t="shared" si="14"/>
        <v/>
      </c>
      <c r="K207" s="105" t="str">
        <f>IF(ISBLANK($B207),"",MATCH($J207,SEFA!$K:$K,0))</f>
        <v/>
      </c>
      <c r="L207" s="105" t="str">
        <f>IF(ISBLANK($B207),"",MATCH($J207,'RECEIVED FROM NONSTATE'!$L:$L,0))</f>
        <v/>
      </c>
      <c r="M207" s="100" t="str">
        <f t="shared" si="15"/>
        <v/>
      </c>
    </row>
    <row r="208" spans="1:13">
      <c r="A208" s="118" t="str">
        <f t="shared" si="12"/>
        <v/>
      </c>
      <c r="B208" s="25"/>
      <c r="C208" s="105" t="str">
        <f>IF($B208&gt;0,VLOOKUP($B208,'ALN 070824'!$A:$C,2,FALSE),"")</f>
        <v/>
      </c>
      <c r="D208" s="24"/>
      <c r="E208" s="28"/>
      <c r="F208" s="26"/>
      <c r="G208" s="27"/>
      <c r="I208" s="100" t="str">
        <f t="shared" si="13"/>
        <v/>
      </c>
      <c r="J208" s="100" t="str">
        <f t="shared" si="14"/>
        <v/>
      </c>
      <c r="K208" s="105" t="str">
        <f>IF(ISBLANK($B208),"",MATCH($J208,SEFA!$K:$K,0))</f>
        <v/>
      </c>
      <c r="L208" s="105" t="str">
        <f>IF(ISBLANK($B208),"",MATCH($J208,'RECEIVED FROM NONSTATE'!$L:$L,0))</f>
        <v/>
      </c>
      <c r="M208" s="100" t="str">
        <f t="shared" si="15"/>
        <v/>
      </c>
    </row>
    <row r="209" spans="1:13">
      <c r="A209" s="118" t="str">
        <f t="shared" si="12"/>
        <v/>
      </c>
      <c r="B209" s="25"/>
      <c r="C209" s="105" t="str">
        <f>IF($B209&gt;0,VLOOKUP($B209,'ALN 070824'!$A:$C,2,FALSE),"")</f>
        <v/>
      </c>
      <c r="D209" s="24"/>
      <c r="E209" s="28"/>
      <c r="F209" s="26"/>
      <c r="G209" s="27"/>
      <c r="I209" s="100" t="str">
        <f t="shared" si="13"/>
        <v/>
      </c>
      <c r="J209" s="100" t="str">
        <f t="shared" si="14"/>
        <v/>
      </c>
      <c r="K209" s="105" t="str">
        <f>IF(ISBLANK($B209),"",MATCH($J209,SEFA!$K:$K,0))</f>
        <v/>
      </c>
      <c r="L209" s="105" t="str">
        <f>IF(ISBLANK($B209),"",MATCH($J209,'RECEIVED FROM NONSTATE'!$L:$L,0))</f>
        <v/>
      </c>
      <c r="M209" s="100" t="str">
        <f t="shared" si="15"/>
        <v/>
      </c>
    </row>
    <row r="210" spans="1:13">
      <c r="A210" s="118" t="str">
        <f t="shared" si="12"/>
        <v/>
      </c>
      <c r="B210" s="25"/>
      <c r="C210" s="105" t="str">
        <f>IF($B210&gt;0,VLOOKUP($B210,'ALN 070824'!$A:$C,2,FALSE),"")</f>
        <v/>
      </c>
      <c r="D210" s="24"/>
      <c r="E210" s="28"/>
      <c r="F210" s="26"/>
      <c r="G210" s="27"/>
      <c r="I210" s="100" t="str">
        <f t="shared" si="13"/>
        <v/>
      </c>
      <c r="J210" s="100" t="str">
        <f t="shared" si="14"/>
        <v/>
      </c>
      <c r="K210" s="105" t="str">
        <f>IF(ISBLANK($B210),"",MATCH($J210,SEFA!$K:$K,0))</f>
        <v/>
      </c>
      <c r="L210" s="105" t="str">
        <f>IF(ISBLANK($B210),"",MATCH($J210,'RECEIVED FROM NONSTATE'!$L:$L,0))</f>
        <v/>
      </c>
      <c r="M210" s="100" t="str">
        <f t="shared" si="15"/>
        <v/>
      </c>
    </row>
    <row r="211" spans="1:13">
      <c r="A211" s="118" t="str">
        <f t="shared" si="12"/>
        <v/>
      </c>
      <c r="B211" s="25"/>
      <c r="C211" s="105" t="str">
        <f>IF($B211&gt;0,VLOOKUP($B211,'ALN 070824'!$A:$C,2,FALSE),"")</f>
        <v/>
      </c>
      <c r="D211" s="24"/>
      <c r="E211" s="28"/>
      <c r="F211" s="26"/>
      <c r="G211" s="27"/>
      <c r="I211" s="100" t="str">
        <f t="shared" si="13"/>
        <v/>
      </c>
      <c r="J211" s="100" t="str">
        <f t="shared" si="14"/>
        <v/>
      </c>
      <c r="K211" s="105" t="str">
        <f>IF(ISBLANK($B211),"",MATCH($J211,SEFA!$K:$K,0))</f>
        <v/>
      </c>
      <c r="L211" s="105" t="str">
        <f>IF(ISBLANK($B211),"",MATCH($J211,'RECEIVED FROM NONSTATE'!$L:$L,0))</f>
        <v/>
      </c>
      <c r="M211" s="100" t="str">
        <f t="shared" si="15"/>
        <v/>
      </c>
    </row>
    <row r="212" spans="1:13">
      <c r="A212" s="118" t="str">
        <f t="shared" si="12"/>
        <v/>
      </c>
      <c r="B212" s="25"/>
      <c r="C212" s="105" t="str">
        <f>IF($B212&gt;0,VLOOKUP($B212,'ALN 070824'!$A:$C,2,FALSE),"")</f>
        <v/>
      </c>
      <c r="D212" s="24"/>
      <c r="E212" s="28"/>
      <c r="F212" s="26"/>
      <c r="G212" s="27"/>
      <c r="I212" s="100" t="str">
        <f t="shared" si="13"/>
        <v/>
      </c>
      <c r="J212" s="100" t="str">
        <f t="shared" si="14"/>
        <v/>
      </c>
      <c r="K212" s="105" t="str">
        <f>IF(ISBLANK($B212),"",MATCH($J212,SEFA!$K:$K,0))</f>
        <v/>
      </c>
      <c r="L212" s="105" t="str">
        <f>IF(ISBLANK($B212),"",MATCH($J212,'RECEIVED FROM NONSTATE'!$L:$L,0))</f>
        <v/>
      </c>
      <c r="M212" s="100" t="str">
        <f t="shared" si="15"/>
        <v/>
      </c>
    </row>
    <row r="213" spans="1:13">
      <c r="A213" s="118" t="str">
        <f t="shared" si="12"/>
        <v/>
      </c>
      <c r="B213" s="25"/>
      <c r="C213" s="105" t="str">
        <f>IF($B213&gt;0,VLOOKUP($B213,'ALN 070824'!$A:$C,2,FALSE),"")</f>
        <v/>
      </c>
      <c r="D213" s="24"/>
      <c r="E213" s="28"/>
      <c r="F213" s="26"/>
      <c r="G213" s="27"/>
      <c r="I213" s="100" t="str">
        <f t="shared" si="13"/>
        <v/>
      </c>
      <c r="J213" s="100" t="str">
        <f t="shared" si="14"/>
        <v/>
      </c>
      <c r="K213" s="105" t="str">
        <f>IF(ISBLANK($B213),"",MATCH($J213,SEFA!$K:$K,0))</f>
        <v/>
      </c>
      <c r="L213" s="105" t="str">
        <f>IF(ISBLANK($B213),"",MATCH($J213,'RECEIVED FROM NONSTATE'!$L:$L,0))</f>
        <v/>
      </c>
      <c r="M213" s="100" t="str">
        <f t="shared" si="15"/>
        <v/>
      </c>
    </row>
    <row r="214" spans="1:13">
      <c r="A214" s="118" t="str">
        <f t="shared" si="12"/>
        <v/>
      </c>
      <c r="B214" s="25"/>
      <c r="C214" s="105" t="str">
        <f>IF($B214&gt;0,VLOOKUP($B214,'ALN 070824'!$A:$C,2,FALSE),"")</f>
        <v/>
      </c>
      <c r="D214" s="24"/>
      <c r="E214" s="28"/>
      <c r="F214" s="26"/>
      <c r="G214" s="27"/>
      <c r="I214" s="100" t="str">
        <f t="shared" si="13"/>
        <v/>
      </c>
      <c r="J214" s="100" t="str">
        <f t="shared" si="14"/>
        <v/>
      </c>
      <c r="K214" s="105" t="str">
        <f>IF(ISBLANK($B214),"",MATCH($J214,SEFA!$K:$K,0))</f>
        <v/>
      </c>
      <c r="L214" s="105" t="str">
        <f>IF(ISBLANK($B214),"",MATCH($J214,'RECEIVED FROM NONSTATE'!$L:$L,0))</f>
        <v/>
      </c>
      <c r="M214" s="100" t="str">
        <f t="shared" si="15"/>
        <v/>
      </c>
    </row>
    <row r="215" spans="1:13">
      <c r="A215" s="118" t="str">
        <f t="shared" si="12"/>
        <v/>
      </c>
      <c r="B215" s="25"/>
      <c r="C215" s="105" t="str">
        <f>IF($B215&gt;0,VLOOKUP($B215,'ALN 070824'!$A:$C,2,FALSE),"")</f>
        <v/>
      </c>
      <c r="D215" s="24"/>
      <c r="E215" s="28"/>
      <c r="F215" s="26"/>
      <c r="G215" s="27"/>
      <c r="I215" s="100" t="str">
        <f t="shared" si="13"/>
        <v/>
      </c>
      <c r="J215" s="100" t="str">
        <f t="shared" si="14"/>
        <v/>
      </c>
      <c r="K215" s="105" t="str">
        <f>IF(ISBLANK($B215),"",MATCH($J215,SEFA!$K:$K,0))</f>
        <v/>
      </c>
      <c r="L215" s="105" t="str">
        <f>IF(ISBLANK($B215),"",MATCH($J215,'RECEIVED FROM NONSTATE'!$L:$L,0))</f>
        <v/>
      </c>
      <c r="M215" s="100" t="str">
        <f t="shared" si="15"/>
        <v/>
      </c>
    </row>
    <row r="216" spans="1:13">
      <c r="A216" s="118" t="str">
        <f t="shared" si="12"/>
        <v/>
      </c>
      <c r="B216" s="25"/>
      <c r="C216" s="105" t="str">
        <f>IF($B216&gt;0,VLOOKUP($B216,'ALN 070824'!$A:$C,2,FALSE),"")</f>
        <v/>
      </c>
      <c r="D216" s="24"/>
      <c r="E216" s="28"/>
      <c r="F216" s="26"/>
      <c r="G216" s="27"/>
      <c r="I216" s="100" t="str">
        <f t="shared" si="13"/>
        <v/>
      </c>
      <c r="J216" s="100" t="str">
        <f t="shared" si="14"/>
        <v/>
      </c>
      <c r="K216" s="105" t="str">
        <f>IF(ISBLANK($B216),"",MATCH($J216,SEFA!$K:$K,0))</f>
        <v/>
      </c>
      <c r="L216" s="105" t="str">
        <f>IF(ISBLANK($B216),"",MATCH($J216,'RECEIVED FROM NONSTATE'!$L:$L,0))</f>
        <v/>
      </c>
      <c r="M216" s="100" t="str">
        <f t="shared" si="15"/>
        <v/>
      </c>
    </row>
    <row r="217" spans="1:13">
      <c r="A217" s="118" t="str">
        <f t="shared" si="12"/>
        <v/>
      </c>
      <c r="B217" s="25"/>
      <c r="C217" s="105" t="str">
        <f>IF($B217&gt;0,VLOOKUP($B217,'ALN 070824'!$A:$C,2,FALSE),"")</f>
        <v/>
      </c>
      <c r="D217" s="24"/>
      <c r="E217" s="28"/>
      <c r="F217" s="26"/>
      <c r="G217" s="27"/>
      <c r="I217" s="100" t="str">
        <f t="shared" si="13"/>
        <v/>
      </c>
      <c r="J217" s="100" t="str">
        <f t="shared" si="14"/>
        <v/>
      </c>
      <c r="K217" s="105" t="str">
        <f>IF(ISBLANK($B217),"",MATCH($J217,SEFA!$K:$K,0))</f>
        <v/>
      </c>
      <c r="L217" s="105" t="str">
        <f>IF(ISBLANK($B217),"",MATCH($J217,'RECEIVED FROM NONSTATE'!$L:$L,0))</f>
        <v/>
      </c>
      <c r="M217" s="100" t="str">
        <f t="shared" si="15"/>
        <v/>
      </c>
    </row>
    <row r="218" spans="1:13">
      <c r="A218" s="118" t="str">
        <f t="shared" si="12"/>
        <v/>
      </c>
      <c r="B218" s="25"/>
      <c r="C218" s="105" t="str">
        <f>IF($B218&gt;0,VLOOKUP($B218,'ALN 070824'!$A:$C,2,FALSE),"")</f>
        <v/>
      </c>
      <c r="D218" s="24"/>
      <c r="E218" s="28"/>
      <c r="F218" s="26"/>
      <c r="G218" s="27"/>
      <c r="I218" s="100" t="str">
        <f t="shared" si="13"/>
        <v/>
      </c>
      <c r="J218" s="100" t="str">
        <f t="shared" si="14"/>
        <v/>
      </c>
      <c r="K218" s="105" t="str">
        <f>IF(ISBLANK($B218),"",MATCH($J218,SEFA!$K:$K,0))</f>
        <v/>
      </c>
      <c r="L218" s="105" t="str">
        <f>IF(ISBLANK($B218),"",MATCH($J218,'RECEIVED FROM NONSTATE'!$L:$L,0))</f>
        <v/>
      </c>
      <c r="M218" s="100" t="str">
        <f t="shared" si="15"/>
        <v/>
      </c>
    </row>
    <row r="219" spans="1:13">
      <c r="A219" s="118" t="str">
        <f t="shared" si="12"/>
        <v/>
      </c>
      <c r="B219" s="25"/>
      <c r="C219" s="105" t="str">
        <f>IF($B219&gt;0,VLOOKUP($B219,'ALN 070824'!$A:$C,2,FALSE),"")</f>
        <v/>
      </c>
      <c r="D219" s="24"/>
      <c r="E219" s="28"/>
      <c r="F219" s="26"/>
      <c r="G219" s="27"/>
      <c r="I219" s="100" t="str">
        <f t="shared" si="13"/>
        <v/>
      </c>
      <c r="J219" s="100" t="str">
        <f t="shared" si="14"/>
        <v/>
      </c>
      <c r="K219" s="105" t="str">
        <f>IF(ISBLANK($B219),"",MATCH($J219,SEFA!$K:$K,0))</f>
        <v/>
      </c>
      <c r="L219" s="105" t="str">
        <f>IF(ISBLANK($B219),"",MATCH($J219,'RECEIVED FROM NONSTATE'!$L:$L,0))</f>
        <v/>
      </c>
      <c r="M219" s="100" t="str">
        <f t="shared" si="15"/>
        <v/>
      </c>
    </row>
    <row r="220" spans="1:13">
      <c r="A220" s="118" t="str">
        <f t="shared" si="12"/>
        <v/>
      </c>
      <c r="B220" s="25"/>
      <c r="C220" s="105" t="str">
        <f>IF($B220&gt;0,VLOOKUP($B220,'ALN 070824'!$A:$C,2,FALSE),"")</f>
        <v/>
      </c>
      <c r="D220" s="24"/>
      <c r="E220" s="28"/>
      <c r="F220" s="26"/>
      <c r="G220" s="27"/>
      <c r="I220" s="100" t="str">
        <f t="shared" si="13"/>
        <v/>
      </c>
      <c r="J220" s="100" t="str">
        <f t="shared" si="14"/>
        <v/>
      </c>
      <c r="K220" s="105" t="str">
        <f>IF(ISBLANK($B220),"",MATCH($J220,SEFA!$K:$K,0))</f>
        <v/>
      </c>
      <c r="L220" s="105" t="str">
        <f>IF(ISBLANK($B220),"",MATCH($J220,'RECEIVED FROM NONSTATE'!$L:$L,0))</f>
        <v/>
      </c>
      <c r="M220" s="100" t="str">
        <f t="shared" si="15"/>
        <v/>
      </c>
    </row>
    <row r="221" spans="1:13">
      <c r="A221" s="118" t="str">
        <f t="shared" si="12"/>
        <v/>
      </c>
      <c r="B221" s="25"/>
      <c r="C221" s="105" t="str">
        <f>IF($B221&gt;0,VLOOKUP($B221,'ALN 070824'!$A:$C,2,FALSE),"")</f>
        <v/>
      </c>
      <c r="D221" s="24"/>
      <c r="E221" s="28"/>
      <c r="F221" s="26"/>
      <c r="G221" s="27"/>
      <c r="I221" s="100" t="str">
        <f t="shared" si="13"/>
        <v/>
      </c>
      <c r="J221" s="100" t="str">
        <f t="shared" si="14"/>
        <v/>
      </c>
      <c r="K221" s="105" t="str">
        <f>IF(ISBLANK($B221),"",MATCH($J221,SEFA!$K:$K,0))</f>
        <v/>
      </c>
      <c r="L221" s="105" t="str">
        <f>IF(ISBLANK($B221),"",MATCH($J221,'RECEIVED FROM NONSTATE'!$L:$L,0))</f>
        <v/>
      </c>
      <c r="M221" s="100" t="str">
        <f t="shared" si="15"/>
        <v/>
      </c>
    </row>
    <row r="222" spans="1:13">
      <c r="A222" s="118" t="str">
        <f t="shared" si="12"/>
        <v/>
      </c>
      <c r="B222" s="25"/>
      <c r="C222" s="105" t="str">
        <f>IF($B222&gt;0,VLOOKUP($B222,'ALN 070824'!$A:$C,2,FALSE),"")</f>
        <v/>
      </c>
      <c r="D222" s="24"/>
      <c r="E222" s="28"/>
      <c r="F222" s="26"/>
      <c r="G222" s="27"/>
      <c r="I222" s="100" t="str">
        <f t="shared" si="13"/>
        <v/>
      </c>
      <c r="J222" s="100" t="str">
        <f t="shared" si="14"/>
        <v/>
      </c>
      <c r="K222" s="105" t="str">
        <f>IF(ISBLANK($B222),"",MATCH($J222,SEFA!$K:$K,0))</f>
        <v/>
      </c>
      <c r="L222" s="105" t="str">
        <f>IF(ISBLANK($B222),"",MATCH($J222,'RECEIVED FROM NONSTATE'!$L:$L,0))</f>
        <v/>
      </c>
      <c r="M222" s="100" t="str">
        <f t="shared" si="15"/>
        <v/>
      </c>
    </row>
    <row r="223" spans="1:13">
      <c r="A223" s="118" t="str">
        <f t="shared" si="12"/>
        <v/>
      </c>
      <c r="B223" s="25"/>
      <c r="C223" s="105" t="str">
        <f>IF($B223&gt;0,VLOOKUP($B223,'ALN 070824'!$A:$C,2,FALSE),"")</f>
        <v/>
      </c>
      <c r="D223" s="24"/>
      <c r="E223" s="28"/>
      <c r="F223" s="26"/>
      <c r="G223" s="27"/>
      <c r="I223" s="100" t="str">
        <f t="shared" si="13"/>
        <v/>
      </c>
      <c r="J223" s="100" t="str">
        <f t="shared" si="14"/>
        <v/>
      </c>
      <c r="K223" s="105" t="str">
        <f>IF(ISBLANK($B223),"",MATCH($J223,SEFA!$K:$K,0))</f>
        <v/>
      </c>
      <c r="L223" s="105" t="str">
        <f>IF(ISBLANK($B223),"",MATCH($J223,'RECEIVED FROM NONSTATE'!$L:$L,0))</f>
        <v/>
      </c>
      <c r="M223" s="100" t="str">
        <f t="shared" si="15"/>
        <v/>
      </c>
    </row>
    <row r="224" spans="1:13">
      <c r="A224" s="118" t="str">
        <f t="shared" si="12"/>
        <v/>
      </c>
      <c r="B224" s="25"/>
      <c r="C224" s="105" t="str">
        <f>IF($B224&gt;0,VLOOKUP($B224,'ALN 070824'!$A:$C,2,FALSE),"")</f>
        <v/>
      </c>
      <c r="D224" s="24"/>
      <c r="E224" s="28"/>
      <c r="F224" s="26"/>
      <c r="G224" s="27"/>
      <c r="I224" s="100" t="str">
        <f t="shared" si="13"/>
        <v/>
      </c>
      <c r="J224" s="100" t="str">
        <f t="shared" si="14"/>
        <v/>
      </c>
      <c r="K224" s="105" t="str">
        <f>IF(ISBLANK($B224),"",MATCH($J224,SEFA!$K:$K,0))</f>
        <v/>
      </c>
      <c r="L224" s="105" t="str">
        <f>IF(ISBLANK($B224),"",MATCH($J224,'RECEIVED FROM NONSTATE'!$L:$L,0))</f>
        <v/>
      </c>
      <c r="M224" s="100" t="str">
        <f t="shared" si="15"/>
        <v/>
      </c>
    </row>
    <row r="225" spans="1:13">
      <c r="A225" s="118" t="str">
        <f t="shared" si="12"/>
        <v/>
      </c>
      <c r="B225" s="25"/>
      <c r="C225" s="105" t="str">
        <f>IF($B225&gt;0,VLOOKUP($B225,'ALN 070824'!$A:$C,2,FALSE),"")</f>
        <v/>
      </c>
      <c r="D225" s="24"/>
      <c r="E225" s="28"/>
      <c r="F225" s="26"/>
      <c r="G225" s="27"/>
      <c r="I225" s="100" t="str">
        <f t="shared" si="13"/>
        <v/>
      </c>
      <c r="J225" s="100" t="str">
        <f t="shared" si="14"/>
        <v/>
      </c>
      <c r="K225" s="105" t="str">
        <f>IF(ISBLANK($B225),"",MATCH($J225,SEFA!$K:$K,0))</f>
        <v/>
      </c>
      <c r="L225" s="105" t="str">
        <f>IF(ISBLANK($B225),"",MATCH($J225,'RECEIVED FROM NONSTATE'!$L:$L,0))</f>
        <v/>
      </c>
      <c r="M225" s="100" t="str">
        <f t="shared" si="15"/>
        <v/>
      </c>
    </row>
    <row r="226" spans="1:13">
      <c r="A226" s="118" t="str">
        <f t="shared" si="12"/>
        <v/>
      </c>
      <c r="B226" s="25"/>
      <c r="C226" s="105" t="str">
        <f>IF($B226&gt;0,VLOOKUP($B226,'ALN 070824'!$A:$C,2,FALSE),"")</f>
        <v/>
      </c>
      <c r="D226" s="24"/>
      <c r="E226" s="28"/>
      <c r="F226" s="26"/>
      <c r="G226" s="27"/>
      <c r="I226" s="100" t="str">
        <f t="shared" si="13"/>
        <v/>
      </c>
      <c r="J226" s="100" t="str">
        <f t="shared" si="14"/>
        <v/>
      </c>
      <c r="K226" s="105" t="str">
        <f>IF(ISBLANK($B226),"",MATCH($J226,SEFA!$K:$K,0))</f>
        <v/>
      </c>
      <c r="L226" s="105" t="str">
        <f>IF(ISBLANK($B226),"",MATCH($J226,'RECEIVED FROM NONSTATE'!$L:$L,0))</f>
        <v/>
      </c>
      <c r="M226" s="100" t="str">
        <f t="shared" si="15"/>
        <v/>
      </c>
    </row>
    <row r="227" spans="1:13">
      <c r="A227" s="118" t="str">
        <f t="shared" si="12"/>
        <v/>
      </c>
      <c r="B227" s="25"/>
      <c r="C227" s="105" t="str">
        <f>IF($B227&gt;0,VLOOKUP($B227,'ALN 070824'!$A:$C,2,FALSE),"")</f>
        <v/>
      </c>
      <c r="D227" s="24"/>
      <c r="E227" s="28"/>
      <c r="F227" s="26"/>
      <c r="G227" s="27"/>
      <c r="I227" s="100" t="str">
        <f t="shared" si="13"/>
        <v/>
      </c>
      <c r="J227" s="100" t="str">
        <f t="shared" si="14"/>
        <v/>
      </c>
      <c r="K227" s="105" t="str">
        <f>IF(ISBLANK($B227),"",MATCH($J227,SEFA!$K:$K,0))</f>
        <v/>
      </c>
      <c r="L227" s="105" t="str">
        <f>IF(ISBLANK($B227),"",MATCH($J227,'RECEIVED FROM NONSTATE'!$L:$L,0))</f>
        <v/>
      </c>
      <c r="M227" s="100" t="str">
        <f t="shared" si="15"/>
        <v/>
      </c>
    </row>
    <row r="228" spans="1:13">
      <c r="A228" s="118" t="str">
        <f t="shared" si="12"/>
        <v/>
      </c>
      <c r="B228" s="25"/>
      <c r="C228" s="105" t="str">
        <f>IF($B228&gt;0,VLOOKUP($B228,'ALN 070824'!$A:$C,2,FALSE),"")</f>
        <v/>
      </c>
      <c r="D228" s="24"/>
      <c r="E228" s="28"/>
      <c r="F228" s="26"/>
      <c r="G228" s="27"/>
      <c r="I228" s="100" t="str">
        <f t="shared" si="13"/>
        <v/>
      </c>
      <c r="J228" s="100" t="str">
        <f t="shared" si="14"/>
        <v/>
      </c>
      <c r="K228" s="105" t="str">
        <f>IF(ISBLANK($B228),"",MATCH($J228,SEFA!$K:$K,0))</f>
        <v/>
      </c>
      <c r="L228" s="105" t="str">
        <f>IF(ISBLANK($B228),"",MATCH($J228,'RECEIVED FROM NONSTATE'!$L:$L,0))</f>
        <v/>
      </c>
      <c r="M228" s="100" t="str">
        <f t="shared" si="15"/>
        <v/>
      </c>
    </row>
    <row r="229" spans="1:13">
      <c r="A229" s="118" t="str">
        <f t="shared" si="12"/>
        <v/>
      </c>
      <c r="B229" s="25"/>
      <c r="C229" s="105" t="str">
        <f>IF($B229&gt;0,VLOOKUP($B229,'ALN 070824'!$A:$C,2,FALSE),"")</f>
        <v/>
      </c>
      <c r="D229" s="24"/>
      <c r="E229" s="28"/>
      <c r="F229" s="26"/>
      <c r="G229" s="27"/>
      <c r="I229" s="100" t="str">
        <f t="shared" si="13"/>
        <v/>
      </c>
      <c r="J229" s="100" t="str">
        <f t="shared" si="14"/>
        <v/>
      </c>
      <c r="K229" s="105" t="str">
        <f>IF(ISBLANK($B229),"",MATCH($J229,SEFA!$K:$K,0))</f>
        <v/>
      </c>
      <c r="L229" s="105" t="str">
        <f>IF(ISBLANK($B229),"",MATCH($J229,'RECEIVED FROM NONSTATE'!$L:$L,0))</f>
        <v/>
      </c>
      <c r="M229" s="100" t="str">
        <f t="shared" si="15"/>
        <v/>
      </c>
    </row>
    <row r="230" spans="1:13">
      <c r="A230" s="118" t="str">
        <f t="shared" si="12"/>
        <v/>
      </c>
      <c r="B230" s="25"/>
      <c r="C230" s="105" t="str">
        <f>IF($B230&gt;0,VLOOKUP($B230,'ALN 070824'!$A:$C,2,FALSE),"")</f>
        <v/>
      </c>
      <c r="D230" s="24"/>
      <c r="E230" s="28"/>
      <c r="F230" s="26"/>
      <c r="G230" s="27"/>
      <c r="I230" s="100" t="str">
        <f t="shared" si="13"/>
        <v/>
      </c>
      <c r="J230" s="100" t="str">
        <f t="shared" si="14"/>
        <v/>
      </c>
      <c r="K230" s="105" t="str">
        <f>IF(ISBLANK($B230),"",MATCH($J230,SEFA!$K:$K,0))</f>
        <v/>
      </c>
      <c r="L230" s="105" t="str">
        <f>IF(ISBLANK($B230),"",MATCH($J230,'RECEIVED FROM NONSTATE'!$L:$L,0))</f>
        <v/>
      </c>
      <c r="M230" s="100" t="str">
        <f t="shared" si="15"/>
        <v/>
      </c>
    </row>
    <row r="231" spans="1:13">
      <c r="A231" s="118" t="str">
        <f t="shared" si="12"/>
        <v/>
      </c>
      <c r="B231" s="25"/>
      <c r="C231" s="105" t="str">
        <f>IF($B231&gt;0,VLOOKUP($B231,'ALN 070824'!$A:$C,2,FALSE),"")</f>
        <v/>
      </c>
      <c r="D231" s="24"/>
      <c r="E231" s="28"/>
      <c r="F231" s="26"/>
      <c r="G231" s="27"/>
      <c r="I231" s="100" t="str">
        <f t="shared" si="13"/>
        <v/>
      </c>
      <c r="J231" s="100" t="str">
        <f t="shared" si="14"/>
        <v/>
      </c>
      <c r="K231" s="105" t="str">
        <f>IF(ISBLANK($B231),"",MATCH($J231,SEFA!$K:$K,0))</f>
        <v/>
      </c>
      <c r="L231" s="105" t="str">
        <f>IF(ISBLANK($B231),"",MATCH($J231,'RECEIVED FROM NONSTATE'!$L:$L,0))</f>
        <v/>
      </c>
      <c r="M231" s="100" t="str">
        <f t="shared" si="15"/>
        <v/>
      </c>
    </row>
    <row r="232" spans="1:13">
      <c r="A232" s="118" t="str">
        <f t="shared" si="12"/>
        <v/>
      </c>
      <c r="B232" s="25"/>
      <c r="C232" s="105" t="str">
        <f>IF($B232&gt;0,VLOOKUP($B232,'ALN 070824'!$A:$C,2,FALSE),"")</f>
        <v/>
      </c>
      <c r="D232" s="24"/>
      <c r="E232" s="28"/>
      <c r="F232" s="26"/>
      <c r="G232" s="27"/>
      <c r="I232" s="100" t="str">
        <f t="shared" si="13"/>
        <v/>
      </c>
      <c r="J232" s="100" t="str">
        <f t="shared" si="14"/>
        <v/>
      </c>
      <c r="K232" s="105" t="str">
        <f>IF(ISBLANK($B232),"",MATCH($J232,SEFA!$K:$K,0))</f>
        <v/>
      </c>
      <c r="L232" s="105" t="str">
        <f>IF(ISBLANK($B232),"",MATCH($J232,'RECEIVED FROM NONSTATE'!$L:$L,0))</f>
        <v/>
      </c>
      <c r="M232" s="100" t="str">
        <f t="shared" si="15"/>
        <v/>
      </c>
    </row>
    <row r="233" spans="1:13">
      <c r="A233" s="118" t="str">
        <f t="shared" si="12"/>
        <v/>
      </c>
      <c r="B233" s="25"/>
      <c r="C233" s="105" t="str">
        <f>IF($B233&gt;0,VLOOKUP($B233,'ALN 070824'!$A:$C,2,FALSE),"")</f>
        <v/>
      </c>
      <c r="D233" s="24"/>
      <c r="E233" s="28"/>
      <c r="F233" s="26"/>
      <c r="G233" s="27"/>
      <c r="I233" s="100" t="str">
        <f t="shared" si="13"/>
        <v/>
      </c>
      <c r="J233" s="100" t="str">
        <f t="shared" si="14"/>
        <v/>
      </c>
      <c r="K233" s="105" t="str">
        <f>IF(ISBLANK($B233),"",MATCH($J233,SEFA!$K:$K,0))</f>
        <v/>
      </c>
      <c r="L233" s="105" t="str">
        <f>IF(ISBLANK($B233),"",MATCH($J233,'RECEIVED FROM NONSTATE'!$L:$L,0))</f>
        <v/>
      </c>
      <c r="M233" s="100" t="str">
        <f t="shared" si="15"/>
        <v/>
      </c>
    </row>
    <row r="234" spans="1:13">
      <c r="A234" s="118" t="str">
        <f t="shared" si="12"/>
        <v/>
      </c>
      <c r="B234" s="25"/>
      <c r="C234" s="105" t="str">
        <f>IF($B234&gt;0,VLOOKUP($B234,'ALN 070824'!$A:$C,2,FALSE),"")</f>
        <v/>
      </c>
      <c r="D234" s="24"/>
      <c r="E234" s="28"/>
      <c r="F234" s="26"/>
      <c r="G234" s="27"/>
      <c r="I234" s="100" t="str">
        <f t="shared" si="13"/>
        <v/>
      </c>
      <c r="J234" s="100" t="str">
        <f t="shared" si="14"/>
        <v/>
      </c>
      <c r="K234" s="105" t="str">
        <f>IF(ISBLANK($B234),"",MATCH($J234,SEFA!$K:$K,0))</f>
        <v/>
      </c>
      <c r="L234" s="105" t="str">
        <f>IF(ISBLANK($B234),"",MATCH($J234,'RECEIVED FROM NONSTATE'!$L:$L,0))</f>
        <v/>
      </c>
      <c r="M234" s="100" t="str">
        <f t="shared" si="15"/>
        <v/>
      </c>
    </row>
    <row r="235" spans="1:13">
      <c r="A235" s="118" t="str">
        <f t="shared" si="12"/>
        <v/>
      </c>
      <c r="B235" s="25"/>
      <c r="C235" s="105" t="str">
        <f>IF($B235&gt;0,VLOOKUP($B235,'ALN 070824'!$A:$C,2,FALSE),"")</f>
        <v/>
      </c>
      <c r="D235" s="24"/>
      <c r="E235" s="28"/>
      <c r="F235" s="26"/>
      <c r="G235" s="27"/>
      <c r="I235" s="100" t="str">
        <f t="shared" si="13"/>
        <v/>
      </c>
      <c r="J235" s="100" t="str">
        <f t="shared" si="14"/>
        <v/>
      </c>
      <c r="K235" s="105" t="str">
        <f>IF(ISBLANK($B235),"",MATCH($J235,SEFA!$K:$K,0))</f>
        <v/>
      </c>
      <c r="L235" s="105" t="str">
        <f>IF(ISBLANK($B235),"",MATCH($J235,'RECEIVED FROM NONSTATE'!$L:$L,0))</f>
        <v/>
      </c>
      <c r="M235" s="100" t="str">
        <f t="shared" si="15"/>
        <v/>
      </c>
    </row>
    <row r="236" spans="1:13">
      <c r="A236" s="118" t="str">
        <f t="shared" si="12"/>
        <v/>
      </c>
      <c r="B236" s="25"/>
      <c r="C236" s="105" t="str">
        <f>IF($B236&gt;0,VLOOKUP($B236,'ALN 070824'!$A:$C,2,FALSE),"")</f>
        <v/>
      </c>
      <c r="D236" s="24"/>
      <c r="E236" s="28"/>
      <c r="F236" s="26"/>
      <c r="G236" s="27"/>
      <c r="I236" s="100" t="str">
        <f t="shared" si="13"/>
        <v/>
      </c>
      <c r="J236" s="100" t="str">
        <f t="shared" si="14"/>
        <v/>
      </c>
      <c r="K236" s="105" t="str">
        <f>IF(ISBLANK($B236),"",MATCH($J236,SEFA!$K:$K,0))</f>
        <v/>
      </c>
      <c r="L236" s="105" t="str">
        <f>IF(ISBLANK($B236),"",MATCH($J236,'RECEIVED FROM NONSTATE'!$L:$L,0))</f>
        <v/>
      </c>
      <c r="M236" s="100" t="str">
        <f t="shared" si="15"/>
        <v/>
      </c>
    </row>
    <row r="237" spans="1:13">
      <c r="A237" s="118" t="str">
        <f t="shared" si="12"/>
        <v/>
      </c>
      <c r="B237" s="25"/>
      <c r="C237" s="105" t="str">
        <f>IF($B237&gt;0,VLOOKUP($B237,'ALN 070824'!$A:$C,2,FALSE),"")</f>
        <v/>
      </c>
      <c r="D237" s="24"/>
      <c r="E237" s="28"/>
      <c r="F237" s="26"/>
      <c r="G237" s="27"/>
      <c r="I237" s="100" t="str">
        <f t="shared" si="13"/>
        <v/>
      </c>
      <c r="J237" s="100" t="str">
        <f t="shared" si="14"/>
        <v/>
      </c>
      <c r="K237" s="105" t="str">
        <f>IF(ISBLANK($B237),"",MATCH($J237,SEFA!$K:$K,0))</f>
        <v/>
      </c>
      <c r="L237" s="105" t="str">
        <f>IF(ISBLANK($B237),"",MATCH($J237,'RECEIVED FROM NONSTATE'!$L:$L,0))</f>
        <v/>
      </c>
      <c r="M237" s="100" t="str">
        <f t="shared" si="15"/>
        <v/>
      </c>
    </row>
    <row r="238" spans="1:13">
      <c r="A238" s="118" t="str">
        <f t="shared" si="12"/>
        <v/>
      </c>
      <c r="B238" s="25"/>
      <c r="C238" s="105" t="str">
        <f>IF($B238&gt;0,VLOOKUP($B238,'ALN 070824'!$A:$C,2,FALSE),"")</f>
        <v/>
      </c>
      <c r="D238" s="24"/>
      <c r="E238" s="28"/>
      <c r="F238" s="26"/>
      <c r="G238" s="27"/>
      <c r="I238" s="100" t="str">
        <f t="shared" si="13"/>
        <v/>
      </c>
      <c r="J238" s="100" t="str">
        <f t="shared" si="14"/>
        <v/>
      </c>
      <c r="K238" s="105" t="str">
        <f>IF(ISBLANK($B238),"",MATCH($J238,SEFA!$K:$K,0))</f>
        <v/>
      </c>
      <c r="L238" s="105" t="str">
        <f>IF(ISBLANK($B238),"",MATCH($J238,'RECEIVED FROM NONSTATE'!$L:$L,0))</f>
        <v/>
      </c>
      <c r="M238" s="100" t="str">
        <f t="shared" si="15"/>
        <v/>
      </c>
    </row>
    <row r="239" spans="1:13">
      <c r="A239" s="118" t="str">
        <f t="shared" si="12"/>
        <v/>
      </c>
      <c r="B239" s="25"/>
      <c r="C239" s="105" t="str">
        <f>IF($B239&gt;0,VLOOKUP($B239,'ALN 070824'!$A:$C,2,FALSE),"")</f>
        <v/>
      </c>
      <c r="D239" s="24"/>
      <c r="E239" s="28"/>
      <c r="F239" s="26"/>
      <c r="G239" s="27"/>
      <c r="I239" s="100" t="str">
        <f t="shared" si="13"/>
        <v/>
      </c>
      <c r="J239" s="100" t="str">
        <f t="shared" si="14"/>
        <v/>
      </c>
      <c r="K239" s="105" t="str">
        <f>IF(ISBLANK($B239),"",MATCH($J239,SEFA!$K:$K,0))</f>
        <v/>
      </c>
      <c r="L239" s="105" t="str">
        <f>IF(ISBLANK($B239),"",MATCH($J239,'RECEIVED FROM NONSTATE'!$L:$L,0))</f>
        <v/>
      </c>
      <c r="M239" s="100" t="str">
        <f t="shared" si="15"/>
        <v/>
      </c>
    </row>
    <row r="240" spans="1:13">
      <c r="A240" s="118" t="str">
        <f t="shared" si="12"/>
        <v/>
      </c>
      <c r="B240" s="25"/>
      <c r="C240" s="105" t="str">
        <f>IF($B240&gt;0,VLOOKUP($B240,'ALN 070824'!$A:$C,2,FALSE),"")</f>
        <v/>
      </c>
      <c r="D240" s="24"/>
      <c r="E240" s="28"/>
      <c r="F240" s="26"/>
      <c r="G240" s="27"/>
      <c r="I240" s="100" t="str">
        <f t="shared" si="13"/>
        <v/>
      </c>
      <c r="J240" s="100" t="str">
        <f t="shared" si="14"/>
        <v/>
      </c>
      <c r="K240" s="105" t="str">
        <f>IF(ISBLANK($B240),"",MATCH($J240,SEFA!$K:$K,0))</f>
        <v/>
      </c>
      <c r="L240" s="105" t="str">
        <f>IF(ISBLANK($B240),"",MATCH($J240,'RECEIVED FROM NONSTATE'!$L:$L,0))</f>
        <v/>
      </c>
      <c r="M240" s="100" t="str">
        <f t="shared" si="15"/>
        <v/>
      </c>
    </row>
    <row r="241" spans="1:13">
      <c r="A241" s="118" t="str">
        <f t="shared" si="12"/>
        <v/>
      </c>
      <c r="B241" s="25"/>
      <c r="C241" s="105" t="str">
        <f>IF($B241&gt;0,VLOOKUP($B241,'ALN 070824'!$A:$C,2,FALSE),"")</f>
        <v/>
      </c>
      <c r="D241" s="24"/>
      <c r="E241" s="28"/>
      <c r="F241" s="26"/>
      <c r="G241" s="27"/>
      <c r="I241" s="100" t="str">
        <f t="shared" si="13"/>
        <v/>
      </c>
      <c r="J241" s="100" t="str">
        <f t="shared" si="14"/>
        <v/>
      </c>
      <c r="K241" s="105" t="str">
        <f>IF(ISBLANK($B241),"",MATCH($J241,SEFA!$K:$K,0))</f>
        <v/>
      </c>
      <c r="L241" s="105" t="str">
        <f>IF(ISBLANK($B241),"",MATCH($J241,'RECEIVED FROM NONSTATE'!$L:$L,0))</f>
        <v/>
      </c>
      <c r="M241" s="100" t="str">
        <f t="shared" si="15"/>
        <v/>
      </c>
    </row>
    <row r="242" spans="1:13">
      <c r="A242" s="118" t="str">
        <f t="shared" si="12"/>
        <v/>
      </c>
      <c r="B242" s="25"/>
      <c r="C242" s="105" t="str">
        <f>IF($B242&gt;0,VLOOKUP($B242,'ALN 070824'!$A:$C,2,FALSE),"")</f>
        <v/>
      </c>
      <c r="D242" s="24"/>
      <c r="E242" s="28"/>
      <c r="F242" s="26"/>
      <c r="G242" s="27"/>
      <c r="I242" s="100" t="str">
        <f t="shared" si="13"/>
        <v/>
      </c>
      <c r="J242" s="100" t="str">
        <f t="shared" si="14"/>
        <v/>
      </c>
      <c r="K242" s="105" t="str">
        <f>IF(ISBLANK($B242),"",MATCH($J242,SEFA!$K:$K,0))</f>
        <v/>
      </c>
      <c r="L242" s="105" t="str">
        <f>IF(ISBLANK($B242),"",MATCH($J242,'RECEIVED FROM NONSTATE'!$L:$L,0))</f>
        <v/>
      </c>
      <c r="M242" s="100" t="str">
        <f t="shared" si="15"/>
        <v/>
      </c>
    </row>
    <row r="243" spans="1:13">
      <c r="A243" s="118" t="str">
        <f t="shared" si="12"/>
        <v/>
      </c>
      <c r="B243" s="25"/>
      <c r="C243" s="105" t="str">
        <f>IF($B243&gt;0,VLOOKUP($B243,'ALN 070824'!$A:$C,2,FALSE),"")</f>
        <v/>
      </c>
      <c r="D243" s="24"/>
      <c r="E243" s="28"/>
      <c r="F243" s="26"/>
      <c r="G243" s="27"/>
      <c r="I243" s="100" t="str">
        <f t="shared" si="13"/>
        <v/>
      </c>
      <c r="J243" s="100" t="str">
        <f t="shared" si="14"/>
        <v/>
      </c>
      <c r="K243" s="105" t="str">
        <f>IF(ISBLANK($B243),"",MATCH($J243,SEFA!$K:$K,0))</f>
        <v/>
      </c>
      <c r="L243" s="105" t="str">
        <f>IF(ISBLANK($B243),"",MATCH($J243,'RECEIVED FROM NONSTATE'!$L:$L,0))</f>
        <v/>
      </c>
      <c r="M243" s="100" t="str">
        <f t="shared" si="15"/>
        <v/>
      </c>
    </row>
    <row r="244" spans="1:13">
      <c r="A244" s="118" t="str">
        <f t="shared" si="12"/>
        <v/>
      </c>
      <c r="B244" s="25"/>
      <c r="C244" s="105" t="str">
        <f>IF($B244&gt;0,VLOOKUP($B244,'ALN 070824'!$A:$C,2,FALSE),"")</f>
        <v/>
      </c>
      <c r="D244" s="24"/>
      <c r="E244" s="28"/>
      <c r="F244" s="26"/>
      <c r="G244" s="27"/>
      <c r="I244" s="100" t="str">
        <f t="shared" si="13"/>
        <v/>
      </c>
      <c r="J244" s="100" t="str">
        <f t="shared" si="14"/>
        <v/>
      </c>
      <c r="K244" s="105" t="str">
        <f>IF(ISBLANK($B244),"",MATCH($J244,SEFA!$K:$K,0))</f>
        <v/>
      </c>
      <c r="L244" s="105" t="str">
        <f>IF(ISBLANK($B244),"",MATCH($J244,'RECEIVED FROM NONSTATE'!$L:$L,0))</f>
        <v/>
      </c>
      <c r="M244" s="100" t="str">
        <f t="shared" si="15"/>
        <v/>
      </c>
    </row>
    <row r="245" spans="1:13">
      <c r="A245" s="118" t="str">
        <f t="shared" si="12"/>
        <v/>
      </c>
      <c r="B245" s="25"/>
      <c r="C245" s="105" t="str">
        <f>IF($B245&gt;0,VLOOKUP($B245,'ALN 070824'!$A:$C,2,FALSE),"")</f>
        <v/>
      </c>
      <c r="D245" s="24"/>
      <c r="E245" s="28"/>
      <c r="F245" s="26"/>
      <c r="G245" s="27"/>
      <c r="I245" s="100" t="str">
        <f t="shared" si="13"/>
        <v/>
      </c>
      <c r="J245" s="100" t="str">
        <f t="shared" si="14"/>
        <v/>
      </c>
      <c r="K245" s="105" t="str">
        <f>IF(ISBLANK($B245),"",MATCH($J245,SEFA!$K:$K,0))</f>
        <v/>
      </c>
      <c r="L245" s="105" t="str">
        <f>IF(ISBLANK($B245),"",MATCH($J245,'RECEIVED FROM NONSTATE'!$L:$L,0))</f>
        <v/>
      </c>
      <c r="M245" s="100" t="str">
        <f t="shared" si="15"/>
        <v/>
      </c>
    </row>
    <row r="246" spans="1:13">
      <c r="A246" s="118" t="str">
        <f t="shared" si="12"/>
        <v/>
      </c>
      <c r="B246" s="25"/>
      <c r="C246" s="105" t="str">
        <f>IF($B246&gt;0,VLOOKUP($B246,'ALN 070824'!$A:$C,2,FALSE),"")</f>
        <v/>
      </c>
      <c r="D246" s="24"/>
      <c r="E246" s="28"/>
      <c r="F246" s="26"/>
      <c r="G246" s="27"/>
      <c r="I246" s="100" t="str">
        <f t="shared" si="13"/>
        <v/>
      </c>
      <c r="J246" s="100" t="str">
        <f t="shared" si="14"/>
        <v/>
      </c>
      <c r="K246" s="105" t="str">
        <f>IF(ISBLANK($B246),"",MATCH($J246,SEFA!$K:$K,0))</f>
        <v/>
      </c>
      <c r="L246" s="105" t="str">
        <f>IF(ISBLANK($B246),"",MATCH($J246,'RECEIVED FROM NONSTATE'!$L:$L,0))</f>
        <v/>
      </c>
      <c r="M246" s="100" t="str">
        <f t="shared" si="15"/>
        <v/>
      </c>
    </row>
    <row r="247" spans="1:13">
      <c r="A247" s="118" t="str">
        <f t="shared" si="12"/>
        <v/>
      </c>
      <c r="B247" s="25"/>
      <c r="C247" s="105" t="str">
        <f>IF($B247&gt;0,VLOOKUP($B247,'ALN 070824'!$A:$C,2,FALSE),"")</f>
        <v/>
      </c>
      <c r="D247" s="24"/>
      <c r="E247" s="28"/>
      <c r="F247" s="26"/>
      <c r="G247" s="27"/>
      <c r="I247" s="100" t="str">
        <f t="shared" si="13"/>
        <v/>
      </c>
      <c r="J247" s="100" t="str">
        <f t="shared" si="14"/>
        <v/>
      </c>
      <c r="K247" s="105" t="str">
        <f>IF(ISBLANK($B247),"",MATCH($J247,SEFA!$K:$K,0))</f>
        <v/>
      </c>
      <c r="L247" s="105" t="str">
        <f>IF(ISBLANK($B247),"",MATCH($J247,'RECEIVED FROM NONSTATE'!$L:$L,0))</f>
        <v/>
      </c>
      <c r="M247" s="100" t="str">
        <f t="shared" si="15"/>
        <v/>
      </c>
    </row>
    <row r="248" spans="1:13">
      <c r="A248" s="118" t="str">
        <f t="shared" si="12"/>
        <v/>
      </c>
      <c r="B248" s="25"/>
      <c r="C248" s="105" t="str">
        <f>IF($B248&gt;0,VLOOKUP($B248,'ALN 070824'!$A:$C,2,FALSE),"")</f>
        <v/>
      </c>
      <c r="D248" s="24"/>
      <c r="E248" s="28"/>
      <c r="F248" s="26"/>
      <c r="G248" s="27"/>
      <c r="I248" s="100" t="str">
        <f t="shared" si="13"/>
        <v/>
      </c>
      <c r="J248" s="100" t="str">
        <f t="shared" si="14"/>
        <v/>
      </c>
      <c r="K248" s="105" t="str">
        <f>IF(ISBLANK($B248),"",MATCH($J248,SEFA!$K:$K,0))</f>
        <v/>
      </c>
      <c r="L248" s="105" t="str">
        <f>IF(ISBLANK($B248),"",MATCH($J248,'RECEIVED FROM NONSTATE'!$L:$L,0))</f>
        <v/>
      </c>
      <c r="M248" s="100" t="str">
        <f t="shared" si="15"/>
        <v/>
      </c>
    </row>
    <row r="249" spans="1:13">
      <c r="A249" s="118" t="str">
        <f t="shared" si="12"/>
        <v/>
      </c>
      <c r="B249" s="25"/>
      <c r="C249" s="105" t="str">
        <f>IF($B249&gt;0,VLOOKUP($B249,'ALN 070824'!$A:$C,2,FALSE),"")</f>
        <v/>
      </c>
      <c r="D249" s="24"/>
      <c r="E249" s="28"/>
      <c r="F249" s="26"/>
      <c r="G249" s="27"/>
      <c r="I249" s="100" t="str">
        <f t="shared" si="13"/>
        <v/>
      </c>
      <c r="J249" s="100" t="str">
        <f t="shared" si="14"/>
        <v/>
      </c>
      <c r="K249" s="105" t="str">
        <f>IF(ISBLANK($B249),"",MATCH($J249,SEFA!$K:$K,0))</f>
        <v/>
      </c>
      <c r="L249" s="105" t="str">
        <f>IF(ISBLANK($B249),"",MATCH($J249,'RECEIVED FROM NONSTATE'!$L:$L,0))</f>
        <v/>
      </c>
      <c r="M249" s="100" t="str">
        <f t="shared" si="15"/>
        <v/>
      </c>
    </row>
    <row r="250" spans="1:13">
      <c r="A250" s="118" t="str">
        <f t="shared" si="12"/>
        <v/>
      </c>
      <c r="B250" s="25"/>
      <c r="C250" s="105" t="str">
        <f>IF($B250&gt;0,VLOOKUP($B250,'ALN 070824'!$A:$C,2,FALSE),"")</f>
        <v/>
      </c>
      <c r="D250" s="24"/>
      <c r="E250" s="28"/>
      <c r="F250" s="26"/>
      <c r="G250" s="27"/>
      <c r="I250" s="100" t="str">
        <f t="shared" si="13"/>
        <v/>
      </c>
      <c r="J250" s="100" t="str">
        <f t="shared" si="14"/>
        <v/>
      </c>
      <c r="K250" s="105" t="str">
        <f>IF(ISBLANK($B250),"",MATCH($J250,SEFA!$K:$K,0))</f>
        <v/>
      </c>
      <c r="L250" s="105" t="str">
        <f>IF(ISBLANK($B250),"",MATCH($J250,'RECEIVED FROM NONSTATE'!$L:$L,0))</f>
        <v/>
      </c>
      <c r="M250" s="100" t="str">
        <f t="shared" si="15"/>
        <v/>
      </c>
    </row>
    <row r="251" spans="1:13">
      <c r="A251" s="118" t="str">
        <f t="shared" si="12"/>
        <v/>
      </c>
      <c r="B251" s="25"/>
      <c r="C251" s="105" t="str">
        <f>IF($B251&gt;0,VLOOKUP($B251,'ALN 070824'!$A:$C,2,FALSE),"")</f>
        <v/>
      </c>
      <c r="D251" s="24"/>
      <c r="E251" s="28"/>
      <c r="F251" s="26"/>
      <c r="G251" s="27"/>
      <c r="I251" s="100" t="str">
        <f t="shared" si="13"/>
        <v/>
      </c>
      <c r="J251" s="100" t="str">
        <f t="shared" si="14"/>
        <v/>
      </c>
      <c r="K251" s="105" t="str">
        <f>IF(ISBLANK($B251),"",MATCH($J251,SEFA!$K:$K,0))</f>
        <v/>
      </c>
      <c r="L251" s="105" t="str">
        <f>IF(ISBLANK($B251),"",MATCH($J251,'RECEIVED FROM NONSTATE'!$L:$L,0))</f>
        <v/>
      </c>
      <c r="M251" s="100" t="str">
        <f t="shared" si="15"/>
        <v/>
      </c>
    </row>
    <row r="252" spans="1:13">
      <c r="A252" s="118" t="str">
        <f t="shared" si="12"/>
        <v/>
      </c>
      <c r="B252" s="25"/>
      <c r="C252" s="105" t="str">
        <f>IF($B252&gt;0,VLOOKUP($B252,'ALN 070824'!$A:$C,2,FALSE),"")</f>
        <v/>
      </c>
      <c r="D252" s="24"/>
      <c r="E252" s="28"/>
      <c r="F252" s="26"/>
      <c r="G252" s="27"/>
      <c r="I252" s="100" t="str">
        <f t="shared" si="13"/>
        <v/>
      </c>
      <c r="J252" s="100" t="str">
        <f t="shared" si="14"/>
        <v/>
      </c>
      <c r="K252" s="105" t="str">
        <f>IF(ISBLANK($B252),"",MATCH($J252,SEFA!$K:$K,0))</f>
        <v/>
      </c>
      <c r="L252" s="105" t="str">
        <f>IF(ISBLANK($B252),"",MATCH($J252,'RECEIVED FROM NONSTATE'!$L:$L,0))</f>
        <v/>
      </c>
      <c r="M252" s="100" t="str">
        <f t="shared" si="15"/>
        <v/>
      </c>
    </row>
    <row r="253" spans="1:13">
      <c r="A253" s="118" t="str">
        <f t="shared" si="12"/>
        <v/>
      </c>
      <c r="B253" s="25"/>
      <c r="C253" s="105" t="str">
        <f>IF($B253&gt;0,VLOOKUP($B253,'ALN 070824'!$A:$C,2,FALSE),"")</f>
        <v/>
      </c>
      <c r="D253" s="24"/>
      <c r="E253" s="28"/>
      <c r="F253" s="26"/>
      <c r="G253" s="27"/>
      <c r="I253" s="100" t="str">
        <f t="shared" si="13"/>
        <v/>
      </c>
      <c r="J253" s="100" t="str">
        <f t="shared" si="14"/>
        <v/>
      </c>
      <c r="K253" s="105" t="str">
        <f>IF(ISBLANK($B253),"",MATCH($J253,SEFA!$K:$K,0))</f>
        <v/>
      </c>
      <c r="L253" s="105" t="str">
        <f>IF(ISBLANK($B253),"",MATCH($J253,'RECEIVED FROM NONSTATE'!$L:$L,0))</f>
        <v/>
      </c>
      <c r="M253" s="100" t="str">
        <f t="shared" si="15"/>
        <v/>
      </c>
    </row>
    <row r="254" spans="1:13">
      <c r="A254" s="118" t="str">
        <f t="shared" si="12"/>
        <v/>
      </c>
      <c r="B254" s="25"/>
      <c r="C254" s="105" t="str">
        <f>IF($B254&gt;0,VLOOKUP($B254,'ALN 070824'!$A:$C,2,FALSE),"")</f>
        <v/>
      </c>
      <c r="D254" s="24"/>
      <c r="E254" s="28"/>
      <c r="F254" s="26"/>
      <c r="G254" s="27"/>
      <c r="I254" s="100" t="str">
        <f t="shared" si="13"/>
        <v/>
      </c>
      <c r="J254" s="100" t="str">
        <f t="shared" si="14"/>
        <v/>
      </c>
      <c r="K254" s="105" t="str">
        <f>IF(ISBLANK($B254),"",MATCH($J254,SEFA!$K:$K,0))</f>
        <v/>
      </c>
      <c r="L254" s="105" t="str">
        <f>IF(ISBLANK($B254),"",MATCH($J254,'RECEIVED FROM NONSTATE'!$L:$L,0))</f>
        <v/>
      </c>
      <c r="M254" s="100" t="str">
        <f t="shared" si="15"/>
        <v/>
      </c>
    </row>
    <row r="255" spans="1:13">
      <c r="A255" s="118" t="str">
        <f t="shared" si="12"/>
        <v/>
      </c>
      <c r="B255" s="25"/>
      <c r="C255" s="105" t="str">
        <f>IF($B255&gt;0,VLOOKUP($B255,'ALN 070824'!$A:$C,2,FALSE),"")</f>
        <v/>
      </c>
      <c r="D255" s="24"/>
      <c r="E255" s="28"/>
      <c r="F255" s="26"/>
      <c r="G255" s="27"/>
      <c r="I255" s="100" t="str">
        <f t="shared" si="13"/>
        <v/>
      </c>
      <c r="J255" s="100" t="str">
        <f t="shared" si="14"/>
        <v/>
      </c>
      <c r="K255" s="105" t="str">
        <f>IF(ISBLANK($B255),"",MATCH($J255,SEFA!$K:$K,0))</f>
        <v/>
      </c>
      <c r="L255" s="105" t="str">
        <f>IF(ISBLANK($B255),"",MATCH($J255,'RECEIVED FROM NONSTATE'!$L:$L,0))</f>
        <v/>
      </c>
      <c r="M255" s="100" t="str">
        <f t="shared" si="15"/>
        <v/>
      </c>
    </row>
    <row r="256" spans="1:13">
      <c r="A256" s="118" t="str">
        <f t="shared" si="12"/>
        <v/>
      </c>
      <c r="B256" s="25"/>
      <c r="C256" s="105" t="str">
        <f>IF($B256&gt;0,VLOOKUP($B256,'ALN 070824'!$A:$C,2,FALSE),"")</f>
        <v/>
      </c>
      <c r="D256" s="24"/>
      <c r="E256" s="28"/>
      <c r="F256" s="26"/>
      <c r="G256" s="27"/>
      <c r="I256" s="100" t="str">
        <f t="shared" si="13"/>
        <v/>
      </c>
      <c r="J256" s="100" t="str">
        <f t="shared" si="14"/>
        <v/>
      </c>
      <c r="K256" s="105" t="str">
        <f>IF(ISBLANK($B256),"",MATCH($J256,SEFA!$K:$K,0))</f>
        <v/>
      </c>
      <c r="L256" s="105" t="str">
        <f>IF(ISBLANK($B256),"",MATCH($J256,'RECEIVED FROM NONSTATE'!$L:$L,0))</f>
        <v/>
      </c>
      <c r="M256" s="100" t="str">
        <f t="shared" si="15"/>
        <v/>
      </c>
    </row>
    <row r="257" spans="1:13">
      <c r="A257" s="118" t="str">
        <f t="shared" si="12"/>
        <v/>
      </c>
      <c r="B257" s="25"/>
      <c r="C257" s="105" t="str">
        <f>IF($B257&gt;0,VLOOKUP($B257,'ALN 070824'!$A:$C,2,FALSE),"")</f>
        <v/>
      </c>
      <c r="D257" s="24"/>
      <c r="E257" s="28"/>
      <c r="F257" s="26"/>
      <c r="G257" s="27"/>
      <c r="I257" s="100" t="str">
        <f t="shared" si="13"/>
        <v/>
      </c>
      <c r="J257" s="100" t="str">
        <f t="shared" si="14"/>
        <v/>
      </c>
      <c r="K257" s="105" t="str">
        <f>IF(ISBLANK($B257),"",MATCH($J257,SEFA!$K:$K,0))</f>
        <v/>
      </c>
      <c r="L257" s="105" t="str">
        <f>IF(ISBLANK($B257),"",MATCH($J257,'RECEIVED FROM NONSTATE'!$L:$L,0))</f>
        <v/>
      </c>
      <c r="M257" s="100" t="str">
        <f t="shared" si="15"/>
        <v/>
      </c>
    </row>
    <row r="258" spans="1:13">
      <c r="A258" s="118" t="str">
        <f t="shared" si="12"/>
        <v/>
      </c>
      <c r="B258" s="25"/>
      <c r="C258" s="105" t="str">
        <f>IF($B258&gt;0,VLOOKUP($B258,'ALN 070824'!$A:$C,2,FALSE),"")</f>
        <v/>
      </c>
      <c r="D258" s="24"/>
      <c r="E258" s="28"/>
      <c r="F258" s="26"/>
      <c r="G258" s="27"/>
      <c r="I258" s="100" t="str">
        <f t="shared" si="13"/>
        <v/>
      </c>
      <c r="J258" s="100" t="str">
        <f t="shared" si="14"/>
        <v/>
      </c>
      <c r="K258" s="105" t="str">
        <f>IF(ISBLANK($B258),"",MATCH($J258,SEFA!$K:$K,0))</f>
        <v/>
      </c>
      <c r="L258" s="105" t="str">
        <f>IF(ISBLANK($B258),"",MATCH($J258,'RECEIVED FROM NONSTATE'!$L:$L,0))</f>
        <v/>
      </c>
      <c r="M258" s="100" t="str">
        <f t="shared" si="15"/>
        <v/>
      </c>
    </row>
    <row r="259" spans="1:13">
      <c r="A259" s="118" t="str">
        <f t="shared" si="12"/>
        <v/>
      </c>
      <c r="B259" s="25"/>
      <c r="C259" s="105" t="str">
        <f>IF($B259&gt;0,VLOOKUP($B259,'ALN 070824'!$A:$C,2,FALSE),"")</f>
        <v/>
      </c>
      <c r="D259" s="24"/>
      <c r="E259" s="28"/>
      <c r="F259" s="26"/>
      <c r="G259" s="27"/>
      <c r="I259" s="100" t="str">
        <f t="shared" si="13"/>
        <v/>
      </c>
      <c r="J259" s="100" t="str">
        <f t="shared" si="14"/>
        <v/>
      </c>
      <c r="K259" s="105" t="str">
        <f>IF(ISBLANK($B259),"",MATCH($J259,SEFA!$K:$K,0))</f>
        <v/>
      </c>
      <c r="L259" s="105" t="str">
        <f>IF(ISBLANK($B259),"",MATCH($J259,'RECEIVED FROM NONSTATE'!$L:$L,0))</f>
        <v/>
      </c>
      <c r="M259" s="100" t="str">
        <f t="shared" si="15"/>
        <v/>
      </c>
    </row>
    <row r="260" spans="1:13">
      <c r="A260" s="118" t="str">
        <f t="shared" si="12"/>
        <v/>
      </c>
      <c r="B260" s="25"/>
      <c r="C260" s="105" t="str">
        <f>IF($B260&gt;0,VLOOKUP($B260,'ALN 070824'!$A:$C,2,FALSE),"")</f>
        <v/>
      </c>
      <c r="D260" s="24"/>
      <c r="E260" s="28"/>
      <c r="F260" s="26"/>
      <c r="G260" s="27"/>
      <c r="I260" s="100" t="str">
        <f t="shared" si="13"/>
        <v/>
      </c>
      <c r="J260" s="100" t="str">
        <f t="shared" si="14"/>
        <v/>
      </c>
      <c r="K260" s="105" t="str">
        <f>IF(ISBLANK($B260),"",MATCH($J260,SEFA!$K:$K,0))</f>
        <v/>
      </c>
      <c r="L260" s="105" t="str">
        <f>IF(ISBLANK($B260),"",MATCH($J260,'RECEIVED FROM NONSTATE'!$L:$L,0))</f>
        <v/>
      </c>
      <c r="M260" s="100" t="str">
        <f t="shared" si="15"/>
        <v/>
      </c>
    </row>
    <row r="261" spans="1:13">
      <c r="A261" s="118" t="str">
        <f t="shared" si="12"/>
        <v/>
      </c>
      <c r="B261" s="25"/>
      <c r="C261" s="105" t="str">
        <f>IF($B261&gt;0,VLOOKUP($B261,'ALN 070824'!$A:$C,2,FALSE),"")</f>
        <v/>
      </c>
      <c r="D261" s="24"/>
      <c r="E261" s="28"/>
      <c r="F261" s="26"/>
      <c r="G261" s="27"/>
      <c r="I261" s="100" t="str">
        <f t="shared" si="13"/>
        <v/>
      </c>
      <c r="J261" s="100" t="str">
        <f t="shared" si="14"/>
        <v/>
      </c>
      <c r="K261" s="105" t="str">
        <f>IF(ISBLANK($B261),"",MATCH($J261,SEFA!$K:$K,0))</f>
        <v/>
      </c>
      <c r="L261" s="105" t="str">
        <f>IF(ISBLANK($B261),"",MATCH($J261,'RECEIVED FROM NONSTATE'!$L:$L,0))</f>
        <v/>
      </c>
      <c r="M261" s="100" t="str">
        <f t="shared" si="15"/>
        <v/>
      </c>
    </row>
    <row r="262" spans="1:13">
      <c r="A262" s="118" t="str">
        <f t="shared" si="12"/>
        <v/>
      </c>
      <c r="B262" s="25"/>
      <c r="C262" s="105" t="str">
        <f>IF($B262&gt;0,VLOOKUP($B262,'ALN 070824'!$A:$C,2,FALSE),"")</f>
        <v/>
      </c>
      <c r="D262" s="24"/>
      <c r="E262" s="28"/>
      <c r="F262" s="26"/>
      <c r="G262" s="27"/>
      <c r="I262" s="100" t="str">
        <f t="shared" si="13"/>
        <v/>
      </c>
      <c r="J262" s="100" t="str">
        <f t="shared" si="14"/>
        <v/>
      </c>
      <c r="K262" s="105" t="str">
        <f>IF(ISBLANK($B262),"",MATCH($J262,SEFA!$K:$K,0))</f>
        <v/>
      </c>
      <c r="L262" s="105" t="str">
        <f>IF(ISBLANK($B262),"",MATCH($J262,'RECEIVED FROM NONSTATE'!$L:$L,0))</f>
        <v/>
      </c>
      <c r="M262" s="100" t="str">
        <f t="shared" si="15"/>
        <v/>
      </c>
    </row>
    <row r="263" spans="1:13">
      <c r="A263" s="118" t="str">
        <f t="shared" si="12"/>
        <v/>
      </c>
      <c r="B263" s="25"/>
      <c r="C263" s="105" t="str">
        <f>IF($B263&gt;0,VLOOKUP($B263,'ALN 070824'!$A:$C,2,FALSE),"")</f>
        <v/>
      </c>
      <c r="D263" s="24"/>
      <c r="E263" s="28"/>
      <c r="F263" s="26"/>
      <c r="G263" s="27"/>
      <c r="I263" s="100" t="str">
        <f t="shared" si="13"/>
        <v/>
      </c>
      <c r="J263" s="100" t="str">
        <f t="shared" si="14"/>
        <v/>
      </c>
      <c r="K263" s="105" t="str">
        <f>IF(ISBLANK($B263),"",MATCH($J263,SEFA!$K:$K,0))</f>
        <v/>
      </c>
      <c r="L263" s="105" t="str">
        <f>IF(ISBLANK($B263),"",MATCH($J263,'RECEIVED FROM NONSTATE'!$L:$L,0))</f>
        <v/>
      </c>
      <c r="M263" s="100" t="str">
        <f t="shared" si="15"/>
        <v/>
      </c>
    </row>
    <row r="264" spans="1:13">
      <c r="A264" s="118" t="str">
        <f t="shared" si="12"/>
        <v/>
      </c>
      <c r="B264" s="25"/>
      <c r="C264" s="105" t="str">
        <f>IF($B264&gt;0,VLOOKUP($B264,'ALN 070824'!$A:$C,2,FALSE),"")</f>
        <v/>
      </c>
      <c r="D264" s="24"/>
      <c r="E264" s="28"/>
      <c r="F264" s="26"/>
      <c r="G264" s="27"/>
      <c r="I264" s="100" t="str">
        <f t="shared" si="13"/>
        <v/>
      </c>
      <c r="J264" s="100" t="str">
        <f t="shared" si="14"/>
        <v/>
      </c>
      <c r="K264" s="105" t="str">
        <f>IF(ISBLANK($B264),"",MATCH($J264,SEFA!$K:$K,0))</f>
        <v/>
      </c>
      <c r="L264" s="105" t="str">
        <f>IF(ISBLANK($B264),"",MATCH($J264,'RECEIVED FROM NONSTATE'!$L:$L,0))</f>
        <v/>
      </c>
      <c r="M264" s="100" t="str">
        <f t="shared" si="15"/>
        <v/>
      </c>
    </row>
    <row r="265" spans="1:13">
      <c r="A265" s="118" t="str">
        <f t="shared" ref="A265:A328" si="16">IF($B265=0,"",$B$2)</f>
        <v/>
      </c>
      <c r="B265" s="25"/>
      <c r="C265" s="105" t="str">
        <f>IF($B265&gt;0,VLOOKUP($B265,'ALN 070824'!$A:$C,2,FALSE),"")</f>
        <v/>
      </c>
      <c r="D265" s="24"/>
      <c r="E265" s="28"/>
      <c r="F265" s="26"/>
      <c r="G265" s="27"/>
      <c r="I265" s="100" t="str">
        <f t="shared" ref="I265:I328" si="17">IF(OR($B265="84.425",$B265="84.032"),"Please complete the ALN with alpha character.",IFERROR(IF(AND($C265="Other Assistance",ISBLANK($F265)),"Program Name required, please provide the Other ID Number (if applicable).",""),""))</f>
        <v/>
      </c>
      <c r="J265" s="100" t="str">
        <f t="shared" ref="J265:J328" si="18">CONCATENATE($B265,$E265)</f>
        <v/>
      </c>
      <c r="K265" s="105" t="str">
        <f>IF(ISBLANK($B265),"",MATCH($J265,SEFA!$K:$K,0))</f>
        <v/>
      </c>
      <c r="L265" s="105" t="str">
        <f>IF(ISBLANK($B265),"",MATCH($J265,'RECEIVED FROM NONSTATE'!$L:$L,0))</f>
        <v/>
      </c>
      <c r="M265" s="100" t="str">
        <f t="shared" ref="M265:M328" si="19">CONCATENATE($B265,$E265,$F265,$G265)</f>
        <v/>
      </c>
    </row>
    <row r="266" spans="1:13">
      <c r="A266" s="118" t="str">
        <f t="shared" si="16"/>
        <v/>
      </c>
      <c r="B266" s="25"/>
      <c r="C266" s="105" t="str">
        <f>IF($B266&gt;0,VLOOKUP($B266,'ALN 070824'!$A:$C,2,FALSE),"")</f>
        <v/>
      </c>
      <c r="D266" s="24"/>
      <c r="E266" s="28"/>
      <c r="F266" s="26"/>
      <c r="G266" s="27"/>
      <c r="I266" s="100" t="str">
        <f t="shared" si="17"/>
        <v/>
      </c>
      <c r="J266" s="100" t="str">
        <f t="shared" si="18"/>
        <v/>
      </c>
      <c r="K266" s="105" t="str">
        <f>IF(ISBLANK($B266),"",MATCH($J266,SEFA!$K:$K,0))</f>
        <v/>
      </c>
      <c r="L266" s="105" t="str">
        <f>IF(ISBLANK($B266),"",MATCH($J266,'RECEIVED FROM NONSTATE'!$L:$L,0))</f>
        <v/>
      </c>
      <c r="M266" s="100" t="str">
        <f t="shared" si="19"/>
        <v/>
      </c>
    </row>
    <row r="267" spans="1:13">
      <c r="A267" s="118" t="str">
        <f t="shared" si="16"/>
        <v/>
      </c>
      <c r="B267" s="25"/>
      <c r="C267" s="105" t="str">
        <f>IF($B267&gt;0,VLOOKUP($B267,'ALN 070824'!$A:$C,2,FALSE),"")</f>
        <v/>
      </c>
      <c r="D267" s="24"/>
      <c r="E267" s="28"/>
      <c r="F267" s="26"/>
      <c r="G267" s="27"/>
      <c r="I267" s="100" t="str">
        <f t="shared" si="17"/>
        <v/>
      </c>
      <c r="J267" s="100" t="str">
        <f t="shared" si="18"/>
        <v/>
      </c>
      <c r="K267" s="105" t="str">
        <f>IF(ISBLANK($B267),"",MATCH($J267,SEFA!$K:$K,0))</f>
        <v/>
      </c>
      <c r="L267" s="105" t="str">
        <f>IF(ISBLANK($B267),"",MATCH($J267,'RECEIVED FROM NONSTATE'!$L:$L,0))</f>
        <v/>
      </c>
      <c r="M267" s="100" t="str">
        <f t="shared" si="19"/>
        <v/>
      </c>
    </row>
    <row r="268" spans="1:13">
      <c r="A268" s="118" t="str">
        <f t="shared" si="16"/>
        <v/>
      </c>
      <c r="B268" s="25"/>
      <c r="C268" s="105" t="str">
        <f>IF($B268&gt;0,VLOOKUP($B268,'ALN 070824'!$A:$C,2,FALSE),"")</f>
        <v/>
      </c>
      <c r="D268" s="24"/>
      <c r="E268" s="28"/>
      <c r="F268" s="26"/>
      <c r="G268" s="27"/>
      <c r="I268" s="100" t="str">
        <f t="shared" si="17"/>
        <v/>
      </c>
      <c r="J268" s="100" t="str">
        <f t="shared" si="18"/>
        <v/>
      </c>
      <c r="K268" s="105" t="str">
        <f>IF(ISBLANK($B268),"",MATCH($J268,SEFA!$K:$K,0))</f>
        <v/>
      </c>
      <c r="L268" s="105" t="str">
        <f>IF(ISBLANK($B268),"",MATCH($J268,'RECEIVED FROM NONSTATE'!$L:$L,0))</f>
        <v/>
      </c>
      <c r="M268" s="100" t="str">
        <f t="shared" si="19"/>
        <v/>
      </c>
    </row>
    <row r="269" spans="1:13">
      <c r="A269" s="118" t="str">
        <f t="shared" si="16"/>
        <v/>
      </c>
      <c r="B269" s="25"/>
      <c r="C269" s="105" t="str">
        <f>IF($B269&gt;0,VLOOKUP($B269,'ALN 070824'!$A:$C,2,FALSE),"")</f>
        <v/>
      </c>
      <c r="D269" s="24"/>
      <c r="E269" s="28"/>
      <c r="F269" s="26"/>
      <c r="G269" s="27"/>
      <c r="I269" s="100" t="str">
        <f t="shared" si="17"/>
        <v/>
      </c>
      <c r="J269" s="100" t="str">
        <f t="shared" si="18"/>
        <v/>
      </c>
      <c r="K269" s="105" t="str">
        <f>IF(ISBLANK($B269),"",MATCH($J269,SEFA!$K:$K,0))</f>
        <v/>
      </c>
      <c r="L269" s="105" t="str">
        <f>IF(ISBLANK($B269),"",MATCH($J269,'RECEIVED FROM NONSTATE'!$L:$L,0))</f>
        <v/>
      </c>
      <c r="M269" s="100" t="str">
        <f t="shared" si="19"/>
        <v/>
      </c>
    </row>
    <row r="270" spans="1:13">
      <c r="A270" s="118" t="str">
        <f t="shared" si="16"/>
        <v/>
      </c>
      <c r="B270" s="25"/>
      <c r="C270" s="105" t="str">
        <f>IF($B270&gt;0,VLOOKUP($B270,'ALN 070824'!$A:$C,2,FALSE),"")</f>
        <v/>
      </c>
      <c r="D270" s="24"/>
      <c r="E270" s="28"/>
      <c r="F270" s="26"/>
      <c r="G270" s="27"/>
      <c r="I270" s="100" t="str">
        <f t="shared" si="17"/>
        <v/>
      </c>
      <c r="J270" s="100" t="str">
        <f t="shared" si="18"/>
        <v/>
      </c>
      <c r="K270" s="105" t="str">
        <f>IF(ISBLANK($B270),"",MATCH($J270,SEFA!$K:$K,0))</f>
        <v/>
      </c>
      <c r="L270" s="105" t="str">
        <f>IF(ISBLANK($B270),"",MATCH($J270,'RECEIVED FROM NONSTATE'!$L:$L,0))</f>
        <v/>
      </c>
      <c r="M270" s="100" t="str">
        <f t="shared" si="19"/>
        <v/>
      </c>
    </row>
    <row r="271" spans="1:13">
      <c r="A271" s="118" t="str">
        <f t="shared" si="16"/>
        <v/>
      </c>
      <c r="B271" s="25"/>
      <c r="C271" s="105" t="str">
        <f>IF($B271&gt;0,VLOOKUP($B271,'ALN 070824'!$A:$C,2,FALSE),"")</f>
        <v/>
      </c>
      <c r="D271" s="24"/>
      <c r="E271" s="28"/>
      <c r="F271" s="26"/>
      <c r="G271" s="27"/>
      <c r="I271" s="100" t="str">
        <f t="shared" si="17"/>
        <v/>
      </c>
      <c r="J271" s="100" t="str">
        <f t="shared" si="18"/>
        <v/>
      </c>
      <c r="K271" s="105" t="str">
        <f>IF(ISBLANK($B271),"",MATCH($J271,SEFA!$K:$K,0))</f>
        <v/>
      </c>
      <c r="L271" s="105" t="str">
        <f>IF(ISBLANK($B271),"",MATCH($J271,'RECEIVED FROM NONSTATE'!$L:$L,0))</f>
        <v/>
      </c>
      <c r="M271" s="100" t="str">
        <f t="shared" si="19"/>
        <v/>
      </c>
    </row>
    <row r="272" spans="1:13">
      <c r="A272" s="118" t="str">
        <f t="shared" si="16"/>
        <v/>
      </c>
      <c r="B272" s="25"/>
      <c r="C272" s="105" t="str">
        <f>IF($B272&gt;0,VLOOKUP($B272,'ALN 070824'!$A:$C,2,FALSE),"")</f>
        <v/>
      </c>
      <c r="D272" s="24"/>
      <c r="E272" s="28"/>
      <c r="F272" s="26"/>
      <c r="G272" s="27"/>
      <c r="I272" s="100" t="str">
        <f t="shared" si="17"/>
        <v/>
      </c>
      <c r="J272" s="100" t="str">
        <f t="shared" si="18"/>
        <v/>
      </c>
      <c r="K272" s="105" t="str">
        <f>IF(ISBLANK($B272),"",MATCH($J272,SEFA!$K:$K,0))</f>
        <v/>
      </c>
      <c r="L272" s="105" t="str">
        <f>IF(ISBLANK($B272),"",MATCH($J272,'RECEIVED FROM NONSTATE'!$L:$L,0))</f>
        <v/>
      </c>
      <c r="M272" s="100" t="str">
        <f t="shared" si="19"/>
        <v/>
      </c>
    </row>
    <row r="273" spans="1:13">
      <c r="A273" s="118" t="str">
        <f t="shared" si="16"/>
        <v/>
      </c>
      <c r="B273" s="25"/>
      <c r="C273" s="105" t="str">
        <f>IF($B273&gt;0,VLOOKUP($B273,'ALN 070824'!$A:$C,2,FALSE),"")</f>
        <v/>
      </c>
      <c r="D273" s="24"/>
      <c r="E273" s="28"/>
      <c r="F273" s="26"/>
      <c r="G273" s="27"/>
      <c r="I273" s="100" t="str">
        <f t="shared" si="17"/>
        <v/>
      </c>
      <c r="J273" s="100" t="str">
        <f t="shared" si="18"/>
        <v/>
      </c>
      <c r="K273" s="105" t="str">
        <f>IF(ISBLANK($B273),"",MATCH($J273,SEFA!$K:$K,0))</f>
        <v/>
      </c>
      <c r="L273" s="105" t="str">
        <f>IF(ISBLANK($B273),"",MATCH($J273,'RECEIVED FROM NONSTATE'!$L:$L,0))</f>
        <v/>
      </c>
      <c r="M273" s="100" t="str">
        <f t="shared" si="19"/>
        <v/>
      </c>
    </row>
    <row r="274" spans="1:13">
      <c r="A274" s="118" t="str">
        <f t="shared" si="16"/>
        <v/>
      </c>
      <c r="B274" s="25"/>
      <c r="C274" s="105" t="str">
        <f>IF($B274&gt;0,VLOOKUP($B274,'ALN 070824'!$A:$C,2,FALSE),"")</f>
        <v/>
      </c>
      <c r="D274" s="24"/>
      <c r="E274" s="28"/>
      <c r="F274" s="26"/>
      <c r="G274" s="27"/>
      <c r="I274" s="100" t="str">
        <f t="shared" si="17"/>
        <v/>
      </c>
      <c r="J274" s="100" t="str">
        <f t="shared" si="18"/>
        <v/>
      </c>
      <c r="K274" s="105" t="str">
        <f>IF(ISBLANK($B274),"",MATCH($J274,SEFA!$K:$K,0))</f>
        <v/>
      </c>
      <c r="L274" s="105" t="str">
        <f>IF(ISBLANK($B274),"",MATCH($J274,'RECEIVED FROM NONSTATE'!$L:$L,0))</f>
        <v/>
      </c>
      <c r="M274" s="100" t="str">
        <f t="shared" si="19"/>
        <v/>
      </c>
    </row>
    <row r="275" spans="1:13">
      <c r="A275" s="118" t="str">
        <f t="shared" si="16"/>
        <v/>
      </c>
      <c r="B275" s="25"/>
      <c r="C275" s="105" t="str">
        <f>IF($B275&gt;0,VLOOKUP($B275,'ALN 070824'!$A:$C,2,FALSE),"")</f>
        <v/>
      </c>
      <c r="D275" s="24"/>
      <c r="E275" s="28"/>
      <c r="F275" s="26"/>
      <c r="G275" s="27"/>
      <c r="I275" s="100" t="str">
        <f t="shared" si="17"/>
        <v/>
      </c>
      <c r="J275" s="100" t="str">
        <f t="shared" si="18"/>
        <v/>
      </c>
      <c r="K275" s="105" t="str">
        <f>IF(ISBLANK($B275),"",MATCH($J275,SEFA!$K:$K,0))</f>
        <v/>
      </c>
      <c r="L275" s="105" t="str">
        <f>IF(ISBLANK($B275),"",MATCH($J275,'RECEIVED FROM NONSTATE'!$L:$L,0))</f>
        <v/>
      </c>
      <c r="M275" s="100" t="str">
        <f t="shared" si="19"/>
        <v/>
      </c>
    </row>
    <row r="276" spans="1:13">
      <c r="A276" s="118" t="str">
        <f t="shared" si="16"/>
        <v/>
      </c>
      <c r="B276" s="25"/>
      <c r="C276" s="105" t="str">
        <f>IF($B276&gt;0,VLOOKUP($B276,'ALN 070824'!$A:$C,2,FALSE),"")</f>
        <v/>
      </c>
      <c r="D276" s="24"/>
      <c r="E276" s="28"/>
      <c r="F276" s="26"/>
      <c r="G276" s="27"/>
      <c r="I276" s="100" t="str">
        <f t="shared" si="17"/>
        <v/>
      </c>
      <c r="J276" s="100" t="str">
        <f t="shared" si="18"/>
        <v/>
      </c>
      <c r="K276" s="105" t="str">
        <f>IF(ISBLANK($B276),"",MATCH($J276,SEFA!$K:$K,0))</f>
        <v/>
      </c>
      <c r="L276" s="105" t="str">
        <f>IF(ISBLANK($B276),"",MATCH($J276,'RECEIVED FROM NONSTATE'!$L:$L,0))</f>
        <v/>
      </c>
      <c r="M276" s="100" t="str">
        <f t="shared" si="19"/>
        <v/>
      </c>
    </row>
    <row r="277" spans="1:13">
      <c r="A277" s="118" t="str">
        <f t="shared" si="16"/>
        <v/>
      </c>
      <c r="B277" s="25"/>
      <c r="C277" s="105" t="str">
        <f>IF($B277&gt;0,VLOOKUP($B277,'ALN 070824'!$A:$C,2,FALSE),"")</f>
        <v/>
      </c>
      <c r="D277" s="24"/>
      <c r="E277" s="28"/>
      <c r="F277" s="26"/>
      <c r="G277" s="27"/>
      <c r="I277" s="100" t="str">
        <f t="shared" si="17"/>
        <v/>
      </c>
      <c r="J277" s="100" t="str">
        <f t="shared" si="18"/>
        <v/>
      </c>
      <c r="K277" s="105" t="str">
        <f>IF(ISBLANK($B277),"",MATCH($J277,SEFA!$K:$K,0))</f>
        <v/>
      </c>
      <c r="L277" s="105" t="str">
        <f>IF(ISBLANK($B277),"",MATCH($J277,'RECEIVED FROM NONSTATE'!$L:$L,0))</f>
        <v/>
      </c>
      <c r="M277" s="100" t="str">
        <f t="shared" si="19"/>
        <v/>
      </c>
    </row>
    <row r="278" spans="1:13">
      <c r="A278" s="118" t="str">
        <f t="shared" si="16"/>
        <v/>
      </c>
      <c r="B278" s="25"/>
      <c r="C278" s="105" t="str">
        <f>IF($B278&gt;0,VLOOKUP($B278,'ALN 070824'!$A:$C,2,FALSE),"")</f>
        <v/>
      </c>
      <c r="D278" s="24"/>
      <c r="E278" s="28"/>
      <c r="F278" s="26"/>
      <c r="G278" s="27"/>
      <c r="I278" s="100" t="str">
        <f t="shared" si="17"/>
        <v/>
      </c>
      <c r="J278" s="100" t="str">
        <f t="shared" si="18"/>
        <v/>
      </c>
      <c r="K278" s="105" t="str">
        <f>IF(ISBLANK($B278),"",MATCH($J278,SEFA!$K:$K,0))</f>
        <v/>
      </c>
      <c r="L278" s="105" t="str">
        <f>IF(ISBLANK($B278),"",MATCH($J278,'RECEIVED FROM NONSTATE'!$L:$L,0))</f>
        <v/>
      </c>
      <c r="M278" s="100" t="str">
        <f t="shared" si="19"/>
        <v/>
      </c>
    </row>
    <row r="279" spans="1:13">
      <c r="A279" s="118" t="str">
        <f t="shared" si="16"/>
        <v/>
      </c>
      <c r="B279" s="25"/>
      <c r="C279" s="105" t="str">
        <f>IF($B279&gt;0,VLOOKUP($B279,'ALN 070824'!$A:$C,2,FALSE),"")</f>
        <v/>
      </c>
      <c r="D279" s="24"/>
      <c r="E279" s="28"/>
      <c r="F279" s="26"/>
      <c r="G279" s="27"/>
      <c r="I279" s="100" t="str">
        <f t="shared" si="17"/>
        <v/>
      </c>
      <c r="J279" s="100" t="str">
        <f t="shared" si="18"/>
        <v/>
      </c>
      <c r="K279" s="105" t="str">
        <f>IF(ISBLANK($B279),"",MATCH($J279,SEFA!$K:$K,0))</f>
        <v/>
      </c>
      <c r="L279" s="105" t="str">
        <f>IF(ISBLANK($B279),"",MATCH($J279,'RECEIVED FROM NONSTATE'!$L:$L,0))</f>
        <v/>
      </c>
      <c r="M279" s="100" t="str">
        <f t="shared" si="19"/>
        <v/>
      </c>
    </row>
    <row r="280" spans="1:13">
      <c r="A280" s="118" t="str">
        <f t="shared" si="16"/>
        <v/>
      </c>
      <c r="B280" s="25"/>
      <c r="C280" s="105" t="str">
        <f>IF($B280&gt;0,VLOOKUP($B280,'ALN 070824'!$A:$C,2,FALSE),"")</f>
        <v/>
      </c>
      <c r="D280" s="24"/>
      <c r="E280" s="28"/>
      <c r="F280" s="26"/>
      <c r="G280" s="27"/>
      <c r="I280" s="100" t="str">
        <f t="shared" si="17"/>
        <v/>
      </c>
      <c r="J280" s="100" t="str">
        <f t="shared" si="18"/>
        <v/>
      </c>
      <c r="K280" s="105" t="str">
        <f>IF(ISBLANK($B280),"",MATCH($J280,SEFA!$K:$K,0))</f>
        <v/>
      </c>
      <c r="L280" s="105" t="str">
        <f>IF(ISBLANK($B280),"",MATCH($J280,'RECEIVED FROM NONSTATE'!$L:$L,0))</f>
        <v/>
      </c>
      <c r="M280" s="100" t="str">
        <f t="shared" si="19"/>
        <v/>
      </c>
    </row>
    <row r="281" spans="1:13">
      <c r="A281" s="118" t="str">
        <f t="shared" si="16"/>
        <v/>
      </c>
      <c r="B281" s="25"/>
      <c r="C281" s="105" t="str">
        <f>IF($B281&gt;0,VLOOKUP($B281,'ALN 070824'!$A:$C,2,FALSE),"")</f>
        <v/>
      </c>
      <c r="D281" s="24"/>
      <c r="E281" s="28"/>
      <c r="F281" s="26"/>
      <c r="G281" s="27"/>
      <c r="I281" s="100" t="str">
        <f t="shared" si="17"/>
        <v/>
      </c>
      <c r="J281" s="100" t="str">
        <f t="shared" si="18"/>
        <v/>
      </c>
      <c r="K281" s="105" t="str">
        <f>IF(ISBLANK($B281),"",MATCH($J281,SEFA!$K:$K,0))</f>
        <v/>
      </c>
      <c r="L281" s="105" t="str">
        <f>IF(ISBLANK($B281),"",MATCH($J281,'RECEIVED FROM NONSTATE'!$L:$L,0))</f>
        <v/>
      </c>
      <c r="M281" s="100" t="str">
        <f t="shared" si="19"/>
        <v/>
      </c>
    </row>
    <row r="282" spans="1:13">
      <c r="A282" s="118" t="str">
        <f t="shared" si="16"/>
        <v/>
      </c>
      <c r="B282" s="25"/>
      <c r="C282" s="105" t="str">
        <f>IF($B282&gt;0,VLOOKUP($B282,'ALN 070824'!$A:$C,2,FALSE),"")</f>
        <v/>
      </c>
      <c r="D282" s="24"/>
      <c r="E282" s="28"/>
      <c r="F282" s="26"/>
      <c r="G282" s="27"/>
      <c r="I282" s="100" t="str">
        <f t="shared" si="17"/>
        <v/>
      </c>
      <c r="J282" s="100" t="str">
        <f t="shared" si="18"/>
        <v/>
      </c>
      <c r="K282" s="105" t="str">
        <f>IF(ISBLANK($B282),"",MATCH($J282,SEFA!$K:$K,0))</f>
        <v/>
      </c>
      <c r="L282" s="105" t="str">
        <f>IF(ISBLANK($B282),"",MATCH($J282,'RECEIVED FROM NONSTATE'!$L:$L,0))</f>
        <v/>
      </c>
      <c r="M282" s="100" t="str">
        <f t="shared" si="19"/>
        <v/>
      </c>
    </row>
    <row r="283" spans="1:13">
      <c r="A283" s="118" t="str">
        <f t="shared" si="16"/>
        <v/>
      </c>
      <c r="B283" s="25"/>
      <c r="C283" s="105" t="str">
        <f>IF($B283&gt;0,VLOOKUP($B283,'ALN 070824'!$A:$C,2,FALSE),"")</f>
        <v/>
      </c>
      <c r="D283" s="24"/>
      <c r="E283" s="28"/>
      <c r="F283" s="26"/>
      <c r="G283" s="27"/>
      <c r="I283" s="100" t="str">
        <f t="shared" si="17"/>
        <v/>
      </c>
      <c r="J283" s="100" t="str">
        <f t="shared" si="18"/>
        <v/>
      </c>
      <c r="K283" s="105" t="str">
        <f>IF(ISBLANK($B283),"",MATCH($J283,SEFA!$K:$K,0))</f>
        <v/>
      </c>
      <c r="L283" s="105" t="str">
        <f>IF(ISBLANK($B283),"",MATCH($J283,'RECEIVED FROM NONSTATE'!$L:$L,0))</f>
        <v/>
      </c>
      <c r="M283" s="100" t="str">
        <f t="shared" si="19"/>
        <v/>
      </c>
    </row>
    <row r="284" spans="1:13">
      <c r="A284" s="118" t="str">
        <f t="shared" si="16"/>
        <v/>
      </c>
      <c r="B284" s="25"/>
      <c r="C284" s="105" t="str">
        <f>IF($B284&gt;0,VLOOKUP($B284,'ALN 070824'!$A:$C,2,FALSE),"")</f>
        <v/>
      </c>
      <c r="D284" s="24"/>
      <c r="E284" s="28"/>
      <c r="F284" s="26"/>
      <c r="G284" s="27"/>
      <c r="I284" s="100" t="str">
        <f t="shared" si="17"/>
        <v/>
      </c>
      <c r="J284" s="100" t="str">
        <f t="shared" si="18"/>
        <v/>
      </c>
      <c r="K284" s="105" t="str">
        <f>IF(ISBLANK($B284),"",MATCH($J284,SEFA!$K:$K,0))</f>
        <v/>
      </c>
      <c r="L284" s="105" t="str">
        <f>IF(ISBLANK($B284),"",MATCH($J284,'RECEIVED FROM NONSTATE'!$L:$L,0))</f>
        <v/>
      </c>
      <c r="M284" s="100" t="str">
        <f t="shared" si="19"/>
        <v/>
      </c>
    </row>
    <row r="285" spans="1:13">
      <c r="A285" s="118" t="str">
        <f t="shared" si="16"/>
        <v/>
      </c>
      <c r="B285" s="25"/>
      <c r="C285" s="105" t="str">
        <f>IF($B285&gt;0,VLOOKUP($B285,'ALN 070824'!$A:$C,2,FALSE),"")</f>
        <v/>
      </c>
      <c r="D285" s="24"/>
      <c r="E285" s="28"/>
      <c r="F285" s="26"/>
      <c r="G285" s="27"/>
      <c r="I285" s="100" t="str">
        <f t="shared" si="17"/>
        <v/>
      </c>
      <c r="J285" s="100" t="str">
        <f t="shared" si="18"/>
        <v/>
      </c>
      <c r="K285" s="105" t="str">
        <f>IF(ISBLANK($B285),"",MATCH($J285,SEFA!$K:$K,0))</f>
        <v/>
      </c>
      <c r="L285" s="105" t="str">
        <f>IF(ISBLANK($B285),"",MATCH($J285,'RECEIVED FROM NONSTATE'!$L:$L,0))</f>
        <v/>
      </c>
      <c r="M285" s="100" t="str">
        <f t="shared" si="19"/>
        <v/>
      </c>
    </row>
    <row r="286" spans="1:13">
      <c r="A286" s="118" t="str">
        <f t="shared" si="16"/>
        <v/>
      </c>
      <c r="B286" s="25"/>
      <c r="C286" s="105" t="str">
        <f>IF($B286&gt;0,VLOOKUP($B286,'ALN 070824'!$A:$C,2,FALSE),"")</f>
        <v/>
      </c>
      <c r="D286" s="24"/>
      <c r="E286" s="28"/>
      <c r="F286" s="26"/>
      <c r="G286" s="27"/>
      <c r="I286" s="100" t="str">
        <f t="shared" si="17"/>
        <v/>
      </c>
      <c r="J286" s="100" t="str">
        <f t="shared" si="18"/>
        <v/>
      </c>
      <c r="K286" s="105" t="str">
        <f>IF(ISBLANK($B286),"",MATCH($J286,SEFA!$K:$K,0))</f>
        <v/>
      </c>
      <c r="L286" s="105" t="str">
        <f>IF(ISBLANK($B286),"",MATCH($J286,'RECEIVED FROM NONSTATE'!$L:$L,0))</f>
        <v/>
      </c>
      <c r="M286" s="100" t="str">
        <f t="shared" si="19"/>
        <v/>
      </c>
    </row>
    <row r="287" spans="1:13">
      <c r="A287" s="118" t="str">
        <f t="shared" si="16"/>
        <v/>
      </c>
      <c r="B287" s="25"/>
      <c r="C287" s="105" t="str">
        <f>IF($B287&gt;0,VLOOKUP($B287,'ALN 070824'!$A:$C,2,FALSE),"")</f>
        <v/>
      </c>
      <c r="D287" s="24"/>
      <c r="E287" s="28"/>
      <c r="F287" s="26"/>
      <c r="G287" s="27"/>
      <c r="I287" s="100" t="str">
        <f t="shared" si="17"/>
        <v/>
      </c>
      <c r="J287" s="100" t="str">
        <f t="shared" si="18"/>
        <v/>
      </c>
      <c r="K287" s="105" t="str">
        <f>IF(ISBLANK($B287),"",MATCH($J287,SEFA!$K:$K,0))</f>
        <v/>
      </c>
      <c r="L287" s="105" t="str">
        <f>IF(ISBLANK($B287),"",MATCH($J287,'RECEIVED FROM NONSTATE'!$L:$L,0))</f>
        <v/>
      </c>
      <c r="M287" s="100" t="str">
        <f t="shared" si="19"/>
        <v/>
      </c>
    </row>
    <row r="288" spans="1:13">
      <c r="A288" s="118" t="str">
        <f t="shared" si="16"/>
        <v/>
      </c>
      <c r="B288" s="25"/>
      <c r="C288" s="105" t="str">
        <f>IF($B288&gt;0,VLOOKUP($B288,'ALN 070824'!$A:$C,2,FALSE),"")</f>
        <v/>
      </c>
      <c r="D288" s="24"/>
      <c r="E288" s="28"/>
      <c r="F288" s="26"/>
      <c r="G288" s="27"/>
      <c r="I288" s="100" t="str">
        <f t="shared" si="17"/>
        <v/>
      </c>
      <c r="J288" s="100" t="str">
        <f t="shared" si="18"/>
        <v/>
      </c>
      <c r="K288" s="105" t="str">
        <f>IF(ISBLANK($B288),"",MATCH($J288,SEFA!$K:$K,0))</f>
        <v/>
      </c>
      <c r="L288" s="105" t="str">
        <f>IF(ISBLANK($B288),"",MATCH($J288,'RECEIVED FROM NONSTATE'!$L:$L,0))</f>
        <v/>
      </c>
      <c r="M288" s="100" t="str">
        <f t="shared" si="19"/>
        <v/>
      </c>
    </row>
    <row r="289" spans="1:13">
      <c r="A289" s="118" t="str">
        <f t="shared" si="16"/>
        <v/>
      </c>
      <c r="B289" s="25"/>
      <c r="C289" s="105" t="str">
        <f>IF($B289&gt;0,VLOOKUP($B289,'ALN 070824'!$A:$C,2,FALSE),"")</f>
        <v/>
      </c>
      <c r="D289" s="24"/>
      <c r="E289" s="28"/>
      <c r="F289" s="26"/>
      <c r="G289" s="27"/>
      <c r="I289" s="100" t="str">
        <f t="shared" si="17"/>
        <v/>
      </c>
      <c r="J289" s="100" t="str">
        <f t="shared" si="18"/>
        <v/>
      </c>
      <c r="K289" s="105" t="str">
        <f>IF(ISBLANK($B289),"",MATCH($J289,SEFA!$K:$K,0))</f>
        <v/>
      </c>
      <c r="L289" s="105" t="str">
        <f>IF(ISBLANK($B289),"",MATCH($J289,'RECEIVED FROM NONSTATE'!$L:$L,0))</f>
        <v/>
      </c>
      <c r="M289" s="100" t="str">
        <f t="shared" si="19"/>
        <v/>
      </c>
    </row>
    <row r="290" spans="1:13">
      <c r="A290" s="118" t="str">
        <f t="shared" si="16"/>
        <v/>
      </c>
      <c r="B290" s="25"/>
      <c r="C290" s="105" t="str">
        <f>IF($B290&gt;0,VLOOKUP($B290,'ALN 070824'!$A:$C,2,FALSE),"")</f>
        <v/>
      </c>
      <c r="D290" s="24"/>
      <c r="E290" s="28"/>
      <c r="F290" s="26"/>
      <c r="G290" s="27"/>
      <c r="I290" s="100" t="str">
        <f t="shared" si="17"/>
        <v/>
      </c>
      <c r="J290" s="100" t="str">
        <f t="shared" si="18"/>
        <v/>
      </c>
      <c r="K290" s="105" t="str">
        <f>IF(ISBLANK($B290),"",MATCH($J290,SEFA!$K:$K,0))</f>
        <v/>
      </c>
      <c r="L290" s="105" t="str">
        <f>IF(ISBLANK($B290),"",MATCH($J290,'RECEIVED FROM NONSTATE'!$L:$L,0))</f>
        <v/>
      </c>
      <c r="M290" s="100" t="str">
        <f t="shared" si="19"/>
        <v/>
      </c>
    </row>
    <row r="291" spans="1:13">
      <c r="A291" s="118" t="str">
        <f t="shared" si="16"/>
        <v/>
      </c>
      <c r="B291" s="25"/>
      <c r="C291" s="105" t="str">
        <f>IF($B291&gt;0,VLOOKUP($B291,'ALN 070824'!$A:$C,2,FALSE),"")</f>
        <v/>
      </c>
      <c r="D291" s="24"/>
      <c r="E291" s="28"/>
      <c r="F291" s="26"/>
      <c r="G291" s="27"/>
      <c r="I291" s="100" t="str">
        <f t="shared" si="17"/>
        <v/>
      </c>
      <c r="J291" s="100" t="str">
        <f t="shared" si="18"/>
        <v/>
      </c>
      <c r="K291" s="105" t="str">
        <f>IF(ISBLANK($B291),"",MATCH($J291,SEFA!$K:$K,0))</f>
        <v/>
      </c>
      <c r="L291" s="105" t="str">
        <f>IF(ISBLANK($B291),"",MATCH($J291,'RECEIVED FROM NONSTATE'!$L:$L,0))</f>
        <v/>
      </c>
      <c r="M291" s="100" t="str">
        <f t="shared" si="19"/>
        <v/>
      </c>
    </row>
    <row r="292" spans="1:13">
      <c r="A292" s="118" t="str">
        <f t="shared" si="16"/>
        <v/>
      </c>
      <c r="B292" s="25"/>
      <c r="C292" s="105" t="str">
        <f>IF($B292&gt;0,VLOOKUP($B292,'ALN 070824'!$A:$C,2,FALSE),"")</f>
        <v/>
      </c>
      <c r="D292" s="24"/>
      <c r="E292" s="28"/>
      <c r="F292" s="26"/>
      <c r="G292" s="27"/>
      <c r="I292" s="100" t="str">
        <f t="shared" si="17"/>
        <v/>
      </c>
      <c r="J292" s="100" t="str">
        <f t="shared" si="18"/>
        <v/>
      </c>
      <c r="K292" s="105" t="str">
        <f>IF(ISBLANK($B292),"",MATCH($J292,SEFA!$K:$K,0))</f>
        <v/>
      </c>
      <c r="L292" s="105" t="str">
        <f>IF(ISBLANK($B292),"",MATCH($J292,'RECEIVED FROM NONSTATE'!$L:$L,0))</f>
        <v/>
      </c>
      <c r="M292" s="100" t="str">
        <f t="shared" si="19"/>
        <v/>
      </c>
    </row>
    <row r="293" spans="1:13">
      <c r="A293" s="118" t="str">
        <f t="shared" si="16"/>
        <v/>
      </c>
      <c r="B293" s="25"/>
      <c r="C293" s="105" t="str">
        <f>IF($B293&gt;0,VLOOKUP($B293,'ALN 070824'!$A:$C,2,FALSE),"")</f>
        <v/>
      </c>
      <c r="D293" s="24"/>
      <c r="E293" s="28"/>
      <c r="F293" s="26"/>
      <c r="G293" s="27"/>
      <c r="I293" s="100" t="str">
        <f t="shared" si="17"/>
        <v/>
      </c>
      <c r="J293" s="100" t="str">
        <f t="shared" si="18"/>
        <v/>
      </c>
      <c r="K293" s="105" t="str">
        <f>IF(ISBLANK($B293),"",MATCH($J293,SEFA!$K:$K,0))</f>
        <v/>
      </c>
      <c r="L293" s="105" t="str">
        <f>IF(ISBLANK($B293),"",MATCH($J293,'RECEIVED FROM NONSTATE'!$L:$L,0))</f>
        <v/>
      </c>
      <c r="M293" s="100" t="str">
        <f t="shared" si="19"/>
        <v/>
      </c>
    </row>
    <row r="294" spans="1:13">
      <c r="A294" s="118" t="str">
        <f t="shared" si="16"/>
        <v/>
      </c>
      <c r="B294" s="25"/>
      <c r="C294" s="105" t="str">
        <f>IF($B294&gt;0,VLOOKUP($B294,'ALN 070824'!$A:$C,2,FALSE),"")</f>
        <v/>
      </c>
      <c r="D294" s="24"/>
      <c r="E294" s="28"/>
      <c r="F294" s="26"/>
      <c r="G294" s="27"/>
      <c r="I294" s="100" t="str">
        <f t="shared" si="17"/>
        <v/>
      </c>
      <c r="J294" s="100" t="str">
        <f t="shared" si="18"/>
        <v/>
      </c>
      <c r="K294" s="105" t="str">
        <f>IF(ISBLANK($B294),"",MATCH($J294,SEFA!$K:$K,0))</f>
        <v/>
      </c>
      <c r="L294" s="105" t="str">
        <f>IF(ISBLANK($B294),"",MATCH($J294,'RECEIVED FROM NONSTATE'!$L:$L,0))</f>
        <v/>
      </c>
      <c r="M294" s="100" t="str">
        <f t="shared" si="19"/>
        <v/>
      </c>
    </row>
    <row r="295" spans="1:13">
      <c r="A295" s="118" t="str">
        <f t="shared" si="16"/>
        <v/>
      </c>
      <c r="B295" s="25"/>
      <c r="C295" s="105" t="str">
        <f>IF($B295&gt;0,VLOOKUP($B295,'ALN 070824'!$A:$C,2,FALSE),"")</f>
        <v/>
      </c>
      <c r="D295" s="24"/>
      <c r="E295" s="28"/>
      <c r="F295" s="26"/>
      <c r="G295" s="27"/>
      <c r="I295" s="100" t="str">
        <f t="shared" si="17"/>
        <v/>
      </c>
      <c r="J295" s="100" t="str">
        <f t="shared" si="18"/>
        <v/>
      </c>
      <c r="K295" s="105" t="str">
        <f>IF(ISBLANK($B295),"",MATCH($J295,SEFA!$K:$K,0))</f>
        <v/>
      </c>
      <c r="L295" s="105" t="str">
        <f>IF(ISBLANK($B295),"",MATCH($J295,'RECEIVED FROM NONSTATE'!$L:$L,0))</f>
        <v/>
      </c>
      <c r="M295" s="100" t="str">
        <f t="shared" si="19"/>
        <v/>
      </c>
    </row>
    <row r="296" spans="1:13">
      <c r="A296" s="118" t="str">
        <f t="shared" si="16"/>
        <v/>
      </c>
      <c r="B296" s="25"/>
      <c r="C296" s="105" t="str">
        <f>IF($B296&gt;0,VLOOKUP($B296,'ALN 070824'!$A:$C,2,FALSE),"")</f>
        <v/>
      </c>
      <c r="D296" s="24"/>
      <c r="E296" s="28"/>
      <c r="F296" s="26"/>
      <c r="G296" s="27"/>
      <c r="I296" s="100" t="str">
        <f t="shared" si="17"/>
        <v/>
      </c>
      <c r="J296" s="100" t="str">
        <f t="shared" si="18"/>
        <v/>
      </c>
      <c r="K296" s="105" t="str">
        <f>IF(ISBLANK($B296),"",MATCH($J296,SEFA!$K:$K,0))</f>
        <v/>
      </c>
      <c r="L296" s="105" t="str">
        <f>IF(ISBLANK($B296),"",MATCH($J296,'RECEIVED FROM NONSTATE'!$L:$L,0))</f>
        <v/>
      </c>
      <c r="M296" s="100" t="str">
        <f t="shared" si="19"/>
        <v/>
      </c>
    </row>
    <row r="297" spans="1:13">
      <c r="A297" s="118" t="str">
        <f t="shared" si="16"/>
        <v/>
      </c>
      <c r="B297" s="25"/>
      <c r="C297" s="105" t="str">
        <f>IF($B297&gt;0,VLOOKUP($B297,'ALN 070824'!$A:$C,2,FALSE),"")</f>
        <v/>
      </c>
      <c r="D297" s="24"/>
      <c r="E297" s="28"/>
      <c r="F297" s="26"/>
      <c r="G297" s="27"/>
      <c r="I297" s="100" t="str">
        <f t="shared" si="17"/>
        <v/>
      </c>
      <c r="J297" s="100" t="str">
        <f t="shared" si="18"/>
        <v/>
      </c>
      <c r="K297" s="105" t="str">
        <f>IF(ISBLANK($B297),"",MATCH($J297,SEFA!$K:$K,0))</f>
        <v/>
      </c>
      <c r="L297" s="105" t="str">
        <f>IF(ISBLANK($B297),"",MATCH($J297,'RECEIVED FROM NONSTATE'!$L:$L,0))</f>
        <v/>
      </c>
      <c r="M297" s="100" t="str">
        <f t="shared" si="19"/>
        <v/>
      </c>
    </row>
    <row r="298" spans="1:13">
      <c r="A298" s="118" t="str">
        <f t="shared" si="16"/>
        <v/>
      </c>
      <c r="B298" s="25"/>
      <c r="C298" s="105" t="str">
        <f>IF($B298&gt;0,VLOOKUP($B298,'ALN 070824'!$A:$C,2,FALSE),"")</f>
        <v/>
      </c>
      <c r="D298" s="24"/>
      <c r="E298" s="28"/>
      <c r="F298" s="26"/>
      <c r="G298" s="27"/>
      <c r="I298" s="100" t="str">
        <f t="shared" si="17"/>
        <v/>
      </c>
      <c r="J298" s="100" t="str">
        <f t="shared" si="18"/>
        <v/>
      </c>
      <c r="K298" s="105" t="str">
        <f>IF(ISBLANK($B298),"",MATCH($J298,SEFA!$K:$K,0))</f>
        <v/>
      </c>
      <c r="L298" s="105" t="str">
        <f>IF(ISBLANK($B298),"",MATCH($J298,'RECEIVED FROM NONSTATE'!$L:$L,0))</f>
        <v/>
      </c>
      <c r="M298" s="100" t="str">
        <f t="shared" si="19"/>
        <v/>
      </c>
    </row>
    <row r="299" spans="1:13">
      <c r="A299" s="118" t="str">
        <f t="shared" si="16"/>
        <v/>
      </c>
      <c r="B299" s="25"/>
      <c r="C299" s="105" t="str">
        <f>IF($B299&gt;0,VLOOKUP($B299,'ALN 070824'!$A:$C,2,FALSE),"")</f>
        <v/>
      </c>
      <c r="D299" s="24"/>
      <c r="E299" s="28"/>
      <c r="F299" s="26"/>
      <c r="G299" s="27"/>
      <c r="I299" s="100" t="str">
        <f t="shared" si="17"/>
        <v/>
      </c>
      <c r="J299" s="100" t="str">
        <f t="shared" si="18"/>
        <v/>
      </c>
      <c r="K299" s="105" t="str">
        <f>IF(ISBLANK($B299),"",MATCH($J299,SEFA!$K:$K,0))</f>
        <v/>
      </c>
      <c r="L299" s="105" t="str">
        <f>IF(ISBLANK($B299),"",MATCH($J299,'RECEIVED FROM NONSTATE'!$L:$L,0))</f>
        <v/>
      </c>
      <c r="M299" s="100" t="str">
        <f t="shared" si="19"/>
        <v/>
      </c>
    </row>
    <row r="300" spans="1:13">
      <c r="A300" s="118" t="str">
        <f t="shared" si="16"/>
        <v/>
      </c>
      <c r="B300" s="25"/>
      <c r="C300" s="105" t="str">
        <f>IF($B300&gt;0,VLOOKUP($B300,'ALN 070824'!$A:$C,2,FALSE),"")</f>
        <v/>
      </c>
      <c r="D300" s="24"/>
      <c r="E300" s="28"/>
      <c r="F300" s="26"/>
      <c r="G300" s="27"/>
      <c r="I300" s="100" t="str">
        <f t="shared" si="17"/>
        <v/>
      </c>
      <c r="J300" s="100" t="str">
        <f t="shared" si="18"/>
        <v/>
      </c>
      <c r="K300" s="105" t="str">
        <f>IF(ISBLANK($B300),"",MATCH($J300,SEFA!$K:$K,0))</f>
        <v/>
      </c>
      <c r="L300" s="105" t="str">
        <f>IF(ISBLANK($B300),"",MATCH($J300,'RECEIVED FROM NONSTATE'!$L:$L,0))</f>
        <v/>
      </c>
      <c r="M300" s="100" t="str">
        <f t="shared" si="19"/>
        <v/>
      </c>
    </row>
    <row r="301" spans="1:13">
      <c r="A301" s="118" t="str">
        <f t="shared" si="16"/>
        <v/>
      </c>
      <c r="B301" s="25"/>
      <c r="C301" s="105" t="str">
        <f>IF($B301&gt;0,VLOOKUP($B301,'ALN 070824'!$A:$C,2,FALSE),"")</f>
        <v/>
      </c>
      <c r="D301" s="24"/>
      <c r="E301" s="28"/>
      <c r="F301" s="26"/>
      <c r="G301" s="27"/>
      <c r="I301" s="100" t="str">
        <f t="shared" si="17"/>
        <v/>
      </c>
      <c r="J301" s="100" t="str">
        <f t="shared" si="18"/>
        <v/>
      </c>
      <c r="K301" s="105" t="str">
        <f>IF(ISBLANK($B301),"",MATCH($J301,SEFA!$K:$K,0))</f>
        <v/>
      </c>
      <c r="L301" s="105" t="str">
        <f>IF(ISBLANK($B301),"",MATCH($J301,'RECEIVED FROM NONSTATE'!$L:$L,0))</f>
        <v/>
      </c>
      <c r="M301" s="100" t="str">
        <f t="shared" si="19"/>
        <v/>
      </c>
    </row>
    <row r="302" spans="1:13">
      <c r="A302" s="118" t="str">
        <f t="shared" si="16"/>
        <v/>
      </c>
      <c r="B302" s="25"/>
      <c r="C302" s="105" t="str">
        <f>IF($B302&gt;0,VLOOKUP($B302,'ALN 070824'!$A:$C,2,FALSE),"")</f>
        <v/>
      </c>
      <c r="D302" s="24"/>
      <c r="E302" s="28"/>
      <c r="F302" s="26"/>
      <c r="G302" s="27"/>
      <c r="I302" s="100" t="str">
        <f t="shared" si="17"/>
        <v/>
      </c>
      <c r="J302" s="100" t="str">
        <f t="shared" si="18"/>
        <v/>
      </c>
      <c r="K302" s="105" t="str">
        <f>IF(ISBLANK($B302),"",MATCH($J302,SEFA!$K:$K,0))</f>
        <v/>
      </c>
      <c r="L302" s="105" t="str">
        <f>IF(ISBLANK($B302),"",MATCH($J302,'RECEIVED FROM NONSTATE'!$L:$L,0))</f>
        <v/>
      </c>
      <c r="M302" s="100" t="str">
        <f t="shared" si="19"/>
        <v/>
      </c>
    </row>
    <row r="303" spans="1:13">
      <c r="A303" s="118" t="str">
        <f t="shared" si="16"/>
        <v/>
      </c>
      <c r="B303" s="25"/>
      <c r="C303" s="105" t="str">
        <f>IF($B303&gt;0,VLOOKUP($B303,'ALN 070824'!$A:$C,2,FALSE),"")</f>
        <v/>
      </c>
      <c r="D303" s="24"/>
      <c r="E303" s="28"/>
      <c r="F303" s="26"/>
      <c r="G303" s="27"/>
      <c r="I303" s="100" t="str">
        <f t="shared" si="17"/>
        <v/>
      </c>
      <c r="J303" s="100" t="str">
        <f t="shared" si="18"/>
        <v/>
      </c>
      <c r="K303" s="105" t="str">
        <f>IF(ISBLANK($B303),"",MATCH($J303,SEFA!$K:$K,0))</f>
        <v/>
      </c>
      <c r="L303" s="105" t="str">
        <f>IF(ISBLANK($B303),"",MATCH($J303,'RECEIVED FROM NONSTATE'!$L:$L,0))</f>
        <v/>
      </c>
      <c r="M303" s="100" t="str">
        <f t="shared" si="19"/>
        <v/>
      </c>
    </row>
    <row r="304" spans="1:13">
      <c r="A304" s="118" t="str">
        <f t="shared" si="16"/>
        <v/>
      </c>
      <c r="B304" s="25"/>
      <c r="C304" s="105" t="str">
        <f>IF($B304&gt;0,VLOOKUP($B304,'ALN 070824'!$A:$C,2,FALSE),"")</f>
        <v/>
      </c>
      <c r="D304" s="24"/>
      <c r="E304" s="28"/>
      <c r="F304" s="26"/>
      <c r="G304" s="27"/>
      <c r="I304" s="100" t="str">
        <f t="shared" si="17"/>
        <v/>
      </c>
      <c r="J304" s="100" t="str">
        <f t="shared" si="18"/>
        <v/>
      </c>
      <c r="K304" s="105" t="str">
        <f>IF(ISBLANK($B304),"",MATCH($J304,SEFA!$K:$K,0))</f>
        <v/>
      </c>
      <c r="L304" s="105" t="str">
        <f>IF(ISBLANK($B304),"",MATCH($J304,'RECEIVED FROM NONSTATE'!$L:$L,0))</f>
        <v/>
      </c>
      <c r="M304" s="100" t="str">
        <f t="shared" si="19"/>
        <v/>
      </c>
    </row>
    <row r="305" spans="1:13">
      <c r="A305" s="118" t="str">
        <f t="shared" si="16"/>
        <v/>
      </c>
      <c r="B305" s="25"/>
      <c r="C305" s="105" t="str">
        <f>IF($B305&gt;0,VLOOKUP($B305,'ALN 070824'!$A:$C,2,FALSE),"")</f>
        <v/>
      </c>
      <c r="D305" s="24"/>
      <c r="E305" s="28"/>
      <c r="F305" s="26"/>
      <c r="G305" s="27"/>
      <c r="I305" s="100" t="str">
        <f t="shared" si="17"/>
        <v/>
      </c>
      <c r="J305" s="100" t="str">
        <f t="shared" si="18"/>
        <v/>
      </c>
      <c r="K305" s="105" t="str">
        <f>IF(ISBLANK($B305),"",MATCH($J305,SEFA!$K:$K,0))</f>
        <v/>
      </c>
      <c r="L305" s="105" t="str">
        <f>IF(ISBLANK($B305),"",MATCH($J305,'RECEIVED FROM NONSTATE'!$L:$L,0))</f>
        <v/>
      </c>
      <c r="M305" s="100" t="str">
        <f t="shared" si="19"/>
        <v/>
      </c>
    </row>
    <row r="306" spans="1:13">
      <c r="A306" s="118" t="str">
        <f t="shared" si="16"/>
        <v/>
      </c>
      <c r="B306" s="25"/>
      <c r="C306" s="105" t="str">
        <f>IF($B306&gt;0,VLOOKUP($B306,'ALN 070824'!$A:$C,2,FALSE),"")</f>
        <v/>
      </c>
      <c r="D306" s="24"/>
      <c r="E306" s="28"/>
      <c r="F306" s="26"/>
      <c r="G306" s="27"/>
      <c r="I306" s="100" t="str">
        <f t="shared" si="17"/>
        <v/>
      </c>
      <c r="J306" s="100" t="str">
        <f t="shared" si="18"/>
        <v/>
      </c>
      <c r="K306" s="105" t="str">
        <f>IF(ISBLANK($B306),"",MATCH($J306,SEFA!$K:$K,0))</f>
        <v/>
      </c>
      <c r="L306" s="105" t="str">
        <f>IF(ISBLANK($B306),"",MATCH($J306,'RECEIVED FROM NONSTATE'!$L:$L,0))</f>
        <v/>
      </c>
      <c r="M306" s="100" t="str">
        <f t="shared" si="19"/>
        <v/>
      </c>
    </row>
    <row r="307" spans="1:13">
      <c r="A307" s="118" t="str">
        <f t="shared" si="16"/>
        <v/>
      </c>
      <c r="B307" s="25"/>
      <c r="C307" s="105" t="str">
        <f>IF($B307&gt;0,VLOOKUP($B307,'ALN 070824'!$A:$C,2,FALSE),"")</f>
        <v/>
      </c>
      <c r="D307" s="24"/>
      <c r="E307" s="28"/>
      <c r="F307" s="26"/>
      <c r="G307" s="27"/>
      <c r="I307" s="100" t="str">
        <f t="shared" si="17"/>
        <v/>
      </c>
      <c r="J307" s="100" t="str">
        <f t="shared" si="18"/>
        <v/>
      </c>
      <c r="K307" s="105" t="str">
        <f>IF(ISBLANK($B307),"",MATCH($J307,SEFA!$K:$K,0))</f>
        <v/>
      </c>
      <c r="L307" s="105" t="str">
        <f>IF(ISBLANK($B307),"",MATCH($J307,'RECEIVED FROM NONSTATE'!$L:$L,0))</f>
        <v/>
      </c>
      <c r="M307" s="100" t="str">
        <f t="shared" si="19"/>
        <v/>
      </c>
    </row>
    <row r="308" spans="1:13">
      <c r="A308" s="118" t="str">
        <f t="shared" si="16"/>
        <v/>
      </c>
      <c r="B308" s="25"/>
      <c r="C308" s="105" t="str">
        <f>IF($B308&gt;0,VLOOKUP($B308,'ALN 070824'!$A:$C,2,FALSE),"")</f>
        <v/>
      </c>
      <c r="D308" s="24"/>
      <c r="E308" s="28"/>
      <c r="F308" s="26"/>
      <c r="G308" s="27"/>
      <c r="I308" s="100" t="str">
        <f t="shared" si="17"/>
        <v/>
      </c>
      <c r="J308" s="100" t="str">
        <f t="shared" si="18"/>
        <v/>
      </c>
      <c r="K308" s="105" t="str">
        <f>IF(ISBLANK($B308),"",MATCH($J308,SEFA!$K:$K,0))</f>
        <v/>
      </c>
      <c r="L308" s="105" t="str">
        <f>IF(ISBLANK($B308),"",MATCH($J308,'RECEIVED FROM NONSTATE'!$L:$L,0))</f>
        <v/>
      </c>
      <c r="M308" s="100" t="str">
        <f t="shared" si="19"/>
        <v/>
      </c>
    </row>
    <row r="309" spans="1:13">
      <c r="A309" s="118" t="str">
        <f t="shared" si="16"/>
        <v/>
      </c>
      <c r="B309" s="25"/>
      <c r="C309" s="105" t="str">
        <f>IF($B309&gt;0,VLOOKUP($B309,'ALN 070824'!$A:$C,2,FALSE),"")</f>
        <v/>
      </c>
      <c r="D309" s="24"/>
      <c r="E309" s="28"/>
      <c r="F309" s="26"/>
      <c r="G309" s="27"/>
      <c r="I309" s="100" t="str">
        <f t="shared" si="17"/>
        <v/>
      </c>
      <c r="J309" s="100" t="str">
        <f t="shared" si="18"/>
        <v/>
      </c>
      <c r="K309" s="105" t="str">
        <f>IF(ISBLANK($B309),"",MATCH($J309,SEFA!$K:$K,0))</f>
        <v/>
      </c>
      <c r="L309" s="105" t="str">
        <f>IF(ISBLANK($B309),"",MATCH($J309,'RECEIVED FROM NONSTATE'!$L:$L,0))</f>
        <v/>
      </c>
      <c r="M309" s="100" t="str">
        <f t="shared" si="19"/>
        <v/>
      </c>
    </row>
    <row r="310" spans="1:13">
      <c r="A310" s="118" t="str">
        <f t="shared" si="16"/>
        <v/>
      </c>
      <c r="B310" s="25"/>
      <c r="C310" s="105" t="str">
        <f>IF($B310&gt;0,VLOOKUP($B310,'ALN 070824'!$A:$C,2,FALSE),"")</f>
        <v/>
      </c>
      <c r="D310" s="24"/>
      <c r="E310" s="28"/>
      <c r="F310" s="26"/>
      <c r="G310" s="27"/>
      <c r="I310" s="100" t="str">
        <f t="shared" si="17"/>
        <v/>
      </c>
      <c r="J310" s="100" t="str">
        <f t="shared" si="18"/>
        <v/>
      </c>
      <c r="K310" s="105" t="str">
        <f>IF(ISBLANK($B310),"",MATCH($J310,SEFA!$K:$K,0))</f>
        <v/>
      </c>
      <c r="L310" s="105" t="str">
        <f>IF(ISBLANK($B310),"",MATCH($J310,'RECEIVED FROM NONSTATE'!$L:$L,0))</f>
        <v/>
      </c>
      <c r="M310" s="100" t="str">
        <f t="shared" si="19"/>
        <v/>
      </c>
    </row>
    <row r="311" spans="1:13">
      <c r="A311" s="118" t="str">
        <f t="shared" si="16"/>
        <v/>
      </c>
      <c r="B311" s="25"/>
      <c r="C311" s="105" t="str">
        <f>IF($B311&gt;0,VLOOKUP($B311,'ALN 070824'!$A:$C,2,FALSE),"")</f>
        <v/>
      </c>
      <c r="D311" s="24"/>
      <c r="E311" s="28"/>
      <c r="F311" s="26"/>
      <c r="G311" s="27"/>
      <c r="I311" s="100" t="str">
        <f t="shared" si="17"/>
        <v/>
      </c>
      <c r="J311" s="100" t="str">
        <f t="shared" si="18"/>
        <v/>
      </c>
      <c r="K311" s="105" t="str">
        <f>IF(ISBLANK($B311),"",MATCH($J311,SEFA!$K:$K,0))</f>
        <v/>
      </c>
      <c r="L311" s="105" t="str">
        <f>IF(ISBLANK($B311),"",MATCH($J311,'RECEIVED FROM NONSTATE'!$L:$L,0))</f>
        <v/>
      </c>
      <c r="M311" s="100" t="str">
        <f t="shared" si="19"/>
        <v/>
      </c>
    </row>
    <row r="312" spans="1:13">
      <c r="A312" s="118" t="str">
        <f t="shared" si="16"/>
        <v/>
      </c>
      <c r="B312" s="25"/>
      <c r="C312" s="105" t="str">
        <f>IF($B312&gt;0,VLOOKUP($B312,'ALN 070824'!$A:$C,2,FALSE),"")</f>
        <v/>
      </c>
      <c r="D312" s="24"/>
      <c r="E312" s="28"/>
      <c r="F312" s="26"/>
      <c r="G312" s="27"/>
      <c r="I312" s="100" t="str">
        <f t="shared" si="17"/>
        <v/>
      </c>
      <c r="J312" s="100" t="str">
        <f t="shared" si="18"/>
        <v/>
      </c>
      <c r="K312" s="105" t="str">
        <f>IF(ISBLANK($B312),"",MATCH($J312,SEFA!$K:$K,0))</f>
        <v/>
      </c>
      <c r="L312" s="105" t="str">
        <f>IF(ISBLANK($B312),"",MATCH($J312,'RECEIVED FROM NONSTATE'!$L:$L,0))</f>
        <v/>
      </c>
      <c r="M312" s="100" t="str">
        <f t="shared" si="19"/>
        <v/>
      </c>
    </row>
    <row r="313" spans="1:13">
      <c r="A313" s="118" t="str">
        <f t="shared" si="16"/>
        <v/>
      </c>
      <c r="B313" s="25"/>
      <c r="C313" s="105" t="str">
        <f>IF($B313&gt;0,VLOOKUP($B313,'ALN 070824'!$A:$C,2,FALSE),"")</f>
        <v/>
      </c>
      <c r="D313" s="24"/>
      <c r="E313" s="28"/>
      <c r="F313" s="26"/>
      <c r="G313" s="27"/>
      <c r="I313" s="100" t="str">
        <f t="shared" si="17"/>
        <v/>
      </c>
      <c r="J313" s="100" t="str">
        <f t="shared" si="18"/>
        <v/>
      </c>
      <c r="K313" s="105" t="str">
        <f>IF(ISBLANK($B313),"",MATCH($J313,SEFA!$K:$K,0))</f>
        <v/>
      </c>
      <c r="L313" s="105" t="str">
        <f>IF(ISBLANK($B313),"",MATCH($J313,'RECEIVED FROM NONSTATE'!$L:$L,0))</f>
        <v/>
      </c>
      <c r="M313" s="100" t="str">
        <f t="shared" si="19"/>
        <v/>
      </c>
    </row>
    <row r="314" spans="1:13">
      <c r="A314" s="118" t="str">
        <f t="shared" si="16"/>
        <v/>
      </c>
      <c r="B314" s="25"/>
      <c r="C314" s="105" t="str">
        <f>IF($B314&gt;0,VLOOKUP($B314,'ALN 070824'!$A:$C,2,FALSE),"")</f>
        <v/>
      </c>
      <c r="D314" s="24"/>
      <c r="E314" s="28"/>
      <c r="F314" s="26"/>
      <c r="G314" s="27"/>
      <c r="I314" s="100" t="str">
        <f t="shared" si="17"/>
        <v/>
      </c>
      <c r="J314" s="100" t="str">
        <f t="shared" si="18"/>
        <v/>
      </c>
      <c r="K314" s="105" t="str">
        <f>IF(ISBLANK($B314),"",MATCH($J314,SEFA!$K:$K,0))</f>
        <v/>
      </c>
      <c r="L314" s="105" t="str">
        <f>IF(ISBLANK($B314),"",MATCH($J314,'RECEIVED FROM NONSTATE'!$L:$L,0))</f>
        <v/>
      </c>
      <c r="M314" s="100" t="str">
        <f t="shared" si="19"/>
        <v/>
      </c>
    </row>
    <row r="315" spans="1:13">
      <c r="A315" s="118" t="str">
        <f t="shared" si="16"/>
        <v/>
      </c>
      <c r="B315" s="25"/>
      <c r="C315" s="105" t="str">
        <f>IF($B315&gt;0,VLOOKUP($B315,'ALN 070824'!$A:$C,2,FALSE),"")</f>
        <v/>
      </c>
      <c r="D315" s="24"/>
      <c r="E315" s="28"/>
      <c r="F315" s="26"/>
      <c r="G315" s="27"/>
      <c r="I315" s="100" t="str">
        <f t="shared" si="17"/>
        <v/>
      </c>
      <c r="J315" s="100" t="str">
        <f t="shared" si="18"/>
        <v/>
      </c>
      <c r="K315" s="105" t="str">
        <f>IF(ISBLANK($B315),"",MATCH($J315,SEFA!$K:$K,0))</f>
        <v/>
      </c>
      <c r="L315" s="105" t="str">
        <f>IF(ISBLANK($B315),"",MATCH($J315,'RECEIVED FROM NONSTATE'!$L:$L,0))</f>
        <v/>
      </c>
      <c r="M315" s="100" t="str">
        <f t="shared" si="19"/>
        <v/>
      </c>
    </row>
    <row r="316" spans="1:13">
      <c r="A316" s="118" t="str">
        <f t="shared" si="16"/>
        <v/>
      </c>
      <c r="B316" s="25"/>
      <c r="C316" s="105" t="str">
        <f>IF($B316&gt;0,VLOOKUP($B316,'ALN 070824'!$A:$C,2,FALSE),"")</f>
        <v/>
      </c>
      <c r="D316" s="24"/>
      <c r="E316" s="28"/>
      <c r="F316" s="26"/>
      <c r="G316" s="27"/>
      <c r="I316" s="100" t="str">
        <f t="shared" si="17"/>
        <v/>
      </c>
      <c r="J316" s="100" t="str">
        <f t="shared" si="18"/>
        <v/>
      </c>
      <c r="K316" s="105" t="str">
        <f>IF(ISBLANK($B316),"",MATCH($J316,SEFA!$K:$K,0))</f>
        <v/>
      </c>
      <c r="L316" s="105" t="str">
        <f>IF(ISBLANK($B316),"",MATCH($J316,'RECEIVED FROM NONSTATE'!$L:$L,0))</f>
        <v/>
      </c>
      <c r="M316" s="100" t="str">
        <f t="shared" si="19"/>
        <v/>
      </c>
    </row>
    <row r="317" spans="1:13">
      <c r="A317" s="118" t="str">
        <f t="shared" si="16"/>
        <v/>
      </c>
      <c r="B317" s="25"/>
      <c r="C317" s="105" t="str">
        <f>IF($B317&gt;0,VLOOKUP($B317,'ALN 070824'!$A:$C,2,FALSE),"")</f>
        <v/>
      </c>
      <c r="D317" s="24"/>
      <c r="E317" s="28"/>
      <c r="F317" s="26"/>
      <c r="G317" s="27"/>
      <c r="I317" s="100" t="str">
        <f t="shared" si="17"/>
        <v/>
      </c>
      <c r="J317" s="100" t="str">
        <f t="shared" si="18"/>
        <v/>
      </c>
      <c r="K317" s="105" t="str">
        <f>IF(ISBLANK($B317),"",MATCH($J317,SEFA!$K:$K,0))</f>
        <v/>
      </c>
      <c r="L317" s="105" t="str">
        <f>IF(ISBLANK($B317),"",MATCH($J317,'RECEIVED FROM NONSTATE'!$L:$L,0))</f>
        <v/>
      </c>
      <c r="M317" s="100" t="str">
        <f t="shared" si="19"/>
        <v/>
      </c>
    </row>
    <row r="318" spans="1:13">
      <c r="A318" s="118" t="str">
        <f t="shared" si="16"/>
        <v/>
      </c>
      <c r="B318" s="25"/>
      <c r="C318" s="105" t="str">
        <f>IF($B318&gt;0,VLOOKUP($B318,'ALN 070824'!$A:$C,2,FALSE),"")</f>
        <v/>
      </c>
      <c r="D318" s="24"/>
      <c r="E318" s="28"/>
      <c r="F318" s="26"/>
      <c r="G318" s="27"/>
      <c r="I318" s="100" t="str">
        <f t="shared" si="17"/>
        <v/>
      </c>
      <c r="J318" s="100" t="str">
        <f t="shared" si="18"/>
        <v/>
      </c>
      <c r="K318" s="105" t="str">
        <f>IF(ISBLANK($B318),"",MATCH($J318,SEFA!$K:$K,0))</f>
        <v/>
      </c>
      <c r="L318" s="105" t="str">
        <f>IF(ISBLANK($B318),"",MATCH($J318,'RECEIVED FROM NONSTATE'!$L:$L,0))</f>
        <v/>
      </c>
      <c r="M318" s="100" t="str">
        <f t="shared" si="19"/>
        <v/>
      </c>
    </row>
    <row r="319" spans="1:13">
      <c r="A319" s="118" t="str">
        <f t="shared" si="16"/>
        <v/>
      </c>
      <c r="B319" s="25"/>
      <c r="C319" s="105" t="str">
        <f>IF($B319&gt;0,VLOOKUP($B319,'ALN 070824'!$A:$C,2,FALSE),"")</f>
        <v/>
      </c>
      <c r="D319" s="24"/>
      <c r="E319" s="28"/>
      <c r="F319" s="26"/>
      <c r="G319" s="27"/>
      <c r="I319" s="100" t="str">
        <f t="shared" si="17"/>
        <v/>
      </c>
      <c r="J319" s="100" t="str">
        <f t="shared" si="18"/>
        <v/>
      </c>
      <c r="K319" s="105" t="str">
        <f>IF(ISBLANK($B319),"",MATCH($J319,SEFA!$K:$K,0))</f>
        <v/>
      </c>
      <c r="L319" s="105" t="str">
        <f>IF(ISBLANK($B319),"",MATCH($J319,'RECEIVED FROM NONSTATE'!$L:$L,0))</f>
        <v/>
      </c>
      <c r="M319" s="100" t="str">
        <f t="shared" si="19"/>
        <v/>
      </c>
    </row>
    <row r="320" spans="1:13">
      <c r="A320" s="118" t="str">
        <f t="shared" si="16"/>
        <v/>
      </c>
      <c r="B320" s="25"/>
      <c r="C320" s="105" t="str">
        <f>IF($B320&gt;0,VLOOKUP($B320,'ALN 070824'!$A:$C,2,FALSE),"")</f>
        <v/>
      </c>
      <c r="D320" s="24"/>
      <c r="E320" s="28"/>
      <c r="F320" s="26"/>
      <c r="G320" s="27"/>
      <c r="I320" s="100" t="str">
        <f t="shared" si="17"/>
        <v/>
      </c>
      <c r="J320" s="100" t="str">
        <f t="shared" si="18"/>
        <v/>
      </c>
      <c r="K320" s="105" t="str">
        <f>IF(ISBLANK($B320),"",MATCH($J320,SEFA!$K:$K,0))</f>
        <v/>
      </c>
      <c r="L320" s="105" t="str">
        <f>IF(ISBLANK($B320),"",MATCH($J320,'RECEIVED FROM NONSTATE'!$L:$L,0))</f>
        <v/>
      </c>
      <c r="M320" s="100" t="str">
        <f t="shared" si="19"/>
        <v/>
      </c>
    </row>
    <row r="321" spans="1:13">
      <c r="A321" s="118" t="str">
        <f t="shared" si="16"/>
        <v/>
      </c>
      <c r="B321" s="25"/>
      <c r="C321" s="105" t="str">
        <f>IF($B321&gt;0,VLOOKUP($B321,'ALN 070824'!$A:$C,2,FALSE),"")</f>
        <v/>
      </c>
      <c r="D321" s="24"/>
      <c r="E321" s="28"/>
      <c r="F321" s="26"/>
      <c r="G321" s="27"/>
      <c r="I321" s="100" t="str">
        <f t="shared" si="17"/>
        <v/>
      </c>
      <c r="J321" s="100" t="str">
        <f t="shared" si="18"/>
        <v/>
      </c>
      <c r="K321" s="105" t="str">
        <f>IF(ISBLANK($B321),"",MATCH($J321,SEFA!$K:$K,0))</f>
        <v/>
      </c>
      <c r="L321" s="105" t="str">
        <f>IF(ISBLANK($B321),"",MATCH($J321,'RECEIVED FROM NONSTATE'!$L:$L,0))</f>
        <v/>
      </c>
      <c r="M321" s="100" t="str">
        <f t="shared" si="19"/>
        <v/>
      </c>
    </row>
    <row r="322" spans="1:13">
      <c r="A322" s="118" t="str">
        <f t="shared" si="16"/>
        <v/>
      </c>
      <c r="B322" s="25"/>
      <c r="C322" s="105" t="str">
        <f>IF($B322&gt;0,VLOOKUP($B322,'ALN 070824'!$A:$C,2,FALSE),"")</f>
        <v/>
      </c>
      <c r="D322" s="24"/>
      <c r="E322" s="28"/>
      <c r="F322" s="26"/>
      <c r="G322" s="27"/>
      <c r="I322" s="100" t="str">
        <f t="shared" si="17"/>
        <v/>
      </c>
      <c r="J322" s="100" t="str">
        <f t="shared" si="18"/>
        <v/>
      </c>
      <c r="K322" s="105" t="str">
        <f>IF(ISBLANK($B322),"",MATCH($J322,SEFA!$K:$K,0))</f>
        <v/>
      </c>
      <c r="L322" s="105" t="str">
        <f>IF(ISBLANK($B322),"",MATCH($J322,'RECEIVED FROM NONSTATE'!$L:$L,0))</f>
        <v/>
      </c>
      <c r="M322" s="100" t="str">
        <f t="shared" si="19"/>
        <v/>
      </c>
    </row>
    <row r="323" spans="1:13">
      <c r="A323" s="118" t="str">
        <f t="shared" si="16"/>
        <v/>
      </c>
      <c r="B323" s="25"/>
      <c r="C323" s="105" t="str">
        <f>IF($B323&gt;0,VLOOKUP($B323,'ALN 070824'!$A:$C,2,FALSE),"")</f>
        <v/>
      </c>
      <c r="D323" s="24"/>
      <c r="E323" s="28"/>
      <c r="F323" s="26"/>
      <c r="G323" s="27"/>
      <c r="I323" s="100" t="str">
        <f t="shared" si="17"/>
        <v/>
      </c>
      <c r="J323" s="100" t="str">
        <f t="shared" si="18"/>
        <v/>
      </c>
      <c r="K323" s="105" t="str">
        <f>IF(ISBLANK($B323),"",MATCH($J323,SEFA!$K:$K,0))</f>
        <v/>
      </c>
      <c r="L323" s="105" t="str">
        <f>IF(ISBLANK($B323),"",MATCH($J323,'RECEIVED FROM NONSTATE'!$L:$L,0))</f>
        <v/>
      </c>
      <c r="M323" s="100" t="str">
        <f t="shared" si="19"/>
        <v/>
      </c>
    </row>
    <row r="324" spans="1:13">
      <c r="A324" s="118" t="str">
        <f t="shared" si="16"/>
        <v/>
      </c>
      <c r="B324" s="25"/>
      <c r="C324" s="105" t="str">
        <f>IF($B324&gt;0,VLOOKUP($B324,'ALN 070824'!$A:$C,2,FALSE),"")</f>
        <v/>
      </c>
      <c r="D324" s="24"/>
      <c r="E324" s="28"/>
      <c r="F324" s="26"/>
      <c r="G324" s="27"/>
      <c r="I324" s="100" t="str">
        <f t="shared" si="17"/>
        <v/>
      </c>
      <c r="J324" s="100" t="str">
        <f t="shared" si="18"/>
        <v/>
      </c>
      <c r="K324" s="105" t="str">
        <f>IF(ISBLANK($B324),"",MATCH($J324,SEFA!$K:$K,0))</f>
        <v/>
      </c>
      <c r="L324" s="105" t="str">
        <f>IF(ISBLANK($B324),"",MATCH($J324,'RECEIVED FROM NONSTATE'!$L:$L,0))</f>
        <v/>
      </c>
      <c r="M324" s="100" t="str">
        <f t="shared" si="19"/>
        <v/>
      </c>
    </row>
    <row r="325" spans="1:13">
      <c r="A325" s="118" t="str">
        <f t="shared" si="16"/>
        <v/>
      </c>
      <c r="B325" s="25"/>
      <c r="C325" s="105" t="str">
        <f>IF($B325&gt;0,VLOOKUP($B325,'ALN 070824'!$A:$C,2,FALSE),"")</f>
        <v/>
      </c>
      <c r="D325" s="24"/>
      <c r="E325" s="28"/>
      <c r="F325" s="26"/>
      <c r="G325" s="27"/>
      <c r="I325" s="100" t="str">
        <f t="shared" si="17"/>
        <v/>
      </c>
      <c r="J325" s="100" t="str">
        <f t="shared" si="18"/>
        <v/>
      </c>
      <c r="K325" s="105" t="str">
        <f>IF(ISBLANK($B325),"",MATCH($J325,SEFA!$K:$K,0))</f>
        <v/>
      </c>
      <c r="L325" s="105" t="str">
        <f>IF(ISBLANK($B325),"",MATCH($J325,'RECEIVED FROM NONSTATE'!$L:$L,0))</f>
        <v/>
      </c>
      <c r="M325" s="100" t="str">
        <f t="shared" si="19"/>
        <v/>
      </c>
    </row>
    <row r="326" spans="1:13">
      <c r="A326" s="118" t="str">
        <f t="shared" si="16"/>
        <v/>
      </c>
      <c r="B326" s="25"/>
      <c r="C326" s="105" t="str">
        <f>IF($B326&gt;0,VLOOKUP($B326,'ALN 070824'!$A:$C,2,FALSE),"")</f>
        <v/>
      </c>
      <c r="D326" s="24"/>
      <c r="E326" s="28"/>
      <c r="F326" s="26"/>
      <c r="G326" s="27"/>
      <c r="I326" s="100" t="str">
        <f t="shared" si="17"/>
        <v/>
      </c>
      <c r="J326" s="100" t="str">
        <f t="shared" si="18"/>
        <v/>
      </c>
      <c r="K326" s="105" t="str">
        <f>IF(ISBLANK($B326),"",MATCH($J326,SEFA!$K:$K,0))</f>
        <v/>
      </c>
      <c r="L326" s="105" t="str">
        <f>IF(ISBLANK($B326),"",MATCH($J326,'RECEIVED FROM NONSTATE'!$L:$L,0))</f>
        <v/>
      </c>
      <c r="M326" s="100" t="str">
        <f t="shared" si="19"/>
        <v/>
      </c>
    </row>
    <row r="327" spans="1:13">
      <c r="A327" s="118" t="str">
        <f t="shared" si="16"/>
        <v/>
      </c>
      <c r="B327" s="25"/>
      <c r="C327" s="105" t="str">
        <f>IF($B327&gt;0,VLOOKUP($B327,'ALN 070824'!$A:$C,2,FALSE),"")</f>
        <v/>
      </c>
      <c r="D327" s="24"/>
      <c r="E327" s="28"/>
      <c r="F327" s="26"/>
      <c r="G327" s="27"/>
      <c r="I327" s="100" t="str">
        <f t="shared" si="17"/>
        <v/>
      </c>
      <c r="J327" s="100" t="str">
        <f t="shared" si="18"/>
        <v/>
      </c>
      <c r="K327" s="105" t="str">
        <f>IF(ISBLANK($B327),"",MATCH($J327,SEFA!$K:$K,0))</f>
        <v/>
      </c>
      <c r="L327" s="105" t="str">
        <f>IF(ISBLANK($B327),"",MATCH($J327,'RECEIVED FROM NONSTATE'!$L:$L,0))</f>
        <v/>
      </c>
      <c r="M327" s="100" t="str">
        <f t="shared" si="19"/>
        <v/>
      </c>
    </row>
    <row r="328" spans="1:13">
      <c r="A328" s="118" t="str">
        <f t="shared" si="16"/>
        <v/>
      </c>
      <c r="B328" s="25"/>
      <c r="C328" s="105" t="str">
        <f>IF($B328&gt;0,VLOOKUP($B328,'ALN 070824'!$A:$C,2,FALSE),"")</f>
        <v/>
      </c>
      <c r="D328" s="24"/>
      <c r="E328" s="28"/>
      <c r="F328" s="26"/>
      <c r="G328" s="27"/>
      <c r="I328" s="100" t="str">
        <f t="shared" si="17"/>
        <v/>
      </c>
      <c r="J328" s="100" t="str">
        <f t="shared" si="18"/>
        <v/>
      </c>
      <c r="K328" s="105" t="str">
        <f>IF(ISBLANK($B328),"",MATCH($J328,SEFA!$K:$K,0))</f>
        <v/>
      </c>
      <c r="L328" s="105" t="str">
        <f>IF(ISBLANK($B328),"",MATCH($J328,'RECEIVED FROM NONSTATE'!$L:$L,0))</f>
        <v/>
      </c>
      <c r="M328" s="100" t="str">
        <f t="shared" si="19"/>
        <v/>
      </c>
    </row>
    <row r="329" spans="1:13">
      <c r="A329" s="118" t="str">
        <f t="shared" ref="A329:A392" si="20">IF($B329=0,"",$B$2)</f>
        <v/>
      </c>
      <c r="B329" s="25"/>
      <c r="C329" s="105" t="str">
        <f>IF($B329&gt;0,VLOOKUP($B329,'ALN 070824'!$A:$C,2,FALSE),"")</f>
        <v/>
      </c>
      <c r="D329" s="24"/>
      <c r="E329" s="28"/>
      <c r="F329" s="26"/>
      <c r="G329" s="27"/>
      <c r="I329" s="100" t="str">
        <f t="shared" ref="I329:I392" si="21">IF(OR($B329="84.425",$B329="84.032"),"Please complete the ALN with alpha character.",IFERROR(IF(AND($C329="Other Assistance",ISBLANK($F329)),"Program Name required, please provide the Other ID Number (if applicable).",""),""))</f>
        <v/>
      </c>
      <c r="J329" s="100" t="str">
        <f t="shared" ref="J329:J392" si="22">CONCATENATE($B329,$E329)</f>
        <v/>
      </c>
      <c r="K329" s="105" t="str">
        <f>IF(ISBLANK($B329),"",MATCH($J329,SEFA!$K:$K,0))</f>
        <v/>
      </c>
      <c r="L329" s="105" t="str">
        <f>IF(ISBLANK($B329),"",MATCH($J329,'RECEIVED FROM NONSTATE'!$L:$L,0))</f>
        <v/>
      </c>
      <c r="M329" s="100" t="str">
        <f t="shared" ref="M329:M392" si="23">CONCATENATE($B329,$E329,$F329,$G329)</f>
        <v/>
      </c>
    </row>
    <row r="330" spans="1:13">
      <c r="A330" s="118" t="str">
        <f t="shared" si="20"/>
        <v/>
      </c>
      <c r="B330" s="25"/>
      <c r="C330" s="105" t="str">
        <f>IF($B330&gt;0,VLOOKUP($B330,'ALN 070824'!$A:$C,2,FALSE),"")</f>
        <v/>
      </c>
      <c r="D330" s="24"/>
      <c r="E330" s="28"/>
      <c r="F330" s="26"/>
      <c r="G330" s="27"/>
      <c r="I330" s="100" t="str">
        <f t="shared" si="21"/>
        <v/>
      </c>
      <c r="J330" s="100" t="str">
        <f t="shared" si="22"/>
        <v/>
      </c>
      <c r="K330" s="105" t="str">
        <f>IF(ISBLANK($B330),"",MATCH($J330,SEFA!$K:$K,0))</f>
        <v/>
      </c>
      <c r="L330" s="105" t="str">
        <f>IF(ISBLANK($B330),"",MATCH($J330,'RECEIVED FROM NONSTATE'!$L:$L,0))</f>
        <v/>
      </c>
      <c r="M330" s="100" t="str">
        <f t="shared" si="23"/>
        <v/>
      </c>
    </row>
    <row r="331" spans="1:13">
      <c r="A331" s="118" t="str">
        <f t="shared" si="20"/>
        <v/>
      </c>
      <c r="B331" s="25"/>
      <c r="C331" s="105" t="str">
        <f>IF($B331&gt;0,VLOOKUP($B331,'ALN 070824'!$A:$C,2,FALSE),"")</f>
        <v/>
      </c>
      <c r="D331" s="24"/>
      <c r="E331" s="28"/>
      <c r="F331" s="26"/>
      <c r="G331" s="27"/>
      <c r="I331" s="100" t="str">
        <f t="shared" si="21"/>
        <v/>
      </c>
      <c r="J331" s="100" t="str">
        <f t="shared" si="22"/>
        <v/>
      </c>
      <c r="K331" s="105" t="str">
        <f>IF(ISBLANK($B331),"",MATCH($J331,SEFA!$K:$K,0))</f>
        <v/>
      </c>
      <c r="L331" s="105" t="str">
        <f>IF(ISBLANK($B331),"",MATCH($J331,'RECEIVED FROM NONSTATE'!$L:$L,0))</f>
        <v/>
      </c>
      <c r="M331" s="100" t="str">
        <f t="shared" si="23"/>
        <v/>
      </c>
    </row>
    <row r="332" spans="1:13">
      <c r="A332" s="118" t="str">
        <f t="shared" si="20"/>
        <v/>
      </c>
      <c r="B332" s="25"/>
      <c r="C332" s="105" t="str">
        <f>IF($B332&gt;0,VLOOKUP($B332,'ALN 070824'!$A:$C,2,FALSE),"")</f>
        <v/>
      </c>
      <c r="D332" s="24"/>
      <c r="E332" s="28"/>
      <c r="F332" s="26"/>
      <c r="G332" s="27"/>
      <c r="I332" s="100" t="str">
        <f t="shared" si="21"/>
        <v/>
      </c>
      <c r="J332" s="100" t="str">
        <f t="shared" si="22"/>
        <v/>
      </c>
      <c r="K332" s="105" t="str">
        <f>IF(ISBLANK($B332),"",MATCH($J332,SEFA!$K:$K,0))</f>
        <v/>
      </c>
      <c r="L332" s="105" t="str">
        <f>IF(ISBLANK($B332),"",MATCH($J332,'RECEIVED FROM NONSTATE'!$L:$L,0))</f>
        <v/>
      </c>
      <c r="M332" s="100" t="str">
        <f t="shared" si="23"/>
        <v/>
      </c>
    </row>
    <row r="333" spans="1:13">
      <c r="A333" s="118" t="str">
        <f t="shared" si="20"/>
        <v/>
      </c>
      <c r="B333" s="25"/>
      <c r="C333" s="105" t="str">
        <f>IF($B333&gt;0,VLOOKUP($B333,'ALN 070824'!$A:$C,2,FALSE),"")</f>
        <v/>
      </c>
      <c r="D333" s="24"/>
      <c r="E333" s="28"/>
      <c r="F333" s="26"/>
      <c r="G333" s="27"/>
      <c r="I333" s="100" t="str">
        <f t="shared" si="21"/>
        <v/>
      </c>
      <c r="J333" s="100" t="str">
        <f t="shared" si="22"/>
        <v/>
      </c>
      <c r="K333" s="105" t="str">
        <f>IF(ISBLANK($B333),"",MATCH($J333,SEFA!$K:$K,0))</f>
        <v/>
      </c>
      <c r="L333" s="105" t="str">
        <f>IF(ISBLANK($B333),"",MATCH($J333,'RECEIVED FROM NONSTATE'!$L:$L,0))</f>
        <v/>
      </c>
      <c r="M333" s="100" t="str">
        <f t="shared" si="23"/>
        <v/>
      </c>
    </row>
    <row r="334" spans="1:13">
      <c r="A334" s="118" t="str">
        <f t="shared" si="20"/>
        <v/>
      </c>
      <c r="B334" s="25"/>
      <c r="C334" s="105" t="str">
        <f>IF($B334&gt;0,VLOOKUP($B334,'ALN 070824'!$A:$C,2,FALSE),"")</f>
        <v/>
      </c>
      <c r="D334" s="24"/>
      <c r="E334" s="28"/>
      <c r="F334" s="26"/>
      <c r="G334" s="27"/>
      <c r="I334" s="100" t="str">
        <f t="shared" si="21"/>
        <v/>
      </c>
      <c r="J334" s="100" t="str">
        <f t="shared" si="22"/>
        <v/>
      </c>
      <c r="K334" s="105" t="str">
        <f>IF(ISBLANK($B334),"",MATCH($J334,SEFA!$K:$K,0))</f>
        <v/>
      </c>
      <c r="L334" s="105" t="str">
        <f>IF(ISBLANK($B334),"",MATCH($J334,'RECEIVED FROM NONSTATE'!$L:$L,0))</f>
        <v/>
      </c>
      <c r="M334" s="100" t="str">
        <f t="shared" si="23"/>
        <v/>
      </c>
    </row>
    <row r="335" spans="1:13">
      <c r="A335" s="118" t="str">
        <f t="shared" si="20"/>
        <v/>
      </c>
      <c r="B335" s="25"/>
      <c r="C335" s="105" t="str">
        <f>IF($B335&gt;0,VLOOKUP($B335,'ALN 070824'!$A:$C,2,FALSE),"")</f>
        <v/>
      </c>
      <c r="D335" s="24"/>
      <c r="E335" s="28"/>
      <c r="F335" s="26"/>
      <c r="G335" s="27"/>
      <c r="I335" s="100" t="str">
        <f t="shared" si="21"/>
        <v/>
      </c>
      <c r="J335" s="100" t="str">
        <f t="shared" si="22"/>
        <v/>
      </c>
      <c r="K335" s="105" t="str">
        <f>IF(ISBLANK($B335),"",MATCH($J335,SEFA!$K:$K,0))</f>
        <v/>
      </c>
      <c r="L335" s="105" t="str">
        <f>IF(ISBLANK($B335),"",MATCH($J335,'RECEIVED FROM NONSTATE'!$L:$L,0))</f>
        <v/>
      </c>
      <c r="M335" s="100" t="str">
        <f t="shared" si="23"/>
        <v/>
      </c>
    </row>
    <row r="336" spans="1:13">
      <c r="A336" s="118" t="str">
        <f t="shared" si="20"/>
        <v/>
      </c>
      <c r="B336" s="25"/>
      <c r="C336" s="105" t="str">
        <f>IF($B336&gt;0,VLOOKUP($B336,'ALN 070824'!$A:$C,2,FALSE),"")</f>
        <v/>
      </c>
      <c r="D336" s="24"/>
      <c r="E336" s="28"/>
      <c r="F336" s="26"/>
      <c r="G336" s="27"/>
      <c r="I336" s="100" t="str">
        <f t="shared" si="21"/>
        <v/>
      </c>
      <c r="J336" s="100" t="str">
        <f t="shared" si="22"/>
        <v/>
      </c>
      <c r="K336" s="105" t="str">
        <f>IF(ISBLANK($B336),"",MATCH($J336,SEFA!$K:$K,0))</f>
        <v/>
      </c>
      <c r="L336" s="105" t="str">
        <f>IF(ISBLANK($B336),"",MATCH($J336,'RECEIVED FROM NONSTATE'!$L:$L,0))</f>
        <v/>
      </c>
      <c r="M336" s="100" t="str">
        <f t="shared" si="23"/>
        <v/>
      </c>
    </row>
    <row r="337" spans="1:13">
      <c r="A337" s="118" t="str">
        <f t="shared" si="20"/>
        <v/>
      </c>
      <c r="B337" s="25"/>
      <c r="C337" s="105" t="str">
        <f>IF($B337&gt;0,VLOOKUP($B337,'ALN 070824'!$A:$C,2,FALSE),"")</f>
        <v/>
      </c>
      <c r="D337" s="24"/>
      <c r="E337" s="28"/>
      <c r="F337" s="26"/>
      <c r="G337" s="27"/>
      <c r="I337" s="100" t="str">
        <f t="shared" si="21"/>
        <v/>
      </c>
      <c r="J337" s="100" t="str">
        <f t="shared" si="22"/>
        <v/>
      </c>
      <c r="K337" s="105" t="str">
        <f>IF(ISBLANK($B337),"",MATCH($J337,SEFA!$K:$K,0))</f>
        <v/>
      </c>
      <c r="L337" s="105" t="str">
        <f>IF(ISBLANK($B337),"",MATCH($J337,'RECEIVED FROM NONSTATE'!$L:$L,0))</f>
        <v/>
      </c>
      <c r="M337" s="100" t="str">
        <f t="shared" si="23"/>
        <v/>
      </c>
    </row>
    <row r="338" spans="1:13">
      <c r="A338" s="118" t="str">
        <f t="shared" si="20"/>
        <v/>
      </c>
      <c r="B338" s="25"/>
      <c r="C338" s="105" t="str">
        <f>IF($B338&gt;0,VLOOKUP($B338,'ALN 070824'!$A:$C,2,FALSE),"")</f>
        <v/>
      </c>
      <c r="D338" s="24"/>
      <c r="E338" s="28"/>
      <c r="F338" s="26"/>
      <c r="G338" s="27"/>
      <c r="I338" s="100" t="str">
        <f t="shared" si="21"/>
        <v/>
      </c>
      <c r="J338" s="100" t="str">
        <f t="shared" si="22"/>
        <v/>
      </c>
      <c r="K338" s="105" t="str">
        <f>IF(ISBLANK($B338),"",MATCH($J338,SEFA!$K:$K,0))</f>
        <v/>
      </c>
      <c r="L338" s="105" t="str">
        <f>IF(ISBLANK($B338),"",MATCH($J338,'RECEIVED FROM NONSTATE'!$L:$L,0))</f>
        <v/>
      </c>
      <c r="M338" s="100" t="str">
        <f t="shared" si="23"/>
        <v/>
      </c>
    </row>
    <row r="339" spans="1:13">
      <c r="A339" s="118" t="str">
        <f t="shared" si="20"/>
        <v/>
      </c>
      <c r="B339" s="25"/>
      <c r="C339" s="105" t="str">
        <f>IF($B339&gt;0,VLOOKUP($B339,'ALN 070824'!$A:$C,2,FALSE),"")</f>
        <v/>
      </c>
      <c r="D339" s="24"/>
      <c r="E339" s="28"/>
      <c r="F339" s="26"/>
      <c r="G339" s="27"/>
      <c r="I339" s="100" t="str">
        <f t="shared" si="21"/>
        <v/>
      </c>
      <c r="J339" s="100" t="str">
        <f t="shared" si="22"/>
        <v/>
      </c>
      <c r="K339" s="105" t="str">
        <f>IF(ISBLANK($B339),"",MATCH($J339,SEFA!$K:$K,0))</f>
        <v/>
      </c>
      <c r="L339" s="105" t="str">
        <f>IF(ISBLANK($B339),"",MATCH($J339,'RECEIVED FROM NONSTATE'!$L:$L,0))</f>
        <v/>
      </c>
      <c r="M339" s="100" t="str">
        <f t="shared" si="23"/>
        <v/>
      </c>
    </row>
    <row r="340" spans="1:13">
      <c r="A340" s="118" t="str">
        <f t="shared" si="20"/>
        <v/>
      </c>
      <c r="B340" s="25"/>
      <c r="C340" s="105" t="str">
        <f>IF($B340&gt;0,VLOOKUP($B340,'ALN 070824'!$A:$C,2,FALSE),"")</f>
        <v/>
      </c>
      <c r="D340" s="24"/>
      <c r="E340" s="28"/>
      <c r="F340" s="26"/>
      <c r="G340" s="27"/>
      <c r="I340" s="100" t="str">
        <f t="shared" si="21"/>
        <v/>
      </c>
      <c r="J340" s="100" t="str">
        <f t="shared" si="22"/>
        <v/>
      </c>
      <c r="K340" s="105" t="str">
        <f>IF(ISBLANK($B340),"",MATCH($J340,SEFA!$K:$K,0))</f>
        <v/>
      </c>
      <c r="L340" s="105" t="str">
        <f>IF(ISBLANK($B340),"",MATCH($J340,'RECEIVED FROM NONSTATE'!$L:$L,0))</f>
        <v/>
      </c>
      <c r="M340" s="100" t="str">
        <f t="shared" si="23"/>
        <v/>
      </c>
    </row>
    <row r="341" spans="1:13">
      <c r="A341" s="118" t="str">
        <f t="shared" si="20"/>
        <v/>
      </c>
      <c r="B341" s="25"/>
      <c r="C341" s="105" t="str">
        <f>IF($B341&gt;0,VLOOKUP($B341,'ALN 070824'!$A:$C,2,FALSE),"")</f>
        <v/>
      </c>
      <c r="D341" s="24"/>
      <c r="E341" s="28"/>
      <c r="F341" s="26"/>
      <c r="G341" s="27"/>
      <c r="I341" s="100" t="str">
        <f t="shared" si="21"/>
        <v/>
      </c>
      <c r="J341" s="100" t="str">
        <f t="shared" si="22"/>
        <v/>
      </c>
      <c r="K341" s="105" t="str">
        <f>IF(ISBLANK($B341),"",MATCH($J341,SEFA!$K:$K,0))</f>
        <v/>
      </c>
      <c r="L341" s="105" t="str">
        <f>IF(ISBLANK($B341),"",MATCH($J341,'RECEIVED FROM NONSTATE'!$L:$L,0))</f>
        <v/>
      </c>
      <c r="M341" s="100" t="str">
        <f t="shared" si="23"/>
        <v/>
      </c>
    </row>
    <row r="342" spans="1:13">
      <c r="A342" s="118" t="str">
        <f t="shared" si="20"/>
        <v/>
      </c>
      <c r="B342" s="25"/>
      <c r="C342" s="105" t="str">
        <f>IF($B342&gt;0,VLOOKUP($B342,'ALN 070824'!$A:$C,2,FALSE),"")</f>
        <v/>
      </c>
      <c r="D342" s="24"/>
      <c r="E342" s="28"/>
      <c r="F342" s="26"/>
      <c r="G342" s="27"/>
      <c r="I342" s="100" t="str">
        <f t="shared" si="21"/>
        <v/>
      </c>
      <c r="J342" s="100" t="str">
        <f t="shared" si="22"/>
        <v/>
      </c>
      <c r="K342" s="105" t="str">
        <f>IF(ISBLANK($B342),"",MATCH($J342,SEFA!$K:$K,0))</f>
        <v/>
      </c>
      <c r="L342" s="105" t="str">
        <f>IF(ISBLANK($B342),"",MATCH($J342,'RECEIVED FROM NONSTATE'!$L:$L,0))</f>
        <v/>
      </c>
      <c r="M342" s="100" t="str">
        <f t="shared" si="23"/>
        <v/>
      </c>
    </row>
    <row r="343" spans="1:13">
      <c r="A343" s="118" t="str">
        <f t="shared" si="20"/>
        <v/>
      </c>
      <c r="B343" s="25"/>
      <c r="C343" s="105" t="str">
        <f>IF($B343&gt;0,VLOOKUP($B343,'ALN 070824'!$A:$C,2,FALSE),"")</f>
        <v/>
      </c>
      <c r="D343" s="24"/>
      <c r="E343" s="28"/>
      <c r="F343" s="26"/>
      <c r="G343" s="27"/>
      <c r="I343" s="100" t="str">
        <f t="shared" si="21"/>
        <v/>
      </c>
      <c r="J343" s="100" t="str">
        <f t="shared" si="22"/>
        <v/>
      </c>
      <c r="K343" s="105" t="str">
        <f>IF(ISBLANK($B343),"",MATCH($J343,SEFA!$K:$K,0))</f>
        <v/>
      </c>
      <c r="L343" s="105" t="str">
        <f>IF(ISBLANK($B343),"",MATCH($J343,'RECEIVED FROM NONSTATE'!$L:$L,0))</f>
        <v/>
      </c>
      <c r="M343" s="100" t="str">
        <f t="shared" si="23"/>
        <v/>
      </c>
    </row>
    <row r="344" spans="1:13">
      <c r="A344" s="118" t="str">
        <f t="shared" si="20"/>
        <v/>
      </c>
      <c r="B344" s="25"/>
      <c r="C344" s="105" t="str">
        <f>IF($B344&gt;0,VLOOKUP($B344,'ALN 070824'!$A:$C,2,FALSE),"")</f>
        <v/>
      </c>
      <c r="D344" s="24"/>
      <c r="E344" s="28"/>
      <c r="F344" s="26"/>
      <c r="G344" s="27"/>
      <c r="I344" s="100" t="str">
        <f t="shared" si="21"/>
        <v/>
      </c>
      <c r="J344" s="100" t="str">
        <f t="shared" si="22"/>
        <v/>
      </c>
      <c r="K344" s="105" t="str">
        <f>IF(ISBLANK($B344),"",MATCH($J344,SEFA!$K:$K,0))</f>
        <v/>
      </c>
      <c r="L344" s="105" t="str">
        <f>IF(ISBLANK($B344),"",MATCH($J344,'RECEIVED FROM NONSTATE'!$L:$L,0))</f>
        <v/>
      </c>
      <c r="M344" s="100" t="str">
        <f t="shared" si="23"/>
        <v/>
      </c>
    </row>
    <row r="345" spans="1:13">
      <c r="A345" s="118" t="str">
        <f t="shared" si="20"/>
        <v/>
      </c>
      <c r="B345" s="25"/>
      <c r="C345" s="105" t="str">
        <f>IF($B345&gt;0,VLOOKUP($B345,'ALN 070824'!$A:$C,2,FALSE),"")</f>
        <v/>
      </c>
      <c r="D345" s="24"/>
      <c r="E345" s="28"/>
      <c r="F345" s="26"/>
      <c r="G345" s="27"/>
      <c r="I345" s="100" t="str">
        <f t="shared" si="21"/>
        <v/>
      </c>
      <c r="J345" s="100" t="str">
        <f t="shared" si="22"/>
        <v/>
      </c>
      <c r="K345" s="105" t="str">
        <f>IF(ISBLANK($B345),"",MATCH($J345,SEFA!$K:$K,0))</f>
        <v/>
      </c>
      <c r="L345" s="105" t="str">
        <f>IF(ISBLANK($B345),"",MATCH($J345,'RECEIVED FROM NONSTATE'!$L:$L,0))</f>
        <v/>
      </c>
      <c r="M345" s="100" t="str">
        <f t="shared" si="23"/>
        <v/>
      </c>
    </row>
    <row r="346" spans="1:13">
      <c r="A346" s="118" t="str">
        <f t="shared" si="20"/>
        <v/>
      </c>
      <c r="B346" s="25"/>
      <c r="C346" s="105" t="str">
        <f>IF($B346&gt;0,VLOOKUP($B346,'ALN 070824'!$A:$C,2,FALSE),"")</f>
        <v/>
      </c>
      <c r="D346" s="24"/>
      <c r="E346" s="28"/>
      <c r="F346" s="26"/>
      <c r="G346" s="27"/>
      <c r="I346" s="100" t="str">
        <f t="shared" si="21"/>
        <v/>
      </c>
      <c r="J346" s="100" t="str">
        <f t="shared" si="22"/>
        <v/>
      </c>
      <c r="K346" s="105" t="str">
        <f>IF(ISBLANK($B346),"",MATCH($J346,SEFA!$K:$K,0))</f>
        <v/>
      </c>
      <c r="L346" s="105" t="str">
        <f>IF(ISBLANK($B346),"",MATCH($J346,'RECEIVED FROM NONSTATE'!$L:$L,0))</f>
        <v/>
      </c>
      <c r="M346" s="100" t="str">
        <f t="shared" si="23"/>
        <v/>
      </c>
    </row>
    <row r="347" spans="1:13">
      <c r="A347" s="118" t="str">
        <f t="shared" si="20"/>
        <v/>
      </c>
      <c r="B347" s="25"/>
      <c r="C347" s="105" t="str">
        <f>IF($B347&gt;0,VLOOKUP($B347,'ALN 070824'!$A:$C,2,FALSE),"")</f>
        <v/>
      </c>
      <c r="D347" s="24"/>
      <c r="E347" s="28"/>
      <c r="F347" s="26"/>
      <c r="G347" s="27"/>
      <c r="I347" s="100" t="str">
        <f t="shared" si="21"/>
        <v/>
      </c>
      <c r="J347" s="100" t="str">
        <f t="shared" si="22"/>
        <v/>
      </c>
      <c r="K347" s="105" t="str">
        <f>IF(ISBLANK($B347),"",MATCH($J347,SEFA!$K:$K,0))</f>
        <v/>
      </c>
      <c r="L347" s="105" t="str">
        <f>IF(ISBLANK($B347),"",MATCH($J347,'RECEIVED FROM NONSTATE'!$L:$L,0))</f>
        <v/>
      </c>
      <c r="M347" s="100" t="str">
        <f t="shared" si="23"/>
        <v/>
      </c>
    </row>
    <row r="348" spans="1:13">
      <c r="A348" s="118" t="str">
        <f t="shared" si="20"/>
        <v/>
      </c>
      <c r="B348" s="25"/>
      <c r="C348" s="105" t="str">
        <f>IF($B348&gt;0,VLOOKUP($B348,'ALN 070824'!$A:$C,2,FALSE),"")</f>
        <v/>
      </c>
      <c r="D348" s="24"/>
      <c r="E348" s="28"/>
      <c r="F348" s="26"/>
      <c r="G348" s="27"/>
      <c r="I348" s="100" t="str">
        <f t="shared" si="21"/>
        <v/>
      </c>
      <c r="J348" s="100" t="str">
        <f t="shared" si="22"/>
        <v/>
      </c>
      <c r="K348" s="105" t="str">
        <f>IF(ISBLANK($B348),"",MATCH($J348,SEFA!$K:$K,0))</f>
        <v/>
      </c>
      <c r="L348" s="105" t="str">
        <f>IF(ISBLANK($B348),"",MATCH($J348,'RECEIVED FROM NONSTATE'!$L:$L,0))</f>
        <v/>
      </c>
      <c r="M348" s="100" t="str">
        <f t="shared" si="23"/>
        <v/>
      </c>
    </row>
    <row r="349" spans="1:13">
      <c r="A349" s="118" t="str">
        <f t="shared" si="20"/>
        <v/>
      </c>
      <c r="B349" s="25"/>
      <c r="C349" s="105" t="str">
        <f>IF($B349&gt;0,VLOOKUP($B349,'ALN 070824'!$A:$C,2,FALSE),"")</f>
        <v/>
      </c>
      <c r="D349" s="24"/>
      <c r="E349" s="28"/>
      <c r="F349" s="26"/>
      <c r="G349" s="27"/>
      <c r="I349" s="100" t="str">
        <f t="shared" si="21"/>
        <v/>
      </c>
      <c r="J349" s="100" t="str">
        <f t="shared" si="22"/>
        <v/>
      </c>
      <c r="K349" s="105" t="str">
        <f>IF(ISBLANK($B349),"",MATCH($J349,SEFA!$K:$K,0))</f>
        <v/>
      </c>
      <c r="L349" s="105" t="str">
        <f>IF(ISBLANK($B349),"",MATCH($J349,'RECEIVED FROM NONSTATE'!$L:$L,0))</f>
        <v/>
      </c>
      <c r="M349" s="100" t="str">
        <f t="shared" si="23"/>
        <v/>
      </c>
    </row>
    <row r="350" spans="1:13">
      <c r="A350" s="118" t="str">
        <f t="shared" si="20"/>
        <v/>
      </c>
      <c r="B350" s="25"/>
      <c r="C350" s="105" t="str">
        <f>IF($B350&gt;0,VLOOKUP($B350,'ALN 070824'!$A:$C,2,FALSE),"")</f>
        <v/>
      </c>
      <c r="D350" s="24"/>
      <c r="E350" s="28"/>
      <c r="F350" s="26"/>
      <c r="G350" s="27"/>
      <c r="I350" s="100" t="str">
        <f t="shared" si="21"/>
        <v/>
      </c>
      <c r="J350" s="100" t="str">
        <f t="shared" si="22"/>
        <v/>
      </c>
      <c r="K350" s="105" t="str">
        <f>IF(ISBLANK($B350),"",MATCH($J350,SEFA!$K:$K,0))</f>
        <v/>
      </c>
      <c r="L350" s="105" t="str">
        <f>IF(ISBLANK($B350),"",MATCH($J350,'RECEIVED FROM NONSTATE'!$L:$L,0))</f>
        <v/>
      </c>
      <c r="M350" s="100" t="str">
        <f t="shared" si="23"/>
        <v/>
      </c>
    </row>
    <row r="351" spans="1:13">
      <c r="A351" s="118" t="str">
        <f t="shared" si="20"/>
        <v/>
      </c>
      <c r="B351" s="25"/>
      <c r="C351" s="105" t="str">
        <f>IF($B351&gt;0,VLOOKUP($B351,'ALN 070824'!$A:$C,2,FALSE),"")</f>
        <v/>
      </c>
      <c r="D351" s="24"/>
      <c r="E351" s="28"/>
      <c r="F351" s="26"/>
      <c r="G351" s="27"/>
      <c r="I351" s="100" t="str">
        <f t="shared" si="21"/>
        <v/>
      </c>
      <c r="J351" s="100" t="str">
        <f t="shared" si="22"/>
        <v/>
      </c>
      <c r="K351" s="105" t="str">
        <f>IF(ISBLANK($B351),"",MATCH($J351,SEFA!$K:$K,0))</f>
        <v/>
      </c>
      <c r="L351" s="105" t="str">
        <f>IF(ISBLANK($B351),"",MATCH($J351,'RECEIVED FROM NONSTATE'!$L:$L,0))</f>
        <v/>
      </c>
      <c r="M351" s="100" t="str">
        <f t="shared" si="23"/>
        <v/>
      </c>
    </row>
    <row r="352" spans="1:13">
      <c r="A352" s="118" t="str">
        <f t="shared" si="20"/>
        <v/>
      </c>
      <c r="B352" s="25"/>
      <c r="C352" s="105" t="str">
        <f>IF($B352&gt;0,VLOOKUP($B352,'ALN 070824'!$A:$C,2,FALSE),"")</f>
        <v/>
      </c>
      <c r="D352" s="24"/>
      <c r="E352" s="28"/>
      <c r="F352" s="26"/>
      <c r="G352" s="27"/>
      <c r="I352" s="100" t="str">
        <f t="shared" si="21"/>
        <v/>
      </c>
      <c r="J352" s="100" t="str">
        <f t="shared" si="22"/>
        <v/>
      </c>
      <c r="K352" s="105" t="str">
        <f>IF(ISBLANK($B352),"",MATCH($J352,SEFA!$K:$K,0))</f>
        <v/>
      </c>
      <c r="L352" s="105" t="str">
        <f>IF(ISBLANK($B352),"",MATCH($J352,'RECEIVED FROM NONSTATE'!$L:$L,0))</f>
        <v/>
      </c>
      <c r="M352" s="100" t="str">
        <f t="shared" si="23"/>
        <v/>
      </c>
    </row>
    <row r="353" spans="1:13">
      <c r="A353" s="118" t="str">
        <f t="shared" si="20"/>
        <v/>
      </c>
      <c r="B353" s="25"/>
      <c r="C353" s="105" t="str">
        <f>IF($B353&gt;0,VLOOKUP($B353,'ALN 070824'!$A:$C,2,FALSE),"")</f>
        <v/>
      </c>
      <c r="D353" s="24"/>
      <c r="E353" s="28"/>
      <c r="F353" s="26"/>
      <c r="G353" s="27"/>
      <c r="I353" s="100" t="str">
        <f t="shared" si="21"/>
        <v/>
      </c>
      <c r="J353" s="100" t="str">
        <f t="shared" si="22"/>
        <v/>
      </c>
      <c r="K353" s="105" t="str">
        <f>IF(ISBLANK($B353),"",MATCH($J353,SEFA!$K:$K,0))</f>
        <v/>
      </c>
      <c r="L353" s="105" t="str">
        <f>IF(ISBLANK($B353),"",MATCH($J353,'RECEIVED FROM NONSTATE'!$L:$L,0))</f>
        <v/>
      </c>
      <c r="M353" s="100" t="str">
        <f t="shared" si="23"/>
        <v/>
      </c>
    </row>
    <row r="354" spans="1:13">
      <c r="A354" s="118" t="str">
        <f t="shared" si="20"/>
        <v/>
      </c>
      <c r="B354" s="25"/>
      <c r="C354" s="105" t="str">
        <f>IF($B354&gt;0,VLOOKUP($B354,'ALN 070824'!$A:$C,2,FALSE),"")</f>
        <v/>
      </c>
      <c r="D354" s="24"/>
      <c r="E354" s="28"/>
      <c r="F354" s="26"/>
      <c r="G354" s="27"/>
      <c r="I354" s="100" t="str">
        <f t="shared" si="21"/>
        <v/>
      </c>
      <c r="J354" s="100" t="str">
        <f t="shared" si="22"/>
        <v/>
      </c>
      <c r="K354" s="105" t="str">
        <f>IF(ISBLANK($B354),"",MATCH($J354,SEFA!$K:$K,0))</f>
        <v/>
      </c>
      <c r="L354" s="105" t="str">
        <f>IF(ISBLANK($B354),"",MATCH($J354,'RECEIVED FROM NONSTATE'!$L:$L,0))</f>
        <v/>
      </c>
      <c r="M354" s="100" t="str">
        <f t="shared" si="23"/>
        <v/>
      </c>
    </row>
    <row r="355" spans="1:13">
      <c r="A355" s="118" t="str">
        <f t="shared" si="20"/>
        <v/>
      </c>
      <c r="B355" s="25"/>
      <c r="C355" s="105" t="str">
        <f>IF($B355&gt;0,VLOOKUP($B355,'ALN 070824'!$A:$C,2,FALSE),"")</f>
        <v/>
      </c>
      <c r="D355" s="24"/>
      <c r="E355" s="28"/>
      <c r="F355" s="26"/>
      <c r="G355" s="27"/>
      <c r="I355" s="100" t="str">
        <f t="shared" si="21"/>
        <v/>
      </c>
      <c r="J355" s="100" t="str">
        <f t="shared" si="22"/>
        <v/>
      </c>
      <c r="K355" s="105" t="str">
        <f>IF(ISBLANK($B355),"",MATCH($J355,SEFA!$K:$K,0))</f>
        <v/>
      </c>
      <c r="L355" s="105" t="str">
        <f>IF(ISBLANK($B355),"",MATCH($J355,'RECEIVED FROM NONSTATE'!$L:$L,0))</f>
        <v/>
      </c>
      <c r="M355" s="100" t="str">
        <f t="shared" si="23"/>
        <v/>
      </c>
    </row>
    <row r="356" spans="1:13">
      <c r="A356" s="118" t="str">
        <f t="shared" si="20"/>
        <v/>
      </c>
      <c r="B356" s="25"/>
      <c r="C356" s="105" t="str">
        <f>IF($B356&gt;0,VLOOKUP($B356,'ALN 070824'!$A:$C,2,FALSE),"")</f>
        <v/>
      </c>
      <c r="D356" s="24"/>
      <c r="E356" s="28"/>
      <c r="F356" s="26"/>
      <c r="G356" s="27"/>
      <c r="I356" s="100" t="str">
        <f t="shared" si="21"/>
        <v/>
      </c>
      <c r="J356" s="100" t="str">
        <f t="shared" si="22"/>
        <v/>
      </c>
      <c r="K356" s="105" t="str">
        <f>IF(ISBLANK($B356),"",MATCH($J356,SEFA!$K:$K,0))</f>
        <v/>
      </c>
      <c r="L356" s="105" t="str">
        <f>IF(ISBLANK($B356),"",MATCH($J356,'RECEIVED FROM NONSTATE'!$L:$L,0))</f>
        <v/>
      </c>
      <c r="M356" s="100" t="str">
        <f t="shared" si="23"/>
        <v/>
      </c>
    </row>
    <row r="357" spans="1:13">
      <c r="A357" s="118" t="str">
        <f t="shared" si="20"/>
        <v/>
      </c>
      <c r="B357" s="25"/>
      <c r="C357" s="105" t="str">
        <f>IF($B357&gt;0,VLOOKUP($B357,'ALN 070824'!$A:$C,2,FALSE),"")</f>
        <v/>
      </c>
      <c r="D357" s="24"/>
      <c r="E357" s="28"/>
      <c r="F357" s="26"/>
      <c r="G357" s="27"/>
      <c r="I357" s="100" t="str">
        <f t="shared" si="21"/>
        <v/>
      </c>
      <c r="J357" s="100" t="str">
        <f t="shared" si="22"/>
        <v/>
      </c>
      <c r="K357" s="105" t="str">
        <f>IF(ISBLANK($B357),"",MATCH($J357,SEFA!$K:$K,0))</f>
        <v/>
      </c>
      <c r="L357" s="105" t="str">
        <f>IF(ISBLANK($B357),"",MATCH($J357,'RECEIVED FROM NONSTATE'!$L:$L,0))</f>
        <v/>
      </c>
      <c r="M357" s="100" t="str">
        <f t="shared" si="23"/>
        <v/>
      </c>
    </row>
    <row r="358" spans="1:13">
      <c r="A358" s="118" t="str">
        <f t="shared" si="20"/>
        <v/>
      </c>
      <c r="B358" s="25"/>
      <c r="C358" s="105" t="str">
        <f>IF($B358&gt;0,VLOOKUP($B358,'ALN 070824'!$A:$C,2,FALSE),"")</f>
        <v/>
      </c>
      <c r="D358" s="24"/>
      <c r="E358" s="28"/>
      <c r="F358" s="26"/>
      <c r="G358" s="27"/>
      <c r="I358" s="100" t="str">
        <f t="shared" si="21"/>
        <v/>
      </c>
      <c r="J358" s="100" t="str">
        <f t="shared" si="22"/>
        <v/>
      </c>
      <c r="K358" s="105" t="str">
        <f>IF(ISBLANK($B358),"",MATCH($J358,SEFA!$K:$K,0))</f>
        <v/>
      </c>
      <c r="L358" s="105" t="str">
        <f>IF(ISBLANK($B358),"",MATCH($J358,'RECEIVED FROM NONSTATE'!$L:$L,0))</f>
        <v/>
      </c>
      <c r="M358" s="100" t="str">
        <f t="shared" si="23"/>
        <v/>
      </c>
    </row>
    <row r="359" spans="1:13">
      <c r="A359" s="118" t="str">
        <f t="shared" si="20"/>
        <v/>
      </c>
      <c r="B359" s="25"/>
      <c r="C359" s="105" t="str">
        <f>IF($B359&gt;0,VLOOKUP($B359,'ALN 070824'!$A:$C,2,FALSE),"")</f>
        <v/>
      </c>
      <c r="D359" s="24"/>
      <c r="E359" s="28"/>
      <c r="F359" s="26"/>
      <c r="G359" s="27"/>
      <c r="I359" s="100" t="str">
        <f t="shared" si="21"/>
        <v/>
      </c>
      <c r="J359" s="100" t="str">
        <f t="shared" si="22"/>
        <v/>
      </c>
      <c r="K359" s="105" t="str">
        <f>IF(ISBLANK($B359),"",MATCH($J359,SEFA!$K:$K,0))</f>
        <v/>
      </c>
      <c r="L359" s="105" t="str">
        <f>IF(ISBLANK($B359),"",MATCH($J359,'RECEIVED FROM NONSTATE'!$L:$L,0))</f>
        <v/>
      </c>
      <c r="M359" s="100" t="str">
        <f t="shared" si="23"/>
        <v/>
      </c>
    </row>
    <row r="360" spans="1:13">
      <c r="A360" s="118" t="str">
        <f t="shared" si="20"/>
        <v/>
      </c>
      <c r="B360" s="25"/>
      <c r="C360" s="105" t="str">
        <f>IF($B360&gt;0,VLOOKUP($B360,'ALN 070824'!$A:$C,2,FALSE),"")</f>
        <v/>
      </c>
      <c r="D360" s="24"/>
      <c r="E360" s="28"/>
      <c r="F360" s="26"/>
      <c r="G360" s="27"/>
      <c r="I360" s="100" t="str">
        <f t="shared" si="21"/>
        <v/>
      </c>
      <c r="J360" s="100" t="str">
        <f t="shared" si="22"/>
        <v/>
      </c>
      <c r="K360" s="105" t="str">
        <f>IF(ISBLANK($B360),"",MATCH($J360,SEFA!$K:$K,0))</f>
        <v/>
      </c>
      <c r="L360" s="105" t="str">
        <f>IF(ISBLANK($B360),"",MATCH($J360,'RECEIVED FROM NONSTATE'!$L:$L,0))</f>
        <v/>
      </c>
      <c r="M360" s="100" t="str">
        <f t="shared" si="23"/>
        <v/>
      </c>
    </row>
    <row r="361" spans="1:13">
      <c r="A361" s="118" t="str">
        <f t="shared" si="20"/>
        <v/>
      </c>
      <c r="B361" s="25"/>
      <c r="C361" s="105" t="str">
        <f>IF($B361&gt;0,VLOOKUP($B361,'ALN 070824'!$A:$C,2,FALSE),"")</f>
        <v/>
      </c>
      <c r="D361" s="24"/>
      <c r="E361" s="28"/>
      <c r="F361" s="26"/>
      <c r="G361" s="27"/>
      <c r="I361" s="100" t="str">
        <f t="shared" si="21"/>
        <v/>
      </c>
      <c r="J361" s="100" t="str">
        <f t="shared" si="22"/>
        <v/>
      </c>
      <c r="K361" s="105" t="str">
        <f>IF(ISBLANK($B361),"",MATCH($J361,SEFA!$K:$K,0))</f>
        <v/>
      </c>
      <c r="L361" s="105" t="str">
        <f>IF(ISBLANK($B361),"",MATCH($J361,'RECEIVED FROM NONSTATE'!$L:$L,0))</f>
        <v/>
      </c>
      <c r="M361" s="100" t="str">
        <f t="shared" si="23"/>
        <v/>
      </c>
    </row>
    <row r="362" spans="1:13">
      <c r="A362" s="118" t="str">
        <f t="shared" si="20"/>
        <v/>
      </c>
      <c r="B362" s="25"/>
      <c r="C362" s="105" t="str">
        <f>IF($B362&gt;0,VLOOKUP($B362,'ALN 070824'!$A:$C,2,FALSE),"")</f>
        <v/>
      </c>
      <c r="D362" s="24"/>
      <c r="E362" s="28"/>
      <c r="F362" s="26"/>
      <c r="G362" s="27"/>
      <c r="I362" s="100" t="str">
        <f t="shared" si="21"/>
        <v/>
      </c>
      <c r="J362" s="100" t="str">
        <f t="shared" si="22"/>
        <v/>
      </c>
      <c r="K362" s="105" t="str">
        <f>IF(ISBLANK($B362),"",MATCH($J362,SEFA!$K:$K,0))</f>
        <v/>
      </c>
      <c r="L362" s="105" t="str">
        <f>IF(ISBLANK($B362),"",MATCH($J362,'RECEIVED FROM NONSTATE'!$L:$L,0))</f>
        <v/>
      </c>
      <c r="M362" s="100" t="str">
        <f t="shared" si="23"/>
        <v/>
      </c>
    </row>
    <row r="363" spans="1:13">
      <c r="A363" s="118" t="str">
        <f t="shared" si="20"/>
        <v/>
      </c>
      <c r="B363" s="25"/>
      <c r="C363" s="105" t="str">
        <f>IF($B363&gt;0,VLOOKUP($B363,'ALN 070824'!$A:$C,2,FALSE),"")</f>
        <v/>
      </c>
      <c r="D363" s="24"/>
      <c r="E363" s="28"/>
      <c r="F363" s="26"/>
      <c r="G363" s="27"/>
      <c r="I363" s="100" t="str">
        <f t="shared" si="21"/>
        <v/>
      </c>
      <c r="J363" s="100" t="str">
        <f t="shared" si="22"/>
        <v/>
      </c>
      <c r="K363" s="105" t="str">
        <f>IF(ISBLANK($B363),"",MATCH($J363,SEFA!$K:$K,0))</f>
        <v/>
      </c>
      <c r="L363" s="105" t="str">
        <f>IF(ISBLANK($B363),"",MATCH($J363,'RECEIVED FROM NONSTATE'!$L:$L,0))</f>
        <v/>
      </c>
      <c r="M363" s="100" t="str">
        <f t="shared" si="23"/>
        <v/>
      </c>
    </row>
    <row r="364" spans="1:13">
      <c r="A364" s="118" t="str">
        <f t="shared" si="20"/>
        <v/>
      </c>
      <c r="B364" s="25"/>
      <c r="C364" s="105" t="str">
        <f>IF($B364&gt;0,VLOOKUP($B364,'ALN 070824'!$A:$C,2,FALSE),"")</f>
        <v/>
      </c>
      <c r="D364" s="24"/>
      <c r="E364" s="28"/>
      <c r="F364" s="26"/>
      <c r="G364" s="27"/>
      <c r="I364" s="100" t="str">
        <f t="shared" si="21"/>
        <v/>
      </c>
      <c r="J364" s="100" t="str">
        <f t="shared" si="22"/>
        <v/>
      </c>
      <c r="K364" s="105" t="str">
        <f>IF(ISBLANK($B364),"",MATCH($J364,SEFA!$K:$K,0))</f>
        <v/>
      </c>
      <c r="L364" s="105" t="str">
        <f>IF(ISBLANK($B364),"",MATCH($J364,'RECEIVED FROM NONSTATE'!$L:$L,0))</f>
        <v/>
      </c>
      <c r="M364" s="100" t="str">
        <f t="shared" si="23"/>
        <v/>
      </c>
    </row>
    <row r="365" spans="1:13">
      <c r="A365" s="118" t="str">
        <f t="shared" si="20"/>
        <v/>
      </c>
      <c r="B365" s="25"/>
      <c r="C365" s="105" t="str">
        <f>IF($B365&gt;0,VLOOKUP($B365,'ALN 070824'!$A:$C,2,FALSE),"")</f>
        <v/>
      </c>
      <c r="D365" s="24"/>
      <c r="E365" s="28"/>
      <c r="F365" s="26"/>
      <c r="G365" s="27"/>
      <c r="I365" s="100" t="str">
        <f t="shared" si="21"/>
        <v/>
      </c>
      <c r="J365" s="100" t="str">
        <f t="shared" si="22"/>
        <v/>
      </c>
      <c r="K365" s="105" t="str">
        <f>IF(ISBLANK($B365),"",MATCH($J365,SEFA!$K:$K,0))</f>
        <v/>
      </c>
      <c r="L365" s="105" t="str">
        <f>IF(ISBLANK($B365),"",MATCH($J365,'RECEIVED FROM NONSTATE'!$L:$L,0))</f>
        <v/>
      </c>
      <c r="M365" s="100" t="str">
        <f t="shared" si="23"/>
        <v/>
      </c>
    </row>
    <row r="366" spans="1:13">
      <c r="A366" s="118" t="str">
        <f t="shared" si="20"/>
        <v/>
      </c>
      <c r="B366" s="25"/>
      <c r="C366" s="105" t="str">
        <f>IF($B366&gt;0,VLOOKUP($B366,'ALN 070824'!$A:$C,2,FALSE),"")</f>
        <v/>
      </c>
      <c r="D366" s="24"/>
      <c r="E366" s="28"/>
      <c r="F366" s="26"/>
      <c r="G366" s="27"/>
      <c r="I366" s="100" t="str">
        <f t="shared" si="21"/>
        <v/>
      </c>
      <c r="J366" s="100" t="str">
        <f t="shared" si="22"/>
        <v/>
      </c>
      <c r="K366" s="105" t="str">
        <f>IF(ISBLANK($B366),"",MATCH($J366,SEFA!$K:$K,0))</f>
        <v/>
      </c>
      <c r="L366" s="105" t="str">
        <f>IF(ISBLANK($B366),"",MATCH($J366,'RECEIVED FROM NONSTATE'!$L:$L,0))</f>
        <v/>
      </c>
      <c r="M366" s="100" t="str">
        <f t="shared" si="23"/>
        <v/>
      </c>
    </row>
    <row r="367" spans="1:13">
      <c r="A367" s="118" t="str">
        <f t="shared" si="20"/>
        <v/>
      </c>
      <c r="B367" s="25"/>
      <c r="C367" s="105" t="str">
        <f>IF($B367&gt;0,VLOOKUP($B367,'ALN 070824'!$A:$C,2,FALSE),"")</f>
        <v/>
      </c>
      <c r="D367" s="24"/>
      <c r="E367" s="28"/>
      <c r="F367" s="26"/>
      <c r="G367" s="27"/>
      <c r="I367" s="100" t="str">
        <f t="shared" si="21"/>
        <v/>
      </c>
      <c r="J367" s="100" t="str">
        <f t="shared" si="22"/>
        <v/>
      </c>
      <c r="K367" s="105" t="str">
        <f>IF(ISBLANK($B367),"",MATCH($J367,SEFA!$K:$K,0))</f>
        <v/>
      </c>
      <c r="L367" s="105" t="str">
        <f>IF(ISBLANK($B367),"",MATCH($J367,'RECEIVED FROM NONSTATE'!$L:$L,0))</f>
        <v/>
      </c>
      <c r="M367" s="100" t="str">
        <f t="shared" si="23"/>
        <v/>
      </c>
    </row>
    <row r="368" spans="1:13">
      <c r="A368" s="118" t="str">
        <f t="shared" si="20"/>
        <v/>
      </c>
      <c r="B368" s="25"/>
      <c r="C368" s="105" t="str">
        <f>IF($B368&gt;0,VLOOKUP($B368,'ALN 070824'!$A:$C,2,FALSE),"")</f>
        <v/>
      </c>
      <c r="D368" s="24"/>
      <c r="E368" s="28"/>
      <c r="F368" s="26"/>
      <c r="G368" s="27"/>
      <c r="I368" s="100" t="str">
        <f t="shared" si="21"/>
        <v/>
      </c>
      <c r="J368" s="100" t="str">
        <f t="shared" si="22"/>
        <v/>
      </c>
      <c r="K368" s="105" t="str">
        <f>IF(ISBLANK($B368),"",MATCH($J368,SEFA!$K:$K,0))</f>
        <v/>
      </c>
      <c r="L368" s="105" t="str">
        <f>IF(ISBLANK($B368),"",MATCH($J368,'RECEIVED FROM NONSTATE'!$L:$L,0))</f>
        <v/>
      </c>
      <c r="M368" s="100" t="str">
        <f t="shared" si="23"/>
        <v/>
      </c>
    </row>
    <row r="369" spans="1:13">
      <c r="A369" s="118" t="str">
        <f t="shared" si="20"/>
        <v/>
      </c>
      <c r="B369" s="25"/>
      <c r="C369" s="105" t="str">
        <f>IF($B369&gt;0,VLOOKUP($B369,'ALN 070824'!$A:$C,2,FALSE),"")</f>
        <v/>
      </c>
      <c r="D369" s="24"/>
      <c r="E369" s="28"/>
      <c r="F369" s="26"/>
      <c r="G369" s="27"/>
      <c r="I369" s="100" t="str">
        <f t="shared" si="21"/>
        <v/>
      </c>
      <c r="J369" s="100" t="str">
        <f t="shared" si="22"/>
        <v/>
      </c>
      <c r="K369" s="105" t="str">
        <f>IF(ISBLANK($B369),"",MATCH($J369,SEFA!$K:$K,0))</f>
        <v/>
      </c>
      <c r="L369" s="105" t="str">
        <f>IF(ISBLANK($B369),"",MATCH($J369,'RECEIVED FROM NONSTATE'!$L:$L,0))</f>
        <v/>
      </c>
      <c r="M369" s="100" t="str">
        <f t="shared" si="23"/>
        <v/>
      </c>
    </row>
    <row r="370" spans="1:13">
      <c r="A370" s="118" t="str">
        <f t="shared" si="20"/>
        <v/>
      </c>
      <c r="B370" s="25"/>
      <c r="C370" s="105" t="str">
        <f>IF($B370&gt;0,VLOOKUP($B370,'ALN 070824'!$A:$C,2,FALSE),"")</f>
        <v/>
      </c>
      <c r="D370" s="24"/>
      <c r="E370" s="28"/>
      <c r="F370" s="26"/>
      <c r="G370" s="27"/>
      <c r="I370" s="100" t="str">
        <f t="shared" si="21"/>
        <v/>
      </c>
      <c r="J370" s="100" t="str">
        <f t="shared" si="22"/>
        <v/>
      </c>
      <c r="K370" s="105" t="str">
        <f>IF(ISBLANK($B370),"",MATCH($J370,SEFA!$K:$K,0))</f>
        <v/>
      </c>
      <c r="L370" s="105" t="str">
        <f>IF(ISBLANK($B370),"",MATCH($J370,'RECEIVED FROM NONSTATE'!$L:$L,0))</f>
        <v/>
      </c>
      <c r="M370" s="100" t="str">
        <f t="shared" si="23"/>
        <v/>
      </c>
    </row>
    <row r="371" spans="1:13">
      <c r="A371" s="118" t="str">
        <f t="shared" si="20"/>
        <v/>
      </c>
      <c r="B371" s="25"/>
      <c r="C371" s="105" t="str">
        <f>IF($B371&gt;0,VLOOKUP($B371,'ALN 070824'!$A:$C,2,FALSE),"")</f>
        <v/>
      </c>
      <c r="D371" s="24"/>
      <c r="E371" s="28"/>
      <c r="F371" s="26"/>
      <c r="G371" s="27"/>
      <c r="I371" s="100" t="str">
        <f t="shared" si="21"/>
        <v/>
      </c>
      <c r="J371" s="100" t="str">
        <f t="shared" si="22"/>
        <v/>
      </c>
      <c r="K371" s="105" t="str">
        <f>IF(ISBLANK($B371),"",MATCH($J371,SEFA!$K:$K,0))</f>
        <v/>
      </c>
      <c r="L371" s="105" t="str">
        <f>IF(ISBLANK($B371),"",MATCH($J371,'RECEIVED FROM NONSTATE'!$L:$L,0))</f>
        <v/>
      </c>
      <c r="M371" s="100" t="str">
        <f t="shared" si="23"/>
        <v/>
      </c>
    </row>
    <row r="372" spans="1:13">
      <c r="A372" s="118" t="str">
        <f t="shared" si="20"/>
        <v/>
      </c>
      <c r="B372" s="25"/>
      <c r="C372" s="105" t="str">
        <f>IF($B372&gt;0,VLOOKUP($B372,'ALN 070824'!$A:$C,2,FALSE),"")</f>
        <v/>
      </c>
      <c r="D372" s="24"/>
      <c r="E372" s="28"/>
      <c r="F372" s="26"/>
      <c r="G372" s="27"/>
      <c r="I372" s="100" t="str">
        <f t="shared" si="21"/>
        <v/>
      </c>
      <c r="J372" s="100" t="str">
        <f t="shared" si="22"/>
        <v/>
      </c>
      <c r="K372" s="105" t="str">
        <f>IF(ISBLANK($B372),"",MATCH($J372,SEFA!$K:$K,0))</f>
        <v/>
      </c>
      <c r="L372" s="105" t="str">
        <f>IF(ISBLANK($B372),"",MATCH($J372,'RECEIVED FROM NONSTATE'!$L:$L,0))</f>
        <v/>
      </c>
      <c r="M372" s="100" t="str">
        <f t="shared" si="23"/>
        <v/>
      </c>
    </row>
    <row r="373" spans="1:13">
      <c r="A373" s="118" t="str">
        <f t="shared" si="20"/>
        <v/>
      </c>
      <c r="B373" s="25"/>
      <c r="C373" s="105" t="str">
        <f>IF($B373&gt;0,VLOOKUP($B373,'ALN 070824'!$A:$C,2,FALSE),"")</f>
        <v/>
      </c>
      <c r="D373" s="24"/>
      <c r="E373" s="28"/>
      <c r="F373" s="26"/>
      <c r="G373" s="27"/>
      <c r="I373" s="100" t="str">
        <f t="shared" si="21"/>
        <v/>
      </c>
      <c r="J373" s="100" t="str">
        <f t="shared" si="22"/>
        <v/>
      </c>
      <c r="K373" s="105" t="str">
        <f>IF(ISBLANK($B373),"",MATCH($J373,SEFA!$K:$K,0))</f>
        <v/>
      </c>
      <c r="L373" s="105" t="str">
        <f>IF(ISBLANK($B373),"",MATCH($J373,'RECEIVED FROM NONSTATE'!$L:$L,0))</f>
        <v/>
      </c>
      <c r="M373" s="100" t="str">
        <f t="shared" si="23"/>
        <v/>
      </c>
    </row>
    <row r="374" spans="1:13">
      <c r="A374" s="118" t="str">
        <f t="shared" si="20"/>
        <v/>
      </c>
      <c r="B374" s="25"/>
      <c r="C374" s="105" t="str">
        <f>IF($B374&gt;0,VLOOKUP($B374,'ALN 070824'!$A:$C,2,FALSE),"")</f>
        <v/>
      </c>
      <c r="D374" s="24"/>
      <c r="E374" s="28"/>
      <c r="F374" s="26"/>
      <c r="G374" s="27"/>
      <c r="I374" s="100" t="str">
        <f t="shared" si="21"/>
        <v/>
      </c>
      <c r="J374" s="100" t="str">
        <f t="shared" si="22"/>
        <v/>
      </c>
      <c r="K374" s="105" t="str">
        <f>IF(ISBLANK($B374),"",MATCH($J374,SEFA!$K:$K,0))</f>
        <v/>
      </c>
      <c r="L374" s="105" t="str">
        <f>IF(ISBLANK($B374),"",MATCH($J374,'RECEIVED FROM NONSTATE'!$L:$L,0))</f>
        <v/>
      </c>
      <c r="M374" s="100" t="str">
        <f t="shared" si="23"/>
        <v/>
      </c>
    </row>
    <row r="375" spans="1:13">
      <c r="A375" s="118" t="str">
        <f t="shared" si="20"/>
        <v/>
      </c>
      <c r="B375" s="25"/>
      <c r="C375" s="105" t="str">
        <f>IF($B375&gt;0,VLOOKUP($B375,'ALN 070824'!$A:$C,2,FALSE),"")</f>
        <v/>
      </c>
      <c r="D375" s="24"/>
      <c r="E375" s="28"/>
      <c r="F375" s="26"/>
      <c r="G375" s="27"/>
      <c r="I375" s="100" t="str">
        <f t="shared" si="21"/>
        <v/>
      </c>
      <c r="J375" s="100" t="str">
        <f t="shared" si="22"/>
        <v/>
      </c>
      <c r="K375" s="105" t="str">
        <f>IF(ISBLANK($B375),"",MATCH($J375,SEFA!$K:$K,0))</f>
        <v/>
      </c>
      <c r="L375" s="105" t="str">
        <f>IF(ISBLANK($B375),"",MATCH($J375,'RECEIVED FROM NONSTATE'!$L:$L,0))</f>
        <v/>
      </c>
      <c r="M375" s="100" t="str">
        <f t="shared" si="23"/>
        <v/>
      </c>
    </row>
    <row r="376" spans="1:13">
      <c r="A376" s="118" t="str">
        <f t="shared" si="20"/>
        <v/>
      </c>
      <c r="B376" s="25"/>
      <c r="C376" s="105" t="str">
        <f>IF($B376&gt;0,VLOOKUP($B376,'ALN 070824'!$A:$C,2,FALSE),"")</f>
        <v/>
      </c>
      <c r="D376" s="24"/>
      <c r="E376" s="28"/>
      <c r="F376" s="26"/>
      <c r="G376" s="27"/>
      <c r="I376" s="100" t="str">
        <f t="shared" si="21"/>
        <v/>
      </c>
      <c r="J376" s="100" t="str">
        <f t="shared" si="22"/>
        <v/>
      </c>
      <c r="K376" s="105" t="str">
        <f>IF(ISBLANK($B376),"",MATCH($J376,SEFA!$K:$K,0))</f>
        <v/>
      </c>
      <c r="L376" s="105" t="str">
        <f>IF(ISBLANK($B376),"",MATCH($J376,'RECEIVED FROM NONSTATE'!$L:$L,0))</f>
        <v/>
      </c>
      <c r="M376" s="100" t="str">
        <f t="shared" si="23"/>
        <v/>
      </c>
    </row>
    <row r="377" spans="1:13">
      <c r="A377" s="118" t="str">
        <f t="shared" si="20"/>
        <v/>
      </c>
      <c r="B377" s="25"/>
      <c r="C377" s="105" t="str">
        <f>IF($B377&gt;0,VLOOKUP($B377,'ALN 070824'!$A:$C,2,FALSE),"")</f>
        <v/>
      </c>
      <c r="D377" s="24"/>
      <c r="E377" s="28"/>
      <c r="F377" s="26"/>
      <c r="G377" s="27"/>
      <c r="I377" s="100" t="str">
        <f t="shared" si="21"/>
        <v/>
      </c>
      <c r="J377" s="100" t="str">
        <f t="shared" si="22"/>
        <v/>
      </c>
      <c r="K377" s="105" t="str">
        <f>IF(ISBLANK($B377),"",MATCH($J377,SEFA!$K:$K,0))</f>
        <v/>
      </c>
      <c r="L377" s="105" t="str">
        <f>IF(ISBLANK($B377),"",MATCH($J377,'RECEIVED FROM NONSTATE'!$L:$L,0))</f>
        <v/>
      </c>
      <c r="M377" s="100" t="str">
        <f t="shared" si="23"/>
        <v/>
      </c>
    </row>
    <row r="378" spans="1:13">
      <c r="A378" s="118" t="str">
        <f t="shared" si="20"/>
        <v/>
      </c>
      <c r="B378" s="25"/>
      <c r="C378" s="105" t="str">
        <f>IF($B378&gt;0,VLOOKUP($B378,'ALN 070824'!$A:$C,2,FALSE),"")</f>
        <v/>
      </c>
      <c r="D378" s="24"/>
      <c r="E378" s="28"/>
      <c r="F378" s="26"/>
      <c r="G378" s="27"/>
      <c r="I378" s="100" t="str">
        <f t="shared" si="21"/>
        <v/>
      </c>
      <c r="J378" s="100" t="str">
        <f t="shared" si="22"/>
        <v/>
      </c>
      <c r="K378" s="105" t="str">
        <f>IF(ISBLANK($B378),"",MATCH($J378,SEFA!$K:$K,0))</f>
        <v/>
      </c>
      <c r="L378" s="105" t="str">
        <f>IF(ISBLANK($B378),"",MATCH($J378,'RECEIVED FROM NONSTATE'!$L:$L,0))</f>
        <v/>
      </c>
      <c r="M378" s="100" t="str">
        <f t="shared" si="23"/>
        <v/>
      </c>
    </row>
    <row r="379" spans="1:13">
      <c r="A379" s="118" t="str">
        <f t="shared" si="20"/>
        <v/>
      </c>
      <c r="B379" s="25"/>
      <c r="C379" s="105" t="str">
        <f>IF($B379&gt;0,VLOOKUP($B379,'ALN 070824'!$A:$C,2,FALSE),"")</f>
        <v/>
      </c>
      <c r="D379" s="24"/>
      <c r="E379" s="28"/>
      <c r="F379" s="26"/>
      <c r="G379" s="27"/>
      <c r="I379" s="100" t="str">
        <f t="shared" si="21"/>
        <v/>
      </c>
      <c r="J379" s="100" t="str">
        <f t="shared" si="22"/>
        <v/>
      </c>
      <c r="K379" s="105" t="str">
        <f>IF(ISBLANK($B379),"",MATCH($J379,SEFA!$K:$K,0))</f>
        <v/>
      </c>
      <c r="L379" s="105" t="str">
        <f>IF(ISBLANK($B379),"",MATCH($J379,'RECEIVED FROM NONSTATE'!$L:$L,0))</f>
        <v/>
      </c>
      <c r="M379" s="100" t="str">
        <f t="shared" si="23"/>
        <v/>
      </c>
    </row>
    <row r="380" spans="1:13">
      <c r="A380" s="118" t="str">
        <f t="shared" si="20"/>
        <v/>
      </c>
      <c r="B380" s="25"/>
      <c r="C380" s="105" t="str">
        <f>IF($B380&gt;0,VLOOKUP($B380,'ALN 070824'!$A:$C,2,FALSE),"")</f>
        <v/>
      </c>
      <c r="D380" s="24"/>
      <c r="E380" s="28"/>
      <c r="F380" s="26"/>
      <c r="G380" s="27"/>
      <c r="I380" s="100" t="str">
        <f t="shared" si="21"/>
        <v/>
      </c>
      <c r="J380" s="100" t="str">
        <f t="shared" si="22"/>
        <v/>
      </c>
      <c r="K380" s="105" t="str">
        <f>IF(ISBLANK($B380),"",MATCH($J380,SEFA!$K:$K,0))</f>
        <v/>
      </c>
      <c r="L380" s="105" t="str">
        <f>IF(ISBLANK($B380),"",MATCH($J380,'RECEIVED FROM NONSTATE'!$L:$L,0))</f>
        <v/>
      </c>
      <c r="M380" s="100" t="str">
        <f t="shared" si="23"/>
        <v/>
      </c>
    </row>
    <row r="381" spans="1:13">
      <c r="A381" s="118" t="str">
        <f t="shared" si="20"/>
        <v/>
      </c>
      <c r="B381" s="25"/>
      <c r="C381" s="105" t="str">
        <f>IF($B381&gt;0,VLOOKUP($B381,'ALN 070824'!$A:$C,2,FALSE),"")</f>
        <v/>
      </c>
      <c r="D381" s="24"/>
      <c r="E381" s="28"/>
      <c r="F381" s="26"/>
      <c r="G381" s="27"/>
      <c r="I381" s="100" t="str">
        <f t="shared" si="21"/>
        <v/>
      </c>
      <c r="J381" s="100" t="str">
        <f t="shared" si="22"/>
        <v/>
      </c>
      <c r="K381" s="105" t="str">
        <f>IF(ISBLANK($B381),"",MATCH($J381,SEFA!$K:$K,0))</f>
        <v/>
      </c>
      <c r="L381" s="105" t="str">
        <f>IF(ISBLANK($B381),"",MATCH($J381,'RECEIVED FROM NONSTATE'!$L:$L,0))</f>
        <v/>
      </c>
      <c r="M381" s="100" t="str">
        <f t="shared" si="23"/>
        <v/>
      </c>
    </row>
    <row r="382" spans="1:13">
      <c r="A382" s="118" t="str">
        <f t="shared" si="20"/>
        <v/>
      </c>
      <c r="B382" s="25"/>
      <c r="C382" s="105" t="str">
        <f>IF($B382&gt;0,VLOOKUP($B382,'ALN 070824'!$A:$C,2,FALSE),"")</f>
        <v/>
      </c>
      <c r="D382" s="24"/>
      <c r="E382" s="28"/>
      <c r="F382" s="26"/>
      <c r="G382" s="27"/>
      <c r="I382" s="100" t="str">
        <f t="shared" si="21"/>
        <v/>
      </c>
      <c r="J382" s="100" t="str">
        <f t="shared" si="22"/>
        <v/>
      </c>
      <c r="K382" s="105" t="str">
        <f>IF(ISBLANK($B382),"",MATCH($J382,SEFA!$K:$K,0))</f>
        <v/>
      </c>
      <c r="L382" s="105" t="str">
        <f>IF(ISBLANK($B382),"",MATCH($J382,'RECEIVED FROM NONSTATE'!$L:$L,0))</f>
        <v/>
      </c>
      <c r="M382" s="100" t="str">
        <f t="shared" si="23"/>
        <v/>
      </c>
    </row>
    <row r="383" spans="1:13">
      <c r="A383" s="118" t="str">
        <f t="shared" si="20"/>
        <v/>
      </c>
      <c r="B383" s="25"/>
      <c r="C383" s="105" t="str">
        <f>IF($B383&gt;0,VLOOKUP($B383,'ALN 070824'!$A:$C,2,FALSE),"")</f>
        <v/>
      </c>
      <c r="D383" s="24"/>
      <c r="E383" s="28"/>
      <c r="F383" s="26"/>
      <c r="G383" s="27"/>
      <c r="I383" s="100" t="str">
        <f t="shared" si="21"/>
        <v/>
      </c>
      <c r="J383" s="100" t="str">
        <f t="shared" si="22"/>
        <v/>
      </c>
      <c r="K383" s="105" t="str">
        <f>IF(ISBLANK($B383),"",MATCH($J383,SEFA!$K:$K,0))</f>
        <v/>
      </c>
      <c r="L383" s="105" t="str">
        <f>IF(ISBLANK($B383),"",MATCH($J383,'RECEIVED FROM NONSTATE'!$L:$L,0))</f>
        <v/>
      </c>
      <c r="M383" s="100" t="str">
        <f t="shared" si="23"/>
        <v/>
      </c>
    </row>
    <row r="384" spans="1:13">
      <c r="A384" s="118" t="str">
        <f t="shared" si="20"/>
        <v/>
      </c>
      <c r="B384" s="25"/>
      <c r="C384" s="105" t="str">
        <f>IF($B384&gt;0,VLOOKUP($B384,'ALN 070824'!$A:$C,2,FALSE),"")</f>
        <v/>
      </c>
      <c r="D384" s="24"/>
      <c r="E384" s="28"/>
      <c r="F384" s="26"/>
      <c r="G384" s="27"/>
      <c r="I384" s="100" t="str">
        <f t="shared" si="21"/>
        <v/>
      </c>
      <c r="J384" s="100" t="str">
        <f t="shared" si="22"/>
        <v/>
      </c>
      <c r="K384" s="105" t="str">
        <f>IF(ISBLANK($B384),"",MATCH($J384,SEFA!$K:$K,0))</f>
        <v/>
      </c>
      <c r="L384" s="105" t="str">
        <f>IF(ISBLANK($B384),"",MATCH($J384,'RECEIVED FROM NONSTATE'!$L:$L,0))</f>
        <v/>
      </c>
      <c r="M384" s="100" t="str">
        <f t="shared" si="23"/>
        <v/>
      </c>
    </row>
    <row r="385" spans="1:13">
      <c r="A385" s="118" t="str">
        <f t="shared" si="20"/>
        <v/>
      </c>
      <c r="B385" s="25"/>
      <c r="C385" s="105" t="str">
        <f>IF($B385&gt;0,VLOOKUP($B385,'ALN 070824'!$A:$C,2,FALSE),"")</f>
        <v/>
      </c>
      <c r="D385" s="24"/>
      <c r="E385" s="28"/>
      <c r="F385" s="26"/>
      <c r="G385" s="27"/>
      <c r="I385" s="100" t="str">
        <f t="shared" si="21"/>
        <v/>
      </c>
      <c r="J385" s="100" t="str">
        <f t="shared" si="22"/>
        <v/>
      </c>
      <c r="K385" s="105" t="str">
        <f>IF(ISBLANK($B385),"",MATCH($J385,SEFA!$K:$K,0))</f>
        <v/>
      </c>
      <c r="L385" s="105" t="str">
        <f>IF(ISBLANK($B385),"",MATCH($J385,'RECEIVED FROM NONSTATE'!$L:$L,0))</f>
        <v/>
      </c>
      <c r="M385" s="100" t="str">
        <f t="shared" si="23"/>
        <v/>
      </c>
    </row>
    <row r="386" spans="1:13">
      <c r="A386" s="118" t="str">
        <f t="shared" si="20"/>
        <v/>
      </c>
      <c r="B386" s="25"/>
      <c r="C386" s="105" t="str">
        <f>IF($B386&gt;0,VLOOKUP($B386,'ALN 070824'!$A:$C,2,FALSE),"")</f>
        <v/>
      </c>
      <c r="D386" s="24"/>
      <c r="E386" s="28"/>
      <c r="F386" s="26"/>
      <c r="G386" s="27"/>
      <c r="I386" s="100" t="str">
        <f t="shared" si="21"/>
        <v/>
      </c>
      <c r="J386" s="100" t="str">
        <f t="shared" si="22"/>
        <v/>
      </c>
      <c r="K386" s="105" t="str">
        <f>IF(ISBLANK($B386),"",MATCH($J386,SEFA!$K:$K,0))</f>
        <v/>
      </c>
      <c r="L386" s="105" t="str">
        <f>IF(ISBLANK($B386),"",MATCH($J386,'RECEIVED FROM NONSTATE'!$L:$L,0))</f>
        <v/>
      </c>
      <c r="M386" s="100" t="str">
        <f t="shared" si="23"/>
        <v/>
      </c>
    </row>
    <row r="387" spans="1:13">
      <c r="A387" s="118" t="str">
        <f t="shared" si="20"/>
        <v/>
      </c>
      <c r="B387" s="25"/>
      <c r="C387" s="105" t="str">
        <f>IF($B387&gt;0,VLOOKUP($B387,'ALN 070824'!$A:$C,2,FALSE),"")</f>
        <v/>
      </c>
      <c r="D387" s="24"/>
      <c r="E387" s="28"/>
      <c r="F387" s="26"/>
      <c r="G387" s="27"/>
      <c r="I387" s="100" t="str">
        <f t="shared" si="21"/>
        <v/>
      </c>
      <c r="J387" s="100" t="str">
        <f t="shared" si="22"/>
        <v/>
      </c>
      <c r="K387" s="105" t="str">
        <f>IF(ISBLANK($B387),"",MATCH($J387,SEFA!$K:$K,0))</f>
        <v/>
      </c>
      <c r="L387" s="105" t="str">
        <f>IF(ISBLANK($B387),"",MATCH($J387,'RECEIVED FROM NONSTATE'!$L:$L,0))</f>
        <v/>
      </c>
      <c r="M387" s="100" t="str">
        <f t="shared" si="23"/>
        <v/>
      </c>
    </row>
    <row r="388" spans="1:13">
      <c r="A388" s="118" t="str">
        <f t="shared" si="20"/>
        <v/>
      </c>
      <c r="B388" s="25"/>
      <c r="C388" s="105" t="str">
        <f>IF($B388&gt;0,VLOOKUP($B388,'ALN 070824'!$A:$C,2,FALSE),"")</f>
        <v/>
      </c>
      <c r="D388" s="24"/>
      <c r="E388" s="28"/>
      <c r="F388" s="26"/>
      <c r="G388" s="27"/>
      <c r="I388" s="100" t="str">
        <f t="shared" si="21"/>
        <v/>
      </c>
      <c r="J388" s="100" t="str">
        <f t="shared" si="22"/>
        <v/>
      </c>
      <c r="K388" s="105" t="str">
        <f>IF(ISBLANK($B388),"",MATCH($J388,SEFA!$K:$K,0))</f>
        <v/>
      </c>
      <c r="L388" s="105" t="str">
        <f>IF(ISBLANK($B388),"",MATCH($J388,'RECEIVED FROM NONSTATE'!$L:$L,0))</f>
        <v/>
      </c>
      <c r="M388" s="100" t="str">
        <f t="shared" si="23"/>
        <v/>
      </c>
    </row>
    <row r="389" spans="1:13">
      <c r="A389" s="118" t="str">
        <f t="shared" si="20"/>
        <v/>
      </c>
      <c r="B389" s="25"/>
      <c r="C389" s="105" t="str">
        <f>IF($B389&gt;0,VLOOKUP($B389,'ALN 070824'!$A:$C,2,FALSE),"")</f>
        <v/>
      </c>
      <c r="D389" s="24"/>
      <c r="E389" s="28"/>
      <c r="F389" s="26"/>
      <c r="G389" s="27"/>
      <c r="I389" s="100" t="str">
        <f t="shared" si="21"/>
        <v/>
      </c>
      <c r="J389" s="100" t="str">
        <f t="shared" si="22"/>
        <v/>
      </c>
      <c r="K389" s="105" t="str">
        <f>IF(ISBLANK($B389),"",MATCH($J389,SEFA!$K:$K,0))</f>
        <v/>
      </c>
      <c r="L389" s="105" t="str">
        <f>IF(ISBLANK($B389),"",MATCH($J389,'RECEIVED FROM NONSTATE'!$L:$L,0))</f>
        <v/>
      </c>
      <c r="M389" s="100" t="str">
        <f t="shared" si="23"/>
        <v/>
      </c>
    </row>
    <row r="390" spans="1:13">
      <c r="A390" s="118" t="str">
        <f t="shared" si="20"/>
        <v/>
      </c>
      <c r="B390" s="25"/>
      <c r="C390" s="105" t="str">
        <f>IF($B390&gt;0,VLOOKUP($B390,'ALN 070824'!$A:$C,2,FALSE),"")</f>
        <v/>
      </c>
      <c r="D390" s="24"/>
      <c r="E390" s="28"/>
      <c r="F390" s="26"/>
      <c r="G390" s="27"/>
      <c r="I390" s="100" t="str">
        <f t="shared" si="21"/>
        <v/>
      </c>
      <c r="J390" s="100" t="str">
        <f t="shared" si="22"/>
        <v/>
      </c>
      <c r="K390" s="105" t="str">
        <f>IF(ISBLANK($B390),"",MATCH($J390,SEFA!$K:$K,0))</f>
        <v/>
      </c>
      <c r="L390" s="105" t="str">
        <f>IF(ISBLANK($B390),"",MATCH($J390,'RECEIVED FROM NONSTATE'!$L:$L,0))</f>
        <v/>
      </c>
      <c r="M390" s="100" t="str">
        <f t="shared" si="23"/>
        <v/>
      </c>
    </row>
    <row r="391" spans="1:13">
      <c r="A391" s="118" t="str">
        <f t="shared" si="20"/>
        <v/>
      </c>
      <c r="B391" s="25"/>
      <c r="C391" s="105" t="str">
        <f>IF($B391&gt;0,VLOOKUP($B391,'ALN 070824'!$A:$C,2,FALSE),"")</f>
        <v/>
      </c>
      <c r="D391" s="24"/>
      <c r="E391" s="28"/>
      <c r="F391" s="26"/>
      <c r="G391" s="27"/>
      <c r="I391" s="100" t="str">
        <f t="shared" si="21"/>
        <v/>
      </c>
      <c r="J391" s="100" t="str">
        <f t="shared" si="22"/>
        <v/>
      </c>
      <c r="K391" s="105" t="str">
        <f>IF(ISBLANK($B391),"",MATCH($J391,SEFA!$K:$K,0))</f>
        <v/>
      </c>
      <c r="L391" s="105" t="str">
        <f>IF(ISBLANK($B391),"",MATCH($J391,'RECEIVED FROM NONSTATE'!$L:$L,0))</f>
        <v/>
      </c>
      <c r="M391" s="100" t="str">
        <f t="shared" si="23"/>
        <v/>
      </c>
    </row>
    <row r="392" spans="1:13">
      <c r="A392" s="118" t="str">
        <f t="shared" si="20"/>
        <v/>
      </c>
      <c r="B392" s="25"/>
      <c r="C392" s="105" t="str">
        <f>IF($B392&gt;0,VLOOKUP($B392,'ALN 070824'!$A:$C,2,FALSE),"")</f>
        <v/>
      </c>
      <c r="D392" s="24"/>
      <c r="E392" s="28"/>
      <c r="F392" s="26"/>
      <c r="G392" s="27"/>
      <c r="I392" s="100" t="str">
        <f t="shared" si="21"/>
        <v/>
      </c>
      <c r="J392" s="100" t="str">
        <f t="shared" si="22"/>
        <v/>
      </c>
      <c r="K392" s="105" t="str">
        <f>IF(ISBLANK($B392),"",MATCH($J392,SEFA!$K:$K,0))</f>
        <v/>
      </c>
      <c r="L392" s="105" t="str">
        <f>IF(ISBLANK($B392),"",MATCH($J392,'RECEIVED FROM NONSTATE'!$L:$L,0))</f>
        <v/>
      </c>
      <c r="M392" s="100" t="str">
        <f t="shared" si="23"/>
        <v/>
      </c>
    </row>
    <row r="393" spans="1:13">
      <c r="A393" s="118" t="str">
        <f t="shared" ref="A393:A456" si="24">IF($B393=0,"",$B$2)</f>
        <v/>
      </c>
      <c r="B393" s="25"/>
      <c r="C393" s="105" t="str">
        <f>IF($B393&gt;0,VLOOKUP($B393,'ALN 070824'!$A:$C,2,FALSE),"")</f>
        <v/>
      </c>
      <c r="D393" s="24"/>
      <c r="E393" s="28"/>
      <c r="F393" s="26"/>
      <c r="G393" s="27"/>
      <c r="I393" s="100" t="str">
        <f t="shared" ref="I393:I456" si="25">IF(OR($B393="84.425",$B393="84.032"),"Please complete the ALN with alpha character.",IFERROR(IF(AND($C393="Other Assistance",ISBLANK($F393)),"Program Name required, please provide the Other ID Number (if applicable).",""),""))</f>
        <v/>
      </c>
      <c r="J393" s="100" t="str">
        <f t="shared" ref="J393:J456" si="26">CONCATENATE($B393,$E393)</f>
        <v/>
      </c>
      <c r="K393" s="105" t="str">
        <f>IF(ISBLANK($B393),"",MATCH($J393,SEFA!$K:$K,0))</f>
        <v/>
      </c>
      <c r="L393" s="105" t="str">
        <f>IF(ISBLANK($B393),"",MATCH($J393,'RECEIVED FROM NONSTATE'!$L:$L,0))</f>
        <v/>
      </c>
      <c r="M393" s="100" t="str">
        <f t="shared" ref="M393:M456" si="27">CONCATENATE($B393,$E393,$F393,$G393)</f>
        <v/>
      </c>
    </row>
    <row r="394" spans="1:13">
      <c r="A394" s="118" t="str">
        <f t="shared" si="24"/>
        <v/>
      </c>
      <c r="B394" s="25"/>
      <c r="C394" s="105" t="str">
        <f>IF($B394&gt;0,VLOOKUP($B394,'ALN 070824'!$A:$C,2,FALSE),"")</f>
        <v/>
      </c>
      <c r="D394" s="24"/>
      <c r="E394" s="28"/>
      <c r="F394" s="26"/>
      <c r="G394" s="27"/>
      <c r="I394" s="100" t="str">
        <f t="shared" si="25"/>
        <v/>
      </c>
      <c r="J394" s="100" t="str">
        <f t="shared" si="26"/>
        <v/>
      </c>
      <c r="K394" s="105" t="str">
        <f>IF(ISBLANK($B394),"",MATCH($J394,SEFA!$K:$K,0))</f>
        <v/>
      </c>
      <c r="L394" s="105" t="str">
        <f>IF(ISBLANK($B394),"",MATCH($J394,'RECEIVED FROM NONSTATE'!$L:$L,0))</f>
        <v/>
      </c>
      <c r="M394" s="100" t="str">
        <f t="shared" si="27"/>
        <v/>
      </c>
    </row>
    <row r="395" spans="1:13">
      <c r="A395" s="118" t="str">
        <f t="shared" si="24"/>
        <v/>
      </c>
      <c r="B395" s="25"/>
      <c r="C395" s="105" t="str">
        <f>IF($B395&gt;0,VLOOKUP($B395,'ALN 070824'!$A:$C,2,FALSE),"")</f>
        <v/>
      </c>
      <c r="D395" s="24"/>
      <c r="E395" s="28"/>
      <c r="F395" s="26"/>
      <c r="G395" s="27"/>
      <c r="I395" s="100" t="str">
        <f t="shared" si="25"/>
        <v/>
      </c>
      <c r="J395" s="100" t="str">
        <f t="shared" si="26"/>
        <v/>
      </c>
      <c r="K395" s="105" t="str">
        <f>IF(ISBLANK($B395),"",MATCH($J395,SEFA!$K:$K,0))</f>
        <v/>
      </c>
      <c r="L395" s="105" t="str">
        <f>IF(ISBLANK($B395),"",MATCH($J395,'RECEIVED FROM NONSTATE'!$L:$L,0))</f>
        <v/>
      </c>
      <c r="M395" s="100" t="str">
        <f t="shared" si="27"/>
        <v/>
      </c>
    </row>
    <row r="396" spans="1:13">
      <c r="A396" s="118" t="str">
        <f t="shared" si="24"/>
        <v/>
      </c>
      <c r="B396" s="25"/>
      <c r="C396" s="105" t="str">
        <f>IF($B396&gt;0,VLOOKUP($B396,'ALN 070824'!$A:$C,2,FALSE),"")</f>
        <v/>
      </c>
      <c r="D396" s="24"/>
      <c r="E396" s="28"/>
      <c r="F396" s="26"/>
      <c r="G396" s="27"/>
      <c r="I396" s="100" t="str">
        <f t="shared" si="25"/>
        <v/>
      </c>
      <c r="J396" s="100" t="str">
        <f t="shared" si="26"/>
        <v/>
      </c>
      <c r="K396" s="105" t="str">
        <f>IF(ISBLANK($B396),"",MATCH($J396,SEFA!$K:$K,0))</f>
        <v/>
      </c>
      <c r="L396" s="105" t="str">
        <f>IF(ISBLANK($B396),"",MATCH($J396,'RECEIVED FROM NONSTATE'!$L:$L,0))</f>
        <v/>
      </c>
      <c r="M396" s="100" t="str">
        <f t="shared" si="27"/>
        <v/>
      </c>
    </row>
    <row r="397" spans="1:13">
      <c r="A397" s="118" t="str">
        <f t="shared" si="24"/>
        <v/>
      </c>
      <c r="B397" s="25"/>
      <c r="C397" s="105" t="str">
        <f>IF($B397&gt;0,VLOOKUP($B397,'ALN 070824'!$A:$C,2,FALSE),"")</f>
        <v/>
      </c>
      <c r="D397" s="24"/>
      <c r="E397" s="28"/>
      <c r="F397" s="26"/>
      <c r="G397" s="27"/>
      <c r="I397" s="100" t="str">
        <f t="shared" si="25"/>
        <v/>
      </c>
      <c r="J397" s="100" t="str">
        <f t="shared" si="26"/>
        <v/>
      </c>
      <c r="K397" s="105" t="str">
        <f>IF(ISBLANK($B397),"",MATCH($J397,SEFA!$K:$K,0))</f>
        <v/>
      </c>
      <c r="L397" s="105" t="str">
        <f>IF(ISBLANK($B397),"",MATCH($J397,'RECEIVED FROM NONSTATE'!$L:$L,0))</f>
        <v/>
      </c>
      <c r="M397" s="100" t="str">
        <f t="shared" si="27"/>
        <v/>
      </c>
    </row>
    <row r="398" spans="1:13">
      <c r="A398" s="118" t="str">
        <f t="shared" si="24"/>
        <v/>
      </c>
      <c r="B398" s="25"/>
      <c r="C398" s="105" t="str">
        <f>IF($B398&gt;0,VLOOKUP($B398,'ALN 070824'!$A:$C,2,FALSE),"")</f>
        <v/>
      </c>
      <c r="D398" s="24"/>
      <c r="E398" s="28"/>
      <c r="F398" s="26"/>
      <c r="G398" s="27"/>
      <c r="I398" s="100" t="str">
        <f t="shared" si="25"/>
        <v/>
      </c>
      <c r="J398" s="100" t="str">
        <f t="shared" si="26"/>
        <v/>
      </c>
      <c r="K398" s="105" t="str">
        <f>IF(ISBLANK($B398),"",MATCH($J398,SEFA!$K:$K,0))</f>
        <v/>
      </c>
      <c r="L398" s="105" t="str">
        <f>IF(ISBLANK($B398),"",MATCH($J398,'RECEIVED FROM NONSTATE'!$L:$L,0))</f>
        <v/>
      </c>
      <c r="M398" s="100" t="str">
        <f t="shared" si="27"/>
        <v/>
      </c>
    </row>
    <row r="399" spans="1:13">
      <c r="A399" s="118" t="str">
        <f t="shared" si="24"/>
        <v/>
      </c>
      <c r="B399" s="25"/>
      <c r="C399" s="105" t="str">
        <f>IF($B399&gt;0,VLOOKUP($B399,'ALN 070824'!$A:$C,2,FALSE),"")</f>
        <v/>
      </c>
      <c r="D399" s="24"/>
      <c r="E399" s="28"/>
      <c r="F399" s="26"/>
      <c r="G399" s="27"/>
      <c r="I399" s="100" t="str">
        <f t="shared" si="25"/>
        <v/>
      </c>
      <c r="J399" s="100" t="str">
        <f t="shared" si="26"/>
        <v/>
      </c>
      <c r="K399" s="105" t="str">
        <f>IF(ISBLANK($B399),"",MATCH($J399,SEFA!$K:$K,0))</f>
        <v/>
      </c>
      <c r="L399" s="105" t="str">
        <f>IF(ISBLANK($B399),"",MATCH($J399,'RECEIVED FROM NONSTATE'!$L:$L,0))</f>
        <v/>
      </c>
      <c r="M399" s="100" t="str">
        <f t="shared" si="27"/>
        <v/>
      </c>
    </row>
    <row r="400" spans="1:13">
      <c r="A400" s="118" t="str">
        <f t="shared" si="24"/>
        <v/>
      </c>
      <c r="B400" s="25"/>
      <c r="C400" s="105" t="str">
        <f>IF($B400&gt;0,VLOOKUP($B400,'ALN 070824'!$A:$C,2,FALSE),"")</f>
        <v/>
      </c>
      <c r="D400" s="24"/>
      <c r="E400" s="28"/>
      <c r="F400" s="26"/>
      <c r="G400" s="27"/>
      <c r="I400" s="100" t="str">
        <f t="shared" si="25"/>
        <v/>
      </c>
      <c r="J400" s="100" t="str">
        <f t="shared" si="26"/>
        <v/>
      </c>
      <c r="K400" s="105" t="str">
        <f>IF(ISBLANK($B400),"",MATCH($J400,SEFA!$K:$K,0))</f>
        <v/>
      </c>
      <c r="L400" s="105" t="str">
        <f>IF(ISBLANK($B400),"",MATCH($J400,'RECEIVED FROM NONSTATE'!$L:$L,0))</f>
        <v/>
      </c>
      <c r="M400" s="100" t="str">
        <f t="shared" si="27"/>
        <v/>
      </c>
    </row>
    <row r="401" spans="1:13">
      <c r="A401" s="118" t="str">
        <f t="shared" si="24"/>
        <v/>
      </c>
      <c r="B401" s="25"/>
      <c r="C401" s="105" t="str">
        <f>IF($B401&gt;0,VLOOKUP($B401,'ALN 070824'!$A:$C,2,FALSE),"")</f>
        <v/>
      </c>
      <c r="D401" s="24"/>
      <c r="E401" s="28"/>
      <c r="F401" s="26"/>
      <c r="G401" s="27"/>
      <c r="I401" s="100" t="str">
        <f t="shared" si="25"/>
        <v/>
      </c>
      <c r="J401" s="100" t="str">
        <f t="shared" si="26"/>
        <v/>
      </c>
      <c r="K401" s="105" t="str">
        <f>IF(ISBLANK($B401),"",MATCH($J401,SEFA!$K:$K,0))</f>
        <v/>
      </c>
      <c r="L401" s="105" t="str">
        <f>IF(ISBLANK($B401),"",MATCH($J401,'RECEIVED FROM NONSTATE'!$L:$L,0))</f>
        <v/>
      </c>
      <c r="M401" s="100" t="str">
        <f t="shared" si="27"/>
        <v/>
      </c>
    </row>
    <row r="402" spans="1:13">
      <c r="A402" s="118" t="str">
        <f t="shared" si="24"/>
        <v/>
      </c>
      <c r="B402" s="25"/>
      <c r="C402" s="105" t="str">
        <f>IF($B402&gt;0,VLOOKUP($B402,'ALN 070824'!$A:$C,2,FALSE),"")</f>
        <v/>
      </c>
      <c r="D402" s="24"/>
      <c r="E402" s="28"/>
      <c r="F402" s="26"/>
      <c r="G402" s="27"/>
      <c r="I402" s="100" t="str">
        <f t="shared" si="25"/>
        <v/>
      </c>
      <c r="J402" s="100" t="str">
        <f t="shared" si="26"/>
        <v/>
      </c>
      <c r="K402" s="105" t="str">
        <f>IF(ISBLANK($B402),"",MATCH($J402,SEFA!$K:$K,0))</f>
        <v/>
      </c>
      <c r="L402" s="105" t="str">
        <f>IF(ISBLANK($B402),"",MATCH($J402,'RECEIVED FROM NONSTATE'!$L:$L,0))</f>
        <v/>
      </c>
      <c r="M402" s="100" t="str">
        <f t="shared" si="27"/>
        <v/>
      </c>
    </row>
    <row r="403" spans="1:13">
      <c r="A403" s="118" t="str">
        <f t="shared" si="24"/>
        <v/>
      </c>
      <c r="B403" s="25"/>
      <c r="C403" s="105" t="str">
        <f>IF($B403&gt;0,VLOOKUP($B403,'ALN 070824'!$A:$C,2,FALSE),"")</f>
        <v/>
      </c>
      <c r="D403" s="24"/>
      <c r="E403" s="28"/>
      <c r="F403" s="26"/>
      <c r="G403" s="27"/>
      <c r="I403" s="100" t="str">
        <f t="shared" si="25"/>
        <v/>
      </c>
      <c r="J403" s="100" t="str">
        <f t="shared" si="26"/>
        <v/>
      </c>
      <c r="K403" s="105" t="str">
        <f>IF(ISBLANK($B403),"",MATCH($J403,SEFA!$K:$K,0))</f>
        <v/>
      </c>
      <c r="L403" s="105" t="str">
        <f>IF(ISBLANK($B403),"",MATCH($J403,'RECEIVED FROM NONSTATE'!$L:$L,0))</f>
        <v/>
      </c>
      <c r="M403" s="100" t="str">
        <f t="shared" si="27"/>
        <v/>
      </c>
    </row>
    <row r="404" spans="1:13">
      <c r="A404" s="118" t="str">
        <f t="shared" si="24"/>
        <v/>
      </c>
      <c r="B404" s="25"/>
      <c r="C404" s="105" t="str">
        <f>IF($B404&gt;0,VLOOKUP($B404,'ALN 070824'!$A:$C,2,FALSE),"")</f>
        <v/>
      </c>
      <c r="D404" s="24"/>
      <c r="E404" s="28"/>
      <c r="F404" s="26"/>
      <c r="G404" s="27"/>
      <c r="I404" s="100" t="str">
        <f t="shared" si="25"/>
        <v/>
      </c>
      <c r="J404" s="100" t="str">
        <f t="shared" si="26"/>
        <v/>
      </c>
      <c r="K404" s="105" t="str">
        <f>IF(ISBLANK($B404),"",MATCH($J404,SEFA!$K:$K,0))</f>
        <v/>
      </c>
      <c r="L404" s="105" t="str">
        <f>IF(ISBLANK($B404),"",MATCH($J404,'RECEIVED FROM NONSTATE'!$L:$L,0))</f>
        <v/>
      </c>
      <c r="M404" s="100" t="str">
        <f t="shared" si="27"/>
        <v/>
      </c>
    </row>
    <row r="405" spans="1:13">
      <c r="A405" s="118" t="str">
        <f t="shared" si="24"/>
        <v/>
      </c>
      <c r="B405" s="25"/>
      <c r="C405" s="105" t="str">
        <f>IF($B405&gt;0,VLOOKUP($B405,'ALN 070824'!$A:$C,2,FALSE),"")</f>
        <v/>
      </c>
      <c r="D405" s="24"/>
      <c r="E405" s="28"/>
      <c r="F405" s="26"/>
      <c r="G405" s="27"/>
      <c r="I405" s="100" t="str">
        <f t="shared" si="25"/>
        <v/>
      </c>
      <c r="J405" s="100" t="str">
        <f t="shared" si="26"/>
        <v/>
      </c>
      <c r="K405" s="105" t="str">
        <f>IF(ISBLANK($B405),"",MATCH($J405,SEFA!$K:$K,0))</f>
        <v/>
      </c>
      <c r="L405" s="105" t="str">
        <f>IF(ISBLANK($B405),"",MATCH($J405,'RECEIVED FROM NONSTATE'!$L:$L,0))</f>
        <v/>
      </c>
      <c r="M405" s="100" t="str">
        <f t="shared" si="27"/>
        <v/>
      </c>
    </row>
    <row r="406" spans="1:13">
      <c r="A406" s="118" t="str">
        <f t="shared" si="24"/>
        <v/>
      </c>
      <c r="B406" s="25"/>
      <c r="C406" s="105" t="str">
        <f>IF($B406&gt;0,VLOOKUP($B406,'ALN 070824'!$A:$C,2,FALSE),"")</f>
        <v/>
      </c>
      <c r="D406" s="24"/>
      <c r="E406" s="28"/>
      <c r="F406" s="26"/>
      <c r="G406" s="27"/>
      <c r="I406" s="100" t="str">
        <f t="shared" si="25"/>
        <v/>
      </c>
      <c r="J406" s="100" t="str">
        <f t="shared" si="26"/>
        <v/>
      </c>
      <c r="K406" s="105" t="str">
        <f>IF(ISBLANK($B406),"",MATCH($J406,SEFA!$K:$K,0))</f>
        <v/>
      </c>
      <c r="L406" s="105" t="str">
        <f>IF(ISBLANK($B406),"",MATCH($J406,'RECEIVED FROM NONSTATE'!$L:$L,0))</f>
        <v/>
      </c>
      <c r="M406" s="100" t="str">
        <f t="shared" si="27"/>
        <v/>
      </c>
    </row>
    <row r="407" spans="1:13">
      <c r="A407" s="118" t="str">
        <f t="shared" si="24"/>
        <v/>
      </c>
      <c r="B407" s="25"/>
      <c r="C407" s="105" t="str">
        <f>IF($B407&gt;0,VLOOKUP($B407,'ALN 070824'!$A:$C,2,FALSE),"")</f>
        <v/>
      </c>
      <c r="D407" s="24"/>
      <c r="E407" s="28"/>
      <c r="F407" s="26"/>
      <c r="G407" s="27"/>
      <c r="I407" s="100" t="str">
        <f t="shared" si="25"/>
        <v/>
      </c>
      <c r="J407" s="100" t="str">
        <f t="shared" si="26"/>
        <v/>
      </c>
      <c r="K407" s="105" t="str">
        <f>IF(ISBLANK($B407),"",MATCH($J407,SEFA!$K:$K,0))</f>
        <v/>
      </c>
      <c r="L407" s="105" t="str">
        <f>IF(ISBLANK($B407),"",MATCH($J407,'RECEIVED FROM NONSTATE'!$L:$L,0))</f>
        <v/>
      </c>
      <c r="M407" s="100" t="str">
        <f t="shared" si="27"/>
        <v/>
      </c>
    </row>
    <row r="408" spans="1:13">
      <c r="A408" s="118" t="str">
        <f t="shared" si="24"/>
        <v/>
      </c>
      <c r="B408" s="25"/>
      <c r="C408" s="105" t="str">
        <f>IF($B408&gt;0,VLOOKUP($B408,'ALN 070824'!$A:$C,2,FALSE),"")</f>
        <v/>
      </c>
      <c r="D408" s="24"/>
      <c r="E408" s="28"/>
      <c r="F408" s="26"/>
      <c r="G408" s="27"/>
      <c r="I408" s="100" t="str">
        <f t="shared" si="25"/>
        <v/>
      </c>
      <c r="J408" s="100" t="str">
        <f t="shared" si="26"/>
        <v/>
      </c>
      <c r="K408" s="105" t="str">
        <f>IF(ISBLANK($B408),"",MATCH($J408,SEFA!$K:$K,0))</f>
        <v/>
      </c>
      <c r="L408" s="105" t="str">
        <f>IF(ISBLANK($B408),"",MATCH($J408,'RECEIVED FROM NONSTATE'!$L:$L,0))</f>
        <v/>
      </c>
      <c r="M408" s="100" t="str">
        <f t="shared" si="27"/>
        <v/>
      </c>
    </row>
    <row r="409" spans="1:13">
      <c r="A409" s="118" t="str">
        <f t="shared" si="24"/>
        <v/>
      </c>
      <c r="B409" s="25"/>
      <c r="C409" s="105" t="str">
        <f>IF($B409&gt;0,VLOOKUP($B409,'ALN 070824'!$A:$C,2,FALSE),"")</f>
        <v/>
      </c>
      <c r="D409" s="24"/>
      <c r="E409" s="28"/>
      <c r="F409" s="26"/>
      <c r="G409" s="27"/>
      <c r="I409" s="100" t="str">
        <f t="shared" si="25"/>
        <v/>
      </c>
      <c r="J409" s="100" t="str">
        <f t="shared" si="26"/>
        <v/>
      </c>
      <c r="K409" s="105" t="str">
        <f>IF(ISBLANK($B409),"",MATCH($J409,SEFA!$K:$K,0))</f>
        <v/>
      </c>
      <c r="L409" s="105" t="str">
        <f>IF(ISBLANK($B409),"",MATCH($J409,'RECEIVED FROM NONSTATE'!$L:$L,0))</f>
        <v/>
      </c>
      <c r="M409" s="100" t="str">
        <f t="shared" si="27"/>
        <v/>
      </c>
    </row>
    <row r="410" spans="1:13">
      <c r="A410" s="118" t="str">
        <f t="shared" si="24"/>
        <v/>
      </c>
      <c r="B410" s="25"/>
      <c r="C410" s="105" t="str">
        <f>IF($B410&gt;0,VLOOKUP($B410,'ALN 070824'!$A:$C,2,FALSE),"")</f>
        <v/>
      </c>
      <c r="D410" s="24"/>
      <c r="E410" s="28"/>
      <c r="F410" s="26"/>
      <c r="G410" s="27"/>
      <c r="I410" s="100" t="str">
        <f t="shared" si="25"/>
        <v/>
      </c>
      <c r="J410" s="100" t="str">
        <f t="shared" si="26"/>
        <v/>
      </c>
      <c r="K410" s="105" t="str">
        <f>IF(ISBLANK($B410),"",MATCH($J410,SEFA!$K:$K,0))</f>
        <v/>
      </c>
      <c r="L410" s="105" t="str">
        <f>IF(ISBLANK($B410),"",MATCH($J410,'RECEIVED FROM NONSTATE'!$L:$L,0))</f>
        <v/>
      </c>
      <c r="M410" s="100" t="str">
        <f t="shared" si="27"/>
        <v/>
      </c>
    </row>
    <row r="411" spans="1:13">
      <c r="A411" s="118" t="str">
        <f t="shared" si="24"/>
        <v/>
      </c>
      <c r="B411" s="25"/>
      <c r="C411" s="105" t="str">
        <f>IF($B411&gt;0,VLOOKUP($B411,'ALN 070824'!$A:$C,2,FALSE),"")</f>
        <v/>
      </c>
      <c r="D411" s="24"/>
      <c r="E411" s="28"/>
      <c r="F411" s="26"/>
      <c r="G411" s="27"/>
      <c r="I411" s="100" t="str">
        <f t="shared" si="25"/>
        <v/>
      </c>
      <c r="J411" s="100" t="str">
        <f t="shared" si="26"/>
        <v/>
      </c>
      <c r="K411" s="105" t="str">
        <f>IF(ISBLANK($B411),"",MATCH($J411,SEFA!$K:$K,0))</f>
        <v/>
      </c>
      <c r="L411" s="105" t="str">
        <f>IF(ISBLANK($B411),"",MATCH($J411,'RECEIVED FROM NONSTATE'!$L:$L,0))</f>
        <v/>
      </c>
      <c r="M411" s="100" t="str">
        <f t="shared" si="27"/>
        <v/>
      </c>
    </row>
    <row r="412" spans="1:13">
      <c r="A412" s="118" t="str">
        <f t="shared" si="24"/>
        <v/>
      </c>
      <c r="B412" s="25"/>
      <c r="C412" s="105" t="str">
        <f>IF($B412&gt;0,VLOOKUP($B412,'ALN 070824'!$A:$C,2,FALSE),"")</f>
        <v/>
      </c>
      <c r="D412" s="24"/>
      <c r="E412" s="28"/>
      <c r="F412" s="26"/>
      <c r="G412" s="27"/>
      <c r="I412" s="100" t="str">
        <f t="shared" si="25"/>
        <v/>
      </c>
      <c r="J412" s="100" t="str">
        <f t="shared" si="26"/>
        <v/>
      </c>
      <c r="K412" s="105" t="str">
        <f>IF(ISBLANK($B412),"",MATCH($J412,SEFA!$K:$K,0))</f>
        <v/>
      </c>
      <c r="L412" s="105" t="str">
        <f>IF(ISBLANK($B412),"",MATCH($J412,'RECEIVED FROM NONSTATE'!$L:$L,0))</f>
        <v/>
      </c>
      <c r="M412" s="100" t="str">
        <f t="shared" si="27"/>
        <v/>
      </c>
    </row>
    <row r="413" spans="1:13">
      <c r="A413" s="118" t="str">
        <f t="shared" si="24"/>
        <v/>
      </c>
      <c r="B413" s="25"/>
      <c r="C413" s="105" t="str">
        <f>IF($B413&gt;0,VLOOKUP($B413,'ALN 070824'!$A:$C,2,FALSE),"")</f>
        <v/>
      </c>
      <c r="D413" s="24"/>
      <c r="E413" s="28"/>
      <c r="F413" s="26"/>
      <c r="G413" s="27"/>
      <c r="I413" s="100" t="str">
        <f t="shared" si="25"/>
        <v/>
      </c>
      <c r="J413" s="100" t="str">
        <f t="shared" si="26"/>
        <v/>
      </c>
      <c r="K413" s="105" t="str">
        <f>IF(ISBLANK($B413),"",MATCH($J413,SEFA!$K:$K,0))</f>
        <v/>
      </c>
      <c r="L413" s="105" t="str">
        <f>IF(ISBLANK($B413),"",MATCH($J413,'RECEIVED FROM NONSTATE'!$L:$L,0))</f>
        <v/>
      </c>
      <c r="M413" s="100" t="str">
        <f t="shared" si="27"/>
        <v/>
      </c>
    </row>
    <row r="414" spans="1:13">
      <c r="A414" s="118" t="str">
        <f t="shared" si="24"/>
        <v/>
      </c>
      <c r="B414" s="25"/>
      <c r="C414" s="105" t="str">
        <f>IF($B414&gt;0,VLOOKUP($B414,'ALN 070824'!$A:$C,2,FALSE),"")</f>
        <v/>
      </c>
      <c r="D414" s="24"/>
      <c r="E414" s="28"/>
      <c r="F414" s="26"/>
      <c r="G414" s="27"/>
      <c r="I414" s="100" t="str">
        <f t="shared" si="25"/>
        <v/>
      </c>
      <c r="J414" s="100" t="str">
        <f t="shared" si="26"/>
        <v/>
      </c>
      <c r="K414" s="105" t="str">
        <f>IF(ISBLANK($B414),"",MATCH($J414,SEFA!$K:$K,0))</f>
        <v/>
      </c>
      <c r="L414" s="105" t="str">
        <f>IF(ISBLANK($B414),"",MATCH($J414,'RECEIVED FROM NONSTATE'!$L:$L,0))</f>
        <v/>
      </c>
      <c r="M414" s="100" t="str">
        <f t="shared" si="27"/>
        <v/>
      </c>
    </row>
    <row r="415" spans="1:13">
      <c r="A415" s="118" t="str">
        <f t="shared" si="24"/>
        <v/>
      </c>
      <c r="B415" s="25"/>
      <c r="C415" s="105" t="str">
        <f>IF($B415&gt;0,VLOOKUP($B415,'ALN 070824'!$A:$C,2,FALSE),"")</f>
        <v/>
      </c>
      <c r="D415" s="24"/>
      <c r="E415" s="28"/>
      <c r="F415" s="26"/>
      <c r="G415" s="27"/>
      <c r="I415" s="100" t="str">
        <f t="shared" si="25"/>
        <v/>
      </c>
      <c r="J415" s="100" t="str">
        <f t="shared" si="26"/>
        <v/>
      </c>
      <c r="K415" s="105" t="str">
        <f>IF(ISBLANK($B415),"",MATCH($J415,SEFA!$K:$K,0))</f>
        <v/>
      </c>
      <c r="L415" s="105" t="str">
        <f>IF(ISBLANK($B415),"",MATCH($J415,'RECEIVED FROM NONSTATE'!$L:$L,0))</f>
        <v/>
      </c>
      <c r="M415" s="100" t="str">
        <f t="shared" si="27"/>
        <v/>
      </c>
    </row>
    <row r="416" spans="1:13">
      <c r="A416" s="118" t="str">
        <f t="shared" si="24"/>
        <v/>
      </c>
      <c r="B416" s="25"/>
      <c r="C416" s="105" t="str">
        <f>IF($B416&gt;0,VLOOKUP($B416,'ALN 070824'!$A:$C,2,FALSE),"")</f>
        <v/>
      </c>
      <c r="D416" s="24"/>
      <c r="E416" s="28"/>
      <c r="F416" s="26"/>
      <c r="G416" s="27"/>
      <c r="I416" s="100" t="str">
        <f t="shared" si="25"/>
        <v/>
      </c>
      <c r="J416" s="100" t="str">
        <f t="shared" si="26"/>
        <v/>
      </c>
      <c r="K416" s="105" t="str">
        <f>IF(ISBLANK($B416),"",MATCH($J416,SEFA!$K:$K,0))</f>
        <v/>
      </c>
      <c r="L416" s="105" t="str">
        <f>IF(ISBLANK($B416),"",MATCH($J416,'RECEIVED FROM NONSTATE'!$L:$L,0))</f>
        <v/>
      </c>
      <c r="M416" s="100" t="str">
        <f t="shared" si="27"/>
        <v/>
      </c>
    </row>
    <row r="417" spans="1:13">
      <c r="A417" s="118" t="str">
        <f t="shared" si="24"/>
        <v/>
      </c>
      <c r="B417" s="25"/>
      <c r="C417" s="105" t="str">
        <f>IF($B417&gt;0,VLOOKUP($B417,'ALN 070824'!$A:$C,2,FALSE),"")</f>
        <v/>
      </c>
      <c r="D417" s="24"/>
      <c r="E417" s="28"/>
      <c r="F417" s="26"/>
      <c r="G417" s="27"/>
      <c r="I417" s="100" t="str">
        <f t="shared" si="25"/>
        <v/>
      </c>
      <c r="J417" s="100" t="str">
        <f t="shared" si="26"/>
        <v/>
      </c>
      <c r="K417" s="105" t="str">
        <f>IF(ISBLANK($B417),"",MATCH($J417,SEFA!$K:$K,0))</f>
        <v/>
      </c>
      <c r="L417" s="105" t="str">
        <f>IF(ISBLANK($B417),"",MATCH($J417,'RECEIVED FROM NONSTATE'!$L:$L,0))</f>
        <v/>
      </c>
      <c r="M417" s="100" t="str">
        <f t="shared" si="27"/>
        <v/>
      </c>
    </row>
    <row r="418" spans="1:13">
      <c r="A418" s="118" t="str">
        <f t="shared" si="24"/>
        <v/>
      </c>
      <c r="B418" s="25"/>
      <c r="C418" s="105" t="str">
        <f>IF($B418&gt;0,VLOOKUP($B418,'ALN 070824'!$A:$C,2,FALSE),"")</f>
        <v/>
      </c>
      <c r="D418" s="24"/>
      <c r="E418" s="28"/>
      <c r="F418" s="26"/>
      <c r="G418" s="27"/>
      <c r="I418" s="100" t="str">
        <f t="shared" si="25"/>
        <v/>
      </c>
      <c r="J418" s="100" t="str">
        <f t="shared" si="26"/>
        <v/>
      </c>
      <c r="K418" s="105" t="str">
        <f>IF(ISBLANK($B418),"",MATCH($J418,SEFA!$K:$K,0))</f>
        <v/>
      </c>
      <c r="L418" s="105" t="str">
        <f>IF(ISBLANK($B418),"",MATCH($J418,'RECEIVED FROM NONSTATE'!$L:$L,0))</f>
        <v/>
      </c>
      <c r="M418" s="100" t="str">
        <f t="shared" si="27"/>
        <v/>
      </c>
    </row>
    <row r="419" spans="1:13">
      <c r="A419" s="118" t="str">
        <f t="shared" si="24"/>
        <v/>
      </c>
      <c r="B419" s="25"/>
      <c r="C419" s="105" t="str">
        <f>IF($B419&gt;0,VLOOKUP($B419,'ALN 070824'!$A:$C,2,FALSE),"")</f>
        <v/>
      </c>
      <c r="D419" s="24"/>
      <c r="E419" s="28"/>
      <c r="F419" s="26"/>
      <c r="G419" s="27"/>
      <c r="I419" s="100" t="str">
        <f t="shared" si="25"/>
        <v/>
      </c>
      <c r="J419" s="100" t="str">
        <f t="shared" si="26"/>
        <v/>
      </c>
      <c r="K419" s="105" t="str">
        <f>IF(ISBLANK($B419),"",MATCH($J419,SEFA!$K:$K,0))</f>
        <v/>
      </c>
      <c r="L419" s="105" t="str">
        <f>IF(ISBLANK($B419),"",MATCH($J419,'RECEIVED FROM NONSTATE'!$L:$L,0))</f>
        <v/>
      </c>
      <c r="M419" s="100" t="str">
        <f t="shared" si="27"/>
        <v/>
      </c>
    </row>
    <row r="420" spans="1:13">
      <c r="A420" s="118" t="str">
        <f t="shared" si="24"/>
        <v/>
      </c>
      <c r="B420" s="25"/>
      <c r="C420" s="105" t="str">
        <f>IF($B420&gt;0,VLOOKUP($B420,'ALN 070824'!$A:$C,2,FALSE),"")</f>
        <v/>
      </c>
      <c r="D420" s="24"/>
      <c r="E420" s="28"/>
      <c r="F420" s="26"/>
      <c r="G420" s="27"/>
      <c r="I420" s="100" t="str">
        <f t="shared" si="25"/>
        <v/>
      </c>
      <c r="J420" s="100" t="str">
        <f t="shared" si="26"/>
        <v/>
      </c>
      <c r="K420" s="105" t="str">
        <f>IF(ISBLANK($B420),"",MATCH($J420,SEFA!$K:$K,0))</f>
        <v/>
      </c>
      <c r="L420" s="105" t="str">
        <f>IF(ISBLANK($B420),"",MATCH($J420,'RECEIVED FROM NONSTATE'!$L:$L,0))</f>
        <v/>
      </c>
      <c r="M420" s="100" t="str">
        <f t="shared" si="27"/>
        <v/>
      </c>
    </row>
    <row r="421" spans="1:13">
      <c r="A421" s="118" t="str">
        <f t="shared" si="24"/>
        <v/>
      </c>
      <c r="B421" s="25"/>
      <c r="C421" s="105" t="str">
        <f>IF($B421&gt;0,VLOOKUP($B421,'ALN 070824'!$A:$C,2,FALSE),"")</f>
        <v/>
      </c>
      <c r="D421" s="24"/>
      <c r="E421" s="28"/>
      <c r="F421" s="26"/>
      <c r="G421" s="27"/>
      <c r="I421" s="100" t="str">
        <f t="shared" si="25"/>
        <v/>
      </c>
      <c r="J421" s="100" t="str">
        <f t="shared" si="26"/>
        <v/>
      </c>
      <c r="K421" s="105" t="str">
        <f>IF(ISBLANK($B421),"",MATCH($J421,SEFA!$K:$K,0))</f>
        <v/>
      </c>
      <c r="L421" s="105" t="str">
        <f>IF(ISBLANK($B421),"",MATCH($J421,'RECEIVED FROM NONSTATE'!$L:$L,0))</f>
        <v/>
      </c>
      <c r="M421" s="100" t="str">
        <f t="shared" si="27"/>
        <v/>
      </c>
    </row>
    <row r="422" spans="1:13">
      <c r="A422" s="118" t="str">
        <f t="shared" si="24"/>
        <v/>
      </c>
      <c r="B422" s="25"/>
      <c r="C422" s="105" t="str">
        <f>IF($B422&gt;0,VLOOKUP($B422,'ALN 070824'!$A:$C,2,FALSE),"")</f>
        <v/>
      </c>
      <c r="D422" s="24"/>
      <c r="E422" s="28"/>
      <c r="F422" s="26"/>
      <c r="G422" s="27"/>
      <c r="I422" s="100" t="str">
        <f t="shared" si="25"/>
        <v/>
      </c>
      <c r="J422" s="100" t="str">
        <f t="shared" si="26"/>
        <v/>
      </c>
      <c r="K422" s="105" t="str">
        <f>IF(ISBLANK($B422),"",MATCH($J422,SEFA!$K:$K,0))</f>
        <v/>
      </c>
      <c r="L422" s="105" t="str">
        <f>IF(ISBLANK($B422),"",MATCH($J422,'RECEIVED FROM NONSTATE'!$L:$L,0))</f>
        <v/>
      </c>
      <c r="M422" s="100" t="str">
        <f t="shared" si="27"/>
        <v/>
      </c>
    </row>
    <row r="423" spans="1:13">
      <c r="A423" s="118" t="str">
        <f t="shared" si="24"/>
        <v/>
      </c>
      <c r="B423" s="25"/>
      <c r="C423" s="105" t="str">
        <f>IF($B423&gt;0,VLOOKUP($B423,'ALN 070824'!$A:$C,2,FALSE),"")</f>
        <v/>
      </c>
      <c r="D423" s="24"/>
      <c r="E423" s="28"/>
      <c r="F423" s="26"/>
      <c r="G423" s="27"/>
      <c r="I423" s="100" t="str">
        <f t="shared" si="25"/>
        <v/>
      </c>
      <c r="J423" s="100" t="str">
        <f t="shared" si="26"/>
        <v/>
      </c>
      <c r="K423" s="105" t="str">
        <f>IF(ISBLANK($B423),"",MATCH($J423,SEFA!$K:$K,0))</f>
        <v/>
      </c>
      <c r="L423" s="105" t="str">
        <f>IF(ISBLANK($B423),"",MATCH($J423,'RECEIVED FROM NONSTATE'!$L:$L,0))</f>
        <v/>
      </c>
      <c r="M423" s="100" t="str">
        <f t="shared" si="27"/>
        <v/>
      </c>
    </row>
    <row r="424" spans="1:13">
      <c r="A424" s="118" t="str">
        <f t="shared" si="24"/>
        <v/>
      </c>
      <c r="B424" s="25"/>
      <c r="C424" s="105" t="str">
        <f>IF($B424&gt;0,VLOOKUP($B424,'ALN 070824'!$A:$C,2,FALSE),"")</f>
        <v/>
      </c>
      <c r="D424" s="24"/>
      <c r="E424" s="28"/>
      <c r="F424" s="26"/>
      <c r="G424" s="27"/>
      <c r="I424" s="100" t="str">
        <f t="shared" si="25"/>
        <v/>
      </c>
      <c r="J424" s="100" t="str">
        <f t="shared" si="26"/>
        <v/>
      </c>
      <c r="K424" s="105" t="str">
        <f>IF(ISBLANK($B424),"",MATCH($J424,SEFA!$K:$K,0))</f>
        <v/>
      </c>
      <c r="L424" s="105" t="str">
        <f>IF(ISBLANK($B424),"",MATCH($J424,'RECEIVED FROM NONSTATE'!$L:$L,0))</f>
        <v/>
      </c>
      <c r="M424" s="100" t="str">
        <f t="shared" si="27"/>
        <v/>
      </c>
    </row>
    <row r="425" spans="1:13">
      <c r="A425" s="118" t="str">
        <f t="shared" si="24"/>
        <v/>
      </c>
      <c r="B425" s="25"/>
      <c r="C425" s="105" t="str">
        <f>IF($B425&gt;0,VLOOKUP($B425,'ALN 070824'!$A:$C,2,FALSE),"")</f>
        <v/>
      </c>
      <c r="D425" s="24"/>
      <c r="E425" s="28"/>
      <c r="F425" s="26"/>
      <c r="G425" s="27"/>
      <c r="I425" s="100" t="str">
        <f t="shared" si="25"/>
        <v/>
      </c>
      <c r="J425" s="100" t="str">
        <f t="shared" si="26"/>
        <v/>
      </c>
      <c r="K425" s="105" t="str">
        <f>IF(ISBLANK($B425),"",MATCH($J425,SEFA!$K:$K,0))</f>
        <v/>
      </c>
      <c r="L425" s="105" t="str">
        <f>IF(ISBLANK($B425),"",MATCH($J425,'RECEIVED FROM NONSTATE'!$L:$L,0))</f>
        <v/>
      </c>
      <c r="M425" s="100" t="str">
        <f t="shared" si="27"/>
        <v/>
      </c>
    </row>
    <row r="426" spans="1:13">
      <c r="A426" s="118" t="str">
        <f t="shared" si="24"/>
        <v/>
      </c>
      <c r="B426" s="25"/>
      <c r="C426" s="105" t="str">
        <f>IF($B426&gt;0,VLOOKUP($B426,'ALN 070824'!$A:$C,2,FALSE),"")</f>
        <v/>
      </c>
      <c r="D426" s="24"/>
      <c r="E426" s="28"/>
      <c r="F426" s="26"/>
      <c r="G426" s="27"/>
      <c r="I426" s="100" t="str">
        <f t="shared" si="25"/>
        <v/>
      </c>
      <c r="J426" s="100" t="str">
        <f t="shared" si="26"/>
        <v/>
      </c>
      <c r="K426" s="105" t="str">
        <f>IF(ISBLANK($B426),"",MATCH($J426,SEFA!$K:$K,0))</f>
        <v/>
      </c>
      <c r="L426" s="105" t="str">
        <f>IF(ISBLANK($B426),"",MATCH($J426,'RECEIVED FROM NONSTATE'!$L:$L,0))</f>
        <v/>
      </c>
      <c r="M426" s="100" t="str">
        <f t="shared" si="27"/>
        <v/>
      </c>
    </row>
    <row r="427" spans="1:13">
      <c r="A427" s="118" t="str">
        <f t="shared" si="24"/>
        <v/>
      </c>
      <c r="B427" s="25"/>
      <c r="C427" s="105" t="str">
        <f>IF($B427&gt;0,VLOOKUP($B427,'ALN 070824'!$A:$C,2,FALSE),"")</f>
        <v/>
      </c>
      <c r="D427" s="24"/>
      <c r="E427" s="28"/>
      <c r="F427" s="26"/>
      <c r="G427" s="27"/>
      <c r="I427" s="100" t="str">
        <f t="shared" si="25"/>
        <v/>
      </c>
      <c r="J427" s="100" t="str">
        <f t="shared" si="26"/>
        <v/>
      </c>
      <c r="K427" s="105" t="str">
        <f>IF(ISBLANK($B427),"",MATCH($J427,SEFA!$K:$K,0))</f>
        <v/>
      </c>
      <c r="L427" s="105" t="str">
        <f>IF(ISBLANK($B427),"",MATCH($J427,'RECEIVED FROM NONSTATE'!$L:$L,0))</f>
        <v/>
      </c>
      <c r="M427" s="100" t="str">
        <f t="shared" si="27"/>
        <v/>
      </c>
    </row>
    <row r="428" spans="1:13">
      <c r="A428" s="118" t="str">
        <f t="shared" si="24"/>
        <v/>
      </c>
      <c r="B428" s="25"/>
      <c r="C428" s="105" t="str">
        <f>IF($B428&gt;0,VLOOKUP($B428,'ALN 070824'!$A:$C,2,FALSE),"")</f>
        <v/>
      </c>
      <c r="D428" s="24"/>
      <c r="E428" s="28"/>
      <c r="F428" s="26"/>
      <c r="G428" s="27"/>
      <c r="I428" s="100" t="str">
        <f t="shared" si="25"/>
        <v/>
      </c>
      <c r="J428" s="100" t="str">
        <f t="shared" si="26"/>
        <v/>
      </c>
      <c r="K428" s="105" t="str">
        <f>IF(ISBLANK($B428),"",MATCH($J428,SEFA!$K:$K,0))</f>
        <v/>
      </c>
      <c r="L428" s="105" t="str">
        <f>IF(ISBLANK($B428),"",MATCH($J428,'RECEIVED FROM NONSTATE'!$L:$L,0))</f>
        <v/>
      </c>
      <c r="M428" s="100" t="str">
        <f t="shared" si="27"/>
        <v/>
      </c>
    </row>
    <row r="429" spans="1:13">
      <c r="A429" s="118" t="str">
        <f t="shared" si="24"/>
        <v/>
      </c>
      <c r="B429" s="25"/>
      <c r="C429" s="105" t="str">
        <f>IF($B429&gt;0,VLOOKUP($B429,'ALN 070824'!$A:$C,2,FALSE),"")</f>
        <v/>
      </c>
      <c r="D429" s="24"/>
      <c r="E429" s="28"/>
      <c r="F429" s="26"/>
      <c r="G429" s="27"/>
      <c r="I429" s="100" t="str">
        <f t="shared" si="25"/>
        <v/>
      </c>
      <c r="J429" s="100" t="str">
        <f t="shared" si="26"/>
        <v/>
      </c>
      <c r="K429" s="105" t="str">
        <f>IF(ISBLANK($B429),"",MATCH($J429,SEFA!$K:$K,0))</f>
        <v/>
      </c>
      <c r="L429" s="105" t="str">
        <f>IF(ISBLANK($B429),"",MATCH($J429,'RECEIVED FROM NONSTATE'!$L:$L,0))</f>
        <v/>
      </c>
      <c r="M429" s="100" t="str">
        <f t="shared" si="27"/>
        <v/>
      </c>
    </row>
    <row r="430" spans="1:13">
      <c r="A430" s="118" t="str">
        <f t="shared" si="24"/>
        <v/>
      </c>
      <c r="B430" s="25"/>
      <c r="C430" s="105" t="str">
        <f>IF($B430&gt;0,VLOOKUP($B430,'ALN 070824'!$A:$C,2,FALSE),"")</f>
        <v/>
      </c>
      <c r="D430" s="24"/>
      <c r="E430" s="28"/>
      <c r="F430" s="26"/>
      <c r="G430" s="27"/>
      <c r="I430" s="100" t="str">
        <f t="shared" si="25"/>
        <v/>
      </c>
      <c r="J430" s="100" t="str">
        <f t="shared" si="26"/>
        <v/>
      </c>
      <c r="K430" s="105" t="str">
        <f>IF(ISBLANK($B430),"",MATCH($J430,SEFA!$K:$K,0))</f>
        <v/>
      </c>
      <c r="L430" s="105" t="str">
        <f>IF(ISBLANK($B430),"",MATCH($J430,'RECEIVED FROM NONSTATE'!$L:$L,0))</f>
        <v/>
      </c>
      <c r="M430" s="100" t="str">
        <f t="shared" si="27"/>
        <v/>
      </c>
    </row>
    <row r="431" spans="1:13">
      <c r="A431" s="118" t="str">
        <f t="shared" si="24"/>
        <v/>
      </c>
      <c r="B431" s="25"/>
      <c r="C431" s="105" t="str">
        <f>IF($B431&gt;0,VLOOKUP($B431,'ALN 070824'!$A:$C,2,FALSE),"")</f>
        <v/>
      </c>
      <c r="D431" s="24"/>
      <c r="E431" s="28"/>
      <c r="F431" s="26"/>
      <c r="G431" s="27"/>
      <c r="I431" s="100" t="str">
        <f t="shared" si="25"/>
        <v/>
      </c>
      <c r="J431" s="100" t="str">
        <f t="shared" si="26"/>
        <v/>
      </c>
      <c r="K431" s="105" t="str">
        <f>IF(ISBLANK($B431),"",MATCH($J431,SEFA!$K:$K,0))</f>
        <v/>
      </c>
      <c r="L431" s="105" t="str">
        <f>IF(ISBLANK($B431),"",MATCH($J431,'RECEIVED FROM NONSTATE'!$L:$L,0))</f>
        <v/>
      </c>
      <c r="M431" s="100" t="str">
        <f t="shared" si="27"/>
        <v/>
      </c>
    </row>
    <row r="432" spans="1:13">
      <c r="A432" s="118" t="str">
        <f t="shared" si="24"/>
        <v/>
      </c>
      <c r="B432" s="25"/>
      <c r="C432" s="105" t="str">
        <f>IF($B432&gt;0,VLOOKUP($B432,'ALN 070824'!$A:$C,2,FALSE),"")</f>
        <v/>
      </c>
      <c r="D432" s="24"/>
      <c r="E432" s="28"/>
      <c r="F432" s="26"/>
      <c r="G432" s="27"/>
      <c r="I432" s="100" t="str">
        <f t="shared" si="25"/>
        <v/>
      </c>
      <c r="J432" s="100" t="str">
        <f t="shared" si="26"/>
        <v/>
      </c>
      <c r="K432" s="105" t="str">
        <f>IF(ISBLANK($B432),"",MATCH($J432,SEFA!$K:$K,0))</f>
        <v/>
      </c>
      <c r="L432" s="105" t="str">
        <f>IF(ISBLANK($B432),"",MATCH($J432,'RECEIVED FROM NONSTATE'!$L:$L,0))</f>
        <v/>
      </c>
      <c r="M432" s="100" t="str">
        <f t="shared" si="27"/>
        <v/>
      </c>
    </row>
    <row r="433" spans="1:13">
      <c r="A433" s="118" t="str">
        <f t="shared" si="24"/>
        <v/>
      </c>
      <c r="B433" s="25"/>
      <c r="C433" s="105" t="str">
        <f>IF($B433&gt;0,VLOOKUP($B433,'ALN 070824'!$A:$C,2,FALSE),"")</f>
        <v/>
      </c>
      <c r="D433" s="24"/>
      <c r="E433" s="28"/>
      <c r="F433" s="26"/>
      <c r="G433" s="27"/>
      <c r="I433" s="100" t="str">
        <f t="shared" si="25"/>
        <v/>
      </c>
      <c r="J433" s="100" t="str">
        <f t="shared" si="26"/>
        <v/>
      </c>
      <c r="K433" s="105" t="str">
        <f>IF(ISBLANK($B433),"",MATCH($J433,SEFA!$K:$K,0))</f>
        <v/>
      </c>
      <c r="L433" s="105" t="str">
        <f>IF(ISBLANK($B433),"",MATCH($J433,'RECEIVED FROM NONSTATE'!$L:$L,0))</f>
        <v/>
      </c>
      <c r="M433" s="100" t="str">
        <f t="shared" si="27"/>
        <v/>
      </c>
    </row>
    <row r="434" spans="1:13">
      <c r="A434" s="118" t="str">
        <f t="shared" si="24"/>
        <v/>
      </c>
      <c r="B434" s="25"/>
      <c r="C434" s="105" t="str">
        <f>IF($B434&gt;0,VLOOKUP($B434,'ALN 070824'!$A:$C,2,FALSE),"")</f>
        <v/>
      </c>
      <c r="D434" s="24"/>
      <c r="E434" s="28"/>
      <c r="F434" s="26"/>
      <c r="G434" s="27"/>
      <c r="I434" s="100" t="str">
        <f t="shared" si="25"/>
        <v/>
      </c>
      <c r="J434" s="100" t="str">
        <f t="shared" si="26"/>
        <v/>
      </c>
      <c r="K434" s="105" t="str">
        <f>IF(ISBLANK($B434),"",MATCH($J434,SEFA!$K:$K,0))</f>
        <v/>
      </c>
      <c r="L434" s="105" t="str">
        <f>IF(ISBLANK($B434),"",MATCH($J434,'RECEIVED FROM NONSTATE'!$L:$L,0))</f>
        <v/>
      </c>
      <c r="M434" s="100" t="str">
        <f t="shared" si="27"/>
        <v/>
      </c>
    </row>
    <row r="435" spans="1:13">
      <c r="A435" s="118" t="str">
        <f t="shared" si="24"/>
        <v/>
      </c>
      <c r="B435" s="25"/>
      <c r="C435" s="105" t="str">
        <f>IF($B435&gt;0,VLOOKUP($B435,'ALN 070824'!$A:$C,2,FALSE),"")</f>
        <v/>
      </c>
      <c r="D435" s="24"/>
      <c r="E435" s="28"/>
      <c r="F435" s="26"/>
      <c r="G435" s="27"/>
      <c r="I435" s="100" t="str">
        <f t="shared" si="25"/>
        <v/>
      </c>
      <c r="J435" s="100" t="str">
        <f t="shared" si="26"/>
        <v/>
      </c>
      <c r="K435" s="105" t="str">
        <f>IF(ISBLANK($B435),"",MATCH($J435,SEFA!$K:$K,0))</f>
        <v/>
      </c>
      <c r="L435" s="105" t="str">
        <f>IF(ISBLANK($B435),"",MATCH($J435,'RECEIVED FROM NONSTATE'!$L:$L,0))</f>
        <v/>
      </c>
      <c r="M435" s="100" t="str">
        <f t="shared" si="27"/>
        <v/>
      </c>
    </row>
    <row r="436" spans="1:13">
      <c r="A436" s="118" t="str">
        <f t="shared" si="24"/>
        <v/>
      </c>
      <c r="B436" s="25"/>
      <c r="C436" s="105" t="str">
        <f>IF($B436&gt;0,VLOOKUP($B436,'ALN 070824'!$A:$C,2,FALSE),"")</f>
        <v/>
      </c>
      <c r="D436" s="24"/>
      <c r="E436" s="28"/>
      <c r="F436" s="26"/>
      <c r="G436" s="27"/>
      <c r="I436" s="100" t="str">
        <f t="shared" si="25"/>
        <v/>
      </c>
      <c r="J436" s="100" t="str">
        <f t="shared" si="26"/>
        <v/>
      </c>
      <c r="K436" s="105" t="str">
        <f>IF(ISBLANK($B436),"",MATCH($J436,SEFA!$K:$K,0))</f>
        <v/>
      </c>
      <c r="L436" s="105" t="str">
        <f>IF(ISBLANK($B436),"",MATCH($J436,'RECEIVED FROM NONSTATE'!$L:$L,0))</f>
        <v/>
      </c>
      <c r="M436" s="100" t="str">
        <f t="shared" si="27"/>
        <v/>
      </c>
    </row>
    <row r="437" spans="1:13">
      <c r="A437" s="118" t="str">
        <f t="shared" si="24"/>
        <v/>
      </c>
      <c r="B437" s="25"/>
      <c r="C437" s="105" t="str">
        <f>IF($B437&gt;0,VLOOKUP($B437,'ALN 070824'!$A:$C,2,FALSE),"")</f>
        <v/>
      </c>
      <c r="D437" s="24"/>
      <c r="E437" s="28"/>
      <c r="F437" s="26"/>
      <c r="G437" s="27"/>
      <c r="I437" s="100" t="str">
        <f t="shared" si="25"/>
        <v/>
      </c>
      <c r="J437" s="100" t="str">
        <f t="shared" si="26"/>
        <v/>
      </c>
      <c r="K437" s="105" t="str">
        <f>IF(ISBLANK($B437),"",MATCH($J437,SEFA!$K:$K,0))</f>
        <v/>
      </c>
      <c r="L437" s="105" t="str">
        <f>IF(ISBLANK($B437),"",MATCH($J437,'RECEIVED FROM NONSTATE'!$L:$L,0))</f>
        <v/>
      </c>
      <c r="M437" s="100" t="str">
        <f t="shared" si="27"/>
        <v/>
      </c>
    </row>
    <row r="438" spans="1:13">
      <c r="A438" s="118" t="str">
        <f t="shared" si="24"/>
        <v/>
      </c>
      <c r="B438" s="25"/>
      <c r="C438" s="105" t="str">
        <f>IF($B438&gt;0,VLOOKUP($B438,'ALN 070824'!$A:$C,2,FALSE),"")</f>
        <v/>
      </c>
      <c r="D438" s="24"/>
      <c r="E438" s="28"/>
      <c r="F438" s="26"/>
      <c r="G438" s="27"/>
      <c r="I438" s="100" t="str">
        <f t="shared" si="25"/>
        <v/>
      </c>
      <c r="J438" s="100" t="str">
        <f t="shared" si="26"/>
        <v/>
      </c>
      <c r="K438" s="105" t="str">
        <f>IF(ISBLANK($B438),"",MATCH($J438,SEFA!$K:$K,0))</f>
        <v/>
      </c>
      <c r="L438" s="105" t="str">
        <f>IF(ISBLANK($B438),"",MATCH($J438,'RECEIVED FROM NONSTATE'!$L:$L,0))</f>
        <v/>
      </c>
      <c r="M438" s="100" t="str">
        <f t="shared" si="27"/>
        <v/>
      </c>
    </row>
    <row r="439" spans="1:13">
      <c r="A439" s="118" t="str">
        <f t="shared" si="24"/>
        <v/>
      </c>
      <c r="B439" s="25"/>
      <c r="C439" s="105" t="str">
        <f>IF($B439&gt;0,VLOOKUP($B439,'ALN 070824'!$A:$C,2,FALSE),"")</f>
        <v/>
      </c>
      <c r="D439" s="24"/>
      <c r="E439" s="28"/>
      <c r="F439" s="26"/>
      <c r="G439" s="27"/>
      <c r="I439" s="100" t="str">
        <f t="shared" si="25"/>
        <v/>
      </c>
      <c r="J439" s="100" t="str">
        <f t="shared" si="26"/>
        <v/>
      </c>
      <c r="K439" s="105" t="str">
        <f>IF(ISBLANK($B439),"",MATCH($J439,SEFA!$K:$K,0))</f>
        <v/>
      </c>
      <c r="L439" s="105" t="str">
        <f>IF(ISBLANK($B439),"",MATCH($J439,'RECEIVED FROM NONSTATE'!$L:$L,0))</f>
        <v/>
      </c>
      <c r="M439" s="100" t="str">
        <f t="shared" si="27"/>
        <v/>
      </c>
    </row>
    <row r="440" spans="1:13">
      <c r="A440" s="118" t="str">
        <f t="shared" si="24"/>
        <v/>
      </c>
      <c r="B440" s="25"/>
      <c r="C440" s="105" t="str">
        <f>IF($B440&gt;0,VLOOKUP($B440,'ALN 070824'!$A:$C,2,FALSE),"")</f>
        <v/>
      </c>
      <c r="D440" s="24"/>
      <c r="E440" s="28"/>
      <c r="F440" s="26"/>
      <c r="G440" s="27"/>
      <c r="I440" s="100" t="str">
        <f t="shared" si="25"/>
        <v/>
      </c>
      <c r="J440" s="100" t="str">
        <f t="shared" si="26"/>
        <v/>
      </c>
      <c r="K440" s="105" t="str">
        <f>IF(ISBLANK($B440),"",MATCH($J440,SEFA!$K:$K,0))</f>
        <v/>
      </c>
      <c r="L440" s="105" t="str">
        <f>IF(ISBLANK($B440),"",MATCH($J440,'RECEIVED FROM NONSTATE'!$L:$L,0))</f>
        <v/>
      </c>
      <c r="M440" s="100" t="str">
        <f t="shared" si="27"/>
        <v/>
      </c>
    </row>
    <row r="441" spans="1:13">
      <c r="A441" s="118" t="str">
        <f t="shared" si="24"/>
        <v/>
      </c>
      <c r="B441" s="25"/>
      <c r="C441" s="105" t="str">
        <f>IF($B441&gt;0,VLOOKUP($B441,'ALN 070824'!$A:$C,2,FALSE),"")</f>
        <v/>
      </c>
      <c r="D441" s="24"/>
      <c r="E441" s="28"/>
      <c r="F441" s="26"/>
      <c r="G441" s="27"/>
      <c r="I441" s="100" t="str">
        <f t="shared" si="25"/>
        <v/>
      </c>
      <c r="J441" s="100" t="str">
        <f t="shared" si="26"/>
        <v/>
      </c>
      <c r="K441" s="105" t="str">
        <f>IF(ISBLANK($B441),"",MATCH($J441,SEFA!$K:$K,0))</f>
        <v/>
      </c>
      <c r="L441" s="105" t="str">
        <f>IF(ISBLANK($B441),"",MATCH($J441,'RECEIVED FROM NONSTATE'!$L:$L,0))</f>
        <v/>
      </c>
      <c r="M441" s="100" t="str">
        <f t="shared" si="27"/>
        <v/>
      </c>
    </row>
    <row r="442" spans="1:13">
      <c r="A442" s="118" t="str">
        <f t="shared" si="24"/>
        <v/>
      </c>
      <c r="B442" s="25"/>
      <c r="C442" s="105" t="str">
        <f>IF($B442&gt;0,VLOOKUP($B442,'ALN 070824'!$A:$C,2,FALSE),"")</f>
        <v/>
      </c>
      <c r="D442" s="24"/>
      <c r="E442" s="28"/>
      <c r="F442" s="26"/>
      <c r="G442" s="27"/>
      <c r="I442" s="100" t="str">
        <f t="shared" si="25"/>
        <v/>
      </c>
      <c r="J442" s="100" t="str">
        <f t="shared" si="26"/>
        <v/>
      </c>
      <c r="K442" s="105" t="str">
        <f>IF(ISBLANK($B442),"",MATCH($J442,SEFA!$K:$K,0))</f>
        <v/>
      </c>
      <c r="L442" s="105" t="str">
        <f>IF(ISBLANK($B442),"",MATCH($J442,'RECEIVED FROM NONSTATE'!$L:$L,0))</f>
        <v/>
      </c>
      <c r="M442" s="100" t="str">
        <f t="shared" si="27"/>
        <v/>
      </c>
    </row>
    <row r="443" spans="1:13">
      <c r="A443" s="118" t="str">
        <f t="shared" si="24"/>
        <v/>
      </c>
      <c r="B443" s="25"/>
      <c r="C443" s="105" t="str">
        <f>IF($B443&gt;0,VLOOKUP($B443,'ALN 070824'!$A:$C,2,FALSE),"")</f>
        <v/>
      </c>
      <c r="D443" s="24"/>
      <c r="E443" s="28"/>
      <c r="F443" s="26"/>
      <c r="G443" s="27"/>
      <c r="I443" s="100" t="str">
        <f t="shared" si="25"/>
        <v/>
      </c>
      <c r="J443" s="100" t="str">
        <f t="shared" si="26"/>
        <v/>
      </c>
      <c r="K443" s="105" t="str">
        <f>IF(ISBLANK($B443),"",MATCH($J443,SEFA!$K:$K,0))</f>
        <v/>
      </c>
      <c r="L443" s="105" t="str">
        <f>IF(ISBLANK($B443),"",MATCH($J443,'RECEIVED FROM NONSTATE'!$L:$L,0))</f>
        <v/>
      </c>
      <c r="M443" s="100" t="str">
        <f t="shared" si="27"/>
        <v/>
      </c>
    </row>
    <row r="444" spans="1:13">
      <c r="A444" s="118" t="str">
        <f t="shared" si="24"/>
        <v/>
      </c>
      <c r="B444" s="25"/>
      <c r="C444" s="105" t="str">
        <f>IF($B444&gt;0,VLOOKUP($B444,'ALN 070824'!$A:$C,2,FALSE),"")</f>
        <v/>
      </c>
      <c r="D444" s="24"/>
      <c r="E444" s="28"/>
      <c r="F444" s="26"/>
      <c r="G444" s="27"/>
      <c r="I444" s="100" t="str">
        <f t="shared" si="25"/>
        <v/>
      </c>
      <c r="J444" s="100" t="str">
        <f t="shared" si="26"/>
        <v/>
      </c>
      <c r="K444" s="105" t="str">
        <f>IF(ISBLANK($B444),"",MATCH($J444,SEFA!$K:$K,0))</f>
        <v/>
      </c>
      <c r="L444" s="105" t="str">
        <f>IF(ISBLANK($B444),"",MATCH($J444,'RECEIVED FROM NONSTATE'!$L:$L,0))</f>
        <v/>
      </c>
      <c r="M444" s="100" t="str">
        <f t="shared" si="27"/>
        <v/>
      </c>
    </row>
    <row r="445" spans="1:13">
      <c r="A445" s="118" t="str">
        <f t="shared" si="24"/>
        <v/>
      </c>
      <c r="B445" s="25"/>
      <c r="C445" s="105" t="str">
        <f>IF($B445&gt;0,VLOOKUP($B445,'ALN 070824'!$A:$C,2,FALSE),"")</f>
        <v/>
      </c>
      <c r="D445" s="24"/>
      <c r="E445" s="28"/>
      <c r="F445" s="26"/>
      <c r="G445" s="27"/>
      <c r="I445" s="100" t="str">
        <f t="shared" si="25"/>
        <v/>
      </c>
      <c r="J445" s="100" t="str">
        <f t="shared" si="26"/>
        <v/>
      </c>
      <c r="K445" s="105" t="str">
        <f>IF(ISBLANK($B445),"",MATCH($J445,SEFA!$K:$K,0))</f>
        <v/>
      </c>
      <c r="L445" s="105" t="str">
        <f>IF(ISBLANK($B445),"",MATCH($J445,'RECEIVED FROM NONSTATE'!$L:$L,0))</f>
        <v/>
      </c>
      <c r="M445" s="100" t="str">
        <f t="shared" si="27"/>
        <v/>
      </c>
    </row>
    <row r="446" spans="1:13">
      <c r="A446" s="118" t="str">
        <f t="shared" si="24"/>
        <v/>
      </c>
      <c r="B446" s="25"/>
      <c r="C446" s="105" t="str">
        <f>IF($B446&gt;0,VLOOKUP($B446,'ALN 070824'!$A:$C,2,FALSE),"")</f>
        <v/>
      </c>
      <c r="D446" s="24"/>
      <c r="E446" s="28"/>
      <c r="F446" s="26"/>
      <c r="G446" s="27"/>
      <c r="I446" s="100" t="str">
        <f t="shared" si="25"/>
        <v/>
      </c>
      <c r="J446" s="100" t="str">
        <f t="shared" si="26"/>
        <v/>
      </c>
      <c r="K446" s="105" t="str">
        <f>IF(ISBLANK($B446),"",MATCH($J446,SEFA!$K:$K,0))</f>
        <v/>
      </c>
      <c r="L446" s="105" t="str">
        <f>IF(ISBLANK($B446),"",MATCH($J446,'RECEIVED FROM NONSTATE'!$L:$L,0))</f>
        <v/>
      </c>
      <c r="M446" s="100" t="str">
        <f t="shared" si="27"/>
        <v/>
      </c>
    </row>
    <row r="447" spans="1:13">
      <c r="A447" s="118" t="str">
        <f t="shared" si="24"/>
        <v/>
      </c>
      <c r="B447" s="25"/>
      <c r="C447" s="105" t="str">
        <f>IF($B447&gt;0,VLOOKUP($B447,'ALN 070824'!$A:$C,2,FALSE),"")</f>
        <v/>
      </c>
      <c r="D447" s="24"/>
      <c r="E447" s="28"/>
      <c r="F447" s="26"/>
      <c r="G447" s="27"/>
      <c r="I447" s="100" t="str">
        <f t="shared" si="25"/>
        <v/>
      </c>
      <c r="J447" s="100" t="str">
        <f t="shared" si="26"/>
        <v/>
      </c>
      <c r="K447" s="105" t="str">
        <f>IF(ISBLANK($B447),"",MATCH($J447,SEFA!$K:$K,0))</f>
        <v/>
      </c>
      <c r="L447" s="105" t="str">
        <f>IF(ISBLANK($B447),"",MATCH($J447,'RECEIVED FROM NONSTATE'!$L:$L,0))</f>
        <v/>
      </c>
      <c r="M447" s="100" t="str">
        <f t="shared" si="27"/>
        <v/>
      </c>
    </row>
    <row r="448" spans="1:13">
      <c r="A448" s="118" t="str">
        <f t="shared" si="24"/>
        <v/>
      </c>
      <c r="B448" s="25"/>
      <c r="C448" s="105" t="str">
        <f>IF($B448&gt;0,VLOOKUP($B448,'ALN 070824'!$A:$C,2,FALSE),"")</f>
        <v/>
      </c>
      <c r="D448" s="24"/>
      <c r="E448" s="28"/>
      <c r="F448" s="26"/>
      <c r="G448" s="27"/>
      <c r="I448" s="100" t="str">
        <f t="shared" si="25"/>
        <v/>
      </c>
      <c r="J448" s="100" t="str">
        <f t="shared" si="26"/>
        <v/>
      </c>
      <c r="K448" s="105" t="str">
        <f>IF(ISBLANK($B448),"",MATCH($J448,SEFA!$K:$K,0))</f>
        <v/>
      </c>
      <c r="L448" s="105" t="str">
        <f>IF(ISBLANK($B448),"",MATCH($J448,'RECEIVED FROM NONSTATE'!$L:$L,0))</f>
        <v/>
      </c>
      <c r="M448" s="100" t="str">
        <f t="shared" si="27"/>
        <v/>
      </c>
    </row>
    <row r="449" spans="1:13">
      <c r="A449" s="118" t="str">
        <f t="shared" si="24"/>
        <v/>
      </c>
      <c r="B449" s="25"/>
      <c r="C449" s="105" t="str">
        <f>IF($B449&gt;0,VLOOKUP($B449,'ALN 070824'!$A:$C,2,FALSE),"")</f>
        <v/>
      </c>
      <c r="D449" s="24"/>
      <c r="E449" s="28"/>
      <c r="F449" s="26"/>
      <c r="G449" s="27"/>
      <c r="I449" s="100" t="str">
        <f t="shared" si="25"/>
        <v/>
      </c>
      <c r="J449" s="100" t="str">
        <f t="shared" si="26"/>
        <v/>
      </c>
      <c r="K449" s="105" t="str">
        <f>IF(ISBLANK($B449),"",MATCH($J449,SEFA!$K:$K,0))</f>
        <v/>
      </c>
      <c r="L449" s="105" t="str">
        <f>IF(ISBLANK($B449),"",MATCH($J449,'RECEIVED FROM NONSTATE'!$L:$L,0))</f>
        <v/>
      </c>
      <c r="M449" s="100" t="str">
        <f t="shared" si="27"/>
        <v/>
      </c>
    </row>
    <row r="450" spans="1:13">
      <c r="A450" s="118" t="str">
        <f t="shared" si="24"/>
        <v/>
      </c>
      <c r="B450" s="25"/>
      <c r="C450" s="105" t="str">
        <f>IF($B450&gt;0,VLOOKUP($B450,'ALN 070824'!$A:$C,2,FALSE),"")</f>
        <v/>
      </c>
      <c r="D450" s="24"/>
      <c r="E450" s="28"/>
      <c r="F450" s="26"/>
      <c r="G450" s="27"/>
      <c r="I450" s="100" t="str">
        <f t="shared" si="25"/>
        <v/>
      </c>
      <c r="J450" s="100" t="str">
        <f t="shared" si="26"/>
        <v/>
      </c>
      <c r="K450" s="105" t="str">
        <f>IF(ISBLANK($B450),"",MATCH($J450,SEFA!$K:$K,0))</f>
        <v/>
      </c>
      <c r="L450" s="105" t="str">
        <f>IF(ISBLANK($B450),"",MATCH($J450,'RECEIVED FROM NONSTATE'!$L:$L,0))</f>
        <v/>
      </c>
      <c r="M450" s="100" t="str">
        <f t="shared" si="27"/>
        <v/>
      </c>
    </row>
    <row r="451" spans="1:13">
      <c r="A451" s="118" t="str">
        <f t="shared" si="24"/>
        <v/>
      </c>
      <c r="B451" s="25"/>
      <c r="C451" s="105" t="str">
        <f>IF($B451&gt;0,VLOOKUP($B451,'ALN 070824'!$A:$C,2,FALSE),"")</f>
        <v/>
      </c>
      <c r="D451" s="24"/>
      <c r="E451" s="28"/>
      <c r="F451" s="26"/>
      <c r="G451" s="27"/>
      <c r="I451" s="100" t="str">
        <f t="shared" si="25"/>
        <v/>
      </c>
      <c r="J451" s="100" t="str">
        <f t="shared" si="26"/>
        <v/>
      </c>
      <c r="K451" s="105" t="str">
        <f>IF(ISBLANK($B451),"",MATCH($J451,SEFA!$K:$K,0))</f>
        <v/>
      </c>
      <c r="L451" s="105" t="str">
        <f>IF(ISBLANK($B451),"",MATCH($J451,'RECEIVED FROM NONSTATE'!$L:$L,0))</f>
        <v/>
      </c>
      <c r="M451" s="100" t="str">
        <f t="shared" si="27"/>
        <v/>
      </c>
    </row>
    <row r="452" spans="1:13">
      <c r="A452" s="118" t="str">
        <f t="shared" si="24"/>
        <v/>
      </c>
      <c r="B452" s="25"/>
      <c r="C452" s="105" t="str">
        <f>IF($B452&gt;0,VLOOKUP($B452,'ALN 070824'!$A:$C,2,FALSE),"")</f>
        <v/>
      </c>
      <c r="D452" s="24"/>
      <c r="E452" s="28"/>
      <c r="F452" s="26"/>
      <c r="G452" s="27"/>
      <c r="I452" s="100" t="str">
        <f t="shared" si="25"/>
        <v/>
      </c>
      <c r="J452" s="100" t="str">
        <f t="shared" si="26"/>
        <v/>
      </c>
      <c r="K452" s="105" t="str">
        <f>IF(ISBLANK($B452),"",MATCH($J452,SEFA!$K:$K,0))</f>
        <v/>
      </c>
      <c r="L452" s="105" t="str">
        <f>IF(ISBLANK($B452),"",MATCH($J452,'RECEIVED FROM NONSTATE'!$L:$L,0))</f>
        <v/>
      </c>
      <c r="M452" s="100" t="str">
        <f t="shared" si="27"/>
        <v/>
      </c>
    </row>
    <row r="453" spans="1:13">
      <c r="A453" s="118" t="str">
        <f t="shared" si="24"/>
        <v/>
      </c>
      <c r="B453" s="25"/>
      <c r="C453" s="105" t="str">
        <f>IF($B453&gt;0,VLOOKUP($B453,'ALN 070824'!$A:$C,2,FALSE),"")</f>
        <v/>
      </c>
      <c r="D453" s="24"/>
      <c r="E453" s="28"/>
      <c r="F453" s="26"/>
      <c r="G453" s="27"/>
      <c r="I453" s="100" t="str">
        <f t="shared" si="25"/>
        <v/>
      </c>
      <c r="J453" s="100" t="str">
        <f t="shared" si="26"/>
        <v/>
      </c>
      <c r="K453" s="105" t="str">
        <f>IF(ISBLANK($B453),"",MATCH($J453,SEFA!$K:$K,0))</f>
        <v/>
      </c>
      <c r="L453" s="105" t="str">
        <f>IF(ISBLANK($B453),"",MATCH($J453,'RECEIVED FROM NONSTATE'!$L:$L,0))</f>
        <v/>
      </c>
      <c r="M453" s="100" t="str">
        <f t="shared" si="27"/>
        <v/>
      </c>
    </row>
    <row r="454" spans="1:13">
      <c r="A454" s="118" t="str">
        <f t="shared" si="24"/>
        <v/>
      </c>
      <c r="B454" s="25"/>
      <c r="C454" s="105" t="str">
        <f>IF($B454&gt;0,VLOOKUP($B454,'ALN 070824'!$A:$C,2,FALSE),"")</f>
        <v/>
      </c>
      <c r="D454" s="24"/>
      <c r="E454" s="28"/>
      <c r="F454" s="26"/>
      <c r="G454" s="27"/>
      <c r="I454" s="100" t="str">
        <f t="shared" si="25"/>
        <v/>
      </c>
      <c r="J454" s="100" t="str">
        <f t="shared" si="26"/>
        <v/>
      </c>
      <c r="K454" s="105" t="str">
        <f>IF(ISBLANK($B454),"",MATCH($J454,SEFA!$K:$K,0))</f>
        <v/>
      </c>
      <c r="L454" s="105" t="str">
        <f>IF(ISBLANK($B454),"",MATCH($J454,'RECEIVED FROM NONSTATE'!$L:$L,0))</f>
        <v/>
      </c>
      <c r="M454" s="100" t="str">
        <f t="shared" si="27"/>
        <v/>
      </c>
    </row>
    <row r="455" spans="1:13">
      <c r="A455" s="118" t="str">
        <f t="shared" si="24"/>
        <v/>
      </c>
      <c r="B455" s="25"/>
      <c r="C455" s="105" t="str">
        <f>IF($B455&gt;0,VLOOKUP($B455,'ALN 070824'!$A:$C,2,FALSE),"")</f>
        <v/>
      </c>
      <c r="D455" s="24"/>
      <c r="E455" s="28"/>
      <c r="F455" s="26"/>
      <c r="G455" s="27"/>
      <c r="I455" s="100" t="str">
        <f t="shared" si="25"/>
        <v/>
      </c>
      <c r="J455" s="100" t="str">
        <f t="shared" si="26"/>
        <v/>
      </c>
      <c r="K455" s="105" t="str">
        <f>IF(ISBLANK($B455),"",MATCH($J455,SEFA!$K:$K,0))</f>
        <v/>
      </c>
      <c r="L455" s="105" t="str">
        <f>IF(ISBLANK($B455),"",MATCH($J455,'RECEIVED FROM NONSTATE'!$L:$L,0))</f>
        <v/>
      </c>
      <c r="M455" s="100" t="str">
        <f t="shared" si="27"/>
        <v/>
      </c>
    </row>
    <row r="456" spans="1:13">
      <c r="A456" s="118" t="str">
        <f t="shared" si="24"/>
        <v/>
      </c>
      <c r="B456" s="25"/>
      <c r="C456" s="105" t="str">
        <f>IF($B456&gt;0,VLOOKUP($B456,'ALN 070824'!$A:$C,2,FALSE),"")</f>
        <v/>
      </c>
      <c r="D456" s="24"/>
      <c r="E456" s="28"/>
      <c r="F456" s="26"/>
      <c r="G456" s="27"/>
      <c r="I456" s="100" t="str">
        <f t="shared" si="25"/>
        <v/>
      </c>
      <c r="J456" s="100" t="str">
        <f t="shared" si="26"/>
        <v/>
      </c>
      <c r="K456" s="105" t="str">
        <f>IF(ISBLANK($B456),"",MATCH($J456,SEFA!$K:$K,0))</f>
        <v/>
      </c>
      <c r="L456" s="105" t="str">
        <f>IF(ISBLANK($B456),"",MATCH($J456,'RECEIVED FROM NONSTATE'!$L:$L,0))</f>
        <v/>
      </c>
      <c r="M456" s="100" t="str">
        <f t="shared" si="27"/>
        <v/>
      </c>
    </row>
    <row r="457" spans="1:13">
      <c r="A457" s="118" t="str">
        <f t="shared" ref="A457:A520" si="28">IF($B457=0,"",$B$2)</f>
        <v/>
      </c>
      <c r="B457" s="25"/>
      <c r="C457" s="105" t="str">
        <f>IF($B457&gt;0,VLOOKUP($B457,'ALN 070824'!$A:$C,2,FALSE),"")</f>
        <v/>
      </c>
      <c r="D457" s="24"/>
      <c r="E457" s="28"/>
      <c r="F457" s="26"/>
      <c r="G457" s="27"/>
      <c r="I457" s="100" t="str">
        <f t="shared" ref="I457:I520" si="29">IF(OR($B457="84.425",$B457="84.032"),"Please complete the ALN with alpha character.",IFERROR(IF(AND($C457="Other Assistance",ISBLANK($F457)),"Program Name required, please provide the Other ID Number (if applicable).",""),""))</f>
        <v/>
      </c>
      <c r="J457" s="100" t="str">
        <f t="shared" ref="J457:J520" si="30">CONCATENATE($B457,$E457)</f>
        <v/>
      </c>
      <c r="K457" s="105" t="str">
        <f>IF(ISBLANK($B457),"",MATCH($J457,SEFA!$K:$K,0))</f>
        <v/>
      </c>
      <c r="L457" s="105" t="str">
        <f>IF(ISBLANK($B457),"",MATCH($J457,'RECEIVED FROM NONSTATE'!$L:$L,0))</f>
        <v/>
      </c>
      <c r="M457" s="100" t="str">
        <f t="shared" ref="M457:M520" si="31">CONCATENATE($B457,$E457,$F457,$G457)</f>
        <v/>
      </c>
    </row>
    <row r="458" spans="1:13">
      <c r="A458" s="118" t="str">
        <f t="shared" si="28"/>
        <v/>
      </c>
      <c r="B458" s="25"/>
      <c r="C458" s="105" t="str">
        <f>IF($B458&gt;0,VLOOKUP($B458,'ALN 070824'!$A:$C,2,FALSE),"")</f>
        <v/>
      </c>
      <c r="D458" s="24"/>
      <c r="E458" s="28"/>
      <c r="F458" s="26"/>
      <c r="G458" s="27"/>
      <c r="I458" s="100" t="str">
        <f t="shared" si="29"/>
        <v/>
      </c>
      <c r="J458" s="100" t="str">
        <f t="shared" si="30"/>
        <v/>
      </c>
      <c r="K458" s="105" t="str">
        <f>IF(ISBLANK($B458),"",MATCH($J458,SEFA!$K:$K,0))</f>
        <v/>
      </c>
      <c r="L458" s="105" t="str">
        <f>IF(ISBLANK($B458),"",MATCH($J458,'RECEIVED FROM NONSTATE'!$L:$L,0))</f>
        <v/>
      </c>
      <c r="M458" s="100" t="str">
        <f t="shared" si="31"/>
        <v/>
      </c>
    </row>
    <row r="459" spans="1:13">
      <c r="A459" s="118" t="str">
        <f t="shared" si="28"/>
        <v/>
      </c>
      <c r="B459" s="25"/>
      <c r="C459" s="105" t="str">
        <f>IF($B459&gt;0,VLOOKUP($B459,'ALN 070824'!$A:$C,2,FALSE),"")</f>
        <v/>
      </c>
      <c r="D459" s="24"/>
      <c r="E459" s="28"/>
      <c r="F459" s="26"/>
      <c r="G459" s="27"/>
      <c r="I459" s="100" t="str">
        <f t="shared" si="29"/>
        <v/>
      </c>
      <c r="J459" s="100" t="str">
        <f t="shared" si="30"/>
        <v/>
      </c>
      <c r="K459" s="105" t="str">
        <f>IF(ISBLANK($B459),"",MATCH($J459,SEFA!$K:$K,0))</f>
        <v/>
      </c>
      <c r="L459" s="105" t="str">
        <f>IF(ISBLANK($B459),"",MATCH($J459,'RECEIVED FROM NONSTATE'!$L:$L,0))</f>
        <v/>
      </c>
      <c r="M459" s="100" t="str">
        <f t="shared" si="31"/>
        <v/>
      </c>
    </row>
    <row r="460" spans="1:13">
      <c r="A460" s="118" t="str">
        <f t="shared" si="28"/>
        <v/>
      </c>
      <c r="B460" s="25"/>
      <c r="C460" s="105" t="str">
        <f>IF($B460&gt;0,VLOOKUP($B460,'ALN 070824'!$A:$C,2,FALSE),"")</f>
        <v/>
      </c>
      <c r="D460" s="24"/>
      <c r="E460" s="28"/>
      <c r="F460" s="26"/>
      <c r="G460" s="27"/>
      <c r="I460" s="100" t="str">
        <f t="shared" si="29"/>
        <v/>
      </c>
      <c r="J460" s="100" t="str">
        <f t="shared" si="30"/>
        <v/>
      </c>
      <c r="K460" s="105" t="str">
        <f>IF(ISBLANK($B460),"",MATCH($J460,SEFA!$K:$K,0))</f>
        <v/>
      </c>
      <c r="L460" s="105" t="str">
        <f>IF(ISBLANK($B460),"",MATCH($J460,'RECEIVED FROM NONSTATE'!$L:$L,0))</f>
        <v/>
      </c>
      <c r="M460" s="100" t="str">
        <f t="shared" si="31"/>
        <v/>
      </c>
    </row>
    <row r="461" spans="1:13">
      <c r="A461" s="118" t="str">
        <f t="shared" si="28"/>
        <v/>
      </c>
      <c r="B461" s="25"/>
      <c r="C461" s="105" t="str">
        <f>IF($B461&gt;0,VLOOKUP($B461,'ALN 070824'!$A:$C,2,FALSE),"")</f>
        <v/>
      </c>
      <c r="D461" s="24"/>
      <c r="E461" s="28"/>
      <c r="F461" s="26"/>
      <c r="G461" s="27"/>
      <c r="I461" s="100" t="str">
        <f t="shared" si="29"/>
        <v/>
      </c>
      <c r="J461" s="100" t="str">
        <f t="shared" si="30"/>
        <v/>
      </c>
      <c r="K461" s="105" t="str">
        <f>IF(ISBLANK($B461),"",MATCH($J461,SEFA!$K:$K,0))</f>
        <v/>
      </c>
      <c r="L461" s="105" t="str">
        <f>IF(ISBLANK($B461),"",MATCH($J461,'RECEIVED FROM NONSTATE'!$L:$L,0))</f>
        <v/>
      </c>
      <c r="M461" s="100" t="str">
        <f t="shared" si="31"/>
        <v/>
      </c>
    </row>
    <row r="462" spans="1:13">
      <c r="A462" s="118" t="str">
        <f t="shared" si="28"/>
        <v/>
      </c>
      <c r="B462" s="25"/>
      <c r="C462" s="105" t="str">
        <f>IF($B462&gt;0,VLOOKUP($B462,'ALN 070824'!$A:$C,2,FALSE),"")</f>
        <v/>
      </c>
      <c r="D462" s="24"/>
      <c r="E462" s="28"/>
      <c r="F462" s="26"/>
      <c r="G462" s="27"/>
      <c r="I462" s="100" t="str">
        <f t="shared" si="29"/>
        <v/>
      </c>
      <c r="J462" s="100" t="str">
        <f t="shared" si="30"/>
        <v/>
      </c>
      <c r="K462" s="105" t="str">
        <f>IF(ISBLANK($B462),"",MATCH($J462,SEFA!$K:$K,0))</f>
        <v/>
      </c>
      <c r="L462" s="105" t="str">
        <f>IF(ISBLANK($B462),"",MATCH($J462,'RECEIVED FROM NONSTATE'!$L:$L,0))</f>
        <v/>
      </c>
      <c r="M462" s="100" t="str">
        <f t="shared" si="31"/>
        <v/>
      </c>
    </row>
    <row r="463" spans="1:13">
      <c r="A463" s="118" t="str">
        <f t="shared" si="28"/>
        <v/>
      </c>
      <c r="B463" s="25"/>
      <c r="C463" s="105" t="str">
        <f>IF($B463&gt;0,VLOOKUP($B463,'ALN 070824'!$A:$C,2,FALSE),"")</f>
        <v/>
      </c>
      <c r="D463" s="24"/>
      <c r="E463" s="28"/>
      <c r="F463" s="26"/>
      <c r="G463" s="27"/>
      <c r="I463" s="100" t="str">
        <f t="shared" si="29"/>
        <v/>
      </c>
      <c r="J463" s="100" t="str">
        <f t="shared" si="30"/>
        <v/>
      </c>
      <c r="K463" s="105" t="str">
        <f>IF(ISBLANK($B463),"",MATCH($J463,SEFA!$K:$K,0))</f>
        <v/>
      </c>
      <c r="L463" s="105" t="str">
        <f>IF(ISBLANK($B463),"",MATCH($J463,'RECEIVED FROM NONSTATE'!$L:$L,0))</f>
        <v/>
      </c>
      <c r="M463" s="100" t="str">
        <f t="shared" si="31"/>
        <v/>
      </c>
    </row>
    <row r="464" spans="1:13">
      <c r="A464" s="118" t="str">
        <f t="shared" si="28"/>
        <v/>
      </c>
      <c r="B464" s="25"/>
      <c r="C464" s="105" t="str">
        <f>IF($B464&gt;0,VLOOKUP($B464,'ALN 070824'!$A:$C,2,FALSE),"")</f>
        <v/>
      </c>
      <c r="D464" s="24"/>
      <c r="E464" s="28"/>
      <c r="F464" s="26"/>
      <c r="G464" s="27"/>
      <c r="I464" s="100" t="str">
        <f t="shared" si="29"/>
        <v/>
      </c>
      <c r="J464" s="100" t="str">
        <f t="shared" si="30"/>
        <v/>
      </c>
      <c r="K464" s="105" t="str">
        <f>IF(ISBLANK($B464),"",MATCH($J464,SEFA!$K:$K,0))</f>
        <v/>
      </c>
      <c r="L464" s="105" t="str">
        <f>IF(ISBLANK($B464),"",MATCH($J464,'RECEIVED FROM NONSTATE'!$L:$L,0))</f>
        <v/>
      </c>
      <c r="M464" s="100" t="str">
        <f t="shared" si="31"/>
        <v/>
      </c>
    </row>
    <row r="465" spans="1:13">
      <c r="A465" s="118" t="str">
        <f t="shared" si="28"/>
        <v/>
      </c>
      <c r="B465" s="25"/>
      <c r="C465" s="105" t="str">
        <f>IF($B465&gt;0,VLOOKUP($B465,'ALN 070824'!$A:$C,2,FALSE),"")</f>
        <v/>
      </c>
      <c r="D465" s="24"/>
      <c r="E465" s="28"/>
      <c r="F465" s="26"/>
      <c r="G465" s="27"/>
      <c r="I465" s="100" t="str">
        <f t="shared" si="29"/>
        <v/>
      </c>
      <c r="J465" s="100" t="str">
        <f t="shared" si="30"/>
        <v/>
      </c>
      <c r="K465" s="105" t="str">
        <f>IF(ISBLANK($B465),"",MATCH($J465,SEFA!$K:$K,0))</f>
        <v/>
      </c>
      <c r="L465" s="105" t="str">
        <f>IF(ISBLANK($B465),"",MATCH($J465,'RECEIVED FROM NONSTATE'!$L:$L,0))</f>
        <v/>
      </c>
      <c r="M465" s="100" t="str">
        <f t="shared" si="31"/>
        <v/>
      </c>
    </row>
    <row r="466" spans="1:13">
      <c r="A466" s="118" t="str">
        <f t="shared" si="28"/>
        <v/>
      </c>
      <c r="B466" s="25"/>
      <c r="C466" s="105" t="str">
        <f>IF($B466&gt;0,VLOOKUP($B466,'ALN 070824'!$A:$C,2,FALSE),"")</f>
        <v/>
      </c>
      <c r="D466" s="24"/>
      <c r="E466" s="28"/>
      <c r="F466" s="26"/>
      <c r="G466" s="27"/>
      <c r="I466" s="100" t="str">
        <f t="shared" si="29"/>
        <v/>
      </c>
      <c r="J466" s="100" t="str">
        <f t="shared" si="30"/>
        <v/>
      </c>
      <c r="K466" s="105" t="str">
        <f>IF(ISBLANK($B466),"",MATCH($J466,SEFA!$K:$K,0))</f>
        <v/>
      </c>
      <c r="L466" s="105" t="str">
        <f>IF(ISBLANK($B466),"",MATCH($J466,'RECEIVED FROM NONSTATE'!$L:$L,0))</f>
        <v/>
      </c>
      <c r="M466" s="100" t="str">
        <f t="shared" si="31"/>
        <v/>
      </c>
    </row>
    <row r="467" spans="1:13">
      <c r="A467" s="118" t="str">
        <f t="shared" si="28"/>
        <v/>
      </c>
      <c r="B467" s="25"/>
      <c r="C467" s="105" t="str">
        <f>IF($B467&gt;0,VLOOKUP($B467,'ALN 070824'!$A:$C,2,FALSE),"")</f>
        <v/>
      </c>
      <c r="D467" s="24"/>
      <c r="E467" s="28"/>
      <c r="F467" s="26"/>
      <c r="G467" s="27"/>
      <c r="I467" s="100" t="str">
        <f t="shared" si="29"/>
        <v/>
      </c>
      <c r="J467" s="100" t="str">
        <f t="shared" si="30"/>
        <v/>
      </c>
      <c r="K467" s="105" t="str">
        <f>IF(ISBLANK($B467),"",MATCH($J467,SEFA!$K:$K,0))</f>
        <v/>
      </c>
      <c r="L467" s="105" t="str">
        <f>IF(ISBLANK($B467),"",MATCH($J467,'RECEIVED FROM NONSTATE'!$L:$L,0))</f>
        <v/>
      </c>
      <c r="M467" s="100" t="str">
        <f t="shared" si="31"/>
        <v/>
      </c>
    </row>
    <row r="468" spans="1:13">
      <c r="A468" s="118" t="str">
        <f t="shared" si="28"/>
        <v/>
      </c>
      <c r="B468" s="25"/>
      <c r="C468" s="105" t="str">
        <f>IF($B468&gt;0,VLOOKUP($B468,'ALN 070824'!$A:$C,2,FALSE),"")</f>
        <v/>
      </c>
      <c r="D468" s="24"/>
      <c r="E468" s="28"/>
      <c r="F468" s="26"/>
      <c r="G468" s="27"/>
      <c r="I468" s="100" t="str">
        <f t="shared" si="29"/>
        <v/>
      </c>
      <c r="J468" s="100" t="str">
        <f t="shared" si="30"/>
        <v/>
      </c>
      <c r="K468" s="105" t="str">
        <f>IF(ISBLANK($B468),"",MATCH($J468,SEFA!$K:$K,0))</f>
        <v/>
      </c>
      <c r="L468" s="105" t="str">
        <f>IF(ISBLANK($B468),"",MATCH($J468,'RECEIVED FROM NONSTATE'!$L:$L,0))</f>
        <v/>
      </c>
      <c r="M468" s="100" t="str">
        <f t="shared" si="31"/>
        <v/>
      </c>
    </row>
    <row r="469" spans="1:13">
      <c r="A469" s="118" t="str">
        <f t="shared" si="28"/>
        <v/>
      </c>
      <c r="B469" s="25"/>
      <c r="C469" s="105" t="str">
        <f>IF($B469&gt;0,VLOOKUP($B469,'ALN 070824'!$A:$C,2,FALSE),"")</f>
        <v/>
      </c>
      <c r="D469" s="24"/>
      <c r="E469" s="28"/>
      <c r="F469" s="26"/>
      <c r="G469" s="27"/>
      <c r="I469" s="100" t="str">
        <f t="shared" si="29"/>
        <v/>
      </c>
      <c r="J469" s="100" t="str">
        <f t="shared" si="30"/>
        <v/>
      </c>
      <c r="K469" s="105" t="str">
        <f>IF(ISBLANK($B469),"",MATCH($J469,SEFA!$K:$K,0))</f>
        <v/>
      </c>
      <c r="L469" s="105" t="str">
        <f>IF(ISBLANK($B469),"",MATCH($J469,'RECEIVED FROM NONSTATE'!$L:$L,0))</f>
        <v/>
      </c>
      <c r="M469" s="100" t="str">
        <f t="shared" si="31"/>
        <v/>
      </c>
    </row>
    <row r="470" spans="1:13">
      <c r="A470" s="118" t="str">
        <f t="shared" si="28"/>
        <v/>
      </c>
      <c r="B470" s="25"/>
      <c r="C470" s="105" t="str">
        <f>IF($B470&gt;0,VLOOKUP($B470,'ALN 070824'!$A:$C,2,FALSE),"")</f>
        <v/>
      </c>
      <c r="D470" s="24"/>
      <c r="E470" s="28"/>
      <c r="F470" s="26"/>
      <c r="G470" s="27"/>
      <c r="I470" s="100" t="str">
        <f t="shared" si="29"/>
        <v/>
      </c>
      <c r="J470" s="100" t="str">
        <f t="shared" si="30"/>
        <v/>
      </c>
      <c r="K470" s="105" t="str">
        <f>IF(ISBLANK($B470),"",MATCH($J470,SEFA!$K:$K,0))</f>
        <v/>
      </c>
      <c r="L470" s="105" t="str">
        <f>IF(ISBLANK($B470),"",MATCH($J470,'RECEIVED FROM NONSTATE'!$L:$L,0))</f>
        <v/>
      </c>
      <c r="M470" s="100" t="str">
        <f t="shared" si="31"/>
        <v/>
      </c>
    </row>
    <row r="471" spans="1:13">
      <c r="A471" s="118" t="str">
        <f t="shared" si="28"/>
        <v/>
      </c>
      <c r="B471" s="25"/>
      <c r="C471" s="105" t="str">
        <f>IF($B471&gt;0,VLOOKUP($B471,'ALN 070824'!$A:$C,2,FALSE),"")</f>
        <v/>
      </c>
      <c r="D471" s="24"/>
      <c r="E471" s="28"/>
      <c r="F471" s="26"/>
      <c r="G471" s="27"/>
      <c r="I471" s="100" t="str">
        <f t="shared" si="29"/>
        <v/>
      </c>
      <c r="J471" s="100" t="str">
        <f t="shared" si="30"/>
        <v/>
      </c>
      <c r="K471" s="105" t="str">
        <f>IF(ISBLANK($B471),"",MATCH($J471,SEFA!$K:$K,0))</f>
        <v/>
      </c>
      <c r="L471" s="105" t="str">
        <f>IF(ISBLANK($B471),"",MATCH($J471,'RECEIVED FROM NONSTATE'!$L:$L,0))</f>
        <v/>
      </c>
      <c r="M471" s="100" t="str">
        <f t="shared" si="31"/>
        <v/>
      </c>
    </row>
    <row r="472" spans="1:13">
      <c r="A472" s="118" t="str">
        <f t="shared" si="28"/>
        <v/>
      </c>
      <c r="B472" s="25"/>
      <c r="C472" s="105" t="str">
        <f>IF($B472&gt;0,VLOOKUP($B472,'ALN 070824'!$A:$C,2,FALSE),"")</f>
        <v/>
      </c>
      <c r="D472" s="24"/>
      <c r="E472" s="28"/>
      <c r="F472" s="26"/>
      <c r="G472" s="27"/>
      <c r="I472" s="100" t="str">
        <f t="shared" si="29"/>
        <v/>
      </c>
      <c r="J472" s="100" t="str">
        <f t="shared" si="30"/>
        <v/>
      </c>
      <c r="K472" s="105" t="str">
        <f>IF(ISBLANK($B472),"",MATCH($J472,SEFA!$K:$K,0))</f>
        <v/>
      </c>
      <c r="L472" s="105" t="str">
        <f>IF(ISBLANK($B472),"",MATCH($J472,'RECEIVED FROM NONSTATE'!$L:$L,0))</f>
        <v/>
      </c>
      <c r="M472" s="100" t="str">
        <f t="shared" si="31"/>
        <v/>
      </c>
    </row>
    <row r="473" spans="1:13">
      <c r="A473" s="118" t="str">
        <f t="shared" si="28"/>
        <v/>
      </c>
      <c r="B473" s="25"/>
      <c r="C473" s="105" t="str">
        <f>IF($B473&gt;0,VLOOKUP($B473,'ALN 070824'!$A:$C,2,FALSE),"")</f>
        <v/>
      </c>
      <c r="D473" s="24"/>
      <c r="E473" s="28"/>
      <c r="F473" s="26"/>
      <c r="G473" s="27"/>
      <c r="I473" s="100" t="str">
        <f t="shared" si="29"/>
        <v/>
      </c>
      <c r="J473" s="100" t="str">
        <f t="shared" si="30"/>
        <v/>
      </c>
      <c r="K473" s="105" t="str">
        <f>IF(ISBLANK($B473),"",MATCH($J473,SEFA!$K:$K,0))</f>
        <v/>
      </c>
      <c r="L473" s="105" t="str">
        <f>IF(ISBLANK($B473),"",MATCH($J473,'RECEIVED FROM NONSTATE'!$L:$L,0))</f>
        <v/>
      </c>
      <c r="M473" s="100" t="str">
        <f t="shared" si="31"/>
        <v/>
      </c>
    </row>
    <row r="474" spans="1:13">
      <c r="A474" s="118" t="str">
        <f t="shared" si="28"/>
        <v/>
      </c>
      <c r="B474" s="25"/>
      <c r="C474" s="105" t="str">
        <f>IF($B474&gt;0,VLOOKUP($B474,'ALN 070824'!$A:$C,2,FALSE),"")</f>
        <v/>
      </c>
      <c r="D474" s="24"/>
      <c r="E474" s="28"/>
      <c r="F474" s="26"/>
      <c r="G474" s="27"/>
      <c r="I474" s="100" t="str">
        <f t="shared" si="29"/>
        <v/>
      </c>
      <c r="J474" s="100" t="str">
        <f t="shared" si="30"/>
        <v/>
      </c>
      <c r="K474" s="105" t="str">
        <f>IF(ISBLANK($B474),"",MATCH($J474,SEFA!$K:$K,0))</f>
        <v/>
      </c>
      <c r="L474" s="105" t="str">
        <f>IF(ISBLANK($B474),"",MATCH($J474,'RECEIVED FROM NONSTATE'!$L:$L,0))</f>
        <v/>
      </c>
      <c r="M474" s="100" t="str">
        <f t="shared" si="31"/>
        <v/>
      </c>
    </row>
    <row r="475" spans="1:13">
      <c r="A475" s="118" t="str">
        <f t="shared" si="28"/>
        <v/>
      </c>
      <c r="B475" s="25"/>
      <c r="C475" s="105" t="str">
        <f>IF($B475&gt;0,VLOOKUP($B475,'ALN 070824'!$A:$C,2,FALSE),"")</f>
        <v/>
      </c>
      <c r="D475" s="24"/>
      <c r="E475" s="28"/>
      <c r="F475" s="26"/>
      <c r="G475" s="27"/>
      <c r="I475" s="100" t="str">
        <f t="shared" si="29"/>
        <v/>
      </c>
      <c r="J475" s="100" t="str">
        <f t="shared" si="30"/>
        <v/>
      </c>
      <c r="K475" s="105" t="str">
        <f>IF(ISBLANK($B475),"",MATCH($J475,SEFA!$K:$K,0))</f>
        <v/>
      </c>
      <c r="L475" s="105" t="str">
        <f>IF(ISBLANK($B475),"",MATCH($J475,'RECEIVED FROM NONSTATE'!$L:$L,0))</f>
        <v/>
      </c>
      <c r="M475" s="100" t="str">
        <f t="shared" si="31"/>
        <v/>
      </c>
    </row>
    <row r="476" spans="1:13">
      <c r="A476" s="118" t="str">
        <f t="shared" si="28"/>
        <v/>
      </c>
      <c r="B476" s="25"/>
      <c r="C476" s="105" t="str">
        <f>IF($B476&gt;0,VLOOKUP($B476,'ALN 070824'!$A:$C,2,FALSE),"")</f>
        <v/>
      </c>
      <c r="D476" s="24"/>
      <c r="E476" s="28"/>
      <c r="F476" s="26"/>
      <c r="G476" s="27"/>
      <c r="I476" s="100" t="str">
        <f t="shared" si="29"/>
        <v/>
      </c>
      <c r="J476" s="100" t="str">
        <f t="shared" si="30"/>
        <v/>
      </c>
      <c r="K476" s="105" t="str">
        <f>IF(ISBLANK($B476),"",MATCH($J476,SEFA!$K:$K,0))</f>
        <v/>
      </c>
      <c r="L476" s="105" t="str">
        <f>IF(ISBLANK($B476),"",MATCH($J476,'RECEIVED FROM NONSTATE'!$L:$L,0))</f>
        <v/>
      </c>
      <c r="M476" s="100" t="str">
        <f t="shared" si="31"/>
        <v/>
      </c>
    </row>
    <row r="477" spans="1:13">
      <c r="A477" s="118" t="str">
        <f t="shared" si="28"/>
        <v/>
      </c>
      <c r="B477" s="25"/>
      <c r="C477" s="105" t="str">
        <f>IF($B477&gt;0,VLOOKUP($B477,'ALN 070824'!$A:$C,2,FALSE),"")</f>
        <v/>
      </c>
      <c r="D477" s="24"/>
      <c r="E477" s="28"/>
      <c r="F477" s="26"/>
      <c r="G477" s="27"/>
      <c r="I477" s="100" t="str">
        <f t="shared" si="29"/>
        <v/>
      </c>
      <c r="J477" s="100" t="str">
        <f t="shared" si="30"/>
        <v/>
      </c>
      <c r="K477" s="105" t="str">
        <f>IF(ISBLANK($B477),"",MATCH($J477,SEFA!$K:$K,0))</f>
        <v/>
      </c>
      <c r="L477" s="105" t="str">
        <f>IF(ISBLANK($B477),"",MATCH($J477,'RECEIVED FROM NONSTATE'!$L:$L,0))</f>
        <v/>
      </c>
      <c r="M477" s="100" t="str">
        <f t="shared" si="31"/>
        <v/>
      </c>
    </row>
    <row r="478" spans="1:13">
      <c r="A478" s="118" t="str">
        <f t="shared" si="28"/>
        <v/>
      </c>
      <c r="B478" s="25"/>
      <c r="C478" s="105" t="str">
        <f>IF($B478&gt;0,VLOOKUP($B478,'ALN 070824'!$A:$C,2,FALSE),"")</f>
        <v/>
      </c>
      <c r="D478" s="24"/>
      <c r="E478" s="28"/>
      <c r="F478" s="26"/>
      <c r="G478" s="27"/>
      <c r="I478" s="100" t="str">
        <f t="shared" si="29"/>
        <v/>
      </c>
      <c r="J478" s="100" t="str">
        <f t="shared" si="30"/>
        <v/>
      </c>
      <c r="K478" s="105" t="str">
        <f>IF(ISBLANK($B478),"",MATCH($J478,SEFA!$K:$K,0))</f>
        <v/>
      </c>
      <c r="L478" s="105" t="str">
        <f>IF(ISBLANK($B478),"",MATCH($J478,'RECEIVED FROM NONSTATE'!$L:$L,0))</f>
        <v/>
      </c>
      <c r="M478" s="100" t="str">
        <f t="shared" si="31"/>
        <v/>
      </c>
    </row>
    <row r="479" spans="1:13">
      <c r="A479" s="118" t="str">
        <f t="shared" si="28"/>
        <v/>
      </c>
      <c r="B479" s="25"/>
      <c r="C479" s="105" t="str">
        <f>IF($B479&gt;0,VLOOKUP($B479,'ALN 070824'!$A:$C,2,FALSE),"")</f>
        <v/>
      </c>
      <c r="D479" s="24"/>
      <c r="E479" s="28"/>
      <c r="F479" s="26"/>
      <c r="G479" s="27"/>
      <c r="I479" s="100" t="str">
        <f t="shared" si="29"/>
        <v/>
      </c>
      <c r="J479" s="100" t="str">
        <f t="shared" si="30"/>
        <v/>
      </c>
      <c r="K479" s="105" t="str">
        <f>IF(ISBLANK($B479),"",MATCH($J479,SEFA!$K:$K,0))</f>
        <v/>
      </c>
      <c r="L479" s="105" t="str">
        <f>IF(ISBLANK($B479),"",MATCH($J479,'RECEIVED FROM NONSTATE'!$L:$L,0))</f>
        <v/>
      </c>
      <c r="M479" s="100" t="str">
        <f t="shared" si="31"/>
        <v/>
      </c>
    </row>
    <row r="480" spans="1:13">
      <c r="A480" s="118" t="str">
        <f t="shared" si="28"/>
        <v/>
      </c>
      <c r="B480" s="25"/>
      <c r="C480" s="105" t="str">
        <f>IF($B480&gt;0,VLOOKUP($B480,'ALN 070824'!$A:$C,2,FALSE),"")</f>
        <v/>
      </c>
      <c r="D480" s="24"/>
      <c r="E480" s="28"/>
      <c r="F480" s="26"/>
      <c r="G480" s="27"/>
      <c r="I480" s="100" t="str">
        <f t="shared" si="29"/>
        <v/>
      </c>
      <c r="J480" s="100" t="str">
        <f t="shared" si="30"/>
        <v/>
      </c>
      <c r="K480" s="105" t="str">
        <f>IF(ISBLANK($B480),"",MATCH($J480,SEFA!$K:$K,0))</f>
        <v/>
      </c>
      <c r="L480" s="105" t="str">
        <f>IF(ISBLANK($B480),"",MATCH($J480,'RECEIVED FROM NONSTATE'!$L:$L,0))</f>
        <v/>
      </c>
      <c r="M480" s="100" t="str">
        <f t="shared" si="31"/>
        <v/>
      </c>
    </row>
    <row r="481" spans="1:13">
      <c r="A481" s="118" t="str">
        <f t="shared" si="28"/>
        <v/>
      </c>
      <c r="B481" s="25"/>
      <c r="C481" s="105" t="str">
        <f>IF($B481&gt;0,VLOOKUP($B481,'ALN 070824'!$A:$C,2,FALSE),"")</f>
        <v/>
      </c>
      <c r="D481" s="24"/>
      <c r="E481" s="28"/>
      <c r="F481" s="26"/>
      <c r="G481" s="27"/>
      <c r="I481" s="100" t="str">
        <f t="shared" si="29"/>
        <v/>
      </c>
      <c r="J481" s="100" t="str">
        <f t="shared" si="30"/>
        <v/>
      </c>
      <c r="K481" s="105" t="str">
        <f>IF(ISBLANK($B481),"",MATCH($J481,SEFA!$K:$K,0))</f>
        <v/>
      </c>
      <c r="L481" s="105" t="str">
        <f>IF(ISBLANK($B481),"",MATCH($J481,'RECEIVED FROM NONSTATE'!$L:$L,0))</f>
        <v/>
      </c>
      <c r="M481" s="100" t="str">
        <f t="shared" si="31"/>
        <v/>
      </c>
    </row>
    <row r="482" spans="1:13">
      <c r="A482" s="118" t="str">
        <f t="shared" si="28"/>
        <v/>
      </c>
      <c r="B482" s="25"/>
      <c r="C482" s="105" t="str">
        <f>IF($B482&gt;0,VLOOKUP($B482,'ALN 070824'!$A:$C,2,FALSE),"")</f>
        <v/>
      </c>
      <c r="D482" s="24"/>
      <c r="E482" s="28"/>
      <c r="F482" s="26"/>
      <c r="G482" s="27"/>
      <c r="I482" s="100" t="str">
        <f t="shared" si="29"/>
        <v/>
      </c>
      <c r="J482" s="100" t="str">
        <f t="shared" si="30"/>
        <v/>
      </c>
      <c r="K482" s="105" t="str">
        <f>IF(ISBLANK($B482),"",MATCH($J482,SEFA!$K:$K,0))</f>
        <v/>
      </c>
      <c r="L482" s="105" t="str">
        <f>IF(ISBLANK($B482),"",MATCH($J482,'RECEIVED FROM NONSTATE'!$L:$L,0))</f>
        <v/>
      </c>
      <c r="M482" s="100" t="str">
        <f t="shared" si="31"/>
        <v/>
      </c>
    </row>
    <row r="483" spans="1:13">
      <c r="A483" s="118" t="str">
        <f t="shared" si="28"/>
        <v/>
      </c>
      <c r="B483" s="25"/>
      <c r="C483" s="105" t="str">
        <f>IF($B483&gt;0,VLOOKUP($B483,'ALN 070824'!$A:$C,2,FALSE),"")</f>
        <v/>
      </c>
      <c r="D483" s="24"/>
      <c r="E483" s="28"/>
      <c r="F483" s="26"/>
      <c r="G483" s="27"/>
      <c r="I483" s="100" t="str">
        <f t="shared" si="29"/>
        <v/>
      </c>
      <c r="J483" s="100" t="str">
        <f t="shared" si="30"/>
        <v/>
      </c>
      <c r="K483" s="105" t="str">
        <f>IF(ISBLANK($B483),"",MATCH($J483,SEFA!$K:$K,0))</f>
        <v/>
      </c>
      <c r="L483" s="105" t="str">
        <f>IF(ISBLANK($B483),"",MATCH($J483,'RECEIVED FROM NONSTATE'!$L:$L,0))</f>
        <v/>
      </c>
      <c r="M483" s="100" t="str">
        <f t="shared" si="31"/>
        <v/>
      </c>
    </row>
    <row r="484" spans="1:13">
      <c r="A484" s="118" t="str">
        <f t="shared" si="28"/>
        <v/>
      </c>
      <c r="B484" s="25"/>
      <c r="C484" s="105" t="str">
        <f>IF($B484&gt;0,VLOOKUP($B484,'ALN 070824'!$A:$C,2,FALSE),"")</f>
        <v/>
      </c>
      <c r="D484" s="24"/>
      <c r="E484" s="28"/>
      <c r="F484" s="26"/>
      <c r="G484" s="27"/>
      <c r="I484" s="100" t="str">
        <f t="shared" si="29"/>
        <v/>
      </c>
      <c r="J484" s="100" t="str">
        <f t="shared" si="30"/>
        <v/>
      </c>
      <c r="K484" s="105" t="str">
        <f>IF(ISBLANK($B484),"",MATCH($J484,SEFA!$K:$K,0))</f>
        <v/>
      </c>
      <c r="L484" s="105" t="str">
        <f>IF(ISBLANK($B484),"",MATCH($J484,'RECEIVED FROM NONSTATE'!$L:$L,0))</f>
        <v/>
      </c>
      <c r="M484" s="100" t="str">
        <f t="shared" si="31"/>
        <v/>
      </c>
    </row>
    <row r="485" spans="1:13">
      <c r="A485" s="118" t="str">
        <f t="shared" si="28"/>
        <v/>
      </c>
      <c r="B485" s="25"/>
      <c r="C485" s="105" t="str">
        <f>IF($B485&gt;0,VLOOKUP($B485,'ALN 070824'!$A:$C,2,FALSE),"")</f>
        <v/>
      </c>
      <c r="D485" s="24"/>
      <c r="E485" s="28"/>
      <c r="F485" s="26"/>
      <c r="G485" s="27"/>
      <c r="I485" s="100" t="str">
        <f t="shared" si="29"/>
        <v/>
      </c>
      <c r="J485" s="100" t="str">
        <f t="shared" si="30"/>
        <v/>
      </c>
      <c r="K485" s="105" t="str">
        <f>IF(ISBLANK($B485),"",MATCH($J485,SEFA!$K:$K,0))</f>
        <v/>
      </c>
      <c r="L485" s="105" t="str">
        <f>IF(ISBLANK($B485),"",MATCH($J485,'RECEIVED FROM NONSTATE'!$L:$L,0))</f>
        <v/>
      </c>
      <c r="M485" s="100" t="str">
        <f t="shared" si="31"/>
        <v/>
      </c>
    </row>
    <row r="486" spans="1:13">
      <c r="A486" s="118" t="str">
        <f t="shared" si="28"/>
        <v/>
      </c>
      <c r="B486" s="25"/>
      <c r="C486" s="105" t="str">
        <f>IF($B486&gt;0,VLOOKUP($B486,'ALN 070824'!$A:$C,2,FALSE),"")</f>
        <v/>
      </c>
      <c r="D486" s="24"/>
      <c r="E486" s="28"/>
      <c r="F486" s="26"/>
      <c r="G486" s="27"/>
      <c r="I486" s="100" t="str">
        <f t="shared" si="29"/>
        <v/>
      </c>
      <c r="J486" s="100" t="str">
        <f t="shared" si="30"/>
        <v/>
      </c>
      <c r="K486" s="105" t="str">
        <f>IF(ISBLANK($B486),"",MATCH($J486,SEFA!$K:$K,0))</f>
        <v/>
      </c>
      <c r="L486" s="105" t="str">
        <f>IF(ISBLANK($B486),"",MATCH($J486,'RECEIVED FROM NONSTATE'!$L:$L,0))</f>
        <v/>
      </c>
      <c r="M486" s="100" t="str">
        <f t="shared" si="31"/>
        <v/>
      </c>
    </row>
    <row r="487" spans="1:13">
      <c r="A487" s="118" t="str">
        <f t="shared" si="28"/>
        <v/>
      </c>
      <c r="B487" s="25"/>
      <c r="C487" s="105" t="str">
        <f>IF($B487&gt;0,VLOOKUP($B487,'ALN 070824'!$A:$C,2,FALSE),"")</f>
        <v/>
      </c>
      <c r="D487" s="24"/>
      <c r="E487" s="28"/>
      <c r="F487" s="26"/>
      <c r="G487" s="27"/>
      <c r="I487" s="100" t="str">
        <f t="shared" si="29"/>
        <v/>
      </c>
      <c r="J487" s="100" t="str">
        <f t="shared" si="30"/>
        <v/>
      </c>
      <c r="K487" s="105" t="str">
        <f>IF(ISBLANK($B487),"",MATCH($J487,SEFA!$K:$K,0))</f>
        <v/>
      </c>
      <c r="L487" s="105" t="str">
        <f>IF(ISBLANK($B487),"",MATCH($J487,'RECEIVED FROM NONSTATE'!$L:$L,0))</f>
        <v/>
      </c>
      <c r="M487" s="100" t="str">
        <f t="shared" si="31"/>
        <v/>
      </c>
    </row>
    <row r="488" spans="1:13">
      <c r="A488" s="118" t="str">
        <f t="shared" si="28"/>
        <v/>
      </c>
      <c r="B488" s="25"/>
      <c r="C488" s="105" t="str">
        <f>IF($B488&gt;0,VLOOKUP($B488,'ALN 070824'!$A:$C,2,FALSE),"")</f>
        <v/>
      </c>
      <c r="D488" s="24"/>
      <c r="E488" s="28"/>
      <c r="F488" s="26"/>
      <c r="G488" s="27"/>
      <c r="I488" s="100" t="str">
        <f t="shared" si="29"/>
        <v/>
      </c>
      <c r="J488" s="100" t="str">
        <f t="shared" si="30"/>
        <v/>
      </c>
      <c r="K488" s="105" t="str">
        <f>IF(ISBLANK($B488),"",MATCH($J488,SEFA!$K:$K,0))</f>
        <v/>
      </c>
      <c r="L488" s="105" t="str">
        <f>IF(ISBLANK($B488),"",MATCH($J488,'RECEIVED FROM NONSTATE'!$L:$L,0))</f>
        <v/>
      </c>
      <c r="M488" s="100" t="str">
        <f t="shared" si="31"/>
        <v/>
      </c>
    </row>
    <row r="489" spans="1:13">
      <c r="A489" s="118" t="str">
        <f t="shared" si="28"/>
        <v/>
      </c>
      <c r="B489" s="25"/>
      <c r="C489" s="105" t="str">
        <f>IF($B489&gt;0,VLOOKUP($B489,'ALN 070824'!$A:$C,2,FALSE),"")</f>
        <v/>
      </c>
      <c r="D489" s="24"/>
      <c r="E489" s="28"/>
      <c r="F489" s="26"/>
      <c r="G489" s="27"/>
      <c r="I489" s="100" t="str">
        <f t="shared" si="29"/>
        <v/>
      </c>
      <c r="J489" s="100" t="str">
        <f t="shared" si="30"/>
        <v/>
      </c>
      <c r="K489" s="105" t="str">
        <f>IF(ISBLANK($B489),"",MATCH($J489,SEFA!$K:$K,0))</f>
        <v/>
      </c>
      <c r="L489" s="105" t="str">
        <f>IF(ISBLANK($B489),"",MATCH($J489,'RECEIVED FROM NONSTATE'!$L:$L,0))</f>
        <v/>
      </c>
      <c r="M489" s="100" t="str">
        <f t="shared" si="31"/>
        <v/>
      </c>
    </row>
    <row r="490" spans="1:13">
      <c r="A490" s="118" t="str">
        <f t="shared" si="28"/>
        <v/>
      </c>
      <c r="B490" s="25"/>
      <c r="C490" s="105" t="str">
        <f>IF($B490&gt;0,VLOOKUP($B490,'ALN 070824'!$A:$C,2,FALSE),"")</f>
        <v/>
      </c>
      <c r="D490" s="24"/>
      <c r="E490" s="28"/>
      <c r="F490" s="26"/>
      <c r="G490" s="27"/>
      <c r="I490" s="100" t="str">
        <f t="shared" si="29"/>
        <v/>
      </c>
      <c r="J490" s="100" t="str">
        <f t="shared" si="30"/>
        <v/>
      </c>
      <c r="K490" s="105" t="str">
        <f>IF(ISBLANK($B490),"",MATCH($J490,SEFA!$K:$K,0))</f>
        <v/>
      </c>
      <c r="L490" s="105" t="str">
        <f>IF(ISBLANK($B490),"",MATCH($J490,'RECEIVED FROM NONSTATE'!$L:$L,0))</f>
        <v/>
      </c>
      <c r="M490" s="100" t="str">
        <f t="shared" si="31"/>
        <v/>
      </c>
    </row>
    <row r="491" spans="1:13">
      <c r="A491" s="118" t="str">
        <f t="shared" si="28"/>
        <v/>
      </c>
      <c r="B491" s="25"/>
      <c r="C491" s="105" t="str">
        <f>IF($B491&gt;0,VLOOKUP($B491,'ALN 070824'!$A:$C,2,FALSE),"")</f>
        <v/>
      </c>
      <c r="D491" s="24"/>
      <c r="E491" s="28"/>
      <c r="F491" s="26"/>
      <c r="G491" s="27"/>
      <c r="I491" s="100" t="str">
        <f t="shared" si="29"/>
        <v/>
      </c>
      <c r="J491" s="100" t="str">
        <f t="shared" si="30"/>
        <v/>
      </c>
      <c r="K491" s="105" t="str">
        <f>IF(ISBLANK($B491),"",MATCH($J491,SEFA!$K:$K,0))</f>
        <v/>
      </c>
      <c r="L491" s="105" t="str">
        <f>IF(ISBLANK($B491),"",MATCH($J491,'RECEIVED FROM NONSTATE'!$L:$L,0))</f>
        <v/>
      </c>
      <c r="M491" s="100" t="str">
        <f t="shared" si="31"/>
        <v/>
      </c>
    </row>
    <row r="492" spans="1:13">
      <c r="A492" s="118" t="str">
        <f t="shared" si="28"/>
        <v/>
      </c>
      <c r="B492" s="25"/>
      <c r="C492" s="105" t="str">
        <f>IF($B492&gt;0,VLOOKUP($B492,'ALN 070824'!$A:$C,2,FALSE),"")</f>
        <v/>
      </c>
      <c r="D492" s="24"/>
      <c r="E492" s="28"/>
      <c r="F492" s="26"/>
      <c r="G492" s="27"/>
      <c r="I492" s="100" t="str">
        <f t="shared" si="29"/>
        <v/>
      </c>
      <c r="J492" s="100" t="str">
        <f t="shared" si="30"/>
        <v/>
      </c>
      <c r="K492" s="105" t="str">
        <f>IF(ISBLANK($B492),"",MATCH($J492,SEFA!$K:$K,0))</f>
        <v/>
      </c>
      <c r="L492" s="105" t="str">
        <f>IF(ISBLANK($B492),"",MATCH($J492,'RECEIVED FROM NONSTATE'!$L:$L,0))</f>
        <v/>
      </c>
      <c r="M492" s="100" t="str">
        <f t="shared" si="31"/>
        <v/>
      </c>
    </row>
    <row r="493" spans="1:13">
      <c r="A493" s="118" t="str">
        <f t="shared" si="28"/>
        <v/>
      </c>
      <c r="B493" s="25"/>
      <c r="C493" s="105" t="str">
        <f>IF($B493&gt;0,VLOOKUP($B493,'ALN 070824'!$A:$C,2,FALSE),"")</f>
        <v/>
      </c>
      <c r="D493" s="24"/>
      <c r="E493" s="28"/>
      <c r="F493" s="26"/>
      <c r="G493" s="27"/>
      <c r="I493" s="100" t="str">
        <f t="shared" si="29"/>
        <v/>
      </c>
      <c r="J493" s="100" t="str">
        <f t="shared" si="30"/>
        <v/>
      </c>
      <c r="K493" s="105" t="str">
        <f>IF(ISBLANK($B493),"",MATCH($J493,SEFA!$K:$K,0))</f>
        <v/>
      </c>
      <c r="L493" s="105" t="str">
        <f>IF(ISBLANK($B493),"",MATCH($J493,'RECEIVED FROM NONSTATE'!$L:$L,0))</f>
        <v/>
      </c>
      <c r="M493" s="100" t="str">
        <f t="shared" si="31"/>
        <v/>
      </c>
    </row>
    <row r="494" spans="1:13">
      <c r="A494" s="118" t="str">
        <f t="shared" si="28"/>
        <v/>
      </c>
      <c r="B494" s="25"/>
      <c r="C494" s="105" t="str">
        <f>IF($B494&gt;0,VLOOKUP($B494,'ALN 070824'!$A:$C,2,FALSE),"")</f>
        <v/>
      </c>
      <c r="D494" s="24"/>
      <c r="E494" s="28"/>
      <c r="F494" s="26"/>
      <c r="G494" s="27"/>
      <c r="I494" s="100" t="str">
        <f t="shared" si="29"/>
        <v/>
      </c>
      <c r="J494" s="100" t="str">
        <f t="shared" si="30"/>
        <v/>
      </c>
      <c r="K494" s="105" t="str">
        <f>IF(ISBLANK($B494),"",MATCH($J494,SEFA!$K:$K,0))</f>
        <v/>
      </c>
      <c r="L494" s="105" t="str">
        <f>IF(ISBLANK($B494),"",MATCH($J494,'RECEIVED FROM NONSTATE'!$L:$L,0))</f>
        <v/>
      </c>
      <c r="M494" s="100" t="str">
        <f t="shared" si="31"/>
        <v/>
      </c>
    </row>
    <row r="495" spans="1:13">
      <c r="A495" s="118" t="str">
        <f t="shared" si="28"/>
        <v/>
      </c>
      <c r="B495" s="25"/>
      <c r="C495" s="105" t="str">
        <f>IF($B495&gt;0,VLOOKUP($B495,'ALN 070824'!$A:$C,2,FALSE),"")</f>
        <v/>
      </c>
      <c r="D495" s="24"/>
      <c r="E495" s="28"/>
      <c r="F495" s="26"/>
      <c r="G495" s="27"/>
      <c r="I495" s="100" t="str">
        <f t="shared" si="29"/>
        <v/>
      </c>
      <c r="J495" s="100" t="str">
        <f t="shared" si="30"/>
        <v/>
      </c>
      <c r="K495" s="105" t="str">
        <f>IF(ISBLANK($B495),"",MATCH($J495,SEFA!$K:$K,0))</f>
        <v/>
      </c>
      <c r="L495" s="105" t="str">
        <f>IF(ISBLANK($B495),"",MATCH($J495,'RECEIVED FROM NONSTATE'!$L:$L,0))</f>
        <v/>
      </c>
      <c r="M495" s="100" t="str">
        <f t="shared" si="31"/>
        <v/>
      </c>
    </row>
    <row r="496" spans="1:13">
      <c r="A496" s="118" t="str">
        <f t="shared" si="28"/>
        <v/>
      </c>
      <c r="B496" s="25"/>
      <c r="C496" s="105" t="str">
        <f>IF($B496&gt;0,VLOOKUP($B496,'ALN 070824'!$A:$C,2,FALSE),"")</f>
        <v/>
      </c>
      <c r="D496" s="24"/>
      <c r="E496" s="28"/>
      <c r="F496" s="26"/>
      <c r="G496" s="27"/>
      <c r="I496" s="100" t="str">
        <f t="shared" si="29"/>
        <v/>
      </c>
      <c r="J496" s="100" t="str">
        <f t="shared" si="30"/>
        <v/>
      </c>
      <c r="K496" s="105" t="str">
        <f>IF(ISBLANK($B496),"",MATCH($J496,SEFA!$K:$K,0))</f>
        <v/>
      </c>
      <c r="L496" s="105" t="str">
        <f>IF(ISBLANK($B496),"",MATCH($J496,'RECEIVED FROM NONSTATE'!$L:$L,0))</f>
        <v/>
      </c>
      <c r="M496" s="100" t="str">
        <f t="shared" si="31"/>
        <v/>
      </c>
    </row>
    <row r="497" spans="1:13">
      <c r="A497" s="118" t="str">
        <f t="shared" si="28"/>
        <v/>
      </c>
      <c r="B497" s="25"/>
      <c r="C497" s="105" t="str">
        <f>IF($B497&gt;0,VLOOKUP($B497,'ALN 070824'!$A:$C,2,FALSE),"")</f>
        <v/>
      </c>
      <c r="D497" s="24"/>
      <c r="E497" s="28"/>
      <c r="F497" s="26"/>
      <c r="G497" s="27"/>
      <c r="I497" s="100" t="str">
        <f t="shared" si="29"/>
        <v/>
      </c>
      <c r="J497" s="100" t="str">
        <f t="shared" si="30"/>
        <v/>
      </c>
      <c r="K497" s="105" t="str">
        <f>IF(ISBLANK($B497),"",MATCH($J497,SEFA!$K:$K,0))</f>
        <v/>
      </c>
      <c r="L497" s="105" t="str">
        <f>IF(ISBLANK($B497),"",MATCH($J497,'RECEIVED FROM NONSTATE'!$L:$L,0))</f>
        <v/>
      </c>
      <c r="M497" s="100" t="str">
        <f t="shared" si="31"/>
        <v/>
      </c>
    </row>
    <row r="498" spans="1:13">
      <c r="A498" s="118" t="str">
        <f t="shared" si="28"/>
        <v/>
      </c>
      <c r="B498" s="25"/>
      <c r="C498" s="105" t="str">
        <f>IF($B498&gt;0,VLOOKUP($B498,'ALN 070824'!$A:$C,2,FALSE),"")</f>
        <v/>
      </c>
      <c r="D498" s="24"/>
      <c r="E498" s="28"/>
      <c r="F498" s="26"/>
      <c r="G498" s="27"/>
      <c r="I498" s="100" t="str">
        <f t="shared" si="29"/>
        <v/>
      </c>
      <c r="J498" s="100" t="str">
        <f t="shared" si="30"/>
        <v/>
      </c>
      <c r="K498" s="105" t="str">
        <f>IF(ISBLANK($B498),"",MATCH($J498,SEFA!$K:$K,0))</f>
        <v/>
      </c>
      <c r="L498" s="105" t="str">
        <f>IF(ISBLANK($B498),"",MATCH($J498,'RECEIVED FROM NONSTATE'!$L:$L,0))</f>
        <v/>
      </c>
      <c r="M498" s="100" t="str">
        <f t="shared" si="31"/>
        <v/>
      </c>
    </row>
    <row r="499" spans="1:13">
      <c r="A499" s="118" t="str">
        <f t="shared" si="28"/>
        <v/>
      </c>
      <c r="B499" s="25"/>
      <c r="C499" s="105" t="str">
        <f>IF($B499&gt;0,VLOOKUP($B499,'ALN 070824'!$A:$C,2,FALSE),"")</f>
        <v/>
      </c>
      <c r="D499" s="24"/>
      <c r="E499" s="28"/>
      <c r="F499" s="26"/>
      <c r="G499" s="27"/>
      <c r="I499" s="100" t="str">
        <f t="shared" si="29"/>
        <v/>
      </c>
      <c r="J499" s="100" t="str">
        <f t="shared" si="30"/>
        <v/>
      </c>
      <c r="K499" s="105" t="str">
        <f>IF(ISBLANK($B499),"",MATCH($J499,SEFA!$K:$K,0))</f>
        <v/>
      </c>
      <c r="L499" s="105" t="str">
        <f>IF(ISBLANK($B499),"",MATCH($J499,'RECEIVED FROM NONSTATE'!$L:$L,0))</f>
        <v/>
      </c>
      <c r="M499" s="100" t="str">
        <f t="shared" si="31"/>
        <v/>
      </c>
    </row>
    <row r="500" spans="1:13">
      <c r="A500" s="118" t="str">
        <f t="shared" si="28"/>
        <v/>
      </c>
      <c r="B500" s="25"/>
      <c r="C500" s="105" t="str">
        <f>IF($B500&gt;0,VLOOKUP($B500,'ALN 070824'!$A:$C,2,FALSE),"")</f>
        <v/>
      </c>
      <c r="D500" s="24"/>
      <c r="E500" s="28"/>
      <c r="F500" s="26"/>
      <c r="G500" s="27"/>
      <c r="I500" s="100" t="str">
        <f t="shared" si="29"/>
        <v/>
      </c>
      <c r="J500" s="100" t="str">
        <f t="shared" si="30"/>
        <v/>
      </c>
      <c r="K500" s="105" t="str">
        <f>IF(ISBLANK($B500),"",MATCH($J500,SEFA!$K:$K,0))</f>
        <v/>
      </c>
      <c r="L500" s="105" t="str">
        <f>IF(ISBLANK($B500),"",MATCH($J500,'RECEIVED FROM NONSTATE'!$L:$L,0))</f>
        <v/>
      </c>
      <c r="M500" s="100" t="str">
        <f t="shared" si="31"/>
        <v/>
      </c>
    </row>
    <row r="501" spans="1:13">
      <c r="A501" s="118" t="str">
        <f t="shared" si="28"/>
        <v/>
      </c>
      <c r="B501" s="25"/>
      <c r="C501" s="105" t="str">
        <f>IF($B501&gt;0,VLOOKUP($B501,'ALN 070824'!$A:$C,2,FALSE),"")</f>
        <v/>
      </c>
      <c r="D501" s="24"/>
      <c r="E501" s="28"/>
      <c r="F501" s="26"/>
      <c r="G501" s="27"/>
      <c r="I501" s="100" t="str">
        <f t="shared" si="29"/>
        <v/>
      </c>
      <c r="J501" s="100" t="str">
        <f t="shared" si="30"/>
        <v/>
      </c>
      <c r="K501" s="105" t="str">
        <f>IF(ISBLANK($B501),"",MATCH($J501,SEFA!$K:$K,0))</f>
        <v/>
      </c>
      <c r="L501" s="105" t="str">
        <f>IF(ISBLANK($B501),"",MATCH($J501,'RECEIVED FROM NONSTATE'!$L:$L,0))</f>
        <v/>
      </c>
      <c r="M501" s="100" t="str">
        <f t="shared" si="31"/>
        <v/>
      </c>
    </row>
    <row r="502" spans="1:13">
      <c r="A502" s="118" t="str">
        <f t="shared" si="28"/>
        <v/>
      </c>
      <c r="B502" s="25"/>
      <c r="C502" s="105" t="str">
        <f>IF($B502&gt;0,VLOOKUP($B502,'ALN 070824'!$A:$C,2,FALSE),"")</f>
        <v/>
      </c>
      <c r="D502" s="24"/>
      <c r="E502" s="28"/>
      <c r="F502" s="26"/>
      <c r="G502" s="27"/>
      <c r="I502" s="100" t="str">
        <f t="shared" si="29"/>
        <v/>
      </c>
      <c r="J502" s="100" t="str">
        <f t="shared" si="30"/>
        <v/>
      </c>
      <c r="K502" s="105" t="str">
        <f>IF(ISBLANK($B502),"",MATCH($J502,SEFA!$K:$K,0))</f>
        <v/>
      </c>
      <c r="L502" s="105" t="str">
        <f>IF(ISBLANK($B502),"",MATCH($J502,'RECEIVED FROM NONSTATE'!$L:$L,0))</f>
        <v/>
      </c>
      <c r="M502" s="100" t="str">
        <f t="shared" si="31"/>
        <v/>
      </c>
    </row>
    <row r="503" spans="1:13">
      <c r="A503" s="118" t="str">
        <f t="shared" si="28"/>
        <v/>
      </c>
      <c r="B503" s="25"/>
      <c r="C503" s="105" t="str">
        <f>IF($B503&gt;0,VLOOKUP($B503,'ALN 070824'!$A:$C,2,FALSE),"")</f>
        <v/>
      </c>
      <c r="D503" s="24"/>
      <c r="E503" s="28"/>
      <c r="F503" s="26"/>
      <c r="G503" s="27"/>
      <c r="I503" s="100" t="str">
        <f t="shared" si="29"/>
        <v/>
      </c>
      <c r="J503" s="100" t="str">
        <f t="shared" si="30"/>
        <v/>
      </c>
      <c r="K503" s="105" t="str">
        <f>IF(ISBLANK($B503),"",MATCH($J503,SEFA!$K:$K,0))</f>
        <v/>
      </c>
      <c r="L503" s="105" t="str">
        <f>IF(ISBLANK($B503),"",MATCH($J503,'RECEIVED FROM NONSTATE'!$L:$L,0))</f>
        <v/>
      </c>
      <c r="M503" s="100" t="str">
        <f t="shared" si="31"/>
        <v/>
      </c>
    </row>
    <row r="504" spans="1:13">
      <c r="A504" s="118" t="str">
        <f t="shared" si="28"/>
        <v/>
      </c>
      <c r="B504" s="25"/>
      <c r="C504" s="105" t="str">
        <f>IF($B504&gt;0,VLOOKUP($B504,'ALN 070824'!$A:$C,2,FALSE),"")</f>
        <v/>
      </c>
      <c r="D504" s="24"/>
      <c r="E504" s="28"/>
      <c r="F504" s="26"/>
      <c r="G504" s="27"/>
      <c r="I504" s="100" t="str">
        <f t="shared" si="29"/>
        <v/>
      </c>
      <c r="J504" s="100" t="str">
        <f t="shared" si="30"/>
        <v/>
      </c>
      <c r="K504" s="105" t="str">
        <f>IF(ISBLANK($B504),"",MATCH($J504,SEFA!$K:$K,0))</f>
        <v/>
      </c>
      <c r="L504" s="105" t="str">
        <f>IF(ISBLANK($B504),"",MATCH($J504,'RECEIVED FROM NONSTATE'!$L:$L,0))</f>
        <v/>
      </c>
      <c r="M504" s="100" t="str">
        <f t="shared" si="31"/>
        <v/>
      </c>
    </row>
    <row r="505" spans="1:13">
      <c r="A505" s="118" t="str">
        <f t="shared" si="28"/>
        <v/>
      </c>
      <c r="B505" s="25"/>
      <c r="C505" s="105" t="str">
        <f>IF($B505&gt;0,VLOOKUP($B505,'ALN 070824'!$A:$C,2,FALSE),"")</f>
        <v/>
      </c>
      <c r="D505" s="24"/>
      <c r="E505" s="28"/>
      <c r="F505" s="26"/>
      <c r="G505" s="27"/>
      <c r="I505" s="100" t="str">
        <f t="shared" si="29"/>
        <v/>
      </c>
      <c r="J505" s="100" t="str">
        <f t="shared" si="30"/>
        <v/>
      </c>
      <c r="K505" s="105" t="str">
        <f>IF(ISBLANK($B505),"",MATCH($J505,SEFA!$K:$K,0))</f>
        <v/>
      </c>
      <c r="L505" s="105" t="str">
        <f>IF(ISBLANK($B505),"",MATCH($J505,'RECEIVED FROM NONSTATE'!$L:$L,0))</f>
        <v/>
      </c>
      <c r="M505" s="100" t="str">
        <f t="shared" si="31"/>
        <v/>
      </c>
    </row>
    <row r="506" spans="1:13">
      <c r="A506" s="118" t="str">
        <f t="shared" si="28"/>
        <v/>
      </c>
      <c r="B506" s="25"/>
      <c r="C506" s="105" t="str">
        <f>IF($B506&gt;0,VLOOKUP($B506,'ALN 070824'!$A:$C,2,FALSE),"")</f>
        <v/>
      </c>
      <c r="D506" s="24"/>
      <c r="E506" s="28"/>
      <c r="F506" s="26"/>
      <c r="G506" s="27"/>
      <c r="I506" s="100" t="str">
        <f t="shared" si="29"/>
        <v/>
      </c>
      <c r="J506" s="100" t="str">
        <f t="shared" si="30"/>
        <v/>
      </c>
      <c r="K506" s="105" t="str">
        <f>IF(ISBLANK($B506),"",MATCH($J506,SEFA!$K:$K,0))</f>
        <v/>
      </c>
      <c r="L506" s="105" t="str">
        <f>IF(ISBLANK($B506),"",MATCH($J506,'RECEIVED FROM NONSTATE'!$L:$L,0))</f>
        <v/>
      </c>
      <c r="M506" s="100" t="str">
        <f t="shared" si="31"/>
        <v/>
      </c>
    </row>
    <row r="507" spans="1:13">
      <c r="A507" s="118" t="str">
        <f t="shared" si="28"/>
        <v/>
      </c>
      <c r="B507" s="25"/>
      <c r="C507" s="105" t="str">
        <f>IF($B507&gt;0,VLOOKUP($B507,'ALN 070824'!$A:$C,2,FALSE),"")</f>
        <v/>
      </c>
      <c r="D507" s="24"/>
      <c r="E507" s="28"/>
      <c r="F507" s="26"/>
      <c r="G507" s="27"/>
      <c r="I507" s="100" t="str">
        <f t="shared" si="29"/>
        <v/>
      </c>
      <c r="J507" s="100" t="str">
        <f t="shared" si="30"/>
        <v/>
      </c>
      <c r="K507" s="105" t="str">
        <f>IF(ISBLANK($B507),"",MATCH($J507,SEFA!$K:$K,0))</f>
        <v/>
      </c>
      <c r="L507" s="105" t="str">
        <f>IF(ISBLANK($B507),"",MATCH($J507,'RECEIVED FROM NONSTATE'!$L:$L,0))</f>
        <v/>
      </c>
      <c r="M507" s="100" t="str">
        <f t="shared" si="31"/>
        <v/>
      </c>
    </row>
    <row r="508" spans="1:13">
      <c r="A508" s="118" t="str">
        <f t="shared" si="28"/>
        <v/>
      </c>
      <c r="B508" s="25"/>
      <c r="C508" s="105" t="str">
        <f>IF($B508&gt;0,VLOOKUP($B508,'ALN 070824'!$A:$C,2,FALSE),"")</f>
        <v/>
      </c>
      <c r="D508" s="24"/>
      <c r="E508" s="28"/>
      <c r="F508" s="26"/>
      <c r="G508" s="27"/>
      <c r="I508" s="100" t="str">
        <f t="shared" si="29"/>
        <v/>
      </c>
      <c r="J508" s="100" t="str">
        <f t="shared" si="30"/>
        <v/>
      </c>
      <c r="K508" s="105" t="str">
        <f>IF(ISBLANK($B508),"",MATCH($J508,SEFA!$K:$K,0))</f>
        <v/>
      </c>
      <c r="L508" s="105" t="str">
        <f>IF(ISBLANK($B508),"",MATCH($J508,'RECEIVED FROM NONSTATE'!$L:$L,0))</f>
        <v/>
      </c>
      <c r="M508" s="100" t="str">
        <f t="shared" si="31"/>
        <v/>
      </c>
    </row>
    <row r="509" spans="1:13">
      <c r="A509" s="118" t="str">
        <f t="shared" si="28"/>
        <v/>
      </c>
      <c r="B509" s="25"/>
      <c r="C509" s="105" t="str">
        <f>IF($B509&gt;0,VLOOKUP($B509,'ALN 070824'!$A:$C,2,FALSE),"")</f>
        <v/>
      </c>
      <c r="D509" s="24"/>
      <c r="E509" s="28"/>
      <c r="F509" s="26"/>
      <c r="G509" s="27"/>
      <c r="I509" s="100" t="str">
        <f t="shared" si="29"/>
        <v/>
      </c>
      <c r="J509" s="100" t="str">
        <f t="shared" si="30"/>
        <v/>
      </c>
      <c r="K509" s="105" t="str">
        <f>IF(ISBLANK($B509),"",MATCH($J509,SEFA!$K:$K,0))</f>
        <v/>
      </c>
      <c r="L509" s="105" t="str">
        <f>IF(ISBLANK($B509),"",MATCH($J509,'RECEIVED FROM NONSTATE'!$L:$L,0))</f>
        <v/>
      </c>
      <c r="M509" s="100" t="str">
        <f t="shared" si="31"/>
        <v/>
      </c>
    </row>
    <row r="510" spans="1:13">
      <c r="A510" s="118" t="str">
        <f t="shared" si="28"/>
        <v/>
      </c>
      <c r="B510" s="25"/>
      <c r="C510" s="105" t="str">
        <f>IF($B510&gt;0,VLOOKUP($B510,'ALN 070824'!$A:$C,2,FALSE),"")</f>
        <v/>
      </c>
      <c r="D510" s="24"/>
      <c r="E510" s="28"/>
      <c r="F510" s="26"/>
      <c r="G510" s="27"/>
      <c r="I510" s="100" t="str">
        <f t="shared" si="29"/>
        <v/>
      </c>
      <c r="J510" s="100" t="str">
        <f t="shared" si="30"/>
        <v/>
      </c>
      <c r="K510" s="105" t="str">
        <f>IF(ISBLANK($B510),"",MATCH($J510,SEFA!$K:$K,0))</f>
        <v/>
      </c>
      <c r="L510" s="105" t="str">
        <f>IF(ISBLANK($B510),"",MATCH($J510,'RECEIVED FROM NONSTATE'!$L:$L,0))</f>
        <v/>
      </c>
      <c r="M510" s="100" t="str">
        <f t="shared" si="31"/>
        <v/>
      </c>
    </row>
    <row r="511" spans="1:13">
      <c r="A511" s="118" t="str">
        <f t="shared" si="28"/>
        <v/>
      </c>
      <c r="B511" s="25"/>
      <c r="C511" s="105" t="str">
        <f>IF($B511&gt;0,VLOOKUP($B511,'ALN 070824'!$A:$C,2,FALSE),"")</f>
        <v/>
      </c>
      <c r="D511" s="24"/>
      <c r="E511" s="28"/>
      <c r="F511" s="26"/>
      <c r="G511" s="27"/>
      <c r="I511" s="100" t="str">
        <f t="shared" si="29"/>
        <v/>
      </c>
      <c r="J511" s="100" t="str">
        <f t="shared" si="30"/>
        <v/>
      </c>
      <c r="K511" s="105" t="str">
        <f>IF(ISBLANK($B511),"",MATCH($J511,SEFA!$K:$K,0))</f>
        <v/>
      </c>
      <c r="L511" s="105" t="str">
        <f>IF(ISBLANK($B511),"",MATCH($J511,'RECEIVED FROM NONSTATE'!$L:$L,0))</f>
        <v/>
      </c>
      <c r="M511" s="100" t="str">
        <f t="shared" si="31"/>
        <v/>
      </c>
    </row>
    <row r="512" spans="1:13">
      <c r="A512" s="118" t="str">
        <f t="shared" si="28"/>
        <v/>
      </c>
      <c r="B512" s="25"/>
      <c r="C512" s="105" t="str">
        <f>IF($B512&gt;0,VLOOKUP($B512,'ALN 070824'!$A:$C,2,FALSE),"")</f>
        <v/>
      </c>
      <c r="D512" s="24"/>
      <c r="E512" s="28"/>
      <c r="F512" s="26"/>
      <c r="G512" s="27"/>
      <c r="I512" s="100" t="str">
        <f t="shared" si="29"/>
        <v/>
      </c>
      <c r="J512" s="100" t="str">
        <f t="shared" si="30"/>
        <v/>
      </c>
      <c r="K512" s="105" t="str">
        <f>IF(ISBLANK($B512),"",MATCH($J512,SEFA!$K:$K,0))</f>
        <v/>
      </c>
      <c r="L512" s="105" t="str">
        <f>IF(ISBLANK($B512),"",MATCH($J512,'RECEIVED FROM NONSTATE'!$L:$L,0))</f>
        <v/>
      </c>
      <c r="M512" s="100" t="str">
        <f t="shared" si="31"/>
        <v/>
      </c>
    </row>
    <row r="513" spans="1:13">
      <c r="A513" s="118" t="str">
        <f t="shared" si="28"/>
        <v/>
      </c>
      <c r="B513" s="25"/>
      <c r="C513" s="105" t="str">
        <f>IF($B513&gt;0,VLOOKUP($B513,'ALN 070824'!$A:$C,2,FALSE),"")</f>
        <v/>
      </c>
      <c r="D513" s="24"/>
      <c r="E513" s="28"/>
      <c r="F513" s="26"/>
      <c r="G513" s="27"/>
      <c r="I513" s="100" t="str">
        <f t="shared" si="29"/>
        <v/>
      </c>
      <c r="J513" s="100" t="str">
        <f t="shared" si="30"/>
        <v/>
      </c>
      <c r="K513" s="105" t="str">
        <f>IF(ISBLANK($B513),"",MATCH($J513,SEFA!$K:$K,0))</f>
        <v/>
      </c>
      <c r="L513" s="105" t="str">
        <f>IF(ISBLANK($B513),"",MATCH($J513,'RECEIVED FROM NONSTATE'!$L:$L,0))</f>
        <v/>
      </c>
      <c r="M513" s="100" t="str">
        <f t="shared" si="31"/>
        <v/>
      </c>
    </row>
    <row r="514" spans="1:13">
      <c r="A514" s="118" t="str">
        <f t="shared" si="28"/>
        <v/>
      </c>
      <c r="B514" s="25"/>
      <c r="C514" s="105" t="str">
        <f>IF($B514&gt;0,VLOOKUP($B514,'ALN 070824'!$A:$C,2,FALSE),"")</f>
        <v/>
      </c>
      <c r="D514" s="24"/>
      <c r="E514" s="28"/>
      <c r="F514" s="26"/>
      <c r="G514" s="27"/>
      <c r="I514" s="100" t="str">
        <f t="shared" si="29"/>
        <v/>
      </c>
      <c r="J514" s="100" t="str">
        <f t="shared" si="30"/>
        <v/>
      </c>
      <c r="K514" s="105" t="str">
        <f>IF(ISBLANK($B514),"",MATCH($J514,SEFA!$K:$K,0))</f>
        <v/>
      </c>
      <c r="L514" s="105" t="str">
        <f>IF(ISBLANK($B514),"",MATCH($J514,'RECEIVED FROM NONSTATE'!$L:$L,0))</f>
        <v/>
      </c>
      <c r="M514" s="100" t="str">
        <f t="shared" si="31"/>
        <v/>
      </c>
    </row>
    <row r="515" spans="1:13">
      <c r="A515" s="118" t="str">
        <f t="shared" si="28"/>
        <v/>
      </c>
      <c r="B515" s="25"/>
      <c r="C515" s="105" t="str">
        <f>IF($B515&gt;0,VLOOKUP($B515,'ALN 070824'!$A:$C,2,FALSE),"")</f>
        <v/>
      </c>
      <c r="D515" s="24"/>
      <c r="E515" s="28"/>
      <c r="F515" s="26"/>
      <c r="G515" s="27"/>
      <c r="I515" s="100" t="str">
        <f t="shared" si="29"/>
        <v/>
      </c>
      <c r="J515" s="100" t="str">
        <f t="shared" si="30"/>
        <v/>
      </c>
      <c r="K515" s="105" t="str">
        <f>IF(ISBLANK($B515),"",MATCH($J515,SEFA!$K:$K,0))</f>
        <v/>
      </c>
      <c r="L515" s="105" t="str">
        <f>IF(ISBLANK($B515),"",MATCH($J515,'RECEIVED FROM NONSTATE'!$L:$L,0))</f>
        <v/>
      </c>
      <c r="M515" s="100" t="str">
        <f t="shared" si="31"/>
        <v/>
      </c>
    </row>
    <row r="516" spans="1:13">
      <c r="A516" s="118" t="str">
        <f t="shared" si="28"/>
        <v/>
      </c>
      <c r="B516" s="25"/>
      <c r="C516" s="105" t="str">
        <f>IF($B516&gt;0,VLOOKUP($B516,'ALN 070824'!$A:$C,2,FALSE),"")</f>
        <v/>
      </c>
      <c r="D516" s="24"/>
      <c r="E516" s="28"/>
      <c r="F516" s="26"/>
      <c r="G516" s="27"/>
      <c r="I516" s="100" t="str">
        <f t="shared" si="29"/>
        <v/>
      </c>
      <c r="J516" s="100" t="str">
        <f t="shared" si="30"/>
        <v/>
      </c>
      <c r="K516" s="105" t="str">
        <f>IF(ISBLANK($B516),"",MATCH($J516,SEFA!$K:$K,0))</f>
        <v/>
      </c>
      <c r="L516" s="105" t="str">
        <f>IF(ISBLANK($B516),"",MATCH($J516,'RECEIVED FROM NONSTATE'!$L:$L,0))</f>
        <v/>
      </c>
      <c r="M516" s="100" t="str">
        <f t="shared" si="31"/>
        <v/>
      </c>
    </row>
    <row r="517" spans="1:13">
      <c r="A517" s="118" t="str">
        <f t="shared" si="28"/>
        <v/>
      </c>
      <c r="B517" s="25"/>
      <c r="C517" s="105" t="str">
        <f>IF($B517&gt;0,VLOOKUP($B517,'ALN 070824'!$A:$C,2,FALSE),"")</f>
        <v/>
      </c>
      <c r="D517" s="24"/>
      <c r="E517" s="28"/>
      <c r="F517" s="26"/>
      <c r="G517" s="27"/>
      <c r="I517" s="100" t="str">
        <f t="shared" si="29"/>
        <v/>
      </c>
      <c r="J517" s="100" t="str">
        <f t="shared" si="30"/>
        <v/>
      </c>
      <c r="K517" s="105" t="str">
        <f>IF(ISBLANK($B517),"",MATCH($J517,SEFA!$K:$K,0))</f>
        <v/>
      </c>
      <c r="L517" s="105" t="str">
        <f>IF(ISBLANK($B517),"",MATCH($J517,'RECEIVED FROM NONSTATE'!$L:$L,0))</f>
        <v/>
      </c>
      <c r="M517" s="100" t="str">
        <f t="shared" si="31"/>
        <v/>
      </c>
    </row>
    <row r="518" spans="1:13">
      <c r="A518" s="118" t="str">
        <f t="shared" si="28"/>
        <v/>
      </c>
      <c r="B518" s="25"/>
      <c r="C518" s="105" t="str">
        <f>IF($B518&gt;0,VLOOKUP($B518,'ALN 070824'!$A:$C,2,FALSE),"")</f>
        <v/>
      </c>
      <c r="D518" s="24"/>
      <c r="E518" s="28"/>
      <c r="F518" s="26"/>
      <c r="G518" s="27"/>
      <c r="I518" s="100" t="str">
        <f t="shared" si="29"/>
        <v/>
      </c>
      <c r="J518" s="100" t="str">
        <f t="shared" si="30"/>
        <v/>
      </c>
      <c r="K518" s="105" t="str">
        <f>IF(ISBLANK($B518),"",MATCH($J518,SEFA!$K:$K,0))</f>
        <v/>
      </c>
      <c r="L518" s="105" t="str">
        <f>IF(ISBLANK($B518),"",MATCH($J518,'RECEIVED FROM NONSTATE'!$L:$L,0))</f>
        <v/>
      </c>
      <c r="M518" s="100" t="str">
        <f t="shared" si="31"/>
        <v/>
      </c>
    </row>
    <row r="519" spans="1:13">
      <c r="A519" s="118" t="str">
        <f t="shared" si="28"/>
        <v/>
      </c>
      <c r="B519" s="25"/>
      <c r="C519" s="105" t="str">
        <f>IF($B519&gt;0,VLOOKUP($B519,'ALN 070824'!$A:$C,2,FALSE),"")</f>
        <v/>
      </c>
      <c r="D519" s="24"/>
      <c r="E519" s="28"/>
      <c r="F519" s="26"/>
      <c r="G519" s="27"/>
      <c r="I519" s="100" t="str">
        <f t="shared" si="29"/>
        <v/>
      </c>
      <c r="J519" s="100" t="str">
        <f t="shared" si="30"/>
        <v/>
      </c>
      <c r="K519" s="105" t="str">
        <f>IF(ISBLANK($B519),"",MATCH($J519,SEFA!$K:$K,0))</f>
        <v/>
      </c>
      <c r="L519" s="105" t="str">
        <f>IF(ISBLANK($B519),"",MATCH($J519,'RECEIVED FROM NONSTATE'!$L:$L,0))</f>
        <v/>
      </c>
      <c r="M519" s="100" t="str">
        <f t="shared" si="31"/>
        <v/>
      </c>
    </row>
    <row r="520" spans="1:13">
      <c r="A520" s="118" t="str">
        <f t="shared" si="28"/>
        <v/>
      </c>
      <c r="B520" s="25"/>
      <c r="C520" s="105" t="str">
        <f>IF($B520&gt;0,VLOOKUP($B520,'ALN 070824'!$A:$C,2,FALSE),"")</f>
        <v/>
      </c>
      <c r="D520" s="24"/>
      <c r="E520" s="28"/>
      <c r="F520" s="26"/>
      <c r="G520" s="27"/>
      <c r="I520" s="100" t="str">
        <f t="shared" si="29"/>
        <v/>
      </c>
      <c r="J520" s="100" t="str">
        <f t="shared" si="30"/>
        <v/>
      </c>
      <c r="K520" s="105" t="str">
        <f>IF(ISBLANK($B520),"",MATCH($J520,SEFA!$K:$K,0))</f>
        <v/>
      </c>
      <c r="L520" s="105" t="str">
        <f>IF(ISBLANK($B520),"",MATCH($J520,'RECEIVED FROM NONSTATE'!$L:$L,0))</f>
        <v/>
      </c>
      <c r="M520" s="100" t="str">
        <f t="shared" si="31"/>
        <v/>
      </c>
    </row>
    <row r="521" spans="1:13">
      <c r="A521" s="118" t="str">
        <f t="shared" ref="A521:A584" si="32">IF($B521=0,"",$B$2)</f>
        <v/>
      </c>
      <c r="B521" s="25"/>
      <c r="C521" s="105" t="str">
        <f>IF($B521&gt;0,VLOOKUP($B521,'ALN 070824'!$A:$C,2,FALSE),"")</f>
        <v/>
      </c>
      <c r="D521" s="24"/>
      <c r="E521" s="28"/>
      <c r="F521" s="26"/>
      <c r="G521" s="27"/>
      <c r="I521" s="100" t="str">
        <f t="shared" ref="I521:I584" si="33">IF(OR($B521="84.425",$B521="84.032"),"Please complete the ALN with alpha character.",IFERROR(IF(AND($C521="Other Assistance",ISBLANK($F521)),"Program Name required, please provide the Other ID Number (if applicable).",""),""))</f>
        <v/>
      </c>
      <c r="J521" s="100" t="str">
        <f t="shared" ref="J521:J584" si="34">CONCATENATE($B521,$E521)</f>
        <v/>
      </c>
      <c r="K521" s="105" t="str">
        <f>IF(ISBLANK($B521),"",MATCH($J521,SEFA!$K:$K,0))</f>
        <v/>
      </c>
      <c r="L521" s="105" t="str">
        <f>IF(ISBLANK($B521),"",MATCH($J521,'RECEIVED FROM NONSTATE'!$L:$L,0))</f>
        <v/>
      </c>
      <c r="M521" s="100" t="str">
        <f t="shared" ref="M521:M584" si="35">CONCATENATE($B521,$E521,$F521,$G521)</f>
        <v/>
      </c>
    </row>
    <row r="522" spans="1:13">
      <c r="A522" s="118" t="str">
        <f t="shared" si="32"/>
        <v/>
      </c>
      <c r="B522" s="25"/>
      <c r="C522" s="105" t="str">
        <f>IF($B522&gt;0,VLOOKUP($B522,'ALN 070824'!$A:$C,2,FALSE),"")</f>
        <v/>
      </c>
      <c r="D522" s="24"/>
      <c r="E522" s="28"/>
      <c r="F522" s="26"/>
      <c r="G522" s="27"/>
      <c r="I522" s="100" t="str">
        <f t="shared" si="33"/>
        <v/>
      </c>
      <c r="J522" s="100" t="str">
        <f t="shared" si="34"/>
        <v/>
      </c>
      <c r="K522" s="105" t="str">
        <f>IF(ISBLANK($B522),"",MATCH($J522,SEFA!$K:$K,0))</f>
        <v/>
      </c>
      <c r="L522" s="105" t="str">
        <f>IF(ISBLANK($B522),"",MATCH($J522,'RECEIVED FROM NONSTATE'!$L:$L,0))</f>
        <v/>
      </c>
      <c r="M522" s="100" t="str">
        <f t="shared" si="35"/>
        <v/>
      </c>
    </row>
    <row r="523" spans="1:13">
      <c r="A523" s="118" t="str">
        <f t="shared" si="32"/>
        <v/>
      </c>
      <c r="B523" s="25"/>
      <c r="C523" s="105" t="str">
        <f>IF($B523&gt;0,VLOOKUP($B523,'ALN 070824'!$A:$C,2,FALSE),"")</f>
        <v/>
      </c>
      <c r="D523" s="24"/>
      <c r="E523" s="28"/>
      <c r="F523" s="26"/>
      <c r="G523" s="27"/>
      <c r="I523" s="100" t="str">
        <f t="shared" si="33"/>
        <v/>
      </c>
      <c r="J523" s="100" t="str">
        <f t="shared" si="34"/>
        <v/>
      </c>
      <c r="K523" s="105" t="str">
        <f>IF(ISBLANK($B523),"",MATCH($J523,SEFA!$K:$K,0))</f>
        <v/>
      </c>
      <c r="L523" s="105" t="str">
        <f>IF(ISBLANK($B523),"",MATCH($J523,'RECEIVED FROM NONSTATE'!$L:$L,0))</f>
        <v/>
      </c>
      <c r="M523" s="100" t="str">
        <f t="shared" si="35"/>
        <v/>
      </c>
    </row>
    <row r="524" spans="1:13">
      <c r="A524" s="118" t="str">
        <f t="shared" si="32"/>
        <v/>
      </c>
      <c r="B524" s="25"/>
      <c r="C524" s="105" t="str">
        <f>IF($B524&gt;0,VLOOKUP($B524,'ALN 070824'!$A:$C,2,FALSE),"")</f>
        <v/>
      </c>
      <c r="D524" s="24"/>
      <c r="E524" s="28"/>
      <c r="F524" s="26"/>
      <c r="G524" s="27"/>
      <c r="I524" s="100" t="str">
        <f t="shared" si="33"/>
        <v/>
      </c>
      <c r="J524" s="100" t="str">
        <f t="shared" si="34"/>
        <v/>
      </c>
      <c r="K524" s="105" t="str">
        <f>IF(ISBLANK($B524),"",MATCH($J524,SEFA!$K:$K,0))</f>
        <v/>
      </c>
      <c r="L524" s="105" t="str">
        <f>IF(ISBLANK($B524),"",MATCH($J524,'RECEIVED FROM NONSTATE'!$L:$L,0))</f>
        <v/>
      </c>
      <c r="M524" s="100" t="str">
        <f t="shared" si="35"/>
        <v/>
      </c>
    </row>
    <row r="525" spans="1:13">
      <c r="A525" s="118" t="str">
        <f t="shared" si="32"/>
        <v/>
      </c>
      <c r="B525" s="25"/>
      <c r="C525" s="105" t="str">
        <f>IF($B525&gt;0,VLOOKUP($B525,'ALN 070824'!$A:$C,2,FALSE),"")</f>
        <v/>
      </c>
      <c r="D525" s="24"/>
      <c r="E525" s="28"/>
      <c r="F525" s="26"/>
      <c r="G525" s="27"/>
      <c r="I525" s="100" t="str">
        <f t="shared" si="33"/>
        <v/>
      </c>
      <c r="J525" s="100" t="str">
        <f t="shared" si="34"/>
        <v/>
      </c>
      <c r="K525" s="105" t="str">
        <f>IF(ISBLANK($B525),"",MATCH($J525,SEFA!$K:$K,0))</f>
        <v/>
      </c>
      <c r="L525" s="105" t="str">
        <f>IF(ISBLANK($B525),"",MATCH($J525,'RECEIVED FROM NONSTATE'!$L:$L,0))</f>
        <v/>
      </c>
      <c r="M525" s="100" t="str">
        <f t="shared" si="35"/>
        <v/>
      </c>
    </row>
    <row r="526" spans="1:13">
      <c r="A526" s="118" t="str">
        <f t="shared" si="32"/>
        <v/>
      </c>
      <c r="B526" s="25"/>
      <c r="C526" s="105" t="str">
        <f>IF($B526&gt;0,VLOOKUP($B526,'ALN 070824'!$A:$C,2,FALSE),"")</f>
        <v/>
      </c>
      <c r="D526" s="24"/>
      <c r="E526" s="28"/>
      <c r="F526" s="26"/>
      <c r="G526" s="27"/>
      <c r="I526" s="100" t="str">
        <f t="shared" si="33"/>
        <v/>
      </c>
      <c r="J526" s="100" t="str">
        <f t="shared" si="34"/>
        <v/>
      </c>
      <c r="K526" s="105" t="str">
        <f>IF(ISBLANK($B526),"",MATCH($J526,SEFA!$K:$K,0))</f>
        <v/>
      </c>
      <c r="L526" s="105" t="str">
        <f>IF(ISBLANK($B526),"",MATCH($J526,'RECEIVED FROM NONSTATE'!$L:$L,0))</f>
        <v/>
      </c>
      <c r="M526" s="100" t="str">
        <f t="shared" si="35"/>
        <v/>
      </c>
    </row>
    <row r="527" spans="1:13">
      <c r="A527" s="118" t="str">
        <f t="shared" si="32"/>
        <v/>
      </c>
      <c r="B527" s="25"/>
      <c r="C527" s="105" t="str">
        <f>IF($B527&gt;0,VLOOKUP($B527,'ALN 070824'!$A:$C,2,FALSE),"")</f>
        <v/>
      </c>
      <c r="D527" s="24"/>
      <c r="E527" s="28"/>
      <c r="F527" s="26"/>
      <c r="G527" s="27"/>
      <c r="I527" s="100" t="str">
        <f t="shared" si="33"/>
        <v/>
      </c>
      <c r="J527" s="100" t="str">
        <f t="shared" si="34"/>
        <v/>
      </c>
      <c r="K527" s="105" t="str">
        <f>IF(ISBLANK($B527),"",MATCH($J527,SEFA!$K:$K,0))</f>
        <v/>
      </c>
      <c r="L527" s="105" t="str">
        <f>IF(ISBLANK($B527),"",MATCH($J527,'RECEIVED FROM NONSTATE'!$L:$L,0))</f>
        <v/>
      </c>
      <c r="M527" s="100" t="str">
        <f t="shared" si="35"/>
        <v/>
      </c>
    </row>
    <row r="528" spans="1:13">
      <c r="A528" s="118" t="str">
        <f t="shared" si="32"/>
        <v/>
      </c>
      <c r="B528" s="25"/>
      <c r="C528" s="105" t="str">
        <f>IF($B528&gt;0,VLOOKUP($B528,'ALN 070824'!$A:$C,2,FALSE),"")</f>
        <v/>
      </c>
      <c r="D528" s="24"/>
      <c r="E528" s="28"/>
      <c r="F528" s="26"/>
      <c r="G528" s="27"/>
      <c r="I528" s="100" t="str">
        <f t="shared" si="33"/>
        <v/>
      </c>
      <c r="J528" s="100" t="str">
        <f t="shared" si="34"/>
        <v/>
      </c>
      <c r="K528" s="105" t="str">
        <f>IF(ISBLANK($B528),"",MATCH($J528,SEFA!$K:$K,0))</f>
        <v/>
      </c>
      <c r="L528" s="105" t="str">
        <f>IF(ISBLANK($B528),"",MATCH($J528,'RECEIVED FROM NONSTATE'!$L:$L,0))</f>
        <v/>
      </c>
      <c r="M528" s="100" t="str">
        <f t="shared" si="35"/>
        <v/>
      </c>
    </row>
    <row r="529" spans="1:13">
      <c r="A529" s="118" t="str">
        <f t="shared" si="32"/>
        <v/>
      </c>
      <c r="B529" s="25"/>
      <c r="C529" s="105" t="str">
        <f>IF($B529&gt;0,VLOOKUP($B529,'ALN 070824'!$A:$C,2,FALSE),"")</f>
        <v/>
      </c>
      <c r="D529" s="24"/>
      <c r="E529" s="28"/>
      <c r="F529" s="26"/>
      <c r="G529" s="27"/>
      <c r="I529" s="100" t="str">
        <f t="shared" si="33"/>
        <v/>
      </c>
      <c r="J529" s="100" t="str">
        <f t="shared" si="34"/>
        <v/>
      </c>
      <c r="K529" s="105" t="str">
        <f>IF(ISBLANK($B529),"",MATCH($J529,SEFA!$K:$K,0))</f>
        <v/>
      </c>
      <c r="L529" s="105" t="str">
        <f>IF(ISBLANK($B529),"",MATCH($J529,'RECEIVED FROM NONSTATE'!$L:$L,0))</f>
        <v/>
      </c>
      <c r="M529" s="100" t="str">
        <f t="shared" si="35"/>
        <v/>
      </c>
    </row>
    <row r="530" spans="1:13">
      <c r="A530" s="118" t="str">
        <f t="shared" si="32"/>
        <v/>
      </c>
      <c r="B530" s="25"/>
      <c r="C530" s="105" t="str">
        <f>IF($B530&gt;0,VLOOKUP($B530,'ALN 070824'!$A:$C,2,FALSE),"")</f>
        <v/>
      </c>
      <c r="D530" s="24"/>
      <c r="E530" s="28"/>
      <c r="F530" s="26"/>
      <c r="G530" s="27"/>
      <c r="I530" s="100" t="str">
        <f t="shared" si="33"/>
        <v/>
      </c>
      <c r="J530" s="100" t="str">
        <f t="shared" si="34"/>
        <v/>
      </c>
      <c r="K530" s="105" t="str">
        <f>IF(ISBLANK($B530),"",MATCH($J530,SEFA!$K:$K,0))</f>
        <v/>
      </c>
      <c r="L530" s="105" t="str">
        <f>IF(ISBLANK($B530),"",MATCH($J530,'RECEIVED FROM NONSTATE'!$L:$L,0))</f>
        <v/>
      </c>
      <c r="M530" s="100" t="str">
        <f t="shared" si="35"/>
        <v/>
      </c>
    </row>
    <row r="531" spans="1:13">
      <c r="A531" s="118" t="str">
        <f t="shared" si="32"/>
        <v/>
      </c>
      <c r="B531" s="25"/>
      <c r="C531" s="105" t="str">
        <f>IF($B531&gt;0,VLOOKUP($B531,'ALN 070824'!$A:$C,2,FALSE),"")</f>
        <v/>
      </c>
      <c r="D531" s="24"/>
      <c r="E531" s="28"/>
      <c r="F531" s="26"/>
      <c r="G531" s="27"/>
      <c r="I531" s="100" t="str">
        <f t="shared" si="33"/>
        <v/>
      </c>
      <c r="J531" s="100" t="str">
        <f t="shared" si="34"/>
        <v/>
      </c>
      <c r="K531" s="105" t="str">
        <f>IF(ISBLANK($B531),"",MATCH($J531,SEFA!$K:$K,0))</f>
        <v/>
      </c>
      <c r="L531" s="105" t="str">
        <f>IF(ISBLANK($B531),"",MATCH($J531,'RECEIVED FROM NONSTATE'!$L:$L,0))</f>
        <v/>
      </c>
      <c r="M531" s="100" t="str">
        <f t="shared" si="35"/>
        <v/>
      </c>
    </row>
    <row r="532" spans="1:13">
      <c r="A532" s="118" t="str">
        <f t="shared" si="32"/>
        <v/>
      </c>
      <c r="B532" s="25"/>
      <c r="C532" s="105" t="str">
        <f>IF($B532&gt;0,VLOOKUP($B532,'ALN 070824'!$A:$C,2,FALSE),"")</f>
        <v/>
      </c>
      <c r="D532" s="24"/>
      <c r="E532" s="28"/>
      <c r="F532" s="26"/>
      <c r="G532" s="27"/>
      <c r="I532" s="100" t="str">
        <f t="shared" si="33"/>
        <v/>
      </c>
      <c r="J532" s="100" t="str">
        <f t="shared" si="34"/>
        <v/>
      </c>
      <c r="K532" s="105" t="str">
        <f>IF(ISBLANK($B532),"",MATCH($J532,SEFA!$K:$K,0))</f>
        <v/>
      </c>
      <c r="L532" s="105" t="str">
        <f>IF(ISBLANK($B532),"",MATCH($J532,'RECEIVED FROM NONSTATE'!$L:$L,0))</f>
        <v/>
      </c>
      <c r="M532" s="100" t="str">
        <f t="shared" si="35"/>
        <v/>
      </c>
    </row>
    <row r="533" spans="1:13">
      <c r="A533" s="118" t="str">
        <f t="shared" si="32"/>
        <v/>
      </c>
      <c r="B533" s="25"/>
      <c r="C533" s="105" t="str">
        <f>IF($B533&gt;0,VLOOKUP($B533,'ALN 070824'!$A:$C,2,FALSE),"")</f>
        <v/>
      </c>
      <c r="D533" s="24"/>
      <c r="E533" s="28"/>
      <c r="F533" s="26"/>
      <c r="G533" s="27"/>
      <c r="I533" s="100" t="str">
        <f t="shared" si="33"/>
        <v/>
      </c>
      <c r="J533" s="100" t="str">
        <f t="shared" si="34"/>
        <v/>
      </c>
      <c r="K533" s="105" t="str">
        <f>IF(ISBLANK($B533),"",MATCH($J533,SEFA!$K:$K,0))</f>
        <v/>
      </c>
      <c r="L533" s="105" t="str">
        <f>IF(ISBLANK($B533),"",MATCH($J533,'RECEIVED FROM NONSTATE'!$L:$L,0))</f>
        <v/>
      </c>
      <c r="M533" s="100" t="str">
        <f t="shared" si="35"/>
        <v/>
      </c>
    </row>
    <row r="534" spans="1:13">
      <c r="A534" s="118" t="str">
        <f t="shared" si="32"/>
        <v/>
      </c>
      <c r="B534" s="25"/>
      <c r="C534" s="105" t="str">
        <f>IF($B534&gt;0,VLOOKUP($B534,'ALN 070824'!$A:$C,2,FALSE),"")</f>
        <v/>
      </c>
      <c r="D534" s="24"/>
      <c r="E534" s="28"/>
      <c r="F534" s="26"/>
      <c r="G534" s="27"/>
      <c r="I534" s="100" t="str">
        <f t="shared" si="33"/>
        <v/>
      </c>
      <c r="J534" s="100" t="str">
        <f t="shared" si="34"/>
        <v/>
      </c>
      <c r="K534" s="105" t="str">
        <f>IF(ISBLANK($B534),"",MATCH($J534,SEFA!$K:$K,0))</f>
        <v/>
      </c>
      <c r="L534" s="105" t="str">
        <f>IF(ISBLANK($B534),"",MATCH($J534,'RECEIVED FROM NONSTATE'!$L:$L,0))</f>
        <v/>
      </c>
      <c r="M534" s="100" t="str">
        <f t="shared" si="35"/>
        <v/>
      </c>
    </row>
    <row r="535" spans="1:13">
      <c r="A535" s="118" t="str">
        <f t="shared" si="32"/>
        <v/>
      </c>
      <c r="B535" s="25"/>
      <c r="C535" s="105" t="str">
        <f>IF($B535&gt;0,VLOOKUP($B535,'ALN 070824'!$A:$C,2,FALSE),"")</f>
        <v/>
      </c>
      <c r="D535" s="24"/>
      <c r="E535" s="28"/>
      <c r="F535" s="26"/>
      <c r="G535" s="27"/>
      <c r="I535" s="100" t="str">
        <f t="shared" si="33"/>
        <v/>
      </c>
      <c r="J535" s="100" t="str">
        <f t="shared" si="34"/>
        <v/>
      </c>
      <c r="K535" s="105" t="str">
        <f>IF(ISBLANK($B535),"",MATCH($J535,SEFA!$K:$K,0))</f>
        <v/>
      </c>
      <c r="L535" s="105" t="str">
        <f>IF(ISBLANK($B535),"",MATCH($J535,'RECEIVED FROM NONSTATE'!$L:$L,0))</f>
        <v/>
      </c>
      <c r="M535" s="100" t="str">
        <f t="shared" si="35"/>
        <v/>
      </c>
    </row>
    <row r="536" spans="1:13">
      <c r="A536" s="118" t="str">
        <f t="shared" si="32"/>
        <v/>
      </c>
      <c r="B536" s="25"/>
      <c r="C536" s="105" t="str">
        <f>IF($B536&gt;0,VLOOKUP($B536,'ALN 070824'!$A:$C,2,FALSE),"")</f>
        <v/>
      </c>
      <c r="D536" s="24"/>
      <c r="E536" s="28"/>
      <c r="F536" s="26"/>
      <c r="G536" s="27"/>
      <c r="I536" s="100" t="str">
        <f t="shared" si="33"/>
        <v/>
      </c>
      <c r="J536" s="100" t="str">
        <f t="shared" si="34"/>
        <v/>
      </c>
      <c r="K536" s="105" t="str">
        <f>IF(ISBLANK($B536),"",MATCH($J536,SEFA!$K:$K,0))</f>
        <v/>
      </c>
      <c r="L536" s="105" t="str">
        <f>IF(ISBLANK($B536),"",MATCH($J536,'RECEIVED FROM NONSTATE'!$L:$L,0))</f>
        <v/>
      </c>
      <c r="M536" s="100" t="str">
        <f t="shared" si="35"/>
        <v/>
      </c>
    </row>
    <row r="537" spans="1:13">
      <c r="A537" s="118" t="str">
        <f t="shared" si="32"/>
        <v/>
      </c>
      <c r="B537" s="25"/>
      <c r="C537" s="105" t="str">
        <f>IF($B537&gt;0,VLOOKUP($B537,'ALN 070824'!$A:$C,2,FALSE),"")</f>
        <v/>
      </c>
      <c r="D537" s="24"/>
      <c r="E537" s="28"/>
      <c r="F537" s="26"/>
      <c r="G537" s="27"/>
      <c r="I537" s="100" t="str">
        <f t="shared" si="33"/>
        <v/>
      </c>
      <c r="J537" s="100" t="str">
        <f t="shared" si="34"/>
        <v/>
      </c>
      <c r="K537" s="105" t="str">
        <f>IF(ISBLANK($B537),"",MATCH($J537,SEFA!$K:$K,0))</f>
        <v/>
      </c>
      <c r="L537" s="105" t="str">
        <f>IF(ISBLANK($B537),"",MATCH($J537,'RECEIVED FROM NONSTATE'!$L:$L,0))</f>
        <v/>
      </c>
      <c r="M537" s="100" t="str">
        <f t="shared" si="35"/>
        <v/>
      </c>
    </row>
    <row r="538" spans="1:13">
      <c r="A538" s="118" t="str">
        <f t="shared" si="32"/>
        <v/>
      </c>
      <c r="B538" s="25"/>
      <c r="C538" s="105" t="str">
        <f>IF($B538&gt;0,VLOOKUP($B538,'ALN 070824'!$A:$C,2,FALSE),"")</f>
        <v/>
      </c>
      <c r="D538" s="24"/>
      <c r="E538" s="28"/>
      <c r="F538" s="26"/>
      <c r="G538" s="27"/>
      <c r="I538" s="100" t="str">
        <f t="shared" si="33"/>
        <v/>
      </c>
      <c r="J538" s="100" t="str">
        <f t="shared" si="34"/>
        <v/>
      </c>
      <c r="K538" s="105" t="str">
        <f>IF(ISBLANK($B538),"",MATCH($J538,SEFA!$K:$K,0))</f>
        <v/>
      </c>
      <c r="L538" s="105" t="str">
        <f>IF(ISBLANK($B538),"",MATCH($J538,'RECEIVED FROM NONSTATE'!$L:$L,0))</f>
        <v/>
      </c>
      <c r="M538" s="100" t="str">
        <f t="shared" si="35"/>
        <v/>
      </c>
    </row>
    <row r="539" spans="1:13">
      <c r="A539" s="118" t="str">
        <f t="shared" si="32"/>
        <v/>
      </c>
      <c r="B539" s="25"/>
      <c r="C539" s="105" t="str">
        <f>IF($B539&gt;0,VLOOKUP($B539,'ALN 070824'!$A:$C,2,FALSE),"")</f>
        <v/>
      </c>
      <c r="D539" s="24"/>
      <c r="E539" s="28"/>
      <c r="F539" s="26"/>
      <c r="G539" s="27"/>
      <c r="I539" s="100" t="str">
        <f t="shared" si="33"/>
        <v/>
      </c>
      <c r="J539" s="100" t="str">
        <f t="shared" si="34"/>
        <v/>
      </c>
      <c r="K539" s="105" t="str">
        <f>IF(ISBLANK($B539),"",MATCH($J539,SEFA!$K:$K,0))</f>
        <v/>
      </c>
      <c r="L539" s="105" t="str">
        <f>IF(ISBLANK($B539),"",MATCH($J539,'RECEIVED FROM NONSTATE'!$L:$L,0))</f>
        <v/>
      </c>
      <c r="M539" s="100" t="str">
        <f t="shared" si="35"/>
        <v/>
      </c>
    </row>
    <row r="540" spans="1:13">
      <c r="A540" s="118" t="str">
        <f t="shared" si="32"/>
        <v/>
      </c>
      <c r="B540" s="25"/>
      <c r="C540" s="105" t="str">
        <f>IF($B540&gt;0,VLOOKUP($B540,'ALN 070824'!$A:$C,2,FALSE),"")</f>
        <v/>
      </c>
      <c r="D540" s="24"/>
      <c r="E540" s="28"/>
      <c r="F540" s="26"/>
      <c r="G540" s="27"/>
      <c r="I540" s="100" t="str">
        <f t="shared" si="33"/>
        <v/>
      </c>
      <c r="J540" s="100" t="str">
        <f t="shared" si="34"/>
        <v/>
      </c>
      <c r="K540" s="105" t="str">
        <f>IF(ISBLANK($B540),"",MATCH($J540,SEFA!$K:$K,0))</f>
        <v/>
      </c>
      <c r="L540" s="105" t="str">
        <f>IF(ISBLANK($B540),"",MATCH($J540,'RECEIVED FROM NONSTATE'!$L:$L,0))</f>
        <v/>
      </c>
      <c r="M540" s="100" t="str">
        <f t="shared" si="35"/>
        <v/>
      </c>
    </row>
    <row r="541" spans="1:13">
      <c r="A541" s="118" t="str">
        <f t="shared" si="32"/>
        <v/>
      </c>
      <c r="B541" s="25"/>
      <c r="C541" s="105" t="str">
        <f>IF($B541&gt;0,VLOOKUP($B541,'ALN 070824'!$A:$C,2,FALSE),"")</f>
        <v/>
      </c>
      <c r="D541" s="24"/>
      <c r="E541" s="28"/>
      <c r="F541" s="26"/>
      <c r="G541" s="27"/>
      <c r="I541" s="100" t="str">
        <f t="shared" si="33"/>
        <v/>
      </c>
      <c r="J541" s="100" t="str">
        <f t="shared" si="34"/>
        <v/>
      </c>
      <c r="K541" s="105" t="str">
        <f>IF(ISBLANK($B541),"",MATCH($J541,SEFA!$K:$K,0))</f>
        <v/>
      </c>
      <c r="L541" s="105" t="str">
        <f>IF(ISBLANK($B541),"",MATCH($J541,'RECEIVED FROM NONSTATE'!$L:$L,0))</f>
        <v/>
      </c>
      <c r="M541" s="100" t="str">
        <f t="shared" si="35"/>
        <v/>
      </c>
    </row>
    <row r="542" spans="1:13">
      <c r="A542" s="118" t="str">
        <f t="shared" si="32"/>
        <v/>
      </c>
      <c r="B542" s="25"/>
      <c r="C542" s="105" t="str">
        <f>IF($B542&gt;0,VLOOKUP($B542,'ALN 070824'!$A:$C,2,FALSE),"")</f>
        <v/>
      </c>
      <c r="D542" s="24"/>
      <c r="E542" s="28"/>
      <c r="F542" s="26"/>
      <c r="G542" s="27"/>
      <c r="I542" s="100" t="str">
        <f t="shared" si="33"/>
        <v/>
      </c>
      <c r="J542" s="100" t="str">
        <f t="shared" si="34"/>
        <v/>
      </c>
      <c r="K542" s="105" t="str">
        <f>IF(ISBLANK($B542),"",MATCH($J542,SEFA!$K:$K,0))</f>
        <v/>
      </c>
      <c r="L542" s="105" t="str">
        <f>IF(ISBLANK($B542),"",MATCH($J542,'RECEIVED FROM NONSTATE'!$L:$L,0))</f>
        <v/>
      </c>
      <c r="M542" s="100" t="str">
        <f t="shared" si="35"/>
        <v/>
      </c>
    </row>
    <row r="543" spans="1:13">
      <c r="A543" s="118" t="str">
        <f t="shared" si="32"/>
        <v/>
      </c>
      <c r="B543" s="25"/>
      <c r="C543" s="105" t="str">
        <f>IF($B543&gt;0,VLOOKUP($B543,'ALN 070824'!$A:$C,2,FALSE),"")</f>
        <v/>
      </c>
      <c r="D543" s="24"/>
      <c r="E543" s="28"/>
      <c r="F543" s="26"/>
      <c r="G543" s="27"/>
      <c r="I543" s="100" t="str">
        <f t="shared" si="33"/>
        <v/>
      </c>
      <c r="J543" s="100" t="str">
        <f t="shared" si="34"/>
        <v/>
      </c>
      <c r="K543" s="105" t="str">
        <f>IF(ISBLANK($B543),"",MATCH($J543,SEFA!$K:$K,0))</f>
        <v/>
      </c>
      <c r="L543" s="105" t="str">
        <f>IF(ISBLANK($B543),"",MATCH($J543,'RECEIVED FROM NONSTATE'!$L:$L,0))</f>
        <v/>
      </c>
      <c r="M543" s="100" t="str">
        <f t="shared" si="35"/>
        <v/>
      </c>
    </row>
    <row r="544" spans="1:13">
      <c r="A544" s="118" t="str">
        <f t="shared" si="32"/>
        <v/>
      </c>
      <c r="B544" s="25"/>
      <c r="C544" s="105" t="str">
        <f>IF($B544&gt;0,VLOOKUP($B544,'ALN 070824'!$A:$C,2,FALSE),"")</f>
        <v/>
      </c>
      <c r="D544" s="24"/>
      <c r="E544" s="28"/>
      <c r="F544" s="26"/>
      <c r="G544" s="27"/>
      <c r="I544" s="100" t="str">
        <f t="shared" si="33"/>
        <v/>
      </c>
      <c r="J544" s="100" t="str">
        <f t="shared" si="34"/>
        <v/>
      </c>
      <c r="K544" s="105" t="str">
        <f>IF(ISBLANK($B544),"",MATCH($J544,SEFA!$K:$K,0))</f>
        <v/>
      </c>
      <c r="L544" s="105" t="str">
        <f>IF(ISBLANK($B544),"",MATCH($J544,'RECEIVED FROM NONSTATE'!$L:$L,0))</f>
        <v/>
      </c>
      <c r="M544" s="100" t="str">
        <f t="shared" si="35"/>
        <v/>
      </c>
    </row>
    <row r="545" spans="1:13">
      <c r="A545" s="118" t="str">
        <f t="shared" si="32"/>
        <v/>
      </c>
      <c r="B545" s="25"/>
      <c r="C545" s="105" t="str">
        <f>IF($B545&gt;0,VLOOKUP($B545,'ALN 070824'!$A:$C,2,FALSE),"")</f>
        <v/>
      </c>
      <c r="D545" s="24"/>
      <c r="E545" s="28"/>
      <c r="F545" s="26"/>
      <c r="G545" s="27"/>
      <c r="I545" s="100" t="str">
        <f t="shared" si="33"/>
        <v/>
      </c>
      <c r="J545" s="100" t="str">
        <f t="shared" si="34"/>
        <v/>
      </c>
      <c r="K545" s="105" t="str">
        <f>IF(ISBLANK($B545),"",MATCH($J545,SEFA!$K:$K,0))</f>
        <v/>
      </c>
      <c r="L545" s="105" t="str">
        <f>IF(ISBLANK($B545),"",MATCH($J545,'RECEIVED FROM NONSTATE'!$L:$L,0))</f>
        <v/>
      </c>
      <c r="M545" s="100" t="str">
        <f t="shared" si="35"/>
        <v/>
      </c>
    </row>
    <row r="546" spans="1:13">
      <c r="A546" s="118" t="str">
        <f t="shared" si="32"/>
        <v/>
      </c>
      <c r="B546" s="25"/>
      <c r="C546" s="105" t="str">
        <f>IF($B546&gt;0,VLOOKUP($B546,'ALN 070824'!$A:$C,2,FALSE),"")</f>
        <v/>
      </c>
      <c r="D546" s="24"/>
      <c r="E546" s="28"/>
      <c r="F546" s="26"/>
      <c r="G546" s="27"/>
      <c r="I546" s="100" t="str">
        <f t="shared" si="33"/>
        <v/>
      </c>
      <c r="J546" s="100" t="str">
        <f t="shared" si="34"/>
        <v/>
      </c>
      <c r="K546" s="105" t="str">
        <f>IF(ISBLANK($B546),"",MATCH($J546,SEFA!$K:$K,0))</f>
        <v/>
      </c>
      <c r="L546" s="105" t="str">
        <f>IF(ISBLANK($B546),"",MATCH($J546,'RECEIVED FROM NONSTATE'!$L:$L,0))</f>
        <v/>
      </c>
      <c r="M546" s="100" t="str">
        <f t="shared" si="35"/>
        <v/>
      </c>
    </row>
    <row r="547" spans="1:13">
      <c r="A547" s="118" t="str">
        <f t="shared" si="32"/>
        <v/>
      </c>
      <c r="B547" s="25"/>
      <c r="C547" s="105" t="str">
        <f>IF($B547&gt;0,VLOOKUP($B547,'ALN 070824'!$A:$C,2,FALSE),"")</f>
        <v/>
      </c>
      <c r="D547" s="24"/>
      <c r="E547" s="28"/>
      <c r="F547" s="26"/>
      <c r="G547" s="27"/>
      <c r="I547" s="100" t="str">
        <f t="shared" si="33"/>
        <v/>
      </c>
      <c r="J547" s="100" t="str">
        <f t="shared" si="34"/>
        <v/>
      </c>
      <c r="K547" s="105" t="str">
        <f>IF(ISBLANK($B547),"",MATCH($J547,SEFA!$K:$K,0))</f>
        <v/>
      </c>
      <c r="L547" s="105" t="str">
        <f>IF(ISBLANK($B547),"",MATCH($J547,'RECEIVED FROM NONSTATE'!$L:$L,0))</f>
        <v/>
      </c>
      <c r="M547" s="100" t="str">
        <f t="shared" si="35"/>
        <v/>
      </c>
    </row>
    <row r="548" spans="1:13">
      <c r="A548" s="118" t="str">
        <f t="shared" si="32"/>
        <v/>
      </c>
      <c r="B548" s="25"/>
      <c r="C548" s="105" t="str">
        <f>IF($B548&gt;0,VLOOKUP($B548,'ALN 070824'!$A:$C,2,FALSE),"")</f>
        <v/>
      </c>
      <c r="D548" s="24"/>
      <c r="E548" s="28"/>
      <c r="F548" s="26"/>
      <c r="G548" s="27"/>
      <c r="I548" s="100" t="str">
        <f t="shared" si="33"/>
        <v/>
      </c>
      <c r="J548" s="100" t="str">
        <f t="shared" si="34"/>
        <v/>
      </c>
      <c r="K548" s="105" t="str">
        <f>IF(ISBLANK($B548),"",MATCH($J548,SEFA!$K:$K,0))</f>
        <v/>
      </c>
      <c r="L548" s="105" t="str">
        <f>IF(ISBLANK($B548),"",MATCH($J548,'RECEIVED FROM NONSTATE'!$L:$L,0))</f>
        <v/>
      </c>
      <c r="M548" s="100" t="str">
        <f t="shared" si="35"/>
        <v/>
      </c>
    </row>
    <row r="549" spans="1:13">
      <c r="A549" s="118" t="str">
        <f t="shared" si="32"/>
        <v/>
      </c>
      <c r="B549" s="25"/>
      <c r="C549" s="105" t="str">
        <f>IF($B549&gt;0,VLOOKUP($B549,'ALN 070824'!$A:$C,2,FALSE),"")</f>
        <v/>
      </c>
      <c r="D549" s="24"/>
      <c r="E549" s="28"/>
      <c r="F549" s="26"/>
      <c r="G549" s="27"/>
      <c r="I549" s="100" t="str">
        <f t="shared" si="33"/>
        <v/>
      </c>
      <c r="J549" s="100" t="str">
        <f t="shared" si="34"/>
        <v/>
      </c>
      <c r="K549" s="105" t="str">
        <f>IF(ISBLANK($B549),"",MATCH($J549,SEFA!$K:$K,0))</f>
        <v/>
      </c>
      <c r="L549" s="105" t="str">
        <f>IF(ISBLANK($B549),"",MATCH($J549,'RECEIVED FROM NONSTATE'!$L:$L,0))</f>
        <v/>
      </c>
      <c r="M549" s="100" t="str">
        <f t="shared" si="35"/>
        <v/>
      </c>
    </row>
    <row r="550" spans="1:13">
      <c r="A550" s="118" t="str">
        <f t="shared" si="32"/>
        <v/>
      </c>
      <c r="B550" s="25"/>
      <c r="C550" s="105" t="str">
        <f>IF($B550&gt;0,VLOOKUP($B550,'ALN 070824'!$A:$C,2,FALSE),"")</f>
        <v/>
      </c>
      <c r="D550" s="24"/>
      <c r="E550" s="28"/>
      <c r="F550" s="26"/>
      <c r="G550" s="27"/>
      <c r="I550" s="100" t="str">
        <f t="shared" si="33"/>
        <v/>
      </c>
      <c r="J550" s="100" t="str">
        <f t="shared" si="34"/>
        <v/>
      </c>
      <c r="K550" s="105" t="str">
        <f>IF(ISBLANK($B550),"",MATCH($J550,SEFA!$K:$K,0))</f>
        <v/>
      </c>
      <c r="L550" s="105" t="str">
        <f>IF(ISBLANK($B550),"",MATCH($J550,'RECEIVED FROM NONSTATE'!$L:$L,0))</f>
        <v/>
      </c>
      <c r="M550" s="100" t="str">
        <f t="shared" si="35"/>
        <v/>
      </c>
    </row>
    <row r="551" spans="1:13">
      <c r="A551" s="118" t="str">
        <f t="shared" si="32"/>
        <v/>
      </c>
      <c r="B551" s="25"/>
      <c r="C551" s="105" t="str">
        <f>IF($B551&gt;0,VLOOKUP($B551,'ALN 070824'!$A:$C,2,FALSE),"")</f>
        <v/>
      </c>
      <c r="D551" s="24"/>
      <c r="E551" s="28"/>
      <c r="F551" s="26"/>
      <c r="G551" s="27"/>
      <c r="I551" s="100" t="str">
        <f t="shared" si="33"/>
        <v/>
      </c>
      <c r="J551" s="100" t="str">
        <f t="shared" si="34"/>
        <v/>
      </c>
      <c r="K551" s="105" t="str">
        <f>IF(ISBLANK($B551),"",MATCH($J551,SEFA!$K:$K,0))</f>
        <v/>
      </c>
      <c r="L551" s="105" t="str">
        <f>IF(ISBLANK($B551),"",MATCH($J551,'RECEIVED FROM NONSTATE'!$L:$L,0))</f>
        <v/>
      </c>
      <c r="M551" s="100" t="str">
        <f t="shared" si="35"/>
        <v/>
      </c>
    </row>
    <row r="552" spans="1:13">
      <c r="A552" s="118" t="str">
        <f t="shared" si="32"/>
        <v/>
      </c>
      <c r="B552" s="25"/>
      <c r="C552" s="105" t="str">
        <f>IF($B552&gt;0,VLOOKUP($B552,'ALN 070824'!$A:$C,2,FALSE),"")</f>
        <v/>
      </c>
      <c r="D552" s="24"/>
      <c r="E552" s="28"/>
      <c r="F552" s="26"/>
      <c r="G552" s="27"/>
      <c r="I552" s="100" t="str">
        <f t="shared" si="33"/>
        <v/>
      </c>
      <c r="J552" s="100" t="str">
        <f t="shared" si="34"/>
        <v/>
      </c>
      <c r="K552" s="105" t="str">
        <f>IF(ISBLANK($B552),"",MATCH($J552,SEFA!$K:$K,0))</f>
        <v/>
      </c>
      <c r="L552" s="105" t="str">
        <f>IF(ISBLANK($B552),"",MATCH($J552,'RECEIVED FROM NONSTATE'!$L:$L,0))</f>
        <v/>
      </c>
      <c r="M552" s="100" t="str">
        <f t="shared" si="35"/>
        <v/>
      </c>
    </row>
    <row r="553" spans="1:13">
      <c r="A553" s="118" t="str">
        <f t="shared" si="32"/>
        <v/>
      </c>
      <c r="B553" s="25"/>
      <c r="C553" s="105" t="str">
        <f>IF($B553&gt;0,VLOOKUP($B553,'ALN 070824'!$A:$C,2,FALSE),"")</f>
        <v/>
      </c>
      <c r="D553" s="24"/>
      <c r="E553" s="28"/>
      <c r="F553" s="26"/>
      <c r="G553" s="27"/>
      <c r="I553" s="100" t="str">
        <f t="shared" si="33"/>
        <v/>
      </c>
      <c r="J553" s="100" t="str">
        <f t="shared" si="34"/>
        <v/>
      </c>
      <c r="K553" s="105" t="str">
        <f>IF(ISBLANK($B553),"",MATCH($J553,SEFA!$K:$K,0))</f>
        <v/>
      </c>
      <c r="L553" s="105" t="str">
        <f>IF(ISBLANK($B553),"",MATCH($J553,'RECEIVED FROM NONSTATE'!$L:$L,0))</f>
        <v/>
      </c>
      <c r="M553" s="100" t="str">
        <f t="shared" si="35"/>
        <v/>
      </c>
    </row>
    <row r="554" spans="1:13">
      <c r="A554" s="118" t="str">
        <f t="shared" si="32"/>
        <v/>
      </c>
      <c r="B554" s="25"/>
      <c r="C554" s="105" t="str">
        <f>IF($B554&gt;0,VLOOKUP($B554,'ALN 070824'!$A:$C,2,FALSE),"")</f>
        <v/>
      </c>
      <c r="D554" s="24"/>
      <c r="E554" s="28"/>
      <c r="F554" s="26"/>
      <c r="G554" s="27"/>
      <c r="I554" s="100" t="str">
        <f t="shared" si="33"/>
        <v/>
      </c>
      <c r="J554" s="100" t="str">
        <f t="shared" si="34"/>
        <v/>
      </c>
      <c r="K554" s="105" t="str">
        <f>IF(ISBLANK($B554),"",MATCH($J554,SEFA!$K:$K,0))</f>
        <v/>
      </c>
      <c r="L554" s="105" t="str">
        <f>IF(ISBLANK($B554),"",MATCH($J554,'RECEIVED FROM NONSTATE'!$L:$L,0))</f>
        <v/>
      </c>
      <c r="M554" s="100" t="str">
        <f t="shared" si="35"/>
        <v/>
      </c>
    </row>
    <row r="555" spans="1:13">
      <c r="A555" s="118" t="str">
        <f t="shared" si="32"/>
        <v/>
      </c>
      <c r="B555" s="25"/>
      <c r="C555" s="105" t="str">
        <f>IF($B555&gt;0,VLOOKUP($B555,'ALN 070824'!$A:$C,2,FALSE),"")</f>
        <v/>
      </c>
      <c r="D555" s="24"/>
      <c r="E555" s="28"/>
      <c r="F555" s="26"/>
      <c r="G555" s="27"/>
      <c r="I555" s="100" t="str">
        <f t="shared" si="33"/>
        <v/>
      </c>
      <c r="J555" s="100" t="str">
        <f t="shared" si="34"/>
        <v/>
      </c>
      <c r="K555" s="105" t="str">
        <f>IF(ISBLANK($B555),"",MATCH($J555,SEFA!$K:$K,0))</f>
        <v/>
      </c>
      <c r="L555" s="105" t="str">
        <f>IF(ISBLANK($B555),"",MATCH($J555,'RECEIVED FROM NONSTATE'!$L:$L,0))</f>
        <v/>
      </c>
      <c r="M555" s="100" t="str">
        <f t="shared" si="35"/>
        <v/>
      </c>
    </row>
    <row r="556" spans="1:13">
      <c r="A556" s="118" t="str">
        <f t="shared" si="32"/>
        <v/>
      </c>
      <c r="B556" s="25"/>
      <c r="C556" s="105" t="str">
        <f>IF($B556&gt;0,VLOOKUP($B556,'ALN 070824'!$A:$C,2,FALSE),"")</f>
        <v/>
      </c>
      <c r="D556" s="24"/>
      <c r="E556" s="28"/>
      <c r="F556" s="26"/>
      <c r="G556" s="27"/>
      <c r="I556" s="100" t="str">
        <f t="shared" si="33"/>
        <v/>
      </c>
      <c r="J556" s="100" t="str">
        <f t="shared" si="34"/>
        <v/>
      </c>
      <c r="K556" s="105" t="str">
        <f>IF(ISBLANK($B556),"",MATCH($J556,SEFA!$K:$K,0))</f>
        <v/>
      </c>
      <c r="L556" s="105" t="str">
        <f>IF(ISBLANK($B556),"",MATCH($J556,'RECEIVED FROM NONSTATE'!$L:$L,0))</f>
        <v/>
      </c>
      <c r="M556" s="100" t="str">
        <f t="shared" si="35"/>
        <v/>
      </c>
    </row>
    <row r="557" spans="1:13">
      <c r="A557" s="118" t="str">
        <f t="shared" si="32"/>
        <v/>
      </c>
      <c r="B557" s="25"/>
      <c r="C557" s="105" t="str">
        <f>IF($B557&gt;0,VLOOKUP($B557,'ALN 070824'!$A:$C,2,FALSE),"")</f>
        <v/>
      </c>
      <c r="D557" s="24"/>
      <c r="E557" s="28"/>
      <c r="F557" s="26"/>
      <c r="G557" s="27"/>
      <c r="I557" s="100" t="str">
        <f t="shared" si="33"/>
        <v/>
      </c>
      <c r="J557" s="100" t="str">
        <f t="shared" si="34"/>
        <v/>
      </c>
      <c r="K557" s="105" t="str">
        <f>IF(ISBLANK($B557),"",MATCH($J557,SEFA!$K:$K,0))</f>
        <v/>
      </c>
      <c r="L557" s="105" t="str">
        <f>IF(ISBLANK($B557),"",MATCH($J557,'RECEIVED FROM NONSTATE'!$L:$L,0))</f>
        <v/>
      </c>
      <c r="M557" s="100" t="str">
        <f t="shared" si="35"/>
        <v/>
      </c>
    </row>
    <row r="558" spans="1:13">
      <c r="A558" s="118" t="str">
        <f t="shared" si="32"/>
        <v/>
      </c>
      <c r="B558" s="25"/>
      <c r="C558" s="105" t="str">
        <f>IF($B558&gt;0,VLOOKUP($B558,'ALN 070824'!$A:$C,2,FALSE),"")</f>
        <v/>
      </c>
      <c r="D558" s="24"/>
      <c r="E558" s="28"/>
      <c r="F558" s="26"/>
      <c r="G558" s="27"/>
      <c r="I558" s="100" t="str">
        <f t="shared" si="33"/>
        <v/>
      </c>
      <c r="J558" s="100" t="str">
        <f t="shared" si="34"/>
        <v/>
      </c>
      <c r="K558" s="105" t="str">
        <f>IF(ISBLANK($B558),"",MATCH($J558,SEFA!$K:$K,0))</f>
        <v/>
      </c>
      <c r="L558" s="105" t="str">
        <f>IF(ISBLANK($B558),"",MATCH($J558,'RECEIVED FROM NONSTATE'!$L:$L,0))</f>
        <v/>
      </c>
      <c r="M558" s="100" t="str">
        <f t="shared" si="35"/>
        <v/>
      </c>
    </row>
    <row r="559" spans="1:13">
      <c r="A559" s="118" t="str">
        <f t="shared" si="32"/>
        <v/>
      </c>
      <c r="B559" s="25"/>
      <c r="C559" s="105" t="str">
        <f>IF($B559&gt;0,VLOOKUP($B559,'ALN 070824'!$A:$C,2,FALSE),"")</f>
        <v/>
      </c>
      <c r="D559" s="24"/>
      <c r="E559" s="28"/>
      <c r="F559" s="26"/>
      <c r="G559" s="27"/>
      <c r="I559" s="100" t="str">
        <f t="shared" si="33"/>
        <v/>
      </c>
      <c r="J559" s="100" t="str">
        <f t="shared" si="34"/>
        <v/>
      </c>
      <c r="K559" s="105" t="str">
        <f>IF(ISBLANK($B559),"",MATCH($J559,SEFA!$K:$K,0))</f>
        <v/>
      </c>
      <c r="L559" s="105" t="str">
        <f>IF(ISBLANK($B559),"",MATCH($J559,'RECEIVED FROM NONSTATE'!$L:$L,0))</f>
        <v/>
      </c>
      <c r="M559" s="100" t="str">
        <f t="shared" si="35"/>
        <v/>
      </c>
    </row>
    <row r="560" spans="1:13">
      <c r="A560" s="118" t="str">
        <f t="shared" si="32"/>
        <v/>
      </c>
      <c r="B560" s="25"/>
      <c r="C560" s="105" t="str">
        <f>IF($B560&gt;0,VLOOKUP($B560,'ALN 070824'!$A:$C,2,FALSE),"")</f>
        <v/>
      </c>
      <c r="D560" s="24"/>
      <c r="E560" s="28"/>
      <c r="F560" s="26"/>
      <c r="G560" s="27"/>
      <c r="I560" s="100" t="str">
        <f t="shared" si="33"/>
        <v/>
      </c>
      <c r="J560" s="100" t="str">
        <f t="shared" si="34"/>
        <v/>
      </c>
      <c r="K560" s="105" t="str">
        <f>IF(ISBLANK($B560),"",MATCH($J560,SEFA!$K:$K,0))</f>
        <v/>
      </c>
      <c r="L560" s="105" t="str">
        <f>IF(ISBLANK($B560),"",MATCH($J560,'RECEIVED FROM NONSTATE'!$L:$L,0))</f>
        <v/>
      </c>
      <c r="M560" s="100" t="str">
        <f t="shared" si="35"/>
        <v/>
      </c>
    </row>
    <row r="561" spans="1:13">
      <c r="A561" s="118" t="str">
        <f t="shared" si="32"/>
        <v/>
      </c>
      <c r="B561" s="25"/>
      <c r="C561" s="105" t="str">
        <f>IF($B561&gt;0,VLOOKUP($B561,'ALN 070824'!$A:$C,2,FALSE),"")</f>
        <v/>
      </c>
      <c r="D561" s="24"/>
      <c r="E561" s="28"/>
      <c r="F561" s="26"/>
      <c r="G561" s="27"/>
      <c r="I561" s="100" t="str">
        <f t="shared" si="33"/>
        <v/>
      </c>
      <c r="J561" s="100" t="str">
        <f t="shared" si="34"/>
        <v/>
      </c>
      <c r="K561" s="105" t="str">
        <f>IF(ISBLANK($B561),"",MATCH($J561,SEFA!$K:$K,0))</f>
        <v/>
      </c>
      <c r="L561" s="105" t="str">
        <f>IF(ISBLANK($B561),"",MATCH($J561,'RECEIVED FROM NONSTATE'!$L:$L,0))</f>
        <v/>
      </c>
      <c r="M561" s="100" t="str">
        <f t="shared" si="35"/>
        <v/>
      </c>
    </row>
    <row r="562" spans="1:13">
      <c r="A562" s="118" t="str">
        <f t="shared" si="32"/>
        <v/>
      </c>
      <c r="B562" s="25"/>
      <c r="C562" s="105" t="str">
        <f>IF($B562&gt;0,VLOOKUP($B562,'ALN 070824'!$A:$C,2,FALSE),"")</f>
        <v/>
      </c>
      <c r="D562" s="24"/>
      <c r="E562" s="28"/>
      <c r="F562" s="26"/>
      <c r="G562" s="27"/>
      <c r="I562" s="100" t="str">
        <f t="shared" si="33"/>
        <v/>
      </c>
      <c r="J562" s="100" t="str">
        <f t="shared" si="34"/>
        <v/>
      </c>
      <c r="K562" s="105" t="str">
        <f>IF(ISBLANK($B562),"",MATCH($J562,SEFA!$K:$K,0))</f>
        <v/>
      </c>
      <c r="L562" s="105" t="str">
        <f>IF(ISBLANK($B562),"",MATCH($J562,'RECEIVED FROM NONSTATE'!$L:$L,0))</f>
        <v/>
      </c>
      <c r="M562" s="100" t="str">
        <f t="shared" si="35"/>
        <v/>
      </c>
    </row>
    <row r="563" spans="1:13">
      <c r="A563" s="118" t="str">
        <f t="shared" si="32"/>
        <v/>
      </c>
      <c r="B563" s="25"/>
      <c r="C563" s="105" t="str">
        <f>IF($B563&gt;0,VLOOKUP($B563,'ALN 070824'!$A:$C,2,FALSE),"")</f>
        <v/>
      </c>
      <c r="D563" s="24"/>
      <c r="E563" s="28"/>
      <c r="F563" s="26"/>
      <c r="G563" s="27"/>
      <c r="I563" s="100" t="str">
        <f t="shared" si="33"/>
        <v/>
      </c>
      <c r="J563" s="100" t="str">
        <f t="shared" si="34"/>
        <v/>
      </c>
      <c r="K563" s="105" t="str">
        <f>IF(ISBLANK($B563),"",MATCH($J563,SEFA!$K:$K,0))</f>
        <v/>
      </c>
      <c r="L563" s="105" t="str">
        <f>IF(ISBLANK($B563),"",MATCH($J563,'RECEIVED FROM NONSTATE'!$L:$L,0))</f>
        <v/>
      </c>
      <c r="M563" s="100" t="str">
        <f t="shared" si="35"/>
        <v/>
      </c>
    </row>
    <row r="564" spans="1:13">
      <c r="A564" s="118" t="str">
        <f t="shared" si="32"/>
        <v/>
      </c>
      <c r="B564" s="25"/>
      <c r="C564" s="105" t="str">
        <f>IF($B564&gt;0,VLOOKUP($B564,'ALN 070824'!$A:$C,2,FALSE),"")</f>
        <v/>
      </c>
      <c r="D564" s="24"/>
      <c r="E564" s="28"/>
      <c r="F564" s="26"/>
      <c r="G564" s="27"/>
      <c r="I564" s="100" t="str">
        <f t="shared" si="33"/>
        <v/>
      </c>
      <c r="J564" s="100" t="str">
        <f t="shared" si="34"/>
        <v/>
      </c>
      <c r="K564" s="105" t="str">
        <f>IF(ISBLANK($B564),"",MATCH($J564,SEFA!$K:$K,0))</f>
        <v/>
      </c>
      <c r="L564" s="105" t="str">
        <f>IF(ISBLANK($B564),"",MATCH($J564,'RECEIVED FROM NONSTATE'!$L:$L,0))</f>
        <v/>
      </c>
      <c r="M564" s="100" t="str">
        <f t="shared" si="35"/>
        <v/>
      </c>
    </row>
    <row r="565" spans="1:13">
      <c r="A565" s="118" t="str">
        <f t="shared" si="32"/>
        <v/>
      </c>
      <c r="B565" s="25"/>
      <c r="C565" s="105" t="str">
        <f>IF($B565&gt;0,VLOOKUP($B565,'ALN 070824'!$A:$C,2,FALSE),"")</f>
        <v/>
      </c>
      <c r="D565" s="24"/>
      <c r="E565" s="28"/>
      <c r="F565" s="26"/>
      <c r="G565" s="27"/>
      <c r="I565" s="100" t="str">
        <f t="shared" si="33"/>
        <v/>
      </c>
      <c r="J565" s="100" t="str">
        <f t="shared" si="34"/>
        <v/>
      </c>
      <c r="K565" s="105" t="str">
        <f>IF(ISBLANK($B565),"",MATCH($J565,SEFA!$K:$K,0))</f>
        <v/>
      </c>
      <c r="L565" s="105" t="str">
        <f>IF(ISBLANK($B565),"",MATCH($J565,'RECEIVED FROM NONSTATE'!$L:$L,0))</f>
        <v/>
      </c>
      <c r="M565" s="100" t="str">
        <f t="shared" si="35"/>
        <v/>
      </c>
    </row>
    <row r="566" spans="1:13">
      <c r="A566" s="118" t="str">
        <f t="shared" si="32"/>
        <v/>
      </c>
      <c r="B566" s="25"/>
      <c r="C566" s="105" t="str">
        <f>IF($B566&gt;0,VLOOKUP($B566,'ALN 070824'!$A:$C,2,FALSE),"")</f>
        <v/>
      </c>
      <c r="D566" s="24"/>
      <c r="E566" s="28"/>
      <c r="F566" s="26"/>
      <c r="G566" s="27"/>
      <c r="I566" s="100" t="str">
        <f t="shared" si="33"/>
        <v/>
      </c>
      <c r="J566" s="100" t="str">
        <f t="shared" si="34"/>
        <v/>
      </c>
      <c r="K566" s="105" t="str">
        <f>IF(ISBLANK($B566),"",MATCH($J566,SEFA!$K:$K,0))</f>
        <v/>
      </c>
      <c r="L566" s="105" t="str">
        <f>IF(ISBLANK($B566),"",MATCH($J566,'RECEIVED FROM NONSTATE'!$L:$L,0))</f>
        <v/>
      </c>
      <c r="M566" s="100" t="str">
        <f t="shared" si="35"/>
        <v/>
      </c>
    </row>
    <row r="567" spans="1:13">
      <c r="A567" s="118" t="str">
        <f t="shared" si="32"/>
        <v/>
      </c>
      <c r="B567" s="25"/>
      <c r="C567" s="105" t="str">
        <f>IF($B567&gt;0,VLOOKUP($B567,'ALN 070824'!$A:$C,2,FALSE),"")</f>
        <v/>
      </c>
      <c r="D567" s="24"/>
      <c r="E567" s="28"/>
      <c r="F567" s="26"/>
      <c r="G567" s="27"/>
      <c r="I567" s="100" t="str">
        <f t="shared" si="33"/>
        <v/>
      </c>
      <c r="J567" s="100" t="str">
        <f t="shared" si="34"/>
        <v/>
      </c>
      <c r="K567" s="105" t="str">
        <f>IF(ISBLANK($B567),"",MATCH($J567,SEFA!$K:$K,0))</f>
        <v/>
      </c>
      <c r="L567" s="105" t="str">
        <f>IF(ISBLANK($B567),"",MATCH($J567,'RECEIVED FROM NONSTATE'!$L:$L,0))</f>
        <v/>
      </c>
      <c r="M567" s="100" t="str">
        <f t="shared" si="35"/>
        <v/>
      </c>
    </row>
    <row r="568" spans="1:13">
      <c r="A568" s="118" t="str">
        <f t="shared" si="32"/>
        <v/>
      </c>
      <c r="B568" s="25"/>
      <c r="C568" s="105" t="str">
        <f>IF($B568&gt;0,VLOOKUP($B568,'ALN 070824'!$A:$C,2,FALSE),"")</f>
        <v/>
      </c>
      <c r="D568" s="24"/>
      <c r="E568" s="28"/>
      <c r="F568" s="26"/>
      <c r="G568" s="27"/>
      <c r="I568" s="100" t="str">
        <f t="shared" si="33"/>
        <v/>
      </c>
      <c r="J568" s="100" t="str">
        <f t="shared" si="34"/>
        <v/>
      </c>
      <c r="K568" s="105" t="str">
        <f>IF(ISBLANK($B568),"",MATCH($J568,SEFA!$K:$K,0))</f>
        <v/>
      </c>
      <c r="L568" s="105" t="str">
        <f>IF(ISBLANK($B568),"",MATCH($J568,'RECEIVED FROM NONSTATE'!$L:$L,0))</f>
        <v/>
      </c>
      <c r="M568" s="100" t="str">
        <f t="shared" si="35"/>
        <v/>
      </c>
    </row>
    <row r="569" spans="1:13">
      <c r="A569" s="118" t="str">
        <f t="shared" si="32"/>
        <v/>
      </c>
      <c r="B569" s="25"/>
      <c r="C569" s="105" t="str">
        <f>IF($B569&gt;0,VLOOKUP($B569,'ALN 070824'!$A:$C,2,FALSE),"")</f>
        <v/>
      </c>
      <c r="D569" s="24"/>
      <c r="E569" s="28"/>
      <c r="F569" s="26"/>
      <c r="G569" s="27"/>
      <c r="I569" s="100" t="str">
        <f t="shared" si="33"/>
        <v/>
      </c>
      <c r="J569" s="100" t="str">
        <f t="shared" si="34"/>
        <v/>
      </c>
      <c r="K569" s="105" t="str">
        <f>IF(ISBLANK($B569),"",MATCH($J569,SEFA!$K:$K,0))</f>
        <v/>
      </c>
      <c r="L569" s="105" t="str">
        <f>IF(ISBLANK($B569),"",MATCH($J569,'RECEIVED FROM NONSTATE'!$L:$L,0))</f>
        <v/>
      </c>
      <c r="M569" s="100" t="str">
        <f t="shared" si="35"/>
        <v/>
      </c>
    </row>
    <row r="570" spans="1:13">
      <c r="A570" s="118" t="str">
        <f t="shared" si="32"/>
        <v/>
      </c>
      <c r="B570" s="25"/>
      <c r="C570" s="105" t="str">
        <f>IF($B570&gt;0,VLOOKUP($B570,'ALN 070824'!$A:$C,2,FALSE),"")</f>
        <v/>
      </c>
      <c r="D570" s="24"/>
      <c r="E570" s="28"/>
      <c r="F570" s="26"/>
      <c r="G570" s="27"/>
      <c r="I570" s="100" t="str">
        <f t="shared" si="33"/>
        <v/>
      </c>
      <c r="J570" s="100" t="str">
        <f t="shared" si="34"/>
        <v/>
      </c>
      <c r="K570" s="105" t="str">
        <f>IF(ISBLANK($B570),"",MATCH($J570,SEFA!$K:$K,0))</f>
        <v/>
      </c>
      <c r="L570" s="105" t="str">
        <f>IF(ISBLANK($B570),"",MATCH($J570,'RECEIVED FROM NONSTATE'!$L:$L,0))</f>
        <v/>
      </c>
      <c r="M570" s="100" t="str">
        <f t="shared" si="35"/>
        <v/>
      </c>
    </row>
    <row r="571" spans="1:13">
      <c r="A571" s="118" t="str">
        <f t="shared" si="32"/>
        <v/>
      </c>
      <c r="B571" s="25"/>
      <c r="C571" s="105" t="str">
        <f>IF($B571&gt;0,VLOOKUP($B571,'ALN 070824'!$A:$C,2,FALSE),"")</f>
        <v/>
      </c>
      <c r="D571" s="24"/>
      <c r="E571" s="28"/>
      <c r="F571" s="26"/>
      <c r="G571" s="27"/>
      <c r="I571" s="100" t="str">
        <f t="shared" si="33"/>
        <v/>
      </c>
      <c r="J571" s="100" t="str">
        <f t="shared" si="34"/>
        <v/>
      </c>
      <c r="K571" s="105" t="str">
        <f>IF(ISBLANK($B571),"",MATCH($J571,SEFA!$K:$K,0))</f>
        <v/>
      </c>
      <c r="L571" s="105" t="str">
        <f>IF(ISBLANK($B571),"",MATCH($J571,'RECEIVED FROM NONSTATE'!$L:$L,0))</f>
        <v/>
      </c>
      <c r="M571" s="100" t="str">
        <f t="shared" si="35"/>
        <v/>
      </c>
    </row>
    <row r="572" spans="1:13">
      <c r="A572" s="118" t="str">
        <f t="shared" si="32"/>
        <v/>
      </c>
      <c r="B572" s="25"/>
      <c r="C572" s="105" t="str">
        <f>IF($B572&gt;0,VLOOKUP($B572,'ALN 070824'!$A:$C,2,FALSE),"")</f>
        <v/>
      </c>
      <c r="D572" s="24"/>
      <c r="E572" s="28"/>
      <c r="F572" s="26"/>
      <c r="G572" s="27"/>
      <c r="I572" s="100" t="str">
        <f t="shared" si="33"/>
        <v/>
      </c>
      <c r="J572" s="100" t="str">
        <f t="shared" si="34"/>
        <v/>
      </c>
      <c r="K572" s="105" t="str">
        <f>IF(ISBLANK($B572),"",MATCH($J572,SEFA!$K:$K,0))</f>
        <v/>
      </c>
      <c r="L572" s="105" t="str">
        <f>IF(ISBLANK($B572),"",MATCH($J572,'RECEIVED FROM NONSTATE'!$L:$L,0))</f>
        <v/>
      </c>
      <c r="M572" s="100" t="str">
        <f t="shared" si="35"/>
        <v/>
      </c>
    </row>
    <row r="573" spans="1:13">
      <c r="A573" s="118" t="str">
        <f t="shared" si="32"/>
        <v/>
      </c>
      <c r="B573" s="25"/>
      <c r="C573" s="105" t="str">
        <f>IF($B573&gt;0,VLOOKUP($B573,'ALN 070824'!$A:$C,2,FALSE),"")</f>
        <v/>
      </c>
      <c r="D573" s="24"/>
      <c r="E573" s="28"/>
      <c r="F573" s="26"/>
      <c r="G573" s="27"/>
      <c r="I573" s="100" t="str">
        <f t="shared" si="33"/>
        <v/>
      </c>
      <c r="J573" s="100" t="str">
        <f t="shared" si="34"/>
        <v/>
      </c>
      <c r="K573" s="105" t="str">
        <f>IF(ISBLANK($B573),"",MATCH($J573,SEFA!$K:$K,0))</f>
        <v/>
      </c>
      <c r="L573" s="105" t="str">
        <f>IF(ISBLANK($B573),"",MATCH($J573,'RECEIVED FROM NONSTATE'!$L:$L,0))</f>
        <v/>
      </c>
      <c r="M573" s="100" t="str">
        <f t="shared" si="35"/>
        <v/>
      </c>
    </row>
    <row r="574" spans="1:13">
      <c r="A574" s="118" t="str">
        <f t="shared" si="32"/>
        <v/>
      </c>
      <c r="B574" s="25"/>
      <c r="C574" s="105" t="str">
        <f>IF($B574&gt;0,VLOOKUP($B574,'ALN 070824'!$A:$C,2,FALSE),"")</f>
        <v/>
      </c>
      <c r="D574" s="24"/>
      <c r="E574" s="28"/>
      <c r="F574" s="26"/>
      <c r="G574" s="27"/>
      <c r="I574" s="100" t="str">
        <f t="shared" si="33"/>
        <v/>
      </c>
      <c r="J574" s="100" t="str">
        <f t="shared" si="34"/>
        <v/>
      </c>
      <c r="K574" s="105" t="str">
        <f>IF(ISBLANK($B574),"",MATCH($J574,SEFA!$K:$K,0))</f>
        <v/>
      </c>
      <c r="L574" s="105" t="str">
        <f>IF(ISBLANK($B574),"",MATCH($J574,'RECEIVED FROM NONSTATE'!$L:$L,0))</f>
        <v/>
      </c>
      <c r="M574" s="100" t="str">
        <f t="shared" si="35"/>
        <v/>
      </c>
    </row>
    <row r="575" spans="1:13">
      <c r="A575" s="118" t="str">
        <f t="shared" si="32"/>
        <v/>
      </c>
      <c r="B575" s="25"/>
      <c r="C575" s="105" t="str">
        <f>IF($B575&gt;0,VLOOKUP($B575,'ALN 070824'!$A:$C,2,FALSE),"")</f>
        <v/>
      </c>
      <c r="D575" s="24"/>
      <c r="E575" s="28"/>
      <c r="F575" s="26"/>
      <c r="G575" s="27"/>
      <c r="I575" s="100" t="str">
        <f t="shared" si="33"/>
        <v/>
      </c>
      <c r="J575" s="100" t="str">
        <f t="shared" si="34"/>
        <v/>
      </c>
      <c r="K575" s="105" t="str">
        <f>IF(ISBLANK($B575),"",MATCH($J575,SEFA!$K:$K,0))</f>
        <v/>
      </c>
      <c r="L575" s="105" t="str">
        <f>IF(ISBLANK($B575),"",MATCH($J575,'RECEIVED FROM NONSTATE'!$L:$L,0))</f>
        <v/>
      </c>
      <c r="M575" s="100" t="str">
        <f t="shared" si="35"/>
        <v/>
      </c>
    </row>
    <row r="576" spans="1:13">
      <c r="A576" s="118" t="str">
        <f t="shared" si="32"/>
        <v/>
      </c>
      <c r="B576" s="25"/>
      <c r="C576" s="105" t="str">
        <f>IF($B576&gt;0,VLOOKUP($B576,'ALN 070824'!$A:$C,2,FALSE),"")</f>
        <v/>
      </c>
      <c r="D576" s="24"/>
      <c r="E576" s="28"/>
      <c r="F576" s="26"/>
      <c r="G576" s="27"/>
      <c r="I576" s="100" t="str">
        <f t="shared" si="33"/>
        <v/>
      </c>
      <c r="J576" s="100" t="str">
        <f t="shared" si="34"/>
        <v/>
      </c>
      <c r="K576" s="105" t="str">
        <f>IF(ISBLANK($B576),"",MATCH($J576,SEFA!$K:$K,0))</f>
        <v/>
      </c>
      <c r="L576" s="105" t="str">
        <f>IF(ISBLANK($B576),"",MATCH($J576,'RECEIVED FROM NONSTATE'!$L:$L,0))</f>
        <v/>
      </c>
      <c r="M576" s="100" t="str">
        <f t="shared" si="35"/>
        <v/>
      </c>
    </row>
    <row r="577" spans="1:13">
      <c r="A577" s="118" t="str">
        <f t="shared" si="32"/>
        <v/>
      </c>
      <c r="B577" s="25"/>
      <c r="C577" s="105" t="str">
        <f>IF($B577&gt;0,VLOOKUP($B577,'ALN 070824'!$A:$C,2,FALSE),"")</f>
        <v/>
      </c>
      <c r="D577" s="24"/>
      <c r="E577" s="28"/>
      <c r="F577" s="26"/>
      <c r="G577" s="27"/>
      <c r="I577" s="100" t="str">
        <f t="shared" si="33"/>
        <v/>
      </c>
      <c r="J577" s="100" t="str">
        <f t="shared" si="34"/>
        <v/>
      </c>
      <c r="K577" s="105" t="str">
        <f>IF(ISBLANK($B577),"",MATCH($J577,SEFA!$K:$K,0))</f>
        <v/>
      </c>
      <c r="L577" s="105" t="str">
        <f>IF(ISBLANK($B577),"",MATCH($J577,'RECEIVED FROM NONSTATE'!$L:$L,0))</f>
        <v/>
      </c>
      <c r="M577" s="100" t="str">
        <f t="shared" si="35"/>
        <v/>
      </c>
    </row>
    <row r="578" spans="1:13">
      <c r="A578" s="118" t="str">
        <f t="shared" si="32"/>
        <v/>
      </c>
      <c r="B578" s="25"/>
      <c r="C578" s="105" t="str">
        <f>IF($B578&gt;0,VLOOKUP($B578,'ALN 070824'!$A:$C,2,FALSE),"")</f>
        <v/>
      </c>
      <c r="D578" s="24"/>
      <c r="E578" s="28"/>
      <c r="F578" s="26"/>
      <c r="G578" s="27"/>
      <c r="I578" s="100" t="str">
        <f t="shared" si="33"/>
        <v/>
      </c>
      <c r="J578" s="100" t="str">
        <f t="shared" si="34"/>
        <v/>
      </c>
      <c r="K578" s="105" t="str">
        <f>IF(ISBLANK($B578),"",MATCH($J578,SEFA!$K:$K,0))</f>
        <v/>
      </c>
      <c r="L578" s="105" t="str">
        <f>IF(ISBLANK($B578),"",MATCH($J578,'RECEIVED FROM NONSTATE'!$L:$L,0))</f>
        <v/>
      </c>
      <c r="M578" s="100" t="str">
        <f t="shared" si="35"/>
        <v/>
      </c>
    </row>
    <row r="579" spans="1:13">
      <c r="A579" s="118" t="str">
        <f t="shared" si="32"/>
        <v/>
      </c>
      <c r="B579" s="25"/>
      <c r="C579" s="105" t="str">
        <f>IF($B579&gt;0,VLOOKUP($B579,'ALN 070824'!$A:$C,2,FALSE),"")</f>
        <v/>
      </c>
      <c r="D579" s="24"/>
      <c r="E579" s="28"/>
      <c r="F579" s="26"/>
      <c r="G579" s="27"/>
      <c r="I579" s="100" t="str">
        <f t="shared" si="33"/>
        <v/>
      </c>
      <c r="J579" s="100" t="str">
        <f t="shared" si="34"/>
        <v/>
      </c>
      <c r="K579" s="105" t="str">
        <f>IF(ISBLANK($B579),"",MATCH($J579,SEFA!$K:$K,0))</f>
        <v/>
      </c>
      <c r="L579" s="105" t="str">
        <f>IF(ISBLANK($B579),"",MATCH($J579,'RECEIVED FROM NONSTATE'!$L:$L,0))</f>
        <v/>
      </c>
      <c r="M579" s="100" t="str">
        <f t="shared" si="35"/>
        <v/>
      </c>
    </row>
    <row r="580" spans="1:13">
      <c r="A580" s="118" t="str">
        <f t="shared" si="32"/>
        <v/>
      </c>
      <c r="B580" s="25"/>
      <c r="C580" s="105" t="str">
        <f>IF($B580&gt;0,VLOOKUP($B580,'ALN 070824'!$A:$C,2,FALSE),"")</f>
        <v/>
      </c>
      <c r="D580" s="24"/>
      <c r="E580" s="28"/>
      <c r="F580" s="26"/>
      <c r="G580" s="27"/>
      <c r="I580" s="100" t="str">
        <f t="shared" si="33"/>
        <v/>
      </c>
      <c r="J580" s="100" t="str">
        <f t="shared" si="34"/>
        <v/>
      </c>
      <c r="K580" s="105" t="str">
        <f>IF(ISBLANK($B580),"",MATCH($J580,SEFA!$K:$K,0))</f>
        <v/>
      </c>
      <c r="L580" s="105" t="str">
        <f>IF(ISBLANK($B580),"",MATCH($J580,'RECEIVED FROM NONSTATE'!$L:$L,0))</f>
        <v/>
      </c>
      <c r="M580" s="100" t="str">
        <f t="shared" si="35"/>
        <v/>
      </c>
    </row>
    <row r="581" spans="1:13">
      <c r="A581" s="118" t="str">
        <f t="shared" si="32"/>
        <v/>
      </c>
      <c r="B581" s="25"/>
      <c r="C581" s="105" t="str">
        <f>IF($B581&gt;0,VLOOKUP($B581,'ALN 070824'!$A:$C,2,FALSE),"")</f>
        <v/>
      </c>
      <c r="D581" s="24"/>
      <c r="E581" s="28"/>
      <c r="F581" s="26"/>
      <c r="G581" s="27"/>
      <c r="I581" s="100" t="str">
        <f t="shared" si="33"/>
        <v/>
      </c>
      <c r="J581" s="100" t="str">
        <f t="shared" si="34"/>
        <v/>
      </c>
      <c r="K581" s="105" t="str">
        <f>IF(ISBLANK($B581),"",MATCH($J581,SEFA!$K:$K,0))</f>
        <v/>
      </c>
      <c r="L581" s="105" t="str">
        <f>IF(ISBLANK($B581),"",MATCH($J581,'RECEIVED FROM NONSTATE'!$L:$L,0))</f>
        <v/>
      </c>
      <c r="M581" s="100" t="str">
        <f t="shared" si="35"/>
        <v/>
      </c>
    </row>
    <row r="582" spans="1:13">
      <c r="A582" s="118" t="str">
        <f t="shared" si="32"/>
        <v/>
      </c>
      <c r="B582" s="25"/>
      <c r="C582" s="105" t="str">
        <f>IF($B582&gt;0,VLOOKUP($B582,'ALN 070824'!$A:$C,2,FALSE),"")</f>
        <v/>
      </c>
      <c r="D582" s="24"/>
      <c r="E582" s="28"/>
      <c r="F582" s="26"/>
      <c r="G582" s="27"/>
      <c r="I582" s="100" t="str">
        <f t="shared" si="33"/>
        <v/>
      </c>
      <c r="J582" s="100" t="str">
        <f t="shared" si="34"/>
        <v/>
      </c>
      <c r="K582" s="105" t="str">
        <f>IF(ISBLANK($B582),"",MATCH($J582,SEFA!$K:$K,0))</f>
        <v/>
      </c>
      <c r="L582" s="105" t="str">
        <f>IF(ISBLANK($B582),"",MATCH($J582,'RECEIVED FROM NONSTATE'!$L:$L,0))</f>
        <v/>
      </c>
      <c r="M582" s="100" t="str">
        <f t="shared" si="35"/>
        <v/>
      </c>
    </row>
    <row r="583" spans="1:13">
      <c r="A583" s="118" t="str">
        <f t="shared" si="32"/>
        <v/>
      </c>
      <c r="B583" s="25"/>
      <c r="C583" s="105" t="str">
        <f>IF($B583&gt;0,VLOOKUP($B583,'ALN 070824'!$A:$C,2,FALSE),"")</f>
        <v/>
      </c>
      <c r="D583" s="24"/>
      <c r="E583" s="28"/>
      <c r="F583" s="26"/>
      <c r="G583" s="27"/>
      <c r="I583" s="100" t="str">
        <f t="shared" si="33"/>
        <v/>
      </c>
      <c r="J583" s="100" t="str">
        <f t="shared" si="34"/>
        <v/>
      </c>
      <c r="K583" s="105" t="str">
        <f>IF(ISBLANK($B583),"",MATCH($J583,SEFA!$K:$K,0))</f>
        <v/>
      </c>
      <c r="L583" s="105" t="str">
        <f>IF(ISBLANK($B583),"",MATCH($J583,'RECEIVED FROM NONSTATE'!$L:$L,0))</f>
        <v/>
      </c>
      <c r="M583" s="100" t="str">
        <f t="shared" si="35"/>
        <v/>
      </c>
    </row>
    <row r="584" spans="1:13">
      <c r="A584" s="118" t="str">
        <f t="shared" si="32"/>
        <v/>
      </c>
      <c r="B584" s="25"/>
      <c r="C584" s="105" t="str">
        <f>IF($B584&gt;0,VLOOKUP($B584,'ALN 070824'!$A:$C,2,FALSE),"")</f>
        <v/>
      </c>
      <c r="D584" s="24"/>
      <c r="E584" s="28"/>
      <c r="F584" s="26"/>
      <c r="G584" s="27"/>
      <c r="I584" s="100" t="str">
        <f t="shared" si="33"/>
        <v/>
      </c>
      <c r="J584" s="100" t="str">
        <f t="shared" si="34"/>
        <v/>
      </c>
      <c r="K584" s="105" t="str">
        <f>IF(ISBLANK($B584),"",MATCH($J584,SEFA!$K:$K,0))</f>
        <v/>
      </c>
      <c r="L584" s="105" t="str">
        <f>IF(ISBLANK($B584),"",MATCH($J584,'RECEIVED FROM NONSTATE'!$L:$L,0))</f>
        <v/>
      </c>
      <c r="M584" s="100" t="str">
        <f t="shared" si="35"/>
        <v/>
      </c>
    </row>
    <row r="585" spans="1:13">
      <c r="A585" s="118" t="str">
        <f t="shared" ref="A585:A648" si="36">IF($B585=0,"",$B$2)</f>
        <v/>
      </c>
      <c r="B585" s="25"/>
      <c r="C585" s="105" t="str">
        <f>IF($B585&gt;0,VLOOKUP($B585,'ALN 070824'!$A:$C,2,FALSE),"")</f>
        <v/>
      </c>
      <c r="D585" s="24"/>
      <c r="E585" s="28"/>
      <c r="F585" s="26"/>
      <c r="G585" s="27"/>
      <c r="I585" s="100" t="str">
        <f t="shared" ref="I585:I648" si="37">IF(OR($B585="84.425",$B585="84.032"),"Please complete the ALN with alpha character.",IFERROR(IF(AND($C585="Other Assistance",ISBLANK($F585)),"Program Name required, please provide the Other ID Number (if applicable).",""),""))</f>
        <v/>
      </c>
      <c r="J585" s="100" t="str">
        <f t="shared" ref="J585:J648" si="38">CONCATENATE($B585,$E585)</f>
        <v/>
      </c>
      <c r="K585" s="105" t="str">
        <f>IF(ISBLANK($B585),"",MATCH($J585,SEFA!$K:$K,0))</f>
        <v/>
      </c>
      <c r="L585" s="105" t="str">
        <f>IF(ISBLANK($B585),"",MATCH($J585,'RECEIVED FROM NONSTATE'!$L:$L,0))</f>
        <v/>
      </c>
      <c r="M585" s="100" t="str">
        <f t="shared" ref="M585:M648" si="39">CONCATENATE($B585,$E585,$F585,$G585)</f>
        <v/>
      </c>
    </row>
    <row r="586" spans="1:13">
      <c r="A586" s="118" t="str">
        <f t="shared" si="36"/>
        <v/>
      </c>
      <c r="B586" s="25"/>
      <c r="C586" s="105" t="str">
        <f>IF($B586&gt;0,VLOOKUP($B586,'ALN 070824'!$A:$C,2,FALSE),"")</f>
        <v/>
      </c>
      <c r="D586" s="24"/>
      <c r="E586" s="28"/>
      <c r="F586" s="26"/>
      <c r="G586" s="27"/>
      <c r="I586" s="100" t="str">
        <f t="shared" si="37"/>
        <v/>
      </c>
      <c r="J586" s="100" t="str">
        <f t="shared" si="38"/>
        <v/>
      </c>
      <c r="K586" s="105" t="str">
        <f>IF(ISBLANK($B586),"",MATCH($J586,SEFA!$K:$K,0))</f>
        <v/>
      </c>
      <c r="L586" s="105" t="str">
        <f>IF(ISBLANK($B586),"",MATCH($J586,'RECEIVED FROM NONSTATE'!$L:$L,0))</f>
        <v/>
      </c>
      <c r="M586" s="100" t="str">
        <f t="shared" si="39"/>
        <v/>
      </c>
    </row>
    <row r="587" spans="1:13">
      <c r="A587" s="118" t="str">
        <f t="shared" si="36"/>
        <v/>
      </c>
      <c r="B587" s="25"/>
      <c r="C587" s="105" t="str">
        <f>IF($B587&gt;0,VLOOKUP($B587,'ALN 070824'!$A:$C,2,FALSE),"")</f>
        <v/>
      </c>
      <c r="D587" s="24"/>
      <c r="E587" s="28"/>
      <c r="F587" s="26"/>
      <c r="G587" s="27"/>
      <c r="I587" s="100" t="str">
        <f t="shared" si="37"/>
        <v/>
      </c>
      <c r="J587" s="100" t="str">
        <f t="shared" si="38"/>
        <v/>
      </c>
      <c r="K587" s="105" t="str">
        <f>IF(ISBLANK($B587),"",MATCH($J587,SEFA!$K:$K,0))</f>
        <v/>
      </c>
      <c r="L587" s="105" t="str">
        <f>IF(ISBLANK($B587),"",MATCH($J587,'RECEIVED FROM NONSTATE'!$L:$L,0))</f>
        <v/>
      </c>
      <c r="M587" s="100" t="str">
        <f t="shared" si="39"/>
        <v/>
      </c>
    </row>
    <row r="588" spans="1:13">
      <c r="A588" s="118" t="str">
        <f t="shared" si="36"/>
        <v/>
      </c>
      <c r="B588" s="25"/>
      <c r="C588" s="105" t="str">
        <f>IF($B588&gt;0,VLOOKUP($B588,'ALN 070824'!$A:$C,2,FALSE),"")</f>
        <v/>
      </c>
      <c r="D588" s="24"/>
      <c r="E588" s="28"/>
      <c r="F588" s="26"/>
      <c r="G588" s="27"/>
      <c r="I588" s="100" t="str">
        <f t="shared" si="37"/>
        <v/>
      </c>
      <c r="J588" s="100" t="str">
        <f t="shared" si="38"/>
        <v/>
      </c>
      <c r="K588" s="105" t="str">
        <f>IF(ISBLANK($B588),"",MATCH($J588,SEFA!$K:$K,0))</f>
        <v/>
      </c>
      <c r="L588" s="105" t="str">
        <f>IF(ISBLANK($B588),"",MATCH($J588,'RECEIVED FROM NONSTATE'!$L:$L,0))</f>
        <v/>
      </c>
      <c r="M588" s="100" t="str">
        <f t="shared" si="39"/>
        <v/>
      </c>
    </row>
    <row r="589" spans="1:13">
      <c r="A589" s="118" t="str">
        <f t="shared" si="36"/>
        <v/>
      </c>
      <c r="B589" s="25"/>
      <c r="C589" s="105" t="str">
        <f>IF($B589&gt;0,VLOOKUP($B589,'ALN 070824'!$A:$C,2,FALSE),"")</f>
        <v/>
      </c>
      <c r="D589" s="24"/>
      <c r="E589" s="28"/>
      <c r="F589" s="26"/>
      <c r="G589" s="27"/>
      <c r="I589" s="100" t="str">
        <f t="shared" si="37"/>
        <v/>
      </c>
      <c r="J589" s="100" t="str">
        <f t="shared" si="38"/>
        <v/>
      </c>
      <c r="K589" s="105" t="str">
        <f>IF(ISBLANK($B589),"",MATCH($J589,SEFA!$K:$K,0))</f>
        <v/>
      </c>
      <c r="L589" s="105" t="str">
        <f>IF(ISBLANK($B589),"",MATCH($J589,'RECEIVED FROM NONSTATE'!$L:$L,0))</f>
        <v/>
      </c>
      <c r="M589" s="100" t="str">
        <f t="shared" si="39"/>
        <v/>
      </c>
    </row>
    <row r="590" spans="1:13">
      <c r="A590" s="118" t="str">
        <f t="shared" si="36"/>
        <v/>
      </c>
      <c r="B590" s="25"/>
      <c r="C590" s="105" t="str">
        <f>IF($B590&gt;0,VLOOKUP($B590,'ALN 070824'!$A:$C,2,FALSE),"")</f>
        <v/>
      </c>
      <c r="D590" s="24"/>
      <c r="E590" s="28"/>
      <c r="F590" s="26"/>
      <c r="G590" s="27"/>
      <c r="I590" s="100" t="str">
        <f t="shared" si="37"/>
        <v/>
      </c>
      <c r="J590" s="100" t="str">
        <f t="shared" si="38"/>
        <v/>
      </c>
      <c r="K590" s="105" t="str">
        <f>IF(ISBLANK($B590),"",MATCH($J590,SEFA!$K:$K,0))</f>
        <v/>
      </c>
      <c r="L590" s="105" t="str">
        <f>IF(ISBLANK($B590),"",MATCH($J590,'RECEIVED FROM NONSTATE'!$L:$L,0))</f>
        <v/>
      </c>
      <c r="M590" s="100" t="str">
        <f t="shared" si="39"/>
        <v/>
      </c>
    </row>
    <row r="591" spans="1:13">
      <c r="A591" s="118" t="str">
        <f t="shared" si="36"/>
        <v/>
      </c>
      <c r="B591" s="25"/>
      <c r="C591" s="105" t="str">
        <f>IF($B591&gt;0,VLOOKUP($B591,'ALN 070824'!$A:$C,2,FALSE),"")</f>
        <v/>
      </c>
      <c r="D591" s="24"/>
      <c r="E591" s="28"/>
      <c r="F591" s="26"/>
      <c r="G591" s="27"/>
      <c r="I591" s="100" t="str">
        <f t="shared" si="37"/>
        <v/>
      </c>
      <c r="J591" s="100" t="str">
        <f t="shared" si="38"/>
        <v/>
      </c>
      <c r="K591" s="105" t="str">
        <f>IF(ISBLANK($B591),"",MATCH($J591,SEFA!$K:$K,0))</f>
        <v/>
      </c>
      <c r="L591" s="105" t="str">
        <f>IF(ISBLANK($B591),"",MATCH($J591,'RECEIVED FROM NONSTATE'!$L:$L,0))</f>
        <v/>
      </c>
      <c r="M591" s="100" t="str">
        <f t="shared" si="39"/>
        <v/>
      </c>
    </row>
    <row r="592" spans="1:13">
      <c r="A592" s="118" t="str">
        <f t="shared" si="36"/>
        <v/>
      </c>
      <c r="B592" s="25"/>
      <c r="C592" s="105" t="str">
        <f>IF($B592&gt;0,VLOOKUP($B592,'ALN 070824'!$A:$C,2,FALSE),"")</f>
        <v/>
      </c>
      <c r="D592" s="24"/>
      <c r="E592" s="28"/>
      <c r="F592" s="26"/>
      <c r="G592" s="27"/>
      <c r="I592" s="100" t="str">
        <f t="shared" si="37"/>
        <v/>
      </c>
      <c r="J592" s="100" t="str">
        <f t="shared" si="38"/>
        <v/>
      </c>
      <c r="K592" s="105" t="str">
        <f>IF(ISBLANK($B592),"",MATCH($J592,SEFA!$K:$K,0))</f>
        <v/>
      </c>
      <c r="L592" s="105" t="str">
        <f>IF(ISBLANK($B592),"",MATCH($J592,'RECEIVED FROM NONSTATE'!$L:$L,0))</f>
        <v/>
      </c>
      <c r="M592" s="100" t="str">
        <f t="shared" si="39"/>
        <v/>
      </c>
    </row>
    <row r="593" spans="1:13">
      <c r="A593" s="118" t="str">
        <f t="shared" si="36"/>
        <v/>
      </c>
      <c r="B593" s="25"/>
      <c r="C593" s="105" t="str">
        <f>IF($B593&gt;0,VLOOKUP($B593,'ALN 070824'!$A:$C,2,FALSE),"")</f>
        <v/>
      </c>
      <c r="D593" s="24"/>
      <c r="E593" s="28"/>
      <c r="F593" s="26"/>
      <c r="G593" s="27"/>
      <c r="I593" s="100" t="str">
        <f t="shared" si="37"/>
        <v/>
      </c>
      <c r="J593" s="100" t="str">
        <f t="shared" si="38"/>
        <v/>
      </c>
      <c r="K593" s="105" t="str">
        <f>IF(ISBLANK($B593),"",MATCH($J593,SEFA!$K:$K,0))</f>
        <v/>
      </c>
      <c r="L593" s="105" t="str">
        <f>IF(ISBLANK($B593),"",MATCH($J593,'RECEIVED FROM NONSTATE'!$L:$L,0))</f>
        <v/>
      </c>
      <c r="M593" s="100" t="str">
        <f t="shared" si="39"/>
        <v/>
      </c>
    </row>
    <row r="594" spans="1:13">
      <c r="A594" s="118" t="str">
        <f t="shared" si="36"/>
        <v/>
      </c>
      <c r="B594" s="25"/>
      <c r="C594" s="105" t="str">
        <f>IF($B594&gt;0,VLOOKUP($B594,'ALN 070824'!$A:$C,2,FALSE),"")</f>
        <v/>
      </c>
      <c r="D594" s="24"/>
      <c r="E594" s="28"/>
      <c r="F594" s="26"/>
      <c r="G594" s="27"/>
      <c r="I594" s="100" t="str">
        <f t="shared" si="37"/>
        <v/>
      </c>
      <c r="J594" s="100" t="str">
        <f t="shared" si="38"/>
        <v/>
      </c>
      <c r="K594" s="105" t="str">
        <f>IF(ISBLANK($B594),"",MATCH($J594,SEFA!$K:$K,0))</f>
        <v/>
      </c>
      <c r="L594" s="105" t="str">
        <f>IF(ISBLANK($B594),"",MATCH($J594,'RECEIVED FROM NONSTATE'!$L:$L,0))</f>
        <v/>
      </c>
      <c r="M594" s="100" t="str">
        <f t="shared" si="39"/>
        <v/>
      </c>
    </row>
    <row r="595" spans="1:13">
      <c r="A595" s="118" t="str">
        <f t="shared" si="36"/>
        <v/>
      </c>
      <c r="B595" s="25"/>
      <c r="C595" s="105" t="str">
        <f>IF($B595&gt;0,VLOOKUP($B595,'ALN 070824'!$A:$C,2,FALSE),"")</f>
        <v/>
      </c>
      <c r="D595" s="24"/>
      <c r="E595" s="28"/>
      <c r="F595" s="26"/>
      <c r="G595" s="27"/>
      <c r="I595" s="100" t="str">
        <f t="shared" si="37"/>
        <v/>
      </c>
      <c r="J595" s="100" t="str">
        <f t="shared" si="38"/>
        <v/>
      </c>
      <c r="K595" s="105" t="str">
        <f>IF(ISBLANK($B595),"",MATCH($J595,SEFA!$K:$K,0))</f>
        <v/>
      </c>
      <c r="L595" s="105" t="str">
        <f>IF(ISBLANK($B595),"",MATCH($J595,'RECEIVED FROM NONSTATE'!$L:$L,0))</f>
        <v/>
      </c>
      <c r="M595" s="100" t="str">
        <f t="shared" si="39"/>
        <v/>
      </c>
    </row>
    <row r="596" spans="1:13">
      <c r="A596" s="118" t="str">
        <f t="shared" si="36"/>
        <v/>
      </c>
      <c r="B596" s="25"/>
      <c r="C596" s="105" t="str">
        <f>IF($B596&gt;0,VLOOKUP($B596,'ALN 070824'!$A:$C,2,FALSE),"")</f>
        <v/>
      </c>
      <c r="D596" s="24"/>
      <c r="E596" s="28"/>
      <c r="F596" s="26"/>
      <c r="G596" s="27"/>
      <c r="I596" s="100" t="str">
        <f t="shared" si="37"/>
        <v/>
      </c>
      <c r="J596" s="100" t="str">
        <f t="shared" si="38"/>
        <v/>
      </c>
      <c r="K596" s="105" t="str">
        <f>IF(ISBLANK($B596),"",MATCH($J596,SEFA!$K:$K,0))</f>
        <v/>
      </c>
      <c r="L596" s="105" t="str">
        <f>IF(ISBLANK($B596),"",MATCH($J596,'RECEIVED FROM NONSTATE'!$L:$L,0))</f>
        <v/>
      </c>
      <c r="M596" s="100" t="str">
        <f t="shared" si="39"/>
        <v/>
      </c>
    </row>
    <row r="597" spans="1:13">
      <c r="A597" s="118" t="str">
        <f t="shared" si="36"/>
        <v/>
      </c>
      <c r="B597" s="25"/>
      <c r="C597" s="105" t="str">
        <f>IF($B597&gt;0,VLOOKUP($B597,'ALN 070824'!$A:$C,2,FALSE),"")</f>
        <v/>
      </c>
      <c r="D597" s="24"/>
      <c r="E597" s="28"/>
      <c r="F597" s="26"/>
      <c r="G597" s="27"/>
      <c r="I597" s="100" t="str">
        <f t="shared" si="37"/>
        <v/>
      </c>
      <c r="J597" s="100" t="str">
        <f t="shared" si="38"/>
        <v/>
      </c>
      <c r="K597" s="105" t="str">
        <f>IF(ISBLANK($B597),"",MATCH($J597,SEFA!$K:$K,0))</f>
        <v/>
      </c>
      <c r="L597" s="105" t="str">
        <f>IF(ISBLANK($B597),"",MATCH($J597,'RECEIVED FROM NONSTATE'!$L:$L,0))</f>
        <v/>
      </c>
      <c r="M597" s="100" t="str">
        <f t="shared" si="39"/>
        <v/>
      </c>
    </row>
    <row r="598" spans="1:13">
      <c r="A598" s="118" t="str">
        <f t="shared" si="36"/>
        <v/>
      </c>
      <c r="B598" s="25"/>
      <c r="C598" s="105" t="str">
        <f>IF($B598&gt;0,VLOOKUP($B598,'ALN 070824'!$A:$C,2,FALSE),"")</f>
        <v/>
      </c>
      <c r="D598" s="24"/>
      <c r="E598" s="28"/>
      <c r="F598" s="26"/>
      <c r="G598" s="27"/>
      <c r="I598" s="100" t="str">
        <f t="shared" si="37"/>
        <v/>
      </c>
      <c r="J598" s="100" t="str">
        <f t="shared" si="38"/>
        <v/>
      </c>
      <c r="K598" s="105" t="str">
        <f>IF(ISBLANK($B598),"",MATCH($J598,SEFA!$K:$K,0))</f>
        <v/>
      </c>
      <c r="L598" s="105" t="str">
        <f>IF(ISBLANK($B598),"",MATCH($J598,'RECEIVED FROM NONSTATE'!$L:$L,0))</f>
        <v/>
      </c>
      <c r="M598" s="100" t="str">
        <f t="shared" si="39"/>
        <v/>
      </c>
    </row>
    <row r="599" spans="1:13">
      <c r="A599" s="118" t="str">
        <f t="shared" si="36"/>
        <v/>
      </c>
      <c r="B599" s="25"/>
      <c r="C599" s="105" t="str">
        <f>IF($B599&gt;0,VLOOKUP($B599,'ALN 070824'!$A:$C,2,FALSE),"")</f>
        <v/>
      </c>
      <c r="D599" s="24"/>
      <c r="E599" s="28"/>
      <c r="F599" s="26"/>
      <c r="G599" s="27"/>
      <c r="I599" s="100" t="str">
        <f t="shared" si="37"/>
        <v/>
      </c>
      <c r="J599" s="100" t="str">
        <f t="shared" si="38"/>
        <v/>
      </c>
      <c r="K599" s="105" t="str">
        <f>IF(ISBLANK($B599),"",MATCH($J599,SEFA!$K:$K,0))</f>
        <v/>
      </c>
      <c r="L599" s="105" t="str">
        <f>IF(ISBLANK($B599),"",MATCH($J599,'RECEIVED FROM NONSTATE'!$L:$L,0))</f>
        <v/>
      </c>
      <c r="M599" s="100" t="str">
        <f t="shared" si="39"/>
        <v/>
      </c>
    </row>
    <row r="600" spans="1:13">
      <c r="A600" s="118" t="str">
        <f t="shared" si="36"/>
        <v/>
      </c>
      <c r="B600" s="25"/>
      <c r="C600" s="105" t="str">
        <f>IF($B600&gt;0,VLOOKUP($B600,'ALN 070824'!$A:$C,2,FALSE),"")</f>
        <v/>
      </c>
      <c r="D600" s="24"/>
      <c r="E600" s="28"/>
      <c r="F600" s="26"/>
      <c r="G600" s="27"/>
      <c r="I600" s="100" t="str">
        <f t="shared" si="37"/>
        <v/>
      </c>
      <c r="J600" s="100" t="str">
        <f t="shared" si="38"/>
        <v/>
      </c>
      <c r="K600" s="105" t="str">
        <f>IF(ISBLANK($B600),"",MATCH($J600,SEFA!$K:$K,0))</f>
        <v/>
      </c>
      <c r="L600" s="105" t="str">
        <f>IF(ISBLANK($B600),"",MATCH($J600,'RECEIVED FROM NONSTATE'!$L:$L,0))</f>
        <v/>
      </c>
      <c r="M600" s="100" t="str">
        <f t="shared" si="39"/>
        <v/>
      </c>
    </row>
    <row r="601" spans="1:13">
      <c r="A601" s="118" t="str">
        <f t="shared" si="36"/>
        <v/>
      </c>
      <c r="B601" s="25"/>
      <c r="C601" s="105" t="str">
        <f>IF($B601&gt;0,VLOOKUP($B601,'ALN 070824'!$A:$C,2,FALSE),"")</f>
        <v/>
      </c>
      <c r="D601" s="24"/>
      <c r="E601" s="28"/>
      <c r="F601" s="26"/>
      <c r="G601" s="27"/>
      <c r="I601" s="100" t="str">
        <f t="shared" si="37"/>
        <v/>
      </c>
      <c r="J601" s="100" t="str">
        <f t="shared" si="38"/>
        <v/>
      </c>
      <c r="K601" s="105" t="str">
        <f>IF(ISBLANK($B601),"",MATCH($J601,SEFA!$K:$K,0))</f>
        <v/>
      </c>
      <c r="L601" s="105" t="str">
        <f>IF(ISBLANK($B601),"",MATCH($J601,'RECEIVED FROM NONSTATE'!$L:$L,0))</f>
        <v/>
      </c>
      <c r="M601" s="100" t="str">
        <f t="shared" si="39"/>
        <v/>
      </c>
    </row>
    <row r="602" spans="1:13">
      <c r="A602" s="118" t="str">
        <f t="shared" si="36"/>
        <v/>
      </c>
      <c r="B602" s="25"/>
      <c r="C602" s="105" t="str">
        <f>IF($B602&gt;0,VLOOKUP($B602,'ALN 070824'!$A:$C,2,FALSE),"")</f>
        <v/>
      </c>
      <c r="D602" s="24"/>
      <c r="E602" s="28"/>
      <c r="F602" s="26"/>
      <c r="G602" s="27"/>
      <c r="I602" s="100" t="str">
        <f t="shared" si="37"/>
        <v/>
      </c>
      <c r="J602" s="100" t="str">
        <f t="shared" si="38"/>
        <v/>
      </c>
      <c r="K602" s="105" t="str">
        <f>IF(ISBLANK($B602),"",MATCH($J602,SEFA!$K:$K,0))</f>
        <v/>
      </c>
      <c r="L602" s="105" t="str">
        <f>IF(ISBLANK($B602),"",MATCH($J602,'RECEIVED FROM NONSTATE'!$L:$L,0))</f>
        <v/>
      </c>
      <c r="M602" s="100" t="str">
        <f t="shared" si="39"/>
        <v/>
      </c>
    </row>
    <row r="603" spans="1:13">
      <c r="A603" s="118" t="str">
        <f t="shared" si="36"/>
        <v/>
      </c>
      <c r="B603" s="25"/>
      <c r="C603" s="105" t="str">
        <f>IF($B603&gt;0,VLOOKUP($B603,'ALN 070824'!$A:$C,2,FALSE),"")</f>
        <v/>
      </c>
      <c r="D603" s="24"/>
      <c r="E603" s="28"/>
      <c r="F603" s="26"/>
      <c r="G603" s="27"/>
      <c r="I603" s="100" t="str">
        <f t="shared" si="37"/>
        <v/>
      </c>
      <c r="J603" s="100" t="str">
        <f t="shared" si="38"/>
        <v/>
      </c>
      <c r="K603" s="105" t="str">
        <f>IF(ISBLANK($B603),"",MATCH($J603,SEFA!$K:$K,0))</f>
        <v/>
      </c>
      <c r="L603" s="105" t="str">
        <f>IF(ISBLANK($B603),"",MATCH($J603,'RECEIVED FROM NONSTATE'!$L:$L,0))</f>
        <v/>
      </c>
      <c r="M603" s="100" t="str">
        <f t="shared" si="39"/>
        <v/>
      </c>
    </row>
    <row r="604" spans="1:13">
      <c r="A604" s="118" t="str">
        <f t="shared" si="36"/>
        <v/>
      </c>
      <c r="B604" s="25"/>
      <c r="C604" s="105" t="str">
        <f>IF($B604&gt;0,VLOOKUP($B604,'ALN 070824'!$A:$C,2,FALSE),"")</f>
        <v/>
      </c>
      <c r="D604" s="24"/>
      <c r="E604" s="28"/>
      <c r="F604" s="26"/>
      <c r="G604" s="27"/>
      <c r="I604" s="100" t="str">
        <f t="shared" si="37"/>
        <v/>
      </c>
      <c r="J604" s="100" t="str">
        <f t="shared" si="38"/>
        <v/>
      </c>
      <c r="K604" s="105" t="str">
        <f>IF(ISBLANK($B604),"",MATCH($J604,SEFA!$K:$K,0))</f>
        <v/>
      </c>
      <c r="L604" s="105" t="str">
        <f>IF(ISBLANK($B604),"",MATCH($J604,'RECEIVED FROM NONSTATE'!$L:$L,0))</f>
        <v/>
      </c>
      <c r="M604" s="100" t="str">
        <f t="shared" si="39"/>
        <v/>
      </c>
    </row>
    <row r="605" spans="1:13">
      <c r="A605" s="118" t="str">
        <f t="shared" si="36"/>
        <v/>
      </c>
      <c r="B605" s="25"/>
      <c r="C605" s="105" t="str">
        <f>IF($B605&gt;0,VLOOKUP($B605,'ALN 070824'!$A:$C,2,FALSE),"")</f>
        <v/>
      </c>
      <c r="D605" s="24"/>
      <c r="E605" s="28"/>
      <c r="F605" s="26"/>
      <c r="G605" s="27"/>
      <c r="I605" s="100" t="str">
        <f t="shared" si="37"/>
        <v/>
      </c>
      <c r="J605" s="100" t="str">
        <f t="shared" si="38"/>
        <v/>
      </c>
      <c r="K605" s="105" t="str">
        <f>IF(ISBLANK($B605),"",MATCH($J605,SEFA!$K:$K,0))</f>
        <v/>
      </c>
      <c r="L605" s="105" t="str">
        <f>IF(ISBLANK($B605),"",MATCH($J605,'RECEIVED FROM NONSTATE'!$L:$L,0))</f>
        <v/>
      </c>
      <c r="M605" s="100" t="str">
        <f t="shared" si="39"/>
        <v/>
      </c>
    </row>
    <row r="606" spans="1:13">
      <c r="A606" s="118" t="str">
        <f t="shared" si="36"/>
        <v/>
      </c>
      <c r="B606" s="25"/>
      <c r="C606" s="105" t="str">
        <f>IF($B606&gt;0,VLOOKUP($B606,'ALN 070824'!$A:$C,2,FALSE),"")</f>
        <v/>
      </c>
      <c r="D606" s="24"/>
      <c r="E606" s="28"/>
      <c r="F606" s="26"/>
      <c r="G606" s="27"/>
      <c r="I606" s="100" t="str">
        <f t="shared" si="37"/>
        <v/>
      </c>
      <c r="J606" s="100" t="str">
        <f t="shared" si="38"/>
        <v/>
      </c>
      <c r="K606" s="105" t="str">
        <f>IF(ISBLANK($B606),"",MATCH($J606,SEFA!$K:$K,0))</f>
        <v/>
      </c>
      <c r="L606" s="105" t="str">
        <f>IF(ISBLANK($B606),"",MATCH($J606,'RECEIVED FROM NONSTATE'!$L:$L,0))</f>
        <v/>
      </c>
      <c r="M606" s="100" t="str">
        <f t="shared" si="39"/>
        <v/>
      </c>
    </row>
    <row r="607" spans="1:13">
      <c r="A607" s="118" t="str">
        <f t="shared" si="36"/>
        <v/>
      </c>
      <c r="B607" s="25"/>
      <c r="C607" s="105" t="str">
        <f>IF($B607&gt;0,VLOOKUP($B607,'ALN 070824'!$A:$C,2,FALSE),"")</f>
        <v/>
      </c>
      <c r="D607" s="24"/>
      <c r="E607" s="28"/>
      <c r="F607" s="26"/>
      <c r="G607" s="27"/>
      <c r="I607" s="100" t="str">
        <f t="shared" si="37"/>
        <v/>
      </c>
      <c r="J607" s="100" t="str">
        <f t="shared" si="38"/>
        <v/>
      </c>
      <c r="K607" s="105" t="str">
        <f>IF(ISBLANK($B607),"",MATCH($J607,SEFA!$K:$K,0))</f>
        <v/>
      </c>
      <c r="L607" s="105" t="str">
        <f>IF(ISBLANK($B607),"",MATCH($J607,'RECEIVED FROM NONSTATE'!$L:$L,0))</f>
        <v/>
      </c>
      <c r="M607" s="100" t="str">
        <f t="shared" si="39"/>
        <v/>
      </c>
    </row>
    <row r="608" spans="1:13">
      <c r="A608" s="118" t="str">
        <f t="shared" si="36"/>
        <v/>
      </c>
      <c r="B608" s="25"/>
      <c r="C608" s="105" t="str">
        <f>IF($B608&gt;0,VLOOKUP($B608,'ALN 070824'!$A:$C,2,FALSE),"")</f>
        <v/>
      </c>
      <c r="D608" s="24"/>
      <c r="E608" s="28"/>
      <c r="F608" s="26"/>
      <c r="G608" s="27"/>
      <c r="I608" s="100" t="str">
        <f t="shared" si="37"/>
        <v/>
      </c>
      <c r="J608" s="100" t="str">
        <f t="shared" si="38"/>
        <v/>
      </c>
      <c r="K608" s="105" t="str">
        <f>IF(ISBLANK($B608),"",MATCH($J608,SEFA!$K:$K,0))</f>
        <v/>
      </c>
      <c r="L608" s="105" t="str">
        <f>IF(ISBLANK($B608),"",MATCH($J608,'RECEIVED FROM NONSTATE'!$L:$L,0))</f>
        <v/>
      </c>
      <c r="M608" s="100" t="str">
        <f t="shared" si="39"/>
        <v/>
      </c>
    </row>
    <row r="609" spans="1:13">
      <c r="A609" s="118" t="str">
        <f t="shared" si="36"/>
        <v/>
      </c>
      <c r="B609" s="25"/>
      <c r="C609" s="105" t="str">
        <f>IF($B609&gt;0,VLOOKUP($B609,'ALN 070824'!$A:$C,2,FALSE),"")</f>
        <v/>
      </c>
      <c r="D609" s="24"/>
      <c r="E609" s="28"/>
      <c r="F609" s="26"/>
      <c r="G609" s="27"/>
      <c r="I609" s="100" t="str">
        <f t="shared" si="37"/>
        <v/>
      </c>
      <c r="J609" s="100" t="str">
        <f t="shared" si="38"/>
        <v/>
      </c>
      <c r="K609" s="105" t="str">
        <f>IF(ISBLANK($B609),"",MATCH($J609,SEFA!$K:$K,0))</f>
        <v/>
      </c>
      <c r="L609" s="105" t="str">
        <f>IF(ISBLANK($B609),"",MATCH($J609,'RECEIVED FROM NONSTATE'!$L:$L,0))</f>
        <v/>
      </c>
      <c r="M609" s="100" t="str">
        <f t="shared" si="39"/>
        <v/>
      </c>
    </row>
    <row r="610" spans="1:13">
      <c r="A610" s="118" t="str">
        <f t="shared" si="36"/>
        <v/>
      </c>
      <c r="B610" s="25"/>
      <c r="C610" s="105" t="str">
        <f>IF($B610&gt;0,VLOOKUP($B610,'ALN 070824'!$A:$C,2,FALSE),"")</f>
        <v/>
      </c>
      <c r="D610" s="24"/>
      <c r="E610" s="28"/>
      <c r="F610" s="26"/>
      <c r="G610" s="27"/>
      <c r="I610" s="100" t="str">
        <f t="shared" si="37"/>
        <v/>
      </c>
      <c r="J610" s="100" t="str">
        <f t="shared" si="38"/>
        <v/>
      </c>
      <c r="K610" s="105" t="str">
        <f>IF(ISBLANK($B610),"",MATCH($J610,SEFA!$K:$K,0))</f>
        <v/>
      </c>
      <c r="L610" s="105" t="str">
        <f>IF(ISBLANK($B610),"",MATCH($J610,'RECEIVED FROM NONSTATE'!$L:$L,0))</f>
        <v/>
      </c>
      <c r="M610" s="100" t="str">
        <f t="shared" si="39"/>
        <v/>
      </c>
    </row>
    <row r="611" spans="1:13">
      <c r="A611" s="118" t="str">
        <f t="shared" si="36"/>
        <v/>
      </c>
      <c r="B611" s="25"/>
      <c r="C611" s="105" t="str">
        <f>IF($B611&gt;0,VLOOKUP($B611,'ALN 070824'!$A:$C,2,FALSE),"")</f>
        <v/>
      </c>
      <c r="D611" s="24"/>
      <c r="E611" s="28"/>
      <c r="F611" s="26"/>
      <c r="G611" s="27"/>
      <c r="I611" s="100" t="str">
        <f t="shared" si="37"/>
        <v/>
      </c>
      <c r="J611" s="100" t="str">
        <f t="shared" si="38"/>
        <v/>
      </c>
      <c r="K611" s="105" t="str">
        <f>IF(ISBLANK($B611),"",MATCH($J611,SEFA!$K:$K,0))</f>
        <v/>
      </c>
      <c r="L611" s="105" t="str">
        <f>IF(ISBLANK($B611),"",MATCH($J611,'RECEIVED FROM NONSTATE'!$L:$L,0))</f>
        <v/>
      </c>
      <c r="M611" s="100" t="str">
        <f t="shared" si="39"/>
        <v/>
      </c>
    </row>
    <row r="612" spans="1:13">
      <c r="A612" s="118" t="str">
        <f t="shared" si="36"/>
        <v/>
      </c>
      <c r="B612" s="25"/>
      <c r="C612" s="105" t="str">
        <f>IF($B612&gt;0,VLOOKUP($B612,'ALN 070824'!$A:$C,2,FALSE),"")</f>
        <v/>
      </c>
      <c r="D612" s="24"/>
      <c r="E612" s="28"/>
      <c r="F612" s="26"/>
      <c r="G612" s="27"/>
      <c r="I612" s="100" t="str">
        <f t="shared" si="37"/>
        <v/>
      </c>
      <c r="J612" s="100" t="str">
        <f t="shared" si="38"/>
        <v/>
      </c>
      <c r="K612" s="105" t="str">
        <f>IF(ISBLANK($B612),"",MATCH($J612,SEFA!$K:$K,0))</f>
        <v/>
      </c>
      <c r="L612" s="105" t="str">
        <f>IF(ISBLANK($B612),"",MATCH($J612,'RECEIVED FROM NONSTATE'!$L:$L,0))</f>
        <v/>
      </c>
      <c r="M612" s="100" t="str">
        <f t="shared" si="39"/>
        <v/>
      </c>
    </row>
    <row r="613" spans="1:13">
      <c r="A613" s="118" t="str">
        <f t="shared" si="36"/>
        <v/>
      </c>
      <c r="B613" s="25"/>
      <c r="C613" s="105" t="str">
        <f>IF($B613&gt;0,VLOOKUP($B613,'ALN 070824'!$A:$C,2,FALSE),"")</f>
        <v/>
      </c>
      <c r="D613" s="24"/>
      <c r="E613" s="28"/>
      <c r="F613" s="26"/>
      <c r="G613" s="27"/>
      <c r="I613" s="100" t="str">
        <f t="shared" si="37"/>
        <v/>
      </c>
      <c r="J613" s="100" t="str">
        <f t="shared" si="38"/>
        <v/>
      </c>
      <c r="K613" s="105" t="str">
        <f>IF(ISBLANK($B613),"",MATCH($J613,SEFA!$K:$K,0))</f>
        <v/>
      </c>
      <c r="L613" s="105" t="str">
        <f>IF(ISBLANK($B613),"",MATCH($J613,'RECEIVED FROM NONSTATE'!$L:$L,0))</f>
        <v/>
      </c>
      <c r="M613" s="100" t="str">
        <f t="shared" si="39"/>
        <v/>
      </c>
    </row>
    <row r="614" spans="1:13">
      <c r="A614" s="118" t="str">
        <f t="shared" si="36"/>
        <v/>
      </c>
      <c r="B614" s="25"/>
      <c r="C614" s="105" t="str">
        <f>IF($B614&gt;0,VLOOKUP($B614,'ALN 070824'!$A:$C,2,FALSE),"")</f>
        <v/>
      </c>
      <c r="D614" s="24"/>
      <c r="E614" s="28"/>
      <c r="F614" s="26"/>
      <c r="G614" s="27"/>
      <c r="I614" s="100" t="str">
        <f t="shared" si="37"/>
        <v/>
      </c>
      <c r="J614" s="100" t="str">
        <f t="shared" si="38"/>
        <v/>
      </c>
      <c r="K614" s="105" t="str">
        <f>IF(ISBLANK($B614),"",MATCH($J614,SEFA!$K:$K,0))</f>
        <v/>
      </c>
      <c r="L614" s="105" t="str">
        <f>IF(ISBLANK($B614),"",MATCH($J614,'RECEIVED FROM NONSTATE'!$L:$L,0))</f>
        <v/>
      </c>
      <c r="M614" s="100" t="str">
        <f t="shared" si="39"/>
        <v/>
      </c>
    </row>
    <row r="615" spans="1:13">
      <c r="A615" s="118" t="str">
        <f t="shared" si="36"/>
        <v/>
      </c>
      <c r="B615" s="25"/>
      <c r="C615" s="105" t="str">
        <f>IF($B615&gt;0,VLOOKUP($B615,'ALN 070824'!$A:$C,2,FALSE),"")</f>
        <v/>
      </c>
      <c r="D615" s="24"/>
      <c r="E615" s="28"/>
      <c r="F615" s="26"/>
      <c r="G615" s="27"/>
      <c r="I615" s="100" t="str">
        <f t="shared" si="37"/>
        <v/>
      </c>
      <c r="J615" s="100" t="str">
        <f t="shared" si="38"/>
        <v/>
      </c>
      <c r="K615" s="105" t="str">
        <f>IF(ISBLANK($B615),"",MATCH($J615,SEFA!$K:$K,0))</f>
        <v/>
      </c>
      <c r="L615" s="105" t="str">
        <f>IF(ISBLANK($B615),"",MATCH($J615,'RECEIVED FROM NONSTATE'!$L:$L,0))</f>
        <v/>
      </c>
      <c r="M615" s="100" t="str">
        <f t="shared" si="39"/>
        <v/>
      </c>
    </row>
    <row r="616" spans="1:13">
      <c r="A616" s="118" t="str">
        <f t="shared" si="36"/>
        <v/>
      </c>
      <c r="B616" s="25"/>
      <c r="C616" s="105" t="str">
        <f>IF($B616&gt;0,VLOOKUP($B616,'ALN 070824'!$A:$C,2,FALSE),"")</f>
        <v/>
      </c>
      <c r="D616" s="24"/>
      <c r="E616" s="28"/>
      <c r="F616" s="26"/>
      <c r="G616" s="27"/>
      <c r="I616" s="100" t="str">
        <f t="shared" si="37"/>
        <v/>
      </c>
      <c r="J616" s="100" t="str">
        <f t="shared" si="38"/>
        <v/>
      </c>
      <c r="K616" s="105" t="str">
        <f>IF(ISBLANK($B616),"",MATCH($J616,SEFA!$K:$K,0))</f>
        <v/>
      </c>
      <c r="L616" s="105" t="str">
        <f>IF(ISBLANK($B616),"",MATCH($J616,'RECEIVED FROM NONSTATE'!$L:$L,0))</f>
        <v/>
      </c>
      <c r="M616" s="100" t="str">
        <f t="shared" si="39"/>
        <v/>
      </c>
    </row>
    <row r="617" spans="1:13">
      <c r="A617" s="118" t="str">
        <f t="shared" si="36"/>
        <v/>
      </c>
      <c r="B617" s="25"/>
      <c r="C617" s="105" t="str">
        <f>IF($B617&gt;0,VLOOKUP($B617,'ALN 070824'!$A:$C,2,FALSE),"")</f>
        <v/>
      </c>
      <c r="D617" s="24"/>
      <c r="E617" s="28"/>
      <c r="F617" s="26"/>
      <c r="G617" s="27"/>
      <c r="I617" s="100" t="str">
        <f t="shared" si="37"/>
        <v/>
      </c>
      <c r="J617" s="100" t="str">
        <f t="shared" si="38"/>
        <v/>
      </c>
      <c r="K617" s="105" t="str">
        <f>IF(ISBLANK($B617),"",MATCH($J617,SEFA!$K:$K,0))</f>
        <v/>
      </c>
      <c r="L617" s="105" t="str">
        <f>IF(ISBLANK($B617),"",MATCH($J617,'RECEIVED FROM NONSTATE'!$L:$L,0))</f>
        <v/>
      </c>
      <c r="M617" s="100" t="str">
        <f t="shared" si="39"/>
        <v/>
      </c>
    </row>
    <row r="618" spans="1:13">
      <c r="A618" s="118" t="str">
        <f t="shared" si="36"/>
        <v/>
      </c>
      <c r="B618" s="25"/>
      <c r="C618" s="105" t="str">
        <f>IF($B618&gt;0,VLOOKUP($B618,'ALN 070824'!$A:$C,2,FALSE),"")</f>
        <v/>
      </c>
      <c r="D618" s="24"/>
      <c r="E618" s="28"/>
      <c r="F618" s="26"/>
      <c r="G618" s="27"/>
      <c r="I618" s="100" t="str">
        <f t="shared" si="37"/>
        <v/>
      </c>
      <c r="J618" s="100" t="str">
        <f t="shared" si="38"/>
        <v/>
      </c>
      <c r="K618" s="105" t="str">
        <f>IF(ISBLANK($B618),"",MATCH($J618,SEFA!$K:$K,0))</f>
        <v/>
      </c>
      <c r="L618" s="105" t="str">
        <f>IF(ISBLANK($B618),"",MATCH($J618,'RECEIVED FROM NONSTATE'!$L:$L,0))</f>
        <v/>
      </c>
      <c r="M618" s="100" t="str">
        <f t="shared" si="39"/>
        <v/>
      </c>
    </row>
    <row r="619" spans="1:13">
      <c r="A619" s="118" t="str">
        <f t="shared" si="36"/>
        <v/>
      </c>
      <c r="B619" s="25"/>
      <c r="C619" s="105" t="str">
        <f>IF($B619&gt;0,VLOOKUP($B619,'ALN 070824'!$A:$C,2,FALSE),"")</f>
        <v/>
      </c>
      <c r="D619" s="24"/>
      <c r="E619" s="28"/>
      <c r="F619" s="26"/>
      <c r="G619" s="27"/>
      <c r="I619" s="100" t="str">
        <f t="shared" si="37"/>
        <v/>
      </c>
      <c r="J619" s="100" t="str">
        <f t="shared" si="38"/>
        <v/>
      </c>
      <c r="K619" s="105" t="str">
        <f>IF(ISBLANK($B619),"",MATCH($J619,SEFA!$K:$K,0))</f>
        <v/>
      </c>
      <c r="L619" s="105" t="str">
        <f>IF(ISBLANK($B619),"",MATCH($J619,'RECEIVED FROM NONSTATE'!$L:$L,0))</f>
        <v/>
      </c>
      <c r="M619" s="100" t="str">
        <f t="shared" si="39"/>
        <v/>
      </c>
    </row>
    <row r="620" spans="1:13">
      <c r="A620" s="118" t="str">
        <f t="shared" si="36"/>
        <v/>
      </c>
      <c r="B620" s="25"/>
      <c r="C620" s="105" t="str">
        <f>IF($B620&gt;0,VLOOKUP($B620,'ALN 070824'!$A:$C,2,FALSE),"")</f>
        <v/>
      </c>
      <c r="D620" s="24"/>
      <c r="E620" s="28"/>
      <c r="F620" s="26"/>
      <c r="G620" s="27"/>
      <c r="I620" s="100" t="str">
        <f t="shared" si="37"/>
        <v/>
      </c>
      <c r="J620" s="100" t="str">
        <f t="shared" si="38"/>
        <v/>
      </c>
      <c r="K620" s="105" t="str">
        <f>IF(ISBLANK($B620),"",MATCH($J620,SEFA!$K:$K,0))</f>
        <v/>
      </c>
      <c r="L620" s="105" t="str">
        <f>IF(ISBLANK($B620),"",MATCH($J620,'RECEIVED FROM NONSTATE'!$L:$L,0))</f>
        <v/>
      </c>
      <c r="M620" s="100" t="str">
        <f t="shared" si="39"/>
        <v/>
      </c>
    </row>
    <row r="621" spans="1:13">
      <c r="A621" s="118" t="str">
        <f t="shared" si="36"/>
        <v/>
      </c>
      <c r="B621" s="25"/>
      <c r="C621" s="105" t="str">
        <f>IF($B621&gt;0,VLOOKUP($B621,'ALN 070824'!$A:$C,2,FALSE),"")</f>
        <v/>
      </c>
      <c r="D621" s="24"/>
      <c r="E621" s="28"/>
      <c r="F621" s="26"/>
      <c r="G621" s="27"/>
      <c r="I621" s="100" t="str">
        <f t="shared" si="37"/>
        <v/>
      </c>
      <c r="J621" s="100" t="str">
        <f t="shared" si="38"/>
        <v/>
      </c>
      <c r="K621" s="105" t="str">
        <f>IF(ISBLANK($B621),"",MATCH($J621,SEFA!$K:$K,0))</f>
        <v/>
      </c>
      <c r="L621" s="105" t="str">
        <f>IF(ISBLANK($B621),"",MATCH($J621,'RECEIVED FROM NONSTATE'!$L:$L,0))</f>
        <v/>
      </c>
      <c r="M621" s="100" t="str">
        <f t="shared" si="39"/>
        <v/>
      </c>
    </row>
    <row r="622" spans="1:13">
      <c r="A622" s="118" t="str">
        <f t="shared" si="36"/>
        <v/>
      </c>
      <c r="B622" s="25"/>
      <c r="C622" s="105" t="str">
        <f>IF($B622&gt;0,VLOOKUP($B622,'ALN 070824'!$A:$C,2,FALSE),"")</f>
        <v/>
      </c>
      <c r="D622" s="24"/>
      <c r="E622" s="28"/>
      <c r="F622" s="26"/>
      <c r="G622" s="27"/>
      <c r="I622" s="100" t="str">
        <f t="shared" si="37"/>
        <v/>
      </c>
      <c r="J622" s="100" t="str">
        <f t="shared" si="38"/>
        <v/>
      </c>
      <c r="K622" s="105" t="str">
        <f>IF(ISBLANK($B622),"",MATCH($J622,SEFA!$K:$K,0))</f>
        <v/>
      </c>
      <c r="L622" s="105" t="str">
        <f>IF(ISBLANK($B622),"",MATCH($J622,'RECEIVED FROM NONSTATE'!$L:$L,0))</f>
        <v/>
      </c>
      <c r="M622" s="100" t="str">
        <f t="shared" si="39"/>
        <v/>
      </c>
    </row>
    <row r="623" spans="1:13">
      <c r="A623" s="118" t="str">
        <f t="shared" si="36"/>
        <v/>
      </c>
      <c r="B623" s="25"/>
      <c r="C623" s="105" t="str">
        <f>IF($B623&gt;0,VLOOKUP($B623,'ALN 070824'!$A:$C,2,FALSE),"")</f>
        <v/>
      </c>
      <c r="D623" s="24"/>
      <c r="E623" s="28"/>
      <c r="F623" s="26"/>
      <c r="G623" s="27"/>
      <c r="I623" s="100" t="str">
        <f t="shared" si="37"/>
        <v/>
      </c>
      <c r="J623" s="100" t="str">
        <f t="shared" si="38"/>
        <v/>
      </c>
      <c r="K623" s="105" t="str">
        <f>IF(ISBLANK($B623),"",MATCH($J623,SEFA!$K:$K,0))</f>
        <v/>
      </c>
      <c r="L623" s="105" t="str">
        <f>IF(ISBLANK($B623),"",MATCH($J623,'RECEIVED FROM NONSTATE'!$L:$L,0))</f>
        <v/>
      </c>
      <c r="M623" s="100" t="str">
        <f t="shared" si="39"/>
        <v/>
      </c>
    </row>
    <row r="624" spans="1:13">
      <c r="A624" s="118" t="str">
        <f t="shared" si="36"/>
        <v/>
      </c>
      <c r="B624" s="25"/>
      <c r="C624" s="105" t="str">
        <f>IF($B624&gt;0,VLOOKUP($B624,'ALN 070824'!$A:$C,2,FALSE),"")</f>
        <v/>
      </c>
      <c r="D624" s="24"/>
      <c r="E624" s="28"/>
      <c r="F624" s="26"/>
      <c r="G624" s="27"/>
      <c r="I624" s="100" t="str">
        <f t="shared" si="37"/>
        <v/>
      </c>
      <c r="J624" s="100" t="str">
        <f t="shared" si="38"/>
        <v/>
      </c>
      <c r="K624" s="105" t="str">
        <f>IF(ISBLANK($B624),"",MATCH($J624,SEFA!$K:$K,0))</f>
        <v/>
      </c>
      <c r="L624" s="105" t="str">
        <f>IF(ISBLANK($B624),"",MATCH($J624,'RECEIVED FROM NONSTATE'!$L:$L,0))</f>
        <v/>
      </c>
      <c r="M624" s="100" t="str">
        <f t="shared" si="39"/>
        <v/>
      </c>
    </row>
    <row r="625" spans="1:13">
      <c r="A625" s="118" t="str">
        <f t="shared" si="36"/>
        <v/>
      </c>
      <c r="B625" s="25"/>
      <c r="C625" s="105" t="str">
        <f>IF($B625&gt;0,VLOOKUP($B625,'ALN 070824'!$A:$C,2,FALSE),"")</f>
        <v/>
      </c>
      <c r="D625" s="24"/>
      <c r="E625" s="28"/>
      <c r="F625" s="26"/>
      <c r="G625" s="27"/>
      <c r="I625" s="100" t="str">
        <f t="shared" si="37"/>
        <v/>
      </c>
      <c r="J625" s="100" t="str">
        <f t="shared" si="38"/>
        <v/>
      </c>
      <c r="K625" s="105" t="str">
        <f>IF(ISBLANK($B625),"",MATCH($J625,SEFA!$K:$K,0))</f>
        <v/>
      </c>
      <c r="L625" s="105" t="str">
        <f>IF(ISBLANK($B625),"",MATCH($J625,'RECEIVED FROM NONSTATE'!$L:$L,0))</f>
        <v/>
      </c>
      <c r="M625" s="100" t="str">
        <f t="shared" si="39"/>
        <v/>
      </c>
    </row>
    <row r="626" spans="1:13">
      <c r="A626" s="118" t="str">
        <f t="shared" si="36"/>
        <v/>
      </c>
      <c r="B626" s="25"/>
      <c r="C626" s="105" t="str">
        <f>IF($B626&gt;0,VLOOKUP($B626,'ALN 070824'!$A:$C,2,FALSE),"")</f>
        <v/>
      </c>
      <c r="D626" s="24"/>
      <c r="E626" s="28"/>
      <c r="F626" s="26"/>
      <c r="G626" s="27"/>
      <c r="I626" s="100" t="str">
        <f t="shared" si="37"/>
        <v/>
      </c>
      <c r="J626" s="100" t="str">
        <f t="shared" si="38"/>
        <v/>
      </c>
      <c r="K626" s="105" t="str">
        <f>IF(ISBLANK($B626),"",MATCH($J626,SEFA!$K:$K,0))</f>
        <v/>
      </c>
      <c r="L626" s="105" t="str">
        <f>IF(ISBLANK($B626),"",MATCH($J626,'RECEIVED FROM NONSTATE'!$L:$L,0))</f>
        <v/>
      </c>
      <c r="M626" s="100" t="str">
        <f t="shared" si="39"/>
        <v/>
      </c>
    </row>
    <row r="627" spans="1:13">
      <c r="A627" s="118" t="str">
        <f t="shared" si="36"/>
        <v/>
      </c>
      <c r="B627" s="25"/>
      <c r="C627" s="105" t="str">
        <f>IF($B627&gt;0,VLOOKUP($B627,'ALN 070824'!$A:$C,2,FALSE),"")</f>
        <v/>
      </c>
      <c r="D627" s="24"/>
      <c r="E627" s="28"/>
      <c r="F627" s="26"/>
      <c r="G627" s="27"/>
      <c r="I627" s="100" t="str">
        <f t="shared" si="37"/>
        <v/>
      </c>
      <c r="J627" s="100" t="str">
        <f t="shared" si="38"/>
        <v/>
      </c>
      <c r="K627" s="105" t="str">
        <f>IF(ISBLANK($B627),"",MATCH($J627,SEFA!$K:$K,0))</f>
        <v/>
      </c>
      <c r="L627" s="105" t="str">
        <f>IF(ISBLANK($B627),"",MATCH($J627,'RECEIVED FROM NONSTATE'!$L:$L,0))</f>
        <v/>
      </c>
      <c r="M627" s="100" t="str">
        <f t="shared" si="39"/>
        <v/>
      </c>
    </row>
    <row r="628" spans="1:13">
      <c r="A628" s="118" t="str">
        <f t="shared" si="36"/>
        <v/>
      </c>
      <c r="B628" s="25"/>
      <c r="C628" s="105" t="str">
        <f>IF($B628&gt;0,VLOOKUP($B628,'ALN 070824'!$A:$C,2,FALSE),"")</f>
        <v/>
      </c>
      <c r="D628" s="24"/>
      <c r="E628" s="28"/>
      <c r="F628" s="26"/>
      <c r="G628" s="27"/>
      <c r="I628" s="100" t="str">
        <f t="shared" si="37"/>
        <v/>
      </c>
      <c r="J628" s="100" t="str">
        <f t="shared" si="38"/>
        <v/>
      </c>
      <c r="K628" s="105" t="str">
        <f>IF(ISBLANK($B628),"",MATCH($J628,SEFA!$K:$K,0))</f>
        <v/>
      </c>
      <c r="L628" s="105" t="str">
        <f>IF(ISBLANK($B628),"",MATCH($J628,'RECEIVED FROM NONSTATE'!$L:$L,0))</f>
        <v/>
      </c>
      <c r="M628" s="100" t="str">
        <f t="shared" si="39"/>
        <v/>
      </c>
    </row>
    <row r="629" spans="1:13">
      <c r="A629" s="118" t="str">
        <f t="shared" si="36"/>
        <v/>
      </c>
      <c r="B629" s="25"/>
      <c r="C629" s="105" t="str">
        <f>IF($B629&gt;0,VLOOKUP($B629,'ALN 070824'!$A:$C,2,FALSE),"")</f>
        <v/>
      </c>
      <c r="D629" s="24"/>
      <c r="E629" s="28"/>
      <c r="F629" s="26"/>
      <c r="G629" s="27"/>
      <c r="I629" s="100" t="str">
        <f t="shared" si="37"/>
        <v/>
      </c>
      <c r="J629" s="100" t="str">
        <f t="shared" si="38"/>
        <v/>
      </c>
      <c r="K629" s="105" t="str">
        <f>IF(ISBLANK($B629),"",MATCH($J629,SEFA!$K:$K,0))</f>
        <v/>
      </c>
      <c r="L629" s="105" t="str">
        <f>IF(ISBLANK($B629),"",MATCH($J629,'RECEIVED FROM NONSTATE'!$L:$L,0))</f>
        <v/>
      </c>
      <c r="M629" s="100" t="str">
        <f t="shared" si="39"/>
        <v/>
      </c>
    </row>
    <row r="630" spans="1:13">
      <c r="A630" s="118" t="str">
        <f t="shared" si="36"/>
        <v/>
      </c>
      <c r="B630" s="25"/>
      <c r="C630" s="105" t="str">
        <f>IF($B630&gt;0,VLOOKUP($B630,'ALN 070824'!$A:$C,2,FALSE),"")</f>
        <v/>
      </c>
      <c r="D630" s="24"/>
      <c r="E630" s="28"/>
      <c r="F630" s="26"/>
      <c r="G630" s="27"/>
      <c r="I630" s="100" t="str">
        <f t="shared" si="37"/>
        <v/>
      </c>
      <c r="J630" s="100" t="str">
        <f t="shared" si="38"/>
        <v/>
      </c>
      <c r="K630" s="105" t="str">
        <f>IF(ISBLANK($B630),"",MATCH($J630,SEFA!$K:$K,0))</f>
        <v/>
      </c>
      <c r="L630" s="105" t="str">
        <f>IF(ISBLANK($B630),"",MATCH($J630,'RECEIVED FROM NONSTATE'!$L:$L,0))</f>
        <v/>
      </c>
      <c r="M630" s="100" t="str">
        <f t="shared" si="39"/>
        <v/>
      </c>
    </row>
    <row r="631" spans="1:13">
      <c r="A631" s="118" t="str">
        <f t="shared" si="36"/>
        <v/>
      </c>
      <c r="B631" s="25"/>
      <c r="C631" s="105" t="str">
        <f>IF($B631&gt;0,VLOOKUP($B631,'ALN 070824'!$A:$C,2,FALSE),"")</f>
        <v/>
      </c>
      <c r="D631" s="24"/>
      <c r="E631" s="28"/>
      <c r="F631" s="26"/>
      <c r="G631" s="27"/>
      <c r="I631" s="100" t="str">
        <f t="shared" si="37"/>
        <v/>
      </c>
      <c r="J631" s="100" t="str">
        <f t="shared" si="38"/>
        <v/>
      </c>
      <c r="K631" s="105" t="str">
        <f>IF(ISBLANK($B631),"",MATCH($J631,SEFA!$K:$K,0))</f>
        <v/>
      </c>
      <c r="L631" s="105" t="str">
        <f>IF(ISBLANK($B631),"",MATCH($J631,'RECEIVED FROM NONSTATE'!$L:$L,0))</f>
        <v/>
      </c>
      <c r="M631" s="100" t="str">
        <f t="shared" si="39"/>
        <v/>
      </c>
    </row>
    <row r="632" spans="1:13">
      <c r="A632" s="118" t="str">
        <f t="shared" si="36"/>
        <v/>
      </c>
      <c r="B632" s="25"/>
      <c r="C632" s="105" t="str">
        <f>IF($B632&gt;0,VLOOKUP($B632,'ALN 070824'!$A:$C,2,FALSE),"")</f>
        <v/>
      </c>
      <c r="D632" s="24"/>
      <c r="E632" s="28"/>
      <c r="F632" s="26"/>
      <c r="G632" s="27"/>
      <c r="I632" s="100" t="str">
        <f t="shared" si="37"/>
        <v/>
      </c>
      <c r="J632" s="100" t="str">
        <f t="shared" si="38"/>
        <v/>
      </c>
      <c r="K632" s="105" t="str">
        <f>IF(ISBLANK($B632),"",MATCH($J632,SEFA!$K:$K,0))</f>
        <v/>
      </c>
      <c r="L632" s="105" t="str">
        <f>IF(ISBLANK($B632),"",MATCH($J632,'RECEIVED FROM NONSTATE'!$L:$L,0))</f>
        <v/>
      </c>
      <c r="M632" s="100" t="str">
        <f t="shared" si="39"/>
        <v/>
      </c>
    </row>
    <row r="633" spans="1:13">
      <c r="A633" s="118" t="str">
        <f t="shared" si="36"/>
        <v/>
      </c>
      <c r="B633" s="25"/>
      <c r="C633" s="105" t="str">
        <f>IF($B633&gt;0,VLOOKUP($B633,'ALN 070824'!$A:$C,2,FALSE),"")</f>
        <v/>
      </c>
      <c r="D633" s="24"/>
      <c r="E633" s="28"/>
      <c r="F633" s="26"/>
      <c r="G633" s="27"/>
      <c r="I633" s="100" t="str">
        <f t="shared" si="37"/>
        <v/>
      </c>
      <c r="J633" s="100" t="str">
        <f t="shared" si="38"/>
        <v/>
      </c>
      <c r="K633" s="105" t="str">
        <f>IF(ISBLANK($B633),"",MATCH($J633,SEFA!$K:$K,0))</f>
        <v/>
      </c>
      <c r="L633" s="105" t="str">
        <f>IF(ISBLANK($B633),"",MATCH($J633,'RECEIVED FROM NONSTATE'!$L:$L,0))</f>
        <v/>
      </c>
      <c r="M633" s="100" t="str">
        <f t="shared" si="39"/>
        <v/>
      </c>
    </row>
    <row r="634" spans="1:13">
      <c r="A634" s="118" t="str">
        <f t="shared" si="36"/>
        <v/>
      </c>
      <c r="B634" s="25"/>
      <c r="C634" s="105" t="str">
        <f>IF($B634&gt;0,VLOOKUP($B634,'ALN 070824'!$A:$C,2,FALSE),"")</f>
        <v/>
      </c>
      <c r="D634" s="24"/>
      <c r="E634" s="28"/>
      <c r="F634" s="26"/>
      <c r="G634" s="27"/>
      <c r="I634" s="100" t="str">
        <f t="shared" si="37"/>
        <v/>
      </c>
      <c r="J634" s="100" t="str">
        <f t="shared" si="38"/>
        <v/>
      </c>
      <c r="K634" s="105" t="str">
        <f>IF(ISBLANK($B634),"",MATCH($J634,SEFA!$K:$K,0))</f>
        <v/>
      </c>
      <c r="L634" s="105" t="str">
        <f>IF(ISBLANK($B634),"",MATCH($J634,'RECEIVED FROM NONSTATE'!$L:$L,0))</f>
        <v/>
      </c>
      <c r="M634" s="100" t="str">
        <f t="shared" si="39"/>
        <v/>
      </c>
    </row>
    <row r="635" spans="1:13">
      <c r="A635" s="118" t="str">
        <f t="shared" si="36"/>
        <v/>
      </c>
      <c r="B635" s="25"/>
      <c r="C635" s="105" t="str">
        <f>IF($B635&gt;0,VLOOKUP($B635,'ALN 070824'!$A:$C,2,FALSE),"")</f>
        <v/>
      </c>
      <c r="D635" s="24"/>
      <c r="E635" s="28"/>
      <c r="F635" s="26"/>
      <c r="G635" s="27"/>
      <c r="I635" s="100" t="str">
        <f t="shared" si="37"/>
        <v/>
      </c>
      <c r="J635" s="100" t="str">
        <f t="shared" si="38"/>
        <v/>
      </c>
      <c r="K635" s="105" t="str">
        <f>IF(ISBLANK($B635),"",MATCH($J635,SEFA!$K:$K,0))</f>
        <v/>
      </c>
      <c r="L635" s="105" t="str">
        <f>IF(ISBLANK($B635),"",MATCH($J635,'RECEIVED FROM NONSTATE'!$L:$L,0))</f>
        <v/>
      </c>
      <c r="M635" s="100" t="str">
        <f t="shared" si="39"/>
        <v/>
      </c>
    </row>
    <row r="636" spans="1:13">
      <c r="A636" s="118" t="str">
        <f t="shared" si="36"/>
        <v/>
      </c>
      <c r="B636" s="25"/>
      <c r="C636" s="105" t="str">
        <f>IF($B636&gt;0,VLOOKUP($B636,'ALN 070824'!$A:$C,2,FALSE),"")</f>
        <v/>
      </c>
      <c r="D636" s="24"/>
      <c r="E636" s="28"/>
      <c r="F636" s="26"/>
      <c r="G636" s="27"/>
      <c r="I636" s="100" t="str">
        <f t="shared" si="37"/>
        <v/>
      </c>
      <c r="J636" s="100" t="str">
        <f t="shared" si="38"/>
        <v/>
      </c>
      <c r="K636" s="105" t="str">
        <f>IF(ISBLANK($B636),"",MATCH($J636,SEFA!$K:$K,0))</f>
        <v/>
      </c>
      <c r="L636" s="105" t="str">
        <f>IF(ISBLANK($B636),"",MATCH($J636,'RECEIVED FROM NONSTATE'!$L:$L,0))</f>
        <v/>
      </c>
      <c r="M636" s="100" t="str">
        <f t="shared" si="39"/>
        <v/>
      </c>
    </row>
    <row r="637" spans="1:13">
      <c r="A637" s="118" t="str">
        <f t="shared" si="36"/>
        <v/>
      </c>
      <c r="B637" s="25"/>
      <c r="C637" s="105" t="str">
        <f>IF($B637&gt;0,VLOOKUP($B637,'ALN 070824'!$A:$C,2,FALSE),"")</f>
        <v/>
      </c>
      <c r="D637" s="24"/>
      <c r="E637" s="28"/>
      <c r="F637" s="26"/>
      <c r="G637" s="27"/>
      <c r="I637" s="100" t="str">
        <f t="shared" si="37"/>
        <v/>
      </c>
      <c r="J637" s="100" t="str">
        <f t="shared" si="38"/>
        <v/>
      </c>
      <c r="K637" s="105" t="str">
        <f>IF(ISBLANK($B637),"",MATCH($J637,SEFA!$K:$K,0))</f>
        <v/>
      </c>
      <c r="L637" s="105" t="str">
        <f>IF(ISBLANK($B637),"",MATCH($J637,'RECEIVED FROM NONSTATE'!$L:$L,0))</f>
        <v/>
      </c>
      <c r="M637" s="100" t="str">
        <f t="shared" si="39"/>
        <v/>
      </c>
    </row>
    <row r="638" spans="1:13">
      <c r="A638" s="118" t="str">
        <f t="shared" si="36"/>
        <v/>
      </c>
      <c r="B638" s="25"/>
      <c r="C638" s="105" t="str">
        <f>IF($B638&gt;0,VLOOKUP($B638,'ALN 070824'!$A:$C,2,FALSE),"")</f>
        <v/>
      </c>
      <c r="D638" s="24"/>
      <c r="E638" s="28"/>
      <c r="F638" s="26"/>
      <c r="G638" s="27"/>
      <c r="I638" s="100" t="str">
        <f t="shared" si="37"/>
        <v/>
      </c>
      <c r="J638" s="100" t="str">
        <f t="shared" si="38"/>
        <v/>
      </c>
      <c r="K638" s="105" t="str">
        <f>IF(ISBLANK($B638),"",MATCH($J638,SEFA!$K:$K,0))</f>
        <v/>
      </c>
      <c r="L638" s="105" t="str">
        <f>IF(ISBLANK($B638),"",MATCH($J638,'RECEIVED FROM NONSTATE'!$L:$L,0))</f>
        <v/>
      </c>
      <c r="M638" s="100" t="str">
        <f t="shared" si="39"/>
        <v/>
      </c>
    </row>
    <row r="639" spans="1:13">
      <c r="A639" s="118" t="str">
        <f t="shared" si="36"/>
        <v/>
      </c>
      <c r="B639" s="25"/>
      <c r="C639" s="105" t="str">
        <f>IF($B639&gt;0,VLOOKUP($B639,'ALN 070824'!$A:$C,2,FALSE),"")</f>
        <v/>
      </c>
      <c r="D639" s="24"/>
      <c r="E639" s="28"/>
      <c r="F639" s="26"/>
      <c r="G639" s="27"/>
      <c r="I639" s="100" t="str">
        <f t="shared" si="37"/>
        <v/>
      </c>
      <c r="J639" s="100" t="str">
        <f t="shared" si="38"/>
        <v/>
      </c>
      <c r="K639" s="105" t="str">
        <f>IF(ISBLANK($B639),"",MATCH($J639,SEFA!$K:$K,0))</f>
        <v/>
      </c>
      <c r="L639" s="105" t="str">
        <f>IF(ISBLANK($B639),"",MATCH($J639,'RECEIVED FROM NONSTATE'!$L:$L,0))</f>
        <v/>
      </c>
      <c r="M639" s="100" t="str">
        <f t="shared" si="39"/>
        <v/>
      </c>
    </row>
    <row r="640" spans="1:13">
      <c r="A640" s="118" t="str">
        <f t="shared" si="36"/>
        <v/>
      </c>
      <c r="B640" s="25"/>
      <c r="C640" s="105" t="str">
        <f>IF($B640&gt;0,VLOOKUP($B640,'ALN 070824'!$A:$C,2,FALSE),"")</f>
        <v/>
      </c>
      <c r="D640" s="24"/>
      <c r="E640" s="28"/>
      <c r="F640" s="26"/>
      <c r="G640" s="27"/>
      <c r="I640" s="100" t="str">
        <f t="shared" si="37"/>
        <v/>
      </c>
      <c r="J640" s="100" t="str">
        <f t="shared" si="38"/>
        <v/>
      </c>
      <c r="K640" s="105" t="str">
        <f>IF(ISBLANK($B640),"",MATCH($J640,SEFA!$K:$K,0))</f>
        <v/>
      </c>
      <c r="L640" s="105" t="str">
        <f>IF(ISBLANK($B640),"",MATCH($J640,'RECEIVED FROM NONSTATE'!$L:$L,0))</f>
        <v/>
      </c>
      <c r="M640" s="100" t="str">
        <f t="shared" si="39"/>
        <v/>
      </c>
    </row>
    <row r="641" spans="1:13">
      <c r="A641" s="118" t="str">
        <f t="shared" si="36"/>
        <v/>
      </c>
      <c r="B641" s="25"/>
      <c r="C641" s="105" t="str">
        <f>IF($B641&gt;0,VLOOKUP($B641,'ALN 070824'!$A:$C,2,FALSE),"")</f>
        <v/>
      </c>
      <c r="D641" s="24"/>
      <c r="E641" s="28"/>
      <c r="F641" s="26"/>
      <c r="G641" s="27"/>
      <c r="I641" s="100" t="str">
        <f t="shared" si="37"/>
        <v/>
      </c>
      <c r="J641" s="100" t="str">
        <f t="shared" si="38"/>
        <v/>
      </c>
      <c r="K641" s="105" t="str">
        <f>IF(ISBLANK($B641),"",MATCH($J641,SEFA!$K:$K,0))</f>
        <v/>
      </c>
      <c r="L641" s="105" t="str">
        <f>IF(ISBLANK($B641),"",MATCH($J641,'RECEIVED FROM NONSTATE'!$L:$L,0))</f>
        <v/>
      </c>
      <c r="M641" s="100" t="str">
        <f t="shared" si="39"/>
        <v/>
      </c>
    </row>
    <row r="642" spans="1:13">
      <c r="A642" s="118" t="str">
        <f t="shared" si="36"/>
        <v/>
      </c>
      <c r="B642" s="25"/>
      <c r="C642" s="105" t="str">
        <f>IF($B642&gt;0,VLOOKUP($B642,'ALN 070824'!$A:$C,2,FALSE),"")</f>
        <v/>
      </c>
      <c r="D642" s="24"/>
      <c r="E642" s="28"/>
      <c r="F642" s="26"/>
      <c r="G642" s="27"/>
      <c r="I642" s="100" t="str">
        <f t="shared" si="37"/>
        <v/>
      </c>
      <c r="J642" s="100" t="str">
        <f t="shared" si="38"/>
        <v/>
      </c>
      <c r="K642" s="105" t="str">
        <f>IF(ISBLANK($B642),"",MATCH($J642,SEFA!$K:$K,0))</f>
        <v/>
      </c>
      <c r="L642" s="105" t="str">
        <f>IF(ISBLANK($B642),"",MATCH($J642,'RECEIVED FROM NONSTATE'!$L:$L,0))</f>
        <v/>
      </c>
      <c r="M642" s="100" t="str">
        <f t="shared" si="39"/>
        <v/>
      </c>
    </row>
    <row r="643" spans="1:13">
      <c r="A643" s="118" t="str">
        <f t="shared" si="36"/>
        <v/>
      </c>
      <c r="B643" s="25"/>
      <c r="C643" s="105" t="str">
        <f>IF($B643&gt;0,VLOOKUP($B643,'ALN 070824'!$A:$C,2,FALSE),"")</f>
        <v/>
      </c>
      <c r="D643" s="24"/>
      <c r="E643" s="28"/>
      <c r="F643" s="26"/>
      <c r="G643" s="27"/>
      <c r="I643" s="100" t="str">
        <f t="shared" si="37"/>
        <v/>
      </c>
      <c r="J643" s="100" t="str">
        <f t="shared" si="38"/>
        <v/>
      </c>
      <c r="K643" s="105" t="str">
        <f>IF(ISBLANK($B643),"",MATCH($J643,SEFA!$K:$K,0))</f>
        <v/>
      </c>
      <c r="L643" s="105" t="str">
        <f>IF(ISBLANK($B643),"",MATCH($J643,'RECEIVED FROM NONSTATE'!$L:$L,0))</f>
        <v/>
      </c>
      <c r="M643" s="100" t="str">
        <f t="shared" si="39"/>
        <v/>
      </c>
    </row>
    <row r="644" spans="1:13">
      <c r="A644" s="118" t="str">
        <f t="shared" si="36"/>
        <v/>
      </c>
      <c r="B644" s="25"/>
      <c r="C644" s="105" t="str">
        <f>IF($B644&gt;0,VLOOKUP($B644,'ALN 070824'!$A:$C,2,FALSE),"")</f>
        <v/>
      </c>
      <c r="D644" s="24"/>
      <c r="E644" s="28"/>
      <c r="F644" s="26"/>
      <c r="G644" s="27"/>
      <c r="I644" s="100" t="str">
        <f t="shared" si="37"/>
        <v/>
      </c>
      <c r="J644" s="100" t="str">
        <f t="shared" si="38"/>
        <v/>
      </c>
      <c r="K644" s="105" t="str">
        <f>IF(ISBLANK($B644),"",MATCH($J644,SEFA!$K:$K,0))</f>
        <v/>
      </c>
      <c r="L644" s="105" t="str">
        <f>IF(ISBLANK($B644),"",MATCH($J644,'RECEIVED FROM NONSTATE'!$L:$L,0))</f>
        <v/>
      </c>
      <c r="M644" s="100" t="str">
        <f t="shared" si="39"/>
        <v/>
      </c>
    </row>
    <row r="645" spans="1:13">
      <c r="A645" s="118" t="str">
        <f t="shared" si="36"/>
        <v/>
      </c>
      <c r="B645" s="25"/>
      <c r="C645" s="105" t="str">
        <f>IF($B645&gt;0,VLOOKUP($B645,'ALN 070824'!$A:$C,2,FALSE),"")</f>
        <v/>
      </c>
      <c r="D645" s="24"/>
      <c r="E645" s="28"/>
      <c r="F645" s="26"/>
      <c r="G645" s="27"/>
      <c r="I645" s="100" t="str">
        <f t="shared" si="37"/>
        <v/>
      </c>
      <c r="J645" s="100" t="str">
        <f t="shared" si="38"/>
        <v/>
      </c>
      <c r="K645" s="105" t="str">
        <f>IF(ISBLANK($B645),"",MATCH($J645,SEFA!$K:$K,0))</f>
        <v/>
      </c>
      <c r="L645" s="105" t="str">
        <f>IF(ISBLANK($B645),"",MATCH($J645,'RECEIVED FROM NONSTATE'!$L:$L,0))</f>
        <v/>
      </c>
      <c r="M645" s="100" t="str">
        <f t="shared" si="39"/>
        <v/>
      </c>
    </row>
    <row r="646" spans="1:13">
      <c r="A646" s="118" t="str">
        <f t="shared" si="36"/>
        <v/>
      </c>
      <c r="B646" s="25"/>
      <c r="C646" s="105" t="str">
        <f>IF($B646&gt;0,VLOOKUP($B646,'ALN 070824'!$A:$C,2,FALSE),"")</f>
        <v/>
      </c>
      <c r="D646" s="24"/>
      <c r="E646" s="28"/>
      <c r="F646" s="26"/>
      <c r="G646" s="27"/>
      <c r="I646" s="100" t="str">
        <f t="shared" si="37"/>
        <v/>
      </c>
      <c r="J646" s="100" t="str">
        <f t="shared" si="38"/>
        <v/>
      </c>
      <c r="K646" s="105" t="str">
        <f>IF(ISBLANK($B646),"",MATCH($J646,SEFA!$K:$K,0))</f>
        <v/>
      </c>
      <c r="L646" s="105" t="str">
        <f>IF(ISBLANK($B646),"",MATCH($J646,'RECEIVED FROM NONSTATE'!$L:$L,0))</f>
        <v/>
      </c>
      <c r="M646" s="100" t="str">
        <f t="shared" si="39"/>
        <v/>
      </c>
    </row>
    <row r="647" spans="1:13">
      <c r="A647" s="118" t="str">
        <f t="shared" si="36"/>
        <v/>
      </c>
      <c r="B647" s="25"/>
      <c r="C647" s="105" t="str">
        <f>IF($B647&gt;0,VLOOKUP($B647,'ALN 070824'!$A:$C,2,FALSE),"")</f>
        <v/>
      </c>
      <c r="D647" s="24"/>
      <c r="E647" s="28"/>
      <c r="F647" s="26"/>
      <c r="G647" s="27"/>
      <c r="I647" s="100" t="str">
        <f t="shared" si="37"/>
        <v/>
      </c>
      <c r="J647" s="100" t="str">
        <f t="shared" si="38"/>
        <v/>
      </c>
      <c r="K647" s="105" t="str">
        <f>IF(ISBLANK($B647),"",MATCH($J647,SEFA!$K:$K,0))</f>
        <v/>
      </c>
      <c r="L647" s="105" t="str">
        <f>IF(ISBLANK($B647),"",MATCH($J647,'RECEIVED FROM NONSTATE'!$L:$L,0))</f>
        <v/>
      </c>
      <c r="M647" s="100" t="str">
        <f t="shared" si="39"/>
        <v/>
      </c>
    </row>
    <row r="648" spans="1:13">
      <c r="A648" s="118" t="str">
        <f t="shared" si="36"/>
        <v/>
      </c>
      <c r="B648" s="25"/>
      <c r="C648" s="105" t="str">
        <f>IF($B648&gt;0,VLOOKUP($B648,'ALN 070824'!$A:$C,2,FALSE),"")</f>
        <v/>
      </c>
      <c r="D648" s="24"/>
      <c r="E648" s="28"/>
      <c r="F648" s="26"/>
      <c r="G648" s="27"/>
      <c r="I648" s="100" t="str">
        <f t="shared" si="37"/>
        <v/>
      </c>
      <c r="J648" s="100" t="str">
        <f t="shared" si="38"/>
        <v/>
      </c>
      <c r="K648" s="105" t="str">
        <f>IF(ISBLANK($B648),"",MATCH($J648,SEFA!$K:$K,0))</f>
        <v/>
      </c>
      <c r="L648" s="105" t="str">
        <f>IF(ISBLANK($B648),"",MATCH($J648,'RECEIVED FROM NONSTATE'!$L:$L,0))</f>
        <v/>
      </c>
      <c r="M648" s="100" t="str">
        <f t="shared" si="39"/>
        <v/>
      </c>
    </row>
    <row r="649" spans="1:13">
      <c r="A649" s="118" t="str">
        <f t="shared" ref="A649:A712" si="40">IF($B649=0,"",$B$2)</f>
        <v/>
      </c>
      <c r="B649" s="25"/>
      <c r="C649" s="105" t="str">
        <f>IF($B649&gt;0,VLOOKUP($B649,'ALN 070824'!$A:$C,2,FALSE),"")</f>
        <v/>
      </c>
      <c r="D649" s="24"/>
      <c r="E649" s="28"/>
      <c r="F649" s="26"/>
      <c r="G649" s="27"/>
      <c r="I649" s="100" t="str">
        <f t="shared" ref="I649:I712" si="41">IF(OR($B649="84.425",$B649="84.032"),"Please complete the ALN with alpha character.",IFERROR(IF(AND($C649="Other Assistance",ISBLANK($F649)),"Program Name required, please provide the Other ID Number (if applicable).",""),""))</f>
        <v/>
      </c>
      <c r="J649" s="100" t="str">
        <f t="shared" ref="J649:J712" si="42">CONCATENATE($B649,$E649)</f>
        <v/>
      </c>
      <c r="K649" s="105" t="str">
        <f>IF(ISBLANK($B649),"",MATCH($J649,SEFA!$K:$K,0))</f>
        <v/>
      </c>
      <c r="L649" s="105" t="str">
        <f>IF(ISBLANK($B649),"",MATCH($J649,'RECEIVED FROM NONSTATE'!$L:$L,0))</f>
        <v/>
      </c>
      <c r="M649" s="100" t="str">
        <f t="shared" ref="M649:M712" si="43">CONCATENATE($B649,$E649,$F649,$G649)</f>
        <v/>
      </c>
    </row>
    <row r="650" spans="1:13">
      <c r="A650" s="118" t="str">
        <f t="shared" si="40"/>
        <v/>
      </c>
      <c r="B650" s="25"/>
      <c r="C650" s="105" t="str">
        <f>IF($B650&gt;0,VLOOKUP($B650,'ALN 070824'!$A:$C,2,FALSE),"")</f>
        <v/>
      </c>
      <c r="D650" s="24"/>
      <c r="E650" s="28"/>
      <c r="F650" s="26"/>
      <c r="G650" s="27"/>
      <c r="I650" s="100" t="str">
        <f t="shared" si="41"/>
        <v/>
      </c>
      <c r="J650" s="100" t="str">
        <f t="shared" si="42"/>
        <v/>
      </c>
      <c r="K650" s="105" t="str">
        <f>IF(ISBLANK($B650),"",MATCH($J650,SEFA!$K:$K,0))</f>
        <v/>
      </c>
      <c r="L650" s="105" t="str">
        <f>IF(ISBLANK($B650),"",MATCH($J650,'RECEIVED FROM NONSTATE'!$L:$L,0))</f>
        <v/>
      </c>
      <c r="M650" s="100" t="str">
        <f t="shared" si="43"/>
        <v/>
      </c>
    </row>
    <row r="651" spans="1:13">
      <c r="A651" s="118" t="str">
        <f t="shared" si="40"/>
        <v/>
      </c>
      <c r="B651" s="25"/>
      <c r="C651" s="105" t="str">
        <f>IF($B651&gt;0,VLOOKUP($B651,'ALN 070824'!$A:$C,2,FALSE),"")</f>
        <v/>
      </c>
      <c r="D651" s="24"/>
      <c r="E651" s="28"/>
      <c r="F651" s="26"/>
      <c r="G651" s="27"/>
      <c r="I651" s="100" t="str">
        <f t="shared" si="41"/>
        <v/>
      </c>
      <c r="J651" s="100" t="str">
        <f t="shared" si="42"/>
        <v/>
      </c>
      <c r="K651" s="105" t="str">
        <f>IF(ISBLANK($B651),"",MATCH($J651,SEFA!$K:$K,0))</f>
        <v/>
      </c>
      <c r="L651" s="105" t="str">
        <f>IF(ISBLANK($B651),"",MATCH($J651,'RECEIVED FROM NONSTATE'!$L:$L,0))</f>
        <v/>
      </c>
      <c r="M651" s="100" t="str">
        <f t="shared" si="43"/>
        <v/>
      </c>
    </row>
    <row r="652" spans="1:13">
      <c r="A652" s="118" t="str">
        <f t="shared" si="40"/>
        <v/>
      </c>
      <c r="B652" s="25"/>
      <c r="C652" s="105" t="str">
        <f>IF($B652&gt;0,VLOOKUP($B652,'ALN 070824'!$A:$C,2,FALSE),"")</f>
        <v/>
      </c>
      <c r="D652" s="24"/>
      <c r="E652" s="28"/>
      <c r="F652" s="26"/>
      <c r="G652" s="27"/>
      <c r="I652" s="100" t="str">
        <f t="shared" si="41"/>
        <v/>
      </c>
      <c r="J652" s="100" t="str">
        <f t="shared" si="42"/>
        <v/>
      </c>
      <c r="K652" s="105" t="str">
        <f>IF(ISBLANK($B652),"",MATCH($J652,SEFA!$K:$K,0))</f>
        <v/>
      </c>
      <c r="L652" s="105" t="str">
        <f>IF(ISBLANK($B652),"",MATCH($J652,'RECEIVED FROM NONSTATE'!$L:$L,0))</f>
        <v/>
      </c>
      <c r="M652" s="100" t="str">
        <f t="shared" si="43"/>
        <v/>
      </c>
    </row>
    <row r="653" spans="1:13">
      <c r="A653" s="118" t="str">
        <f t="shared" si="40"/>
        <v/>
      </c>
      <c r="B653" s="25"/>
      <c r="C653" s="105" t="str">
        <f>IF($B653&gt;0,VLOOKUP($B653,'ALN 070824'!$A:$C,2,FALSE),"")</f>
        <v/>
      </c>
      <c r="D653" s="24"/>
      <c r="E653" s="28"/>
      <c r="F653" s="26"/>
      <c r="G653" s="27"/>
      <c r="I653" s="100" t="str">
        <f t="shared" si="41"/>
        <v/>
      </c>
      <c r="J653" s="100" t="str">
        <f t="shared" si="42"/>
        <v/>
      </c>
      <c r="K653" s="105" t="str">
        <f>IF(ISBLANK($B653),"",MATCH($J653,SEFA!$K:$K,0))</f>
        <v/>
      </c>
      <c r="L653" s="105" t="str">
        <f>IF(ISBLANK($B653),"",MATCH($J653,'RECEIVED FROM NONSTATE'!$L:$L,0))</f>
        <v/>
      </c>
      <c r="M653" s="100" t="str">
        <f t="shared" si="43"/>
        <v/>
      </c>
    </row>
    <row r="654" spans="1:13">
      <c r="A654" s="118" t="str">
        <f t="shared" si="40"/>
        <v/>
      </c>
      <c r="B654" s="25"/>
      <c r="C654" s="105" t="str">
        <f>IF($B654&gt;0,VLOOKUP($B654,'ALN 070824'!$A:$C,2,FALSE),"")</f>
        <v/>
      </c>
      <c r="D654" s="24"/>
      <c r="E654" s="28"/>
      <c r="F654" s="26"/>
      <c r="G654" s="27"/>
      <c r="I654" s="100" t="str">
        <f t="shared" si="41"/>
        <v/>
      </c>
      <c r="J654" s="100" t="str">
        <f t="shared" si="42"/>
        <v/>
      </c>
      <c r="K654" s="105" t="str">
        <f>IF(ISBLANK($B654),"",MATCH($J654,SEFA!$K:$K,0))</f>
        <v/>
      </c>
      <c r="L654" s="105" t="str">
        <f>IF(ISBLANK($B654),"",MATCH($J654,'RECEIVED FROM NONSTATE'!$L:$L,0))</f>
        <v/>
      </c>
      <c r="M654" s="100" t="str">
        <f t="shared" si="43"/>
        <v/>
      </c>
    </row>
    <row r="655" spans="1:13">
      <c r="A655" s="118" t="str">
        <f t="shared" si="40"/>
        <v/>
      </c>
      <c r="B655" s="25"/>
      <c r="C655" s="105" t="str">
        <f>IF($B655&gt;0,VLOOKUP($B655,'ALN 070824'!$A:$C,2,FALSE),"")</f>
        <v/>
      </c>
      <c r="D655" s="24"/>
      <c r="E655" s="28"/>
      <c r="F655" s="26"/>
      <c r="G655" s="27"/>
      <c r="I655" s="100" t="str">
        <f t="shared" si="41"/>
        <v/>
      </c>
      <c r="J655" s="100" t="str">
        <f t="shared" si="42"/>
        <v/>
      </c>
      <c r="K655" s="105" t="str">
        <f>IF(ISBLANK($B655),"",MATCH($J655,SEFA!$K:$K,0))</f>
        <v/>
      </c>
      <c r="L655" s="105" t="str">
        <f>IF(ISBLANK($B655),"",MATCH($J655,'RECEIVED FROM NONSTATE'!$L:$L,0))</f>
        <v/>
      </c>
      <c r="M655" s="100" t="str">
        <f t="shared" si="43"/>
        <v/>
      </c>
    </row>
    <row r="656" spans="1:13">
      <c r="A656" s="118" t="str">
        <f t="shared" si="40"/>
        <v/>
      </c>
      <c r="B656" s="25"/>
      <c r="C656" s="105" t="str">
        <f>IF($B656&gt;0,VLOOKUP($B656,'ALN 070824'!$A:$C,2,FALSE),"")</f>
        <v/>
      </c>
      <c r="D656" s="24"/>
      <c r="E656" s="28"/>
      <c r="F656" s="26"/>
      <c r="G656" s="27"/>
      <c r="I656" s="100" t="str">
        <f t="shared" si="41"/>
        <v/>
      </c>
      <c r="J656" s="100" t="str">
        <f t="shared" si="42"/>
        <v/>
      </c>
      <c r="K656" s="105" t="str">
        <f>IF(ISBLANK($B656),"",MATCH($J656,SEFA!$K:$K,0))</f>
        <v/>
      </c>
      <c r="L656" s="105" t="str">
        <f>IF(ISBLANK($B656),"",MATCH($J656,'RECEIVED FROM NONSTATE'!$L:$L,0))</f>
        <v/>
      </c>
      <c r="M656" s="100" t="str">
        <f t="shared" si="43"/>
        <v/>
      </c>
    </row>
    <row r="657" spans="1:13">
      <c r="A657" s="118" t="str">
        <f t="shared" si="40"/>
        <v/>
      </c>
      <c r="B657" s="25"/>
      <c r="C657" s="105" t="str">
        <f>IF($B657&gt;0,VLOOKUP($B657,'ALN 070824'!$A:$C,2,FALSE),"")</f>
        <v/>
      </c>
      <c r="D657" s="24"/>
      <c r="E657" s="28"/>
      <c r="F657" s="26"/>
      <c r="G657" s="27"/>
      <c r="I657" s="100" t="str">
        <f t="shared" si="41"/>
        <v/>
      </c>
      <c r="J657" s="100" t="str">
        <f t="shared" si="42"/>
        <v/>
      </c>
      <c r="K657" s="105" t="str">
        <f>IF(ISBLANK($B657),"",MATCH($J657,SEFA!$K:$K,0))</f>
        <v/>
      </c>
      <c r="L657" s="105" t="str">
        <f>IF(ISBLANK($B657),"",MATCH($J657,'RECEIVED FROM NONSTATE'!$L:$L,0))</f>
        <v/>
      </c>
      <c r="M657" s="100" t="str">
        <f t="shared" si="43"/>
        <v/>
      </c>
    </row>
    <row r="658" spans="1:13">
      <c r="A658" s="118" t="str">
        <f t="shared" si="40"/>
        <v/>
      </c>
      <c r="B658" s="25"/>
      <c r="C658" s="105" t="str">
        <f>IF($B658&gt;0,VLOOKUP($B658,'ALN 070824'!$A:$C,2,FALSE),"")</f>
        <v/>
      </c>
      <c r="D658" s="24"/>
      <c r="E658" s="28"/>
      <c r="F658" s="26"/>
      <c r="G658" s="27"/>
      <c r="I658" s="100" t="str">
        <f t="shared" si="41"/>
        <v/>
      </c>
      <c r="J658" s="100" t="str">
        <f t="shared" si="42"/>
        <v/>
      </c>
      <c r="K658" s="105" t="str">
        <f>IF(ISBLANK($B658),"",MATCH($J658,SEFA!$K:$K,0))</f>
        <v/>
      </c>
      <c r="L658" s="105" t="str">
        <f>IF(ISBLANK($B658),"",MATCH($J658,'RECEIVED FROM NONSTATE'!$L:$L,0))</f>
        <v/>
      </c>
      <c r="M658" s="100" t="str">
        <f t="shared" si="43"/>
        <v/>
      </c>
    </row>
    <row r="659" spans="1:13">
      <c r="A659" s="118" t="str">
        <f t="shared" si="40"/>
        <v/>
      </c>
      <c r="B659" s="25"/>
      <c r="C659" s="105" t="str">
        <f>IF($B659&gt;0,VLOOKUP($B659,'ALN 070824'!$A:$C,2,FALSE),"")</f>
        <v/>
      </c>
      <c r="D659" s="24"/>
      <c r="E659" s="28"/>
      <c r="F659" s="26"/>
      <c r="G659" s="27"/>
      <c r="I659" s="100" t="str">
        <f t="shared" si="41"/>
        <v/>
      </c>
      <c r="J659" s="100" t="str">
        <f t="shared" si="42"/>
        <v/>
      </c>
      <c r="K659" s="105" t="str">
        <f>IF(ISBLANK($B659),"",MATCH($J659,SEFA!$K:$K,0))</f>
        <v/>
      </c>
      <c r="L659" s="105" t="str">
        <f>IF(ISBLANK($B659),"",MATCH($J659,'RECEIVED FROM NONSTATE'!$L:$L,0))</f>
        <v/>
      </c>
      <c r="M659" s="100" t="str">
        <f t="shared" si="43"/>
        <v/>
      </c>
    </row>
    <row r="660" spans="1:13">
      <c r="A660" s="118" t="str">
        <f t="shared" si="40"/>
        <v/>
      </c>
      <c r="B660" s="25"/>
      <c r="C660" s="105" t="str">
        <f>IF($B660&gt;0,VLOOKUP($B660,'ALN 070824'!$A:$C,2,FALSE),"")</f>
        <v/>
      </c>
      <c r="D660" s="24"/>
      <c r="E660" s="28"/>
      <c r="F660" s="26"/>
      <c r="G660" s="27"/>
      <c r="I660" s="100" t="str">
        <f t="shared" si="41"/>
        <v/>
      </c>
      <c r="J660" s="100" t="str">
        <f t="shared" si="42"/>
        <v/>
      </c>
      <c r="K660" s="105" t="str">
        <f>IF(ISBLANK($B660),"",MATCH($J660,SEFA!$K:$K,0))</f>
        <v/>
      </c>
      <c r="L660" s="105" t="str">
        <f>IF(ISBLANK($B660),"",MATCH($J660,'RECEIVED FROM NONSTATE'!$L:$L,0))</f>
        <v/>
      </c>
      <c r="M660" s="100" t="str">
        <f t="shared" si="43"/>
        <v/>
      </c>
    </row>
    <row r="661" spans="1:13">
      <c r="A661" s="118" t="str">
        <f t="shared" si="40"/>
        <v/>
      </c>
      <c r="B661" s="25"/>
      <c r="C661" s="105" t="str">
        <f>IF($B661&gt;0,VLOOKUP($B661,'ALN 070824'!$A:$C,2,FALSE),"")</f>
        <v/>
      </c>
      <c r="D661" s="24"/>
      <c r="E661" s="28"/>
      <c r="F661" s="26"/>
      <c r="G661" s="27"/>
      <c r="I661" s="100" t="str">
        <f t="shared" si="41"/>
        <v/>
      </c>
      <c r="J661" s="100" t="str">
        <f t="shared" si="42"/>
        <v/>
      </c>
      <c r="K661" s="105" t="str">
        <f>IF(ISBLANK($B661),"",MATCH($J661,SEFA!$K:$K,0))</f>
        <v/>
      </c>
      <c r="L661" s="105" t="str">
        <f>IF(ISBLANK($B661),"",MATCH($J661,'RECEIVED FROM NONSTATE'!$L:$L,0))</f>
        <v/>
      </c>
      <c r="M661" s="100" t="str">
        <f t="shared" si="43"/>
        <v/>
      </c>
    </row>
    <row r="662" spans="1:13">
      <c r="A662" s="118" t="str">
        <f t="shared" si="40"/>
        <v/>
      </c>
      <c r="B662" s="25"/>
      <c r="C662" s="105" t="str">
        <f>IF($B662&gt;0,VLOOKUP($B662,'ALN 070824'!$A:$C,2,FALSE),"")</f>
        <v/>
      </c>
      <c r="D662" s="24"/>
      <c r="E662" s="28"/>
      <c r="F662" s="26"/>
      <c r="G662" s="27"/>
      <c r="I662" s="100" t="str">
        <f t="shared" si="41"/>
        <v/>
      </c>
      <c r="J662" s="100" t="str">
        <f t="shared" si="42"/>
        <v/>
      </c>
      <c r="K662" s="105" t="str">
        <f>IF(ISBLANK($B662),"",MATCH($J662,SEFA!$K:$K,0))</f>
        <v/>
      </c>
      <c r="L662" s="105" t="str">
        <f>IF(ISBLANK($B662),"",MATCH($J662,'RECEIVED FROM NONSTATE'!$L:$L,0))</f>
        <v/>
      </c>
      <c r="M662" s="100" t="str">
        <f t="shared" si="43"/>
        <v/>
      </c>
    </row>
    <row r="663" spans="1:13">
      <c r="A663" s="118" t="str">
        <f t="shared" si="40"/>
        <v/>
      </c>
      <c r="B663" s="25"/>
      <c r="C663" s="105" t="str">
        <f>IF($B663&gt;0,VLOOKUP($B663,'ALN 070824'!$A:$C,2,FALSE),"")</f>
        <v/>
      </c>
      <c r="D663" s="24"/>
      <c r="E663" s="28"/>
      <c r="F663" s="26"/>
      <c r="G663" s="27"/>
      <c r="I663" s="100" t="str">
        <f t="shared" si="41"/>
        <v/>
      </c>
      <c r="J663" s="100" t="str">
        <f t="shared" si="42"/>
        <v/>
      </c>
      <c r="K663" s="105" t="str">
        <f>IF(ISBLANK($B663),"",MATCH($J663,SEFA!$K:$K,0))</f>
        <v/>
      </c>
      <c r="L663" s="105" t="str">
        <f>IF(ISBLANK($B663),"",MATCH($J663,'RECEIVED FROM NONSTATE'!$L:$L,0))</f>
        <v/>
      </c>
      <c r="M663" s="100" t="str">
        <f t="shared" si="43"/>
        <v/>
      </c>
    </row>
    <row r="664" spans="1:13">
      <c r="A664" s="118" t="str">
        <f t="shared" si="40"/>
        <v/>
      </c>
      <c r="B664" s="25"/>
      <c r="C664" s="105" t="str">
        <f>IF($B664&gt;0,VLOOKUP($B664,'ALN 070824'!$A:$C,2,FALSE),"")</f>
        <v/>
      </c>
      <c r="D664" s="24"/>
      <c r="E664" s="28"/>
      <c r="F664" s="26"/>
      <c r="G664" s="27"/>
      <c r="I664" s="100" t="str">
        <f t="shared" si="41"/>
        <v/>
      </c>
      <c r="J664" s="100" t="str">
        <f t="shared" si="42"/>
        <v/>
      </c>
      <c r="K664" s="105" t="str">
        <f>IF(ISBLANK($B664),"",MATCH($J664,SEFA!$K:$K,0))</f>
        <v/>
      </c>
      <c r="L664" s="105" t="str">
        <f>IF(ISBLANK($B664),"",MATCH($J664,'RECEIVED FROM NONSTATE'!$L:$L,0))</f>
        <v/>
      </c>
      <c r="M664" s="100" t="str">
        <f t="shared" si="43"/>
        <v/>
      </c>
    </row>
    <row r="665" spans="1:13">
      <c r="A665" s="118" t="str">
        <f t="shared" si="40"/>
        <v/>
      </c>
      <c r="B665" s="25"/>
      <c r="C665" s="105" t="str">
        <f>IF($B665&gt;0,VLOOKUP($B665,'ALN 070824'!$A:$C,2,FALSE),"")</f>
        <v/>
      </c>
      <c r="D665" s="24"/>
      <c r="E665" s="28"/>
      <c r="F665" s="26"/>
      <c r="G665" s="27"/>
      <c r="I665" s="100" t="str">
        <f t="shared" si="41"/>
        <v/>
      </c>
      <c r="J665" s="100" t="str">
        <f t="shared" si="42"/>
        <v/>
      </c>
      <c r="K665" s="105" t="str">
        <f>IF(ISBLANK($B665),"",MATCH($J665,SEFA!$K:$K,0))</f>
        <v/>
      </c>
      <c r="L665" s="105" t="str">
        <f>IF(ISBLANK($B665),"",MATCH($J665,'RECEIVED FROM NONSTATE'!$L:$L,0))</f>
        <v/>
      </c>
      <c r="M665" s="100" t="str">
        <f t="shared" si="43"/>
        <v/>
      </c>
    </row>
    <row r="666" spans="1:13">
      <c r="A666" s="118" t="str">
        <f t="shared" si="40"/>
        <v/>
      </c>
      <c r="B666" s="25"/>
      <c r="C666" s="105" t="str">
        <f>IF($B666&gt;0,VLOOKUP($B666,'ALN 070824'!$A:$C,2,FALSE),"")</f>
        <v/>
      </c>
      <c r="D666" s="24"/>
      <c r="E666" s="28"/>
      <c r="F666" s="26"/>
      <c r="G666" s="27"/>
      <c r="I666" s="100" t="str">
        <f t="shared" si="41"/>
        <v/>
      </c>
      <c r="J666" s="100" t="str">
        <f t="shared" si="42"/>
        <v/>
      </c>
      <c r="K666" s="105" t="str">
        <f>IF(ISBLANK($B666),"",MATCH($J666,SEFA!$K:$K,0))</f>
        <v/>
      </c>
      <c r="L666" s="105" t="str">
        <f>IF(ISBLANK($B666),"",MATCH($J666,'RECEIVED FROM NONSTATE'!$L:$L,0))</f>
        <v/>
      </c>
      <c r="M666" s="100" t="str">
        <f t="shared" si="43"/>
        <v/>
      </c>
    </row>
    <row r="667" spans="1:13">
      <c r="A667" s="118" t="str">
        <f t="shared" si="40"/>
        <v/>
      </c>
      <c r="B667" s="25"/>
      <c r="C667" s="105" t="str">
        <f>IF($B667&gt;0,VLOOKUP($B667,'ALN 070824'!$A:$C,2,FALSE),"")</f>
        <v/>
      </c>
      <c r="D667" s="24"/>
      <c r="E667" s="28"/>
      <c r="F667" s="26"/>
      <c r="G667" s="27"/>
      <c r="I667" s="100" t="str">
        <f t="shared" si="41"/>
        <v/>
      </c>
      <c r="J667" s="100" t="str">
        <f t="shared" si="42"/>
        <v/>
      </c>
      <c r="K667" s="105" t="str">
        <f>IF(ISBLANK($B667),"",MATCH($J667,SEFA!$K:$K,0))</f>
        <v/>
      </c>
      <c r="L667" s="105" t="str">
        <f>IF(ISBLANK($B667),"",MATCH($J667,'RECEIVED FROM NONSTATE'!$L:$L,0))</f>
        <v/>
      </c>
      <c r="M667" s="100" t="str">
        <f t="shared" si="43"/>
        <v/>
      </c>
    </row>
    <row r="668" spans="1:13">
      <c r="A668" s="118" t="str">
        <f t="shared" si="40"/>
        <v/>
      </c>
      <c r="B668" s="25"/>
      <c r="C668" s="105" t="str">
        <f>IF($B668&gt;0,VLOOKUP($B668,'ALN 070824'!$A:$C,2,FALSE),"")</f>
        <v/>
      </c>
      <c r="D668" s="24"/>
      <c r="E668" s="28"/>
      <c r="F668" s="26"/>
      <c r="G668" s="27"/>
      <c r="I668" s="100" t="str">
        <f t="shared" si="41"/>
        <v/>
      </c>
      <c r="J668" s="100" t="str">
        <f t="shared" si="42"/>
        <v/>
      </c>
      <c r="K668" s="105" t="str">
        <f>IF(ISBLANK($B668),"",MATCH($J668,SEFA!$K:$K,0))</f>
        <v/>
      </c>
      <c r="L668" s="105" t="str">
        <f>IF(ISBLANK($B668),"",MATCH($J668,'RECEIVED FROM NONSTATE'!$L:$L,0))</f>
        <v/>
      </c>
      <c r="M668" s="100" t="str">
        <f t="shared" si="43"/>
        <v/>
      </c>
    </row>
    <row r="669" spans="1:13">
      <c r="A669" s="118" t="str">
        <f t="shared" si="40"/>
        <v/>
      </c>
      <c r="B669" s="25"/>
      <c r="C669" s="105" t="str">
        <f>IF($B669&gt;0,VLOOKUP($B669,'ALN 070824'!$A:$C,2,FALSE),"")</f>
        <v/>
      </c>
      <c r="D669" s="24"/>
      <c r="E669" s="28"/>
      <c r="F669" s="26"/>
      <c r="G669" s="27"/>
      <c r="I669" s="100" t="str">
        <f t="shared" si="41"/>
        <v/>
      </c>
      <c r="J669" s="100" t="str">
        <f t="shared" si="42"/>
        <v/>
      </c>
      <c r="K669" s="105" t="str">
        <f>IF(ISBLANK($B669),"",MATCH($J669,SEFA!$K:$K,0))</f>
        <v/>
      </c>
      <c r="L669" s="105" t="str">
        <f>IF(ISBLANK($B669),"",MATCH($J669,'RECEIVED FROM NONSTATE'!$L:$L,0))</f>
        <v/>
      </c>
      <c r="M669" s="100" t="str">
        <f t="shared" si="43"/>
        <v/>
      </c>
    </row>
    <row r="670" spans="1:13">
      <c r="A670" s="118" t="str">
        <f t="shared" si="40"/>
        <v/>
      </c>
      <c r="B670" s="25"/>
      <c r="C670" s="105" t="str">
        <f>IF($B670&gt;0,VLOOKUP($B670,'ALN 070824'!$A:$C,2,FALSE),"")</f>
        <v/>
      </c>
      <c r="D670" s="24"/>
      <c r="E670" s="28"/>
      <c r="F670" s="26"/>
      <c r="G670" s="27"/>
      <c r="I670" s="100" t="str">
        <f t="shared" si="41"/>
        <v/>
      </c>
      <c r="J670" s="100" t="str">
        <f t="shared" si="42"/>
        <v/>
      </c>
      <c r="K670" s="105" t="str">
        <f>IF(ISBLANK($B670),"",MATCH($J670,SEFA!$K:$K,0))</f>
        <v/>
      </c>
      <c r="L670" s="105" t="str">
        <f>IF(ISBLANK($B670),"",MATCH($J670,'RECEIVED FROM NONSTATE'!$L:$L,0))</f>
        <v/>
      </c>
      <c r="M670" s="100" t="str">
        <f t="shared" si="43"/>
        <v/>
      </c>
    </row>
    <row r="671" spans="1:13">
      <c r="A671" s="118" t="str">
        <f t="shared" si="40"/>
        <v/>
      </c>
      <c r="B671" s="25"/>
      <c r="C671" s="105" t="str">
        <f>IF($B671&gt;0,VLOOKUP($B671,'ALN 070824'!$A:$C,2,FALSE),"")</f>
        <v/>
      </c>
      <c r="D671" s="24"/>
      <c r="E671" s="28"/>
      <c r="F671" s="26"/>
      <c r="G671" s="27"/>
      <c r="I671" s="100" t="str">
        <f t="shared" si="41"/>
        <v/>
      </c>
      <c r="J671" s="100" t="str">
        <f t="shared" si="42"/>
        <v/>
      </c>
      <c r="K671" s="105" t="str">
        <f>IF(ISBLANK($B671),"",MATCH($J671,SEFA!$K:$K,0))</f>
        <v/>
      </c>
      <c r="L671" s="105" t="str">
        <f>IF(ISBLANK($B671),"",MATCH($J671,'RECEIVED FROM NONSTATE'!$L:$L,0))</f>
        <v/>
      </c>
      <c r="M671" s="100" t="str">
        <f t="shared" si="43"/>
        <v/>
      </c>
    </row>
    <row r="672" spans="1:13">
      <c r="A672" s="118" t="str">
        <f t="shared" si="40"/>
        <v/>
      </c>
      <c r="B672" s="25"/>
      <c r="C672" s="105" t="str">
        <f>IF($B672&gt;0,VLOOKUP($B672,'ALN 070824'!$A:$C,2,FALSE),"")</f>
        <v/>
      </c>
      <c r="D672" s="24"/>
      <c r="E672" s="28"/>
      <c r="F672" s="26"/>
      <c r="G672" s="27"/>
      <c r="I672" s="100" t="str">
        <f t="shared" si="41"/>
        <v/>
      </c>
      <c r="J672" s="100" t="str">
        <f t="shared" si="42"/>
        <v/>
      </c>
      <c r="K672" s="105" t="str">
        <f>IF(ISBLANK($B672),"",MATCH($J672,SEFA!$K:$K,0))</f>
        <v/>
      </c>
      <c r="L672" s="105" t="str">
        <f>IF(ISBLANK($B672),"",MATCH($J672,'RECEIVED FROM NONSTATE'!$L:$L,0))</f>
        <v/>
      </c>
      <c r="M672" s="100" t="str">
        <f t="shared" si="43"/>
        <v/>
      </c>
    </row>
    <row r="673" spans="1:13">
      <c r="A673" s="118" t="str">
        <f t="shared" si="40"/>
        <v/>
      </c>
      <c r="B673" s="25"/>
      <c r="C673" s="105" t="str">
        <f>IF($B673&gt;0,VLOOKUP($B673,'ALN 070824'!$A:$C,2,FALSE),"")</f>
        <v/>
      </c>
      <c r="D673" s="24"/>
      <c r="E673" s="28"/>
      <c r="F673" s="26"/>
      <c r="G673" s="27"/>
      <c r="I673" s="100" t="str">
        <f t="shared" si="41"/>
        <v/>
      </c>
      <c r="J673" s="100" t="str">
        <f t="shared" si="42"/>
        <v/>
      </c>
      <c r="K673" s="105" t="str">
        <f>IF(ISBLANK($B673),"",MATCH($J673,SEFA!$K:$K,0))</f>
        <v/>
      </c>
      <c r="L673" s="105" t="str">
        <f>IF(ISBLANK($B673),"",MATCH($J673,'RECEIVED FROM NONSTATE'!$L:$L,0))</f>
        <v/>
      </c>
      <c r="M673" s="100" t="str">
        <f t="shared" si="43"/>
        <v/>
      </c>
    </row>
    <row r="674" spans="1:13">
      <c r="A674" s="118" t="str">
        <f t="shared" si="40"/>
        <v/>
      </c>
      <c r="B674" s="25"/>
      <c r="C674" s="105" t="str">
        <f>IF($B674&gt;0,VLOOKUP($B674,'ALN 070824'!$A:$C,2,FALSE),"")</f>
        <v/>
      </c>
      <c r="D674" s="24"/>
      <c r="E674" s="28"/>
      <c r="F674" s="26"/>
      <c r="G674" s="27"/>
      <c r="I674" s="100" t="str">
        <f t="shared" si="41"/>
        <v/>
      </c>
      <c r="J674" s="100" t="str">
        <f t="shared" si="42"/>
        <v/>
      </c>
      <c r="K674" s="105" t="str">
        <f>IF(ISBLANK($B674),"",MATCH($J674,SEFA!$K:$K,0))</f>
        <v/>
      </c>
      <c r="L674" s="105" t="str">
        <f>IF(ISBLANK($B674),"",MATCH($J674,'RECEIVED FROM NONSTATE'!$L:$L,0))</f>
        <v/>
      </c>
      <c r="M674" s="100" t="str">
        <f t="shared" si="43"/>
        <v/>
      </c>
    </row>
    <row r="675" spans="1:13">
      <c r="A675" s="118" t="str">
        <f t="shared" si="40"/>
        <v/>
      </c>
      <c r="B675" s="25"/>
      <c r="C675" s="105" t="str">
        <f>IF($B675&gt;0,VLOOKUP($B675,'ALN 070824'!$A:$C,2,FALSE),"")</f>
        <v/>
      </c>
      <c r="D675" s="24"/>
      <c r="E675" s="28"/>
      <c r="F675" s="26"/>
      <c r="G675" s="27"/>
      <c r="I675" s="100" t="str">
        <f t="shared" si="41"/>
        <v/>
      </c>
      <c r="J675" s="100" t="str">
        <f t="shared" si="42"/>
        <v/>
      </c>
      <c r="K675" s="105" t="str">
        <f>IF(ISBLANK($B675),"",MATCH($J675,SEFA!$K:$K,0))</f>
        <v/>
      </c>
      <c r="L675" s="105" t="str">
        <f>IF(ISBLANK($B675),"",MATCH($J675,'RECEIVED FROM NONSTATE'!$L:$L,0))</f>
        <v/>
      </c>
      <c r="M675" s="100" t="str">
        <f t="shared" si="43"/>
        <v/>
      </c>
    </row>
    <row r="676" spans="1:13">
      <c r="A676" s="118" t="str">
        <f t="shared" si="40"/>
        <v/>
      </c>
      <c r="B676" s="25"/>
      <c r="C676" s="105" t="str">
        <f>IF($B676&gt;0,VLOOKUP($B676,'ALN 070824'!$A:$C,2,FALSE),"")</f>
        <v/>
      </c>
      <c r="D676" s="24"/>
      <c r="E676" s="28"/>
      <c r="F676" s="26"/>
      <c r="G676" s="27"/>
      <c r="I676" s="100" t="str">
        <f t="shared" si="41"/>
        <v/>
      </c>
      <c r="J676" s="100" t="str">
        <f t="shared" si="42"/>
        <v/>
      </c>
      <c r="K676" s="105" t="str">
        <f>IF(ISBLANK($B676),"",MATCH($J676,SEFA!$K:$K,0))</f>
        <v/>
      </c>
      <c r="L676" s="105" t="str">
        <f>IF(ISBLANK($B676),"",MATCH($J676,'RECEIVED FROM NONSTATE'!$L:$L,0))</f>
        <v/>
      </c>
      <c r="M676" s="100" t="str">
        <f t="shared" si="43"/>
        <v/>
      </c>
    </row>
    <row r="677" spans="1:13">
      <c r="A677" s="118" t="str">
        <f t="shared" si="40"/>
        <v/>
      </c>
      <c r="B677" s="25"/>
      <c r="C677" s="105" t="str">
        <f>IF($B677&gt;0,VLOOKUP($B677,'ALN 070824'!$A:$C,2,FALSE),"")</f>
        <v/>
      </c>
      <c r="D677" s="24"/>
      <c r="E677" s="28"/>
      <c r="F677" s="26"/>
      <c r="G677" s="27"/>
      <c r="I677" s="100" t="str">
        <f t="shared" si="41"/>
        <v/>
      </c>
      <c r="J677" s="100" t="str">
        <f t="shared" si="42"/>
        <v/>
      </c>
      <c r="K677" s="105" t="str">
        <f>IF(ISBLANK($B677),"",MATCH($J677,SEFA!$K:$K,0))</f>
        <v/>
      </c>
      <c r="L677" s="105" t="str">
        <f>IF(ISBLANK($B677),"",MATCH($J677,'RECEIVED FROM NONSTATE'!$L:$L,0))</f>
        <v/>
      </c>
      <c r="M677" s="100" t="str">
        <f t="shared" si="43"/>
        <v/>
      </c>
    </row>
    <row r="678" spans="1:13">
      <c r="A678" s="118" t="str">
        <f t="shared" si="40"/>
        <v/>
      </c>
      <c r="B678" s="25"/>
      <c r="C678" s="105" t="str">
        <f>IF($B678&gt;0,VLOOKUP($B678,'ALN 070824'!$A:$C,2,FALSE),"")</f>
        <v/>
      </c>
      <c r="D678" s="24"/>
      <c r="E678" s="28"/>
      <c r="F678" s="26"/>
      <c r="G678" s="27"/>
      <c r="I678" s="100" t="str">
        <f t="shared" si="41"/>
        <v/>
      </c>
      <c r="J678" s="100" t="str">
        <f t="shared" si="42"/>
        <v/>
      </c>
      <c r="K678" s="105" t="str">
        <f>IF(ISBLANK($B678),"",MATCH($J678,SEFA!$K:$K,0))</f>
        <v/>
      </c>
      <c r="L678" s="105" t="str">
        <f>IF(ISBLANK($B678),"",MATCH($J678,'RECEIVED FROM NONSTATE'!$L:$L,0))</f>
        <v/>
      </c>
      <c r="M678" s="100" t="str">
        <f t="shared" si="43"/>
        <v/>
      </c>
    </row>
    <row r="679" spans="1:13">
      <c r="A679" s="118" t="str">
        <f t="shared" si="40"/>
        <v/>
      </c>
      <c r="B679" s="25"/>
      <c r="C679" s="105" t="str">
        <f>IF($B679&gt;0,VLOOKUP($B679,'ALN 070824'!$A:$C,2,FALSE),"")</f>
        <v/>
      </c>
      <c r="D679" s="24"/>
      <c r="E679" s="28"/>
      <c r="F679" s="26"/>
      <c r="G679" s="27"/>
      <c r="I679" s="100" t="str">
        <f t="shared" si="41"/>
        <v/>
      </c>
      <c r="J679" s="100" t="str">
        <f t="shared" si="42"/>
        <v/>
      </c>
      <c r="K679" s="105" t="str">
        <f>IF(ISBLANK($B679),"",MATCH($J679,SEFA!$K:$K,0))</f>
        <v/>
      </c>
      <c r="L679" s="105" t="str">
        <f>IF(ISBLANK($B679),"",MATCH($J679,'RECEIVED FROM NONSTATE'!$L:$L,0))</f>
        <v/>
      </c>
      <c r="M679" s="100" t="str">
        <f t="shared" si="43"/>
        <v/>
      </c>
    </row>
    <row r="680" spans="1:13">
      <c r="A680" s="118" t="str">
        <f t="shared" si="40"/>
        <v/>
      </c>
      <c r="B680" s="25"/>
      <c r="C680" s="105" t="str">
        <f>IF($B680&gt;0,VLOOKUP($B680,'ALN 070824'!$A:$C,2,FALSE),"")</f>
        <v/>
      </c>
      <c r="D680" s="24"/>
      <c r="E680" s="28"/>
      <c r="F680" s="26"/>
      <c r="G680" s="27"/>
      <c r="I680" s="100" t="str">
        <f t="shared" si="41"/>
        <v/>
      </c>
      <c r="J680" s="100" t="str">
        <f t="shared" si="42"/>
        <v/>
      </c>
      <c r="K680" s="105" t="str">
        <f>IF(ISBLANK($B680),"",MATCH($J680,SEFA!$K:$K,0))</f>
        <v/>
      </c>
      <c r="L680" s="105" t="str">
        <f>IF(ISBLANK($B680),"",MATCH($J680,'RECEIVED FROM NONSTATE'!$L:$L,0))</f>
        <v/>
      </c>
      <c r="M680" s="100" t="str">
        <f t="shared" si="43"/>
        <v/>
      </c>
    </row>
    <row r="681" spans="1:13">
      <c r="A681" s="118" t="str">
        <f t="shared" si="40"/>
        <v/>
      </c>
      <c r="B681" s="25"/>
      <c r="C681" s="105" t="str">
        <f>IF($B681&gt;0,VLOOKUP($B681,'ALN 070824'!$A:$C,2,FALSE),"")</f>
        <v/>
      </c>
      <c r="D681" s="24"/>
      <c r="E681" s="28"/>
      <c r="F681" s="26"/>
      <c r="G681" s="27"/>
      <c r="I681" s="100" t="str">
        <f t="shared" si="41"/>
        <v/>
      </c>
      <c r="J681" s="100" t="str">
        <f t="shared" si="42"/>
        <v/>
      </c>
      <c r="K681" s="105" t="str">
        <f>IF(ISBLANK($B681),"",MATCH($J681,SEFA!$K:$K,0))</f>
        <v/>
      </c>
      <c r="L681" s="105" t="str">
        <f>IF(ISBLANK($B681),"",MATCH($J681,'RECEIVED FROM NONSTATE'!$L:$L,0))</f>
        <v/>
      </c>
      <c r="M681" s="100" t="str">
        <f t="shared" si="43"/>
        <v/>
      </c>
    </row>
    <row r="682" spans="1:13">
      <c r="A682" s="118" t="str">
        <f t="shared" si="40"/>
        <v/>
      </c>
      <c r="B682" s="25"/>
      <c r="C682" s="105" t="str">
        <f>IF($B682&gt;0,VLOOKUP($B682,'ALN 070824'!$A:$C,2,FALSE),"")</f>
        <v/>
      </c>
      <c r="D682" s="24"/>
      <c r="E682" s="28"/>
      <c r="F682" s="26"/>
      <c r="G682" s="27"/>
      <c r="I682" s="100" t="str">
        <f t="shared" si="41"/>
        <v/>
      </c>
      <c r="J682" s="100" t="str">
        <f t="shared" si="42"/>
        <v/>
      </c>
      <c r="K682" s="105" t="str">
        <f>IF(ISBLANK($B682),"",MATCH($J682,SEFA!$K:$K,0))</f>
        <v/>
      </c>
      <c r="L682" s="105" t="str">
        <f>IF(ISBLANK($B682),"",MATCH($J682,'RECEIVED FROM NONSTATE'!$L:$L,0))</f>
        <v/>
      </c>
      <c r="M682" s="100" t="str">
        <f t="shared" si="43"/>
        <v/>
      </c>
    </row>
    <row r="683" spans="1:13">
      <c r="A683" s="118" t="str">
        <f t="shared" si="40"/>
        <v/>
      </c>
      <c r="B683" s="25"/>
      <c r="C683" s="105" t="str">
        <f>IF($B683&gt;0,VLOOKUP($B683,'ALN 070824'!$A:$C,2,FALSE),"")</f>
        <v/>
      </c>
      <c r="D683" s="24"/>
      <c r="E683" s="28"/>
      <c r="F683" s="26"/>
      <c r="G683" s="27"/>
      <c r="I683" s="100" t="str">
        <f t="shared" si="41"/>
        <v/>
      </c>
      <c r="J683" s="100" t="str">
        <f t="shared" si="42"/>
        <v/>
      </c>
      <c r="K683" s="105" t="str">
        <f>IF(ISBLANK($B683),"",MATCH($J683,SEFA!$K:$K,0))</f>
        <v/>
      </c>
      <c r="L683" s="105" t="str">
        <f>IF(ISBLANK($B683),"",MATCH($J683,'RECEIVED FROM NONSTATE'!$L:$L,0))</f>
        <v/>
      </c>
      <c r="M683" s="100" t="str">
        <f t="shared" si="43"/>
        <v/>
      </c>
    </row>
    <row r="684" spans="1:13">
      <c r="A684" s="118" t="str">
        <f t="shared" si="40"/>
        <v/>
      </c>
      <c r="B684" s="25"/>
      <c r="C684" s="105" t="str">
        <f>IF($B684&gt;0,VLOOKUP($B684,'ALN 070824'!$A:$C,2,FALSE),"")</f>
        <v/>
      </c>
      <c r="D684" s="24"/>
      <c r="E684" s="28"/>
      <c r="F684" s="26"/>
      <c r="G684" s="27"/>
      <c r="I684" s="100" t="str">
        <f t="shared" si="41"/>
        <v/>
      </c>
      <c r="J684" s="100" t="str">
        <f t="shared" si="42"/>
        <v/>
      </c>
      <c r="K684" s="105" t="str">
        <f>IF(ISBLANK($B684),"",MATCH($J684,SEFA!$K:$K,0))</f>
        <v/>
      </c>
      <c r="L684" s="105" t="str">
        <f>IF(ISBLANK($B684),"",MATCH($J684,'RECEIVED FROM NONSTATE'!$L:$L,0))</f>
        <v/>
      </c>
      <c r="M684" s="100" t="str">
        <f t="shared" si="43"/>
        <v/>
      </c>
    </row>
    <row r="685" spans="1:13">
      <c r="A685" s="118" t="str">
        <f t="shared" si="40"/>
        <v/>
      </c>
      <c r="B685" s="25"/>
      <c r="C685" s="105" t="str">
        <f>IF($B685&gt;0,VLOOKUP($B685,'ALN 070824'!$A:$C,2,FALSE),"")</f>
        <v/>
      </c>
      <c r="D685" s="24"/>
      <c r="E685" s="28"/>
      <c r="F685" s="26"/>
      <c r="G685" s="27"/>
      <c r="I685" s="100" t="str">
        <f t="shared" si="41"/>
        <v/>
      </c>
      <c r="J685" s="100" t="str">
        <f t="shared" si="42"/>
        <v/>
      </c>
      <c r="K685" s="105" t="str">
        <f>IF(ISBLANK($B685),"",MATCH($J685,SEFA!$K:$K,0))</f>
        <v/>
      </c>
      <c r="L685" s="105" t="str">
        <f>IF(ISBLANK($B685),"",MATCH($J685,'RECEIVED FROM NONSTATE'!$L:$L,0))</f>
        <v/>
      </c>
      <c r="M685" s="100" t="str">
        <f t="shared" si="43"/>
        <v/>
      </c>
    </row>
    <row r="686" spans="1:13">
      <c r="A686" s="118" t="str">
        <f t="shared" si="40"/>
        <v/>
      </c>
      <c r="B686" s="25"/>
      <c r="C686" s="105" t="str">
        <f>IF($B686&gt;0,VLOOKUP($B686,'ALN 070824'!$A:$C,2,FALSE),"")</f>
        <v/>
      </c>
      <c r="D686" s="24"/>
      <c r="E686" s="28"/>
      <c r="F686" s="26"/>
      <c r="G686" s="27"/>
      <c r="I686" s="100" t="str">
        <f t="shared" si="41"/>
        <v/>
      </c>
      <c r="J686" s="100" t="str">
        <f t="shared" si="42"/>
        <v/>
      </c>
      <c r="K686" s="105" t="str">
        <f>IF(ISBLANK($B686),"",MATCH($J686,SEFA!$K:$K,0))</f>
        <v/>
      </c>
      <c r="L686" s="105" t="str">
        <f>IF(ISBLANK($B686),"",MATCH($J686,'RECEIVED FROM NONSTATE'!$L:$L,0))</f>
        <v/>
      </c>
      <c r="M686" s="100" t="str">
        <f t="shared" si="43"/>
        <v/>
      </c>
    </row>
    <row r="687" spans="1:13">
      <c r="A687" s="118" t="str">
        <f t="shared" si="40"/>
        <v/>
      </c>
      <c r="B687" s="25"/>
      <c r="C687" s="105" t="str">
        <f>IF($B687&gt;0,VLOOKUP($B687,'ALN 070824'!$A:$C,2,FALSE),"")</f>
        <v/>
      </c>
      <c r="D687" s="24"/>
      <c r="E687" s="28"/>
      <c r="F687" s="26"/>
      <c r="G687" s="27"/>
      <c r="I687" s="100" t="str">
        <f t="shared" si="41"/>
        <v/>
      </c>
      <c r="J687" s="100" t="str">
        <f t="shared" si="42"/>
        <v/>
      </c>
      <c r="K687" s="105" t="str">
        <f>IF(ISBLANK($B687),"",MATCH($J687,SEFA!$K:$K,0))</f>
        <v/>
      </c>
      <c r="L687" s="105" t="str">
        <f>IF(ISBLANK($B687),"",MATCH($J687,'RECEIVED FROM NONSTATE'!$L:$L,0))</f>
        <v/>
      </c>
      <c r="M687" s="100" t="str">
        <f t="shared" si="43"/>
        <v/>
      </c>
    </row>
    <row r="688" spans="1:13">
      <c r="A688" s="118" t="str">
        <f t="shared" si="40"/>
        <v/>
      </c>
      <c r="B688" s="25"/>
      <c r="C688" s="105" t="str">
        <f>IF($B688&gt;0,VLOOKUP($B688,'ALN 070824'!$A:$C,2,FALSE),"")</f>
        <v/>
      </c>
      <c r="D688" s="24"/>
      <c r="E688" s="28"/>
      <c r="F688" s="26"/>
      <c r="G688" s="27"/>
      <c r="I688" s="100" t="str">
        <f t="shared" si="41"/>
        <v/>
      </c>
      <c r="J688" s="100" t="str">
        <f t="shared" si="42"/>
        <v/>
      </c>
      <c r="K688" s="105" t="str">
        <f>IF(ISBLANK($B688),"",MATCH($J688,SEFA!$K:$K,0))</f>
        <v/>
      </c>
      <c r="L688" s="105" t="str">
        <f>IF(ISBLANK($B688),"",MATCH($J688,'RECEIVED FROM NONSTATE'!$L:$L,0))</f>
        <v/>
      </c>
      <c r="M688" s="100" t="str">
        <f t="shared" si="43"/>
        <v/>
      </c>
    </row>
    <row r="689" spans="1:13">
      <c r="A689" s="118" t="str">
        <f t="shared" si="40"/>
        <v/>
      </c>
      <c r="B689" s="25"/>
      <c r="C689" s="105" t="str">
        <f>IF($B689&gt;0,VLOOKUP($B689,'ALN 070824'!$A:$C,2,FALSE),"")</f>
        <v/>
      </c>
      <c r="D689" s="24"/>
      <c r="E689" s="28"/>
      <c r="F689" s="26"/>
      <c r="G689" s="27"/>
      <c r="I689" s="100" t="str">
        <f t="shared" si="41"/>
        <v/>
      </c>
      <c r="J689" s="100" t="str">
        <f t="shared" si="42"/>
        <v/>
      </c>
      <c r="K689" s="105" t="str">
        <f>IF(ISBLANK($B689),"",MATCH($J689,SEFA!$K:$K,0))</f>
        <v/>
      </c>
      <c r="L689" s="105" t="str">
        <f>IF(ISBLANK($B689),"",MATCH($J689,'RECEIVED FROM NONSTATE'!$L:$L,0))</f>
        <v/>
      </c>
      <c r="M689" s="100" t="str">
        <f t="shared" si="43"/>
        <v/>
      </c>
    </row>
    <row r="690" spans="1:13">
      <c r="A690" s="118" t="str">
        <f t="shared" si="40"/>
        <v/>
      </c>
      <c r="B690" s="25"/>
      <c r="C690" s="105" t="str">
        <f>IF($B690&gt;0,VLOOKUP($B690,'ALN 070824'!$A:$C,2,FALSE),"")</f>
        <v/>
      </c>
      <c r="D690" s="24"/>
      <c r="E690" s="28"/>
      <c r="F690" s="26"/>
      <c r="G690" s="27"/>
      <c r="I690" s="100" t="str">
        <f t="shared" si="41"/>
        <v/>
      </c>
      <c r="J690" s="100" t="str">
        <f t="shared" si="42"/>
        <v/>
      </c>
      <c r="K690" s="105" t="str">
        <f>IF(ISBLANK($B690),"",MATCH($J690,SEFA!$K:$K,0))</f>
        <v/>
      </c>
      <c r="L690" s="105" t="str">
        <f>IF(ISBLANK($B690),"",MATCH($J690,'RECEIVED FROM NONSTATE'!$L:$L,0))</f>
        <v/>
      </c>
      <c r="M690" s="100" t="str">
        <f t="shared" si="43"/>
        <v/>
      </c>
    </row>
    <row r="691" spans="1:13">
      <c r="A691" s="118" t="str">
        <f t="shared" si="40"/>
        <v/>
      </c>
      <c r="B691" s="25"/>
      <c r="C691" s="105" t="str">
        <f>IF($B691&gt;0,VLOOKUP($B691,'ALN 070824'!$A:$C,2,FALSE),"")</f>
        <v/>
      </c>
      <c r="D691" s="24"/>
      <c r="E691" s="28"/>
      <c r="F691" s="26"/>
      <c r="G691" s="27"/>
      <c r="I691" s="100" t="str">
        <f t="shared" si="41"/>
        <v/>
      </c>
      <c r="J691" s="100" t="str">
        <f t="shared" si="42"/>
        <v/>
      </c>
      <c r="K691" s="105" t="str">
        <f>IF(ISBLANK($B691),"",MATCH($J691,SEFA!$K:$K,0))</f>
        <v/>
      </c>
      <c r="L691" s="105" t="str">
        <f>IF(ISBLANK($B691),"",MATCH($J691,'RECEIVED FROM NONSTATE'!$L:$L,0))</f>
        <v/>
      </c>
      <c r="M691" s="100" t="str">
        <f t="shared" si="43"/>
        <v/>
      </c>
    </row>
    <row r="692" spans="1:13">
      <c r="A692" s="118" t="str">
        <f t="shared" si="40"/>
        <v/>
      </c>
      <c r="B692" s="25"/>
      <c r="C692" s="105" t="str">
        <f>IF($B692&gt;0,VLOOKUP($B692,'ALN 070824'!$A:$C,2,FALSE),"")</f>
        <v/>
      </c>
      <c r="D692" s="24"/>
      <c r="E692" s="28"/>
      <c r="F692" s="26"/>
      <c r="G692" s="27"/>
      <c r="I692" s="100" t="str">
        <f t="shared" si="41"/>
        <v/>
      </c>
      <c r="J692" s="100" t="str">
        <f t="shared" si="42"/>
        <v/>
      </c>
      <c r="K692" s="105" t="str">
        <f>IF(ISBLANK($B692),"",MATCH($J692,SEFA!$K:$K,0))</f>
        <v/>
      </c>
      <c r="L692" s="105" t="str">
        <f>IF(ISBLANK($B692),"",MATCH($J692,'RECEIVED FROM NONSTATE'!$L:$L,0))</f>
        <v/>
      </c>
      <c r="M692" s="100" t="str">
        <f t="shared" si="43"/>
        <v/>
      </c>
    </row>
    <row r="693" spans="1:13">
      <c r="A693" s="118" t="str">
        <f t="shared" si="40"/>
        <v/>
      </c>
      <c r="B693" s="25"/>
      <c r="C693" s="105" t="str">
        <f>IF($B693&gt;0,VLOOKUP($B693,'ALN 070824'!$A:$C,2,FALSE),"")</f>
        <v/>
      </c>
      <c r="D693" s="24"/>
      <c r="E693" s="28"/>
      <c r="F693" s="26"/>
      <c r="G693" s="27"/>
      <c r="I693" s="100" t="str">
        <f t="shared" si="41"/>
        <v/>
      </c>
      <c r="J693" s="100" t="str">
        <f t="shared" si="42"/>
        <v/>
      </c>
      <c r="K693" s="105" t="str">
        <f>IF(ISBLANK($B693),"",MATCH($J693,SEFA!$K:$K,0))</f>
        <v/>
      </c>
      <c r="L693" s="105" t="str">
        <f>IF(ISBLANK($B693),"",MATCH($J693,'RECEIVED FROM NONSTATE'!$L:$L,0))</f>
        <v/>
      </c>
      <c r="M693" s="100" t="str">
        <f t="shared" si="43"/>
        <v/>
      </c>
    </row>
    <row r="694" spans="1:13">
      <c r="A694" s="118" t="str">
        <f t="shared" si="40"/>
        <v/>
      </c>
      <c r="B694" s="25"/>
      <c r="C694" s="105" t="str">
        <f>IF($B694&gt;0,VLOOKUP($B694,'ALN 070824'!$A:$C,2,FALSE),"")</f>
        <v/>
      </c>
      <c r="D694" s="24"/>
      <c r="E694" s="28"/>
      <c r="F694" s="26"/>
      <c r="G694" s="27"/>
      <c r="I694" s="100" t="str">
        <f t="shared" si="41"/>
        <v/>
      </c>
      <c r="J694" s="100" t="str">
        <f t="shared" si="42"/>
        <v/>
      </c>
      <c r="K694" s="105" t="str">
        <f>IF(ISBLANK($B694),"",MATCH($J694,SEFA!$K:$K,0))</f>
        <v/>
      </c>
      <c r="L694" s="105" t="str">
        <f>IF(ISBLANK($B694),"",MATCH($J694,'RECEIVED FROM NONSTATE'!$L:$L,0))</f>
        <v/>
      </c>
      <c r="M694" s="100" t="str">
        <f t="shared" si="43"/>
        <v/>
      </c>
    </row>
    <row r="695" spans="1:13">
      <c r="A695" s="118" t="str">
        <f t="shared" si="40"/>
        <v/>
      </c>
      <c r="B695" s="25"/>
      <c r="C695" s="105" t="str">
        <f>IF($B695&gt;0,VLOOKUP($B695,'ALN 070824'!$A:$C,2,FALSE),"")</f>
        <v/>
      </c>
      <c r="D695" s="24"/>
      <c r="E695" s="28"/>
      <c r="F695" s="26"/>
      <c r="G695" s="27"/>
      <c r="I695" s="100" t="str">
        <f t="shared" si="41"/>
        <v/>
      </c>
      <c r="J695" s="100" t="str">
        <f t="shared" si="42"/>
        <v/>
      </c>
      <c r="K695" s="105" t="str">
        <f>IF(ISBLANK($B695),"",MATCH($J695,SEFA!$K:$K,0))</f>
        <v/>
      </c>
      <c r="L695" s="105" t="str">
        <f>IF(ISBLANK($B695),"",MATCH($J695,'RECEIVED FROM NONSTATE'!$L:$L,0))</f>
        <v/>
      </c>
      <c r="M695" s="100" t="str">
        <f t="shared" si="43"/>
        <v/>
      </c>
    </row>
    <row r="696" spans="1:13">
      <c r="A696" s="118" t="str">
        <f t="shared" si="40"/>
        <v/>
      </c>
      <c r="B696" s="25"/>
      <c r="C696" s="105" t="str">
        <f>IF($B696&gt;0,VLOOKUP($B696,'ALN 070824'!$A:$C,2,FALSE),"")</f>
        <v/>
      </c>
      <c r="D696" s="24"/>
      <c r="E696" s="28"/>
      <c r="F696" s="26"/>
      <c r="G696" s="27"/>
      <c r="I696" s="100" t="str">
        <f t="shared" si="41"/>
        <v/>
      </c>
      <c r="J696" s="100" t="str">
        <f t="shared" si="42"/>
        <v/>
      </c>
      <c r="K696" s="105" t="str">
        <f>IF(ISBLANK($B696),"",MATCH($J696,SEFA!$K:$K,0))</f>
        <v/>
      </c>
      <c r="L696" s="105" t="str">
        <f>IF(ISBLANK($B696),"",MATCH($J696,'RECEIVED FROM NONSTATE'!$L:$L,0))</f>
        <v/>
      </c>
      <c r="M696" s="100" t="str">
        <f t="shared" si="43"/>
        <v/>
      </c>
    </row>
    <row r="697" spans="1:13">
      <c r="A697" s="118" t="str">
        <f t="shared" si="40"/>
        <v/>
      </c>
      <c r="B697" s="25"/>
      <c r="C697" s="105" t="str">
        <f>IF($B697&gt;0,VLOOKUP($B697,'ALN 070824'!$A:$C,2,FALSE),"")</f>
        <v/>
      </c>
      <c r="D697" s="24"/>
      <c r="E697" s="28"/>
      <c r="F697" s="26"/>
      <c r="G697" s="27"/>
      <c r="I697" s="100" t="str">
        <f t="shared" si="41"/>
        <v/>
      </c>
      <c r="J697" s="100" t="str">
        <f t="shared" si="42"/>
        <v/>
      </c>
      <c r="K697" s="105" t="str">
        <f>IF(ISBLANK($B697),"",MATCH($J697,SEFA!$K:$K,0))</f>
        <v/>
      </c>
      <c r="L697" s="105" t="str">
        <f>IF(ISBLANK($B697),"",MATCH($J697,'RECEIVED FROM NONSTATE'!$L:$L,0))</f>
        <v/>
      </c>
      <c r="M697" s="100" t="str">
        <f t="shared" si="43"/>
        <v/>
      </c>
    </row>
    <row r="698" spans="1:13">
      <c r="A698" s="118" t="str">
        <f t="shared" si="40"/>
        <v/>
      </c>
      <c r="B698" s="25"/>
      <c r="C698" s="105" t="str">
        <f>IF($B698&gt;0,VLOOKUP($B698,'ALN 070824'!$A:$C,2,FALSE),"")</f>
        <v/>
      </c>
      <c r="D698" s="24"/>
      <c r="E698" s="28"/>
      <c r="F698" s="26"/>
      <c r="G698" s="27"/>
      <c r="I698" s="100" t="str">
        <f t="shared" si="41"/>
        <v/>
      </c>
      <c r="J698" s="100" t="str">
        <f t="shared" si="42"/>
        <v/>
      </c>
      <c r="K698" s="105" t="str">
        <f>IF(ISBLANK($B698),"",MATCH($J698,SEFA!$K:$K,0))</f>
        <v/>
      </c>
      <c r="L698" s="105" t="str">
        <f>IF(ISBLANK($B698),"",MATCH($J698,'RECEIVED FROM NONSTATE'!$L:$L,0))</f>
        <v/>
      </c>
      <c r="M698" s="100" t="str">
        <f t="shared" si="43"/>
        <v/>
      </c>
    </row>
    <row r="699" spans="1:13">
      <c r="A699" s="118" t="str">
        <f t="shared" si="40"/>
        <v/>
      </c>
      <c r="B699" s="25"/>
      <c r="C699" s="105" t="str">
        <f>IF($B699&gt;0,VLOOKUP($B699,'ALN 070824'!$A:$C,2,FALSE),"")</f>
        <v/>
      </c>
      <c r="D699" s="24"/>
      <c r="E699" s="28"/>
      <c r="F699" s="26"/>
      <c r="G699" s="27"/>
      <c r="I699" s="100" t="str">
        <f t="shared" si="41"/>
        <v/>
      </c>
      <c r="J699" s="100" t="str">
        <f t="shared" si="42"/>
        <v/>
      </c>
      <c r="K699" s="105" t="str">
        <f>IF(ISBLANK($B699),"",MATCH($J699,SEFA!$K:$K,0))</f>
        <v/>
      </c>
      <c r="L699" s="105" t="str">
        <f>IF(ISBLANK($B699),"",MATCH($J699,'RECEIVED FROM NONSTATE'!$L:$L,0))</f>
        <v/>
      </c>
      <c r="M699" s="100" t="str">
        <f t="shared" si="43"/>
        <v/>
      </c>
    </row>
    <row r="700" spans="1:13">
      <c r="A700" s="118" t="str">
        <f t="shared" si="40"/>
        <v/>
      </c>
      <c r="B700" s="25"/>
      <c r="C700" s="105" t="str">
        <f>IF($B700&gt;0,VLOOKUP($B700,'ALN 070824'!$A:$C,2,FALSE),"")</f>
        <v/>
      </c>
      <c r="D700" s="24"/>
      <c r="E700" s="28"/>
      <c r="F700" s="26"/>
      <c r="G700" s="27"/>
      <c r="I700" s="100" t="str">
        <f t="shared" si="41"/>
        <v/>
      </c>
      <c r="J700" s="100" t="str">
        <f t="shared" si="42"/>
        <v/>
      </c>
      <c r="K700" s="105" t="str">
        <f>IF(ISBLANK($B700),"",MATCH($J700,SEFA!$K:$K,0))</f>
        <v/>
      </c>
      <c r="L700" s="105" t="str">
        <f>IF(ISBLANK($B700),"",MATCH($J700,'RECEIVED FROM NONSTATE'!$L:$L,0))</f>
        <v/>
      </c>
      <c r="M700" s="100" t="str">
        <f t="shared" si="43"/>
        <v/>
      </c>
    </row>
    <row r="701" spans="1:13">
      <c r="A701" s="118" t="str">
        <f t="shared" si="40"/>
        <v/>
      </c>
      <c r="B701" s="25"/>
      <c r="C701" s="105" t="str">
        <f>IF($B701&gt;0,VLOOKUP($B701,'ALN 070824'!$A:$C,2,FALSE),"")</f>
        <v/>
      </c>
      <c r="D701" s="24"/>
      <c r="E701" s="28"/>
      <c r="F701" s="26"/>
      <c r="G701" s="27"/>
      <c r="I701" s="100" t="str">
        <f t="shared" si="41"/>
        <v/>
      </c>
      <c r="J701" s="100" t="str">
        <f t="shared" si="42"/>
        <v/>
      </c>
      <c r="K701" s="105" t="str">
        <f>IF(ISBLANK($B701),"",MATCH($J701,SEFA!$K:$K,0))</f>
        <v/>
      </c>
      <c r="L701" s="105" t="str">
        <f>IF(ISBLANK($B701),"",MATCH($J701,'RECEIVED FROM NONSTATE'!$L:$L,0))</f>
        <v/>
      </c>
      <c r="M701" s="100" t="str">
        <f t="shared" si="43"/>
        <v/>
      </c>
    </row>
    <row r="702" spans="1:13">
      <c r="A702" s="118" t="str">
        <f t="shared" si="40"/>
        <v/>
      </c>
      <c r="B702" s="25"/>
      <c r="C702" s="105" t="str">
        <f>IF($B702&gt;0,VLOOKUP($B702,'ALN 070824'!$A:$C,2,FALSE),"")</f>
        <v/>
      </c>
      <c r="D702" s="24"/>
      <c r="E702" s="28"/>
      <c r="F702" s="26"/>
      <c r="G702" s="27"/>
      <c r="I702" s="100" t="str">
        <f t="shared" si="41"/>
        <v/>
      </c>
      <c r="J702" s="100" t="str">
        <f t="shared" si="42"/>
        <v/>
      </c>
      <c r="K702" s="105" t="str">
        <f>IF(ISBLANK($B702),"",MATCH($J702,SEFA!$K:$K,0))</f>
        <v/>
      </c>
      <c r="L702" s="105" t="str">
        <f>IF(ISBLANK($B702),"",MATCH($J702,'RECEIVED FROM NONSTATE'!$L:$L,0))</f>
        <v/>
      </c>
      <c r="M702" s="100" t="str">
        <f t="shared" si="43"/>
        <v/>
      </c>
    </row>
    <row r="703" spans="1:13">
      <c r="A703" s="118" t="str">
        <f t="shared" si="40"/>
        <v/>
      </c>
      <c r="B703" s="25"/>
      <c r="C703" s="105" t="str">
        <f>IF($B703&gt;0,VLOOKUP($B703,'ALN 070824'!$A:$C,2,FALSE),"")</f>
        <v/>
      </c>
      <c r="D703" s="24"/>
      <c r="E703" s="28"/>
      <c r="F703" s="26"/>
      <c r="G703" s="27"/>
      <c r="I703" s="100" t="str">
        <f t="shared" si="41"/>
        <v/>
      </c>
      <c r="J703" s="100" t="str">
        <f t="shared" si="42"/>
        <v/>
      </c>
      <c r="K703" s="105" t="str">
        <f>IF(ISBLANK($B703),"",MATCH($J703,SEFA!$K:$K,0))</f>
        <v/>
      </c>
      <c r="L703" s="105" t="str">
        <f>IF(ISBLANK($B703),"",MATCH($J703,'RECEIVED FROM NONSTATE'!$L:$L,0))</f>
        <v/>
      </c>
      <c r="M703" s="100" t="str">
        <f t="shared" si="43"/>
        <v/>
      </c>
    </row>
    <row r="704" spans="1:13">
      <c r="A704" s="118" t="str">
        <f t="shared" si="40"/>
        <v/>
      </c>
      <c r="B704" s="25"/>
      <c r="C704" s="105" t="str">
        <f>IF($B704&gt;0,VLOOKUP($B704,'ALN 070824'!$A:$C,2,FALSE),"")</f>
        <v/>
      </c>
      <c r="D704" s="24"/>
      <c r="E704" s="28"/>
      <c r="F704" s="26"/>
      <c r="G704" s="27"/>
      <c r="I704" s="100" t="str">
        <f t="shared" si="41"/>
        <v/>
      </c>
      <c r="J704" s="100" t="str">
        <f t="shared" si="42"/>
        <v/>
      </c>
      <c r="K704" s="105" t="str">
        <f>IF(ISBLANK($B704),"",MATCH($J704,SEFA!$K:$K,0))</f>
        <v/>
      </c>
      <c r="L704" s="105" t="str">
        <f>IF(ISBLANK($B704),"",MATCH($J704,'RECEIVED FROM NONSTATE'!$L:$L,0))</f>
        <v/>
      </c>
      <c r="M704" s="100" t="str">
        <f t="shared" si="43"/>
        <v/>
      </c>
    </row>
    <row r="705" spans="1:13">
      <c r="A705" s="118" t="str">
        <f t="shared" si="40"/>
        <v/>
      </c>
      <c r="B705" s="25"/>
      <c r="C705" s="105" t="str">
        <f>IF($B705&gt;0,VLOOKUP($B705,'ALN 070824'!$A:$C,2,FALSE),"")</f>
        <v/>
      </c>
      <c r="D705" s="24"/>
      <c r="E705" s="28"/>
      <c r="F705" s="26"/>
      <c r="G705" s="27"/>
      <c r="I705" s="100" t="str">
        <f t="shared" si="41"/>
        <v/>
      </c>
      <c r="J705" s="100" t="str">
        <f t="shared" si="42"/>
        <v/>
      </c>
      <c r="K705" s="105" t="str">
        <f>IF(ISBLANK($B705),"",MATCH($J705,SEFA!$K:$K,0))</f>
        <v/>
      </c>
      <c r="L705" s="105" t="str">
        <f>IF(ISBLANK($B705),"",MATCH($J705,'RECEIVED FROM NONSTATE'!$L:$L,0))</f>
        <v/>
      </c>
      <c r="M705" s="100" t="str">
        <f t="shared" si="43"/>
        <v/>
      </c>
    </row>
    <row r="706" spans="1:13">
      <c r="A706" s="118" t="str">
        <f t="shared" si="40"/>
        <v/>
      </c>
      <c r="B706" s="25"/>
      <c r="C706" s="105" t="str">
        <f>IF($B706&gt;0,VLOOKUP($B706,'ALN 070824'!$A:$C,2,FALSE),"")</f>
        <v/>
      </c>
      <c r="D706" s="24"/>
      <c r="E706" s="28"/>
      <c r="F706" s="26"/>
      <c r="G706" s="27"/>
      <c r="I706" s="100" t="str">
        <f t="shared" si="41"/>
        <v/>
      </c>
      <c r="J706" s="100" t="str">
        <f t="shared" si="42"/>
        <v/>
      </c>
      <c r="K706" s="105" t="str">
        <f>IF(ISBLANK($B706),"",MATCH($J706,SEFA!$K:$K,0))</f>
        <v/>
      </c>
      <c r="L706" s="105" t="str">
        <f>IF(ISBLANK($B706),"",MATCH($J706,'RECEIVED FROM NONSTATE'!$L:$L,0))</f>
        <v/>
      </c>
      <c r="M706" s="100" t="str">
        <f t="shared" si="43"/>
        <v/>
      </c>
    </row>
    <row r="707" spans="1:13">
      <c r="A707" s="118" t="str">
        <f t="shared" si="40"/>
        <v/>
      </c>
      <c r="B707" s="25"/>
      <c r="C707" s="105" t="str">
        <f>IF($B707&gt;0,VLOOKUP($B707,'ALN 070824'!$A:$C,2,FALSE),"")</f>
        <v/>
      </c>
      <c r="D707" s="24"/>
      <c r="E707" s="28"/>
      <c r="F707" s="26"/>
      <c r="G707" s="27"/>
      <c r="I707" s="100" t="str">
        <f t="shared" si="41"/>
        <v/>
      </c>
      <c r="J707" s="100" t="str">
        <f t="shared" si="42"/>
        <v/>
      </c>
      <c r="K707" s="105" t="str">
        <f>IF(ISBLANK($B707),"",MATCH($J707,SEFA!$K:$K,0))</f>
        <v/>
      </c>
      <c r="L707" s="105" t="str">
        <f>IF(ISBLANK($B707),"",MATCH($J707,'RECEIVED FROM NONSTATE'!$L:$L,0))</f>
        <v/>
      </c>
      <c r="M707" s="100" t="str">
        <f t="shared" si="43"/>
        <v/>
      </c>
    </row>
    <row r="708" spans="1:13">
      <c r="A708" s="118" t="str">
        <f t="shared" si="40"/>
        <v/>
      </c>
      <c r="B708" s="25"/>
      <c r="C708" s="105" t="str">
        <f>IF($B708&gt;0,VLOOKUP($B708,'ALN 070824'!$A:$C,2,FALSE),"")</f>
        <v/>
      </c>
      <c r="D708" s="24"/>
      <c r="E708" s="28"/>
      <c r="F708" s="26"/>
      <c r="G708" s="27"/>
      <c r="I708" s="100" t="str">
        <f t="shared" si="41"/>
        <v/>
      </c>
      <c r="J708" s="100" t="str">
        <f t="shared" si="42"/>
        <v/>
      </c>
      <c r="K708" s="105" t="str">
        <f>IF(ISBLANK($B708),"",MATCH($J708,SEFA!$K:$K,0))</f>
        <v/>
      </c>
      <c r="L708" s="105" t="str">
        <f>IF(ISBLANK($B708),"",MATCH($J708,'RECEIVED FROM NONSTATE'!$L:$L,0))</f>
        <v/>
      </c>
      <c r="M708" s="100" t="str">
        <f t="shared" si="43"/>
        <v/>
      </c>
    </row>
    <row r="709" spans="1:13">
      <c r="A709" s="118" t="str">
        <f t="shared" si="40"/>
        <v/>
      </c>
      <c r="B709" s="25"/>
      <c r="C709" s="105" t="str">
        <f>IF($B709&gt;0,VLOOKUP($B709,'ALN 070824'!$A:$C,2,FALSE),"")</f>
        <v/>
      </c>
      <c r="D709" s="24"/>
      <c r="E709" s="28"/>
      <c r="F709" s="26"/>
      <c r="G709" s="27"/>
      <c r="I709" s="100" t="str">
        <f t="shared" si="41"/>
        <v/>
      </c>
      <c r="J709" s="100" t="str">
        <f t="shared" si="42"/>
        <v/>
      </c>
      <c r="K709" s="105" t="str">
        <f>IF(ISBLANK($B709),"",MATCH($J709,SEFA!$K:$K,0))</f>
        <v/>
      </c>
      <c r="L709" s="105" t="str">
        <f>IF(ISBLANK($B709),"",MATCH($J709,'RECEIVED FROM NONSTATE'!$L:$L,0))</f>
        <v/>
      </c>
      <c r="M709" s="100" t="str">
        <f t="shared" si="43"/>
        <v/>
      </c>
    </row>
    <row r="710" spans="1:13">
      <c r="A710" s="118" t="str">
        <f t="shared" si="40"/>
        <v/>
      </c>
      <c r="B710" s="25"/>
      <c r="C710" s="105" t="str">
        <f>IF($B710&gt;0,VLOOKUP($B710,'ALN 070824'!$A:$C,2,FALSE),"")</f>
        <v/>
      </c>
      <c r="D710" s="24"/>
      <c r="E710" s="28"/>
      <c r="F710" s="26"/>
      <c r="G710" s="27"/>
      <c r="I710" s="100" t="str">
        <f t="shared" si="41"/>
        <v/>
      </c>
      <c r="J710" s="100" t="str">
        <f t="shared" si="42"/>
        <v/>
      </c>
      <c r="K710" s="105" t="str">
        <f>IF(ISBLANK($B710),"",MATCH($J710,SEFA!$K:$K,0))</f>
        <v/>
      </c>
      <c r="L710" s="105" t="str">
        <f>IF(ISBLANK($B710),"",MATCH($J710,'RECEIVED FROM NONSTATE'!$L:$L,0))</f>
        <v/>
      </c>
      <c r="M710" s="100" t="str">
        <f t="shared" si="43"/>
        <v/>
      </c>
    </row>
    <row r="711" spans="1:13">
      <c r="A711" s="118" t="str">
        <f t="shared" si="40"/>
        <v/>
      </c>
      <c r="B711" s="25"/>
      <c r="C711" s="105" t="str">
        <f>IF($B711&gt;0,VLOOKUP($B711,'ALN 070824'!$A:$C,2,FALSE),"")</f>
        <v/>
      </c>
      <c r="D711" s="24"/>
      <c r="E711" s="28"/>
      <c r="F711" s="26"/>
      <c r="G711" s="27"/>
      <c r="I711" s="100" t="str">
        <f t="shared" si="41"/>
        <v/>
      </c>
      <c r="J711" s="100" t="str">
        <f t="shared" si="42"/>
        <v/>
      </c>
      <c r="K711" s="105" t="str">
        <f>IF(ISBLANK($B711),"",MATCH($J711,SEFA!$K:$K,0))</f>
        <v/>
      </c>
      <c r="L711" s="105" t="str">
        <f>IF(ISBLANK($B711),"",MATCH($J711,'RECEIVED FROM NONSTATE'!$L:$L,0))</f>
        <v/>
      </c>
      <c r="M711" s="100" t="str">
        <f t="shared" si="43"/>
        <v/>
      </c>
    </row>
    <row r="712" spans="1:13">
      <c r="A712" s="118" t="str">
        <f t="shared" si="40"/>
        <v/>
      </c>
      <c r="B712" s="25"/>
      <c r="C712" s="105" t="str">
        <f>IF($B712&gt;0,VLOOKUP($B712,'ALN 070824'!$A:$C,2,FALSE),"")</f>
        <v/>
      </c>
      <c r="D712" s="24"/>
      <c r="E712" s="28"/>
      <c r="F712" s="26"/>
      <c r="G712" s="27"/>
      <c r="I712" s="100" t="str">
        <f t="shared" si="41"/>
        <v/>
      </c>
      <c r="J712" s="100" t="str">
        <f t="shared" si="42"/>
        <v/>
      </c>
      <c r="K712" s="105" t="str">
        <f>IF(ISBLANK($B712),"",MATCH($J712,SEFA!$K:$K,0))</f>
        <v/>
      </c>
      <c r="L712" s="105" t="str">
        <f>IF(ISBLANK($B712),"",MATCH($J712,'RECEIVED FROM NONSTATE'!$L:$L,0))</f>
        <v/>
      </c>
      <c r="M712" s="100" t="str">
        <f t="shared" si="43"/>
        <v/>
      </c>
    </row>
    <row r="713" spans="1:13">
      <c r="A713" s="118" t="str">
        <f t="shared" ref="A713:A776" si="44">IF($B713=0,"",$B$2)</f>
        <v/>
      </c>
      <c r="B713" s="25"/>
      <c r="C713" s="105" t="str">
        <f>IF($B713&gt;0,VLOOKUP($B713,'ALN 070824'!$A:$C,2,FALSE),"")</f>
        <v/>
      </c>
      <c r="D713" s="24"/>
      <c r="E713" s="28"/>
      <c r="F713" s="26"/>
      <c r="G713" s="27"/>
      <c r="I713" s="100" t="str">
        <f t="shared" ref="I713:I776" si="45">IF(OR($B713="84.425",$B713="84.032"),"Please complete the ALN with alpha character.",IFERROR(IF(AND($C713="Other Assistance",ISBLANK($F713)),"Program Name required, please provide the Other ID Number (if applicable).",""),""))</f>
        <v/>
      </c>
      <c r="J713" s="100" t="str">
        <f t="shared" ref="J713:J776" si="46">CONCATENATE($B713,$E713)</f>
        <v/>
      </c>
      <c r="K713" s="105" t="str">
        <f>IF(ISBLANK($B713),"",MATCH($J713,SEFA!$K:$K,0))</f>
        <v/>
      </c>
      <c r="L713" s="105" t="str">
        <f>IF(ISBLANK($B713),"",MATCH($J713,'RECEIVED FROM NONSTATE'!$L:$L,0))</f>
        <v/>
      </c>
      <c r="M713" s="100" t="str">
        <f t="shared" ref="M713:M776" si="47">CONCATENATE($B713,$E713,$F713,$G713)</f>
        <v/>
      </c>
    </row>
    <row r="714" spans="1:13">
      <c r="A714" s="118" t="str">
        <f t="shared" si="44"/>
        <v/>
      </c>
      <c r="B714" s="25"/>
      <c r="C714" s="105" t="str">
        <f>IF($B714&gt;0,VLOOKUP($B714,'ALN 070824'!$A:$C,2,FALSE),"")</f>
        <v/>
      </c>
      <c r="D714" s="24"/>
      <c r="E714" s="28"/>
      <c r="F714" s="26"/>
      <c r="G714" s="27"/>
      <c r="I714" s="100" t="str">
        <f t="shared" si="45"/>
        <v/>
      </c>
      <c r="J714" s="100" t="str">
        <f t="shared" si="46"/>
        <v/>
      </c>
      <c r="K714" s="105" t="str">
        <f>IF(ISBLANK($B714),"",MATCH($J714,SEFA!$K:$K,0))</f>
        <v/>
      </c>
      <c r="L714" s="105" t="str">
        <f>IF(ISBLANK($B714),"",MATCH($J714,'RECEIVED FROM NONSTATE'!$L:$L,0))</f>
        <v/>
      </c>
      <c r="M714" s="100" t="str">
        <f t="shared" si="47"/>
        <v/>
      </c>
    </row>
    <row r="715" spans="1:13">
      <c r="A715" s="118" t="str">
        <f t="shared" si="44"/>
        <v/>
      </c>
      <c r="B715" s="25"/>
      <c r="C715" s="105" t="str">
        <f>IF($B715&gt;0,VLOOKUP($B715,'ALN 070824'!$A:$C,2,FALSE),"")</f>
        <v/>
      </c>
      <c r="D715" s="24"/>
      <c r="E715" s="28"/>
      <c r="F715" s="26"/>
      <c r="G715" s="27"/>
      <c r="I715" s="100" t="str">
        <f t="shared" si="45"/>
        <v/>
      </c>
      <c r="J715" s="100" t="str">
        <f t="shared" si="46"/>
        <v/>
      </c>
      <c r="K715" s="105" t="str">
        <f>IF(ISBLANK($B715),"",MATCH($J715,SEFA!$K:$K,0))</f>
        <v/>
      </c>
      <c r="L715" s="105" t="str">
        <f>IF(ISBLANK($B715),"",MATCH($J715,'RECEIVED FROM NONSTATE'!$L:$L,0))</f>
        <v/>
      </c>
      <c r="M715" s="100" t="str">
        <f t="shared" si="47"/>
        <v/>
      </c>
    </row>
    <row r="716" spans="1:13">
      <c r="A716" s="118" t="str">
        <f t="shared" si="44"/>
        <v/>
      </c>
      <c r="B716" s="25"/>
      <c r="C716" s="105" t="str">
        <f>IF($B716&gt;0,VLOOKUP($B716,'ALN 070824'!$A:$C,2,FALSE),"")</f>
        <v/>
      </c>
      <c r="D716" s="24"/>
      <c r="E716" s="28"/>
      <c r="F716" s="26"/>
      <c r="G716" s="27"/>
      <c r="I716" s="100" t="str">
        <f t="shared" si="45"/>
        <v/>
      </c>
      <c r="J716" s="100" t="str">
        <f t="shared" si="46"/>
        <v/>
      </c>
      <c r="K716" s="105" t="str">
        <f>IF(ISBLANK($B716),"",MATCH($J716,SEFA!$K:$K,0))</f>
        <v/>
      </c>
      <c r="L716" s="105" t="str">
        <f>IF(ISBLANK($B716),"",MATCH($J716,'RECEIVED FROM NONSTATE'!$L:$L,0))</f>
        <v/>
      </c>
      <c r="M716" s="100" t="str">
        <f t="shared" si="47"/>
        <v/>
      </c>
    </row>
    <row r="717" spans="1:13">
      <c r="A717" s="118" t="str">
        <f t="shared" si="44"/>
        <v/>
      </c>
      <c r="B717" s="25"/>
      <c r="C717" s="105" t="str">
        <f>IF($B717&gt;0,VLOOKUP($B717,'ALN 070824'!$A:$C,2,FALSE),"")</f>
        <v/>
      </c>
      <c r="D717" s="24"/>
      <c r="E717" s="28"/>
      <c r="F717" s="26"/>
      <c r="G717" s="27"/>
      <c r="I717" s="100" t="str">
        <f t="shared" si="45"/>
        <v/>
      </c>
      <c r="J717" s="100" t="str">
        <f t="shared" si="46"/>
        <v/>
      </c>
      <c r="K717" s="105" t="str">
        <f>IF(ISBLANK($B717),"",MATCH($J717,SEFA!$K:$K,0))</f>
        <v/>
      </c>
      <c r="L717" s="105" t="str">
        <f>IF(ISBLANK($B717),"",MATCH($J717,'RECEIVED FROM NONSTATE'!$L:$L,0))</f>
        <v/>
      </c>
      <c r="M717" s="100" t="str">
        <f t="shared" si="47"/>
        <v/>
      </c>
    </row>
    <row r="718" spans="1:13">
      <c r="A718" s="118" t="str">
        <f t="shared" si="44"/>
        <v/>
      </c>
      <c r="B718" s="25"/>
      <c r="C718" s="105" t="str">
        <f>IF($B718&gt;0,VLOOKUP($B718,'ALN 070824'!$A:$C,2,FALSE),"")</f>
        <v/>
      </c>
      <c r="D718" s="24"/>
      <c r="E718" s="28"/>
      <c r="F718" s="26"/>
      <c r="G718" s="27"/>
      <c r="I718" s="100" t="str">
        <f t="shared" si="45"/>
        <v/>
      </c>
      <c r="J718" s="100" t="str">
        <f t="shared" si="46"/>
        <v/>
      </c>
      <c r="K718" s="105" t="str">
        <f>IF(ISBLANK($B718),"",MATCH($J718,SEFA!$K:$K,0))</f>
        <v/>
      </c>
      <c r="L718" s="105" t="str">
        <f>IF(ISBLANK($B718),"",MATCH($J718,'RECEIVED FROM NONSTATE'!$L:$L,0))</f>
        <v/>
      </c>
      <c r="M718" s="100" t="str">
        <f t="shared" si="47"/>
        <v/>
      </c>
    </row>
    <row r="719" spans="1:13">
      <c r="A719" s="118" t="str">
        <f t="shared" si="44"/>
        <v/>
      </c>
      <c r="B719" s="25"/>
      <c r="C719" s="105" t="str">
        <f>IF($B719&gt;0,VLOOKUP($B719,'ALN 070824'!$A:$C,2,FALSE),"")</f>
        <v/>
      </c>
      <c r="D719" s="24"/>
      <c r="E719" s="28"/>
      <c r="F719" s="26"/>
      <c r="G719" s="27"/>
      <c r="I719" s="100" t="str">
        <f t="shared" si="45"/>
        <v/>
      </c>
      <c r="J719" s="100" t="str">
        <f t="shared" si="46"/>
        <v/>
      </c>
      <c r="K719" s="105" t="str">
        <f>IF(ISBLANK($B719),"",MATCH($J719,SEFA!$K:$K,0))</f>
        <v/>
      </c>
      <c r="L719" s="105" t="str">
        <f>IF(ISBLANK($B719),"",MATCH($J719,'RECEIVED FROM NONSTATE'!$L:$L,0))</f>
        <v/>
      </c>
      <c r="M719" s="100" t="str">
        <f t="shared" si="47"/>
        <v/>
      </c>
    </row>
    <row r="720" spans="1:13">
      <c r="A720" s="118" t="str">
        <f t="shared" si="44"/>
        <v/>
      </c>
      <c r="B720" s="25"/>
      <c r="C720" s="105" t="str">
        <f>IF($B720&gt;0,VLOOKUP($B720,'ALN 070824'!$A:$C,2,FALSE),"")</f>
        <v/>
      </c>
      <c r="D720" s="24"/>
      <c r="E720" s="28"/>
      <c r="F720" s="26"/>
      <c r="G720" s="27"/>
      <c r="I720" s="100" t="str">
        <f t="shared" si="45"/>
        <v/>
      </c>
      <c r="J720" s="100" t="str">
        <f t="shared" si="46"/>
        <v/>
      </c>
      <c r="K720" s="105" t="str">
        <f>IF(ISBLANK($B720),"",MATCH($J720,SEFA!$K:$K,0))</f>
        <v/>
      </c>
      <c r="L720" s="105" t="str">
        <f>IF(ISBLANK($B720),"",MATCH($J720,'RECEIVED FROM NONSTATE'!$L:$L,0))</f>
        <v/>
      </c>
      <c r="M720" s="100" t="str">
        <f t="shared" si="47"/>
        <v/>
      </c>
    </row>
    <row r="721" spans="1:13">
      <c r="A721" s="118" t="str">
        <f t="shared" si="44"/>
        <v/>
      </c>
      <c r="B721" s="25"/>
      <c r="C721" s="105" t="str">
        <f>IF($B721&gt;0,VLOOKUP($B721,'ALN 070824'!$A:$C,2,FALSE),"")</f>
        <v/>
      </c>
      <c r="D721" s="24"/>
      <c r="E721" s="28"/>
      <c r="F721" s="26"/>
      <c r="G721" s="27"/>
      <c r="I721" s="100" t="str">
        <f t="shared" si="45"/>
        <v/>
      </c>
      <c r="J721" s="100" t="str">
        <f t="shared" si="46"/>
        <v/>
      </c>
      <c r="K721" s="105" t="str">
        <f>IF(ISBLANK($B721),"",MATCH($J721,SEFA!$K:$K,0))</f>
        <v/>
      </c>
      <c r="L721" s="105" t="str">
        <f>IF(ISBLANK($B721),"",MATCH($J721,'RECEIVED FROM NONSTATE'!$L:$L,0))</f>
        <v/>
      </c>
      <c r="M721" s="100" t="str">
        <f t="shared" si="47"/>
        <v/>
      </c>
    </row>
    <row r="722" spans="1:13">
      <c r="A722" s="118" t="str">
        <f t="shared" si="44"/>
        <v/>
      </c>
      <c r="B722" s="25"/>
      <c r="C722" s="105" t="str">
        <f>IF($B722&gt;0,VLOOKUP($B722,'ALN 070824'!$A:$C,2,FALSE),"")</f>
        <v/>
      </c>
      <c r="D722" s="24"/>
      <c r="E722" s="28"/>
      <c r="F722" s="26"/>
      <c r="G722" s="27"/>
      <c r="I722" s="100" t="str">
        <f t="shared" si="45"/>
        <v/>
      </c>
      <c r="J722" s="100" t="str">
        <f t="shared" si="46"/>
        <v/>
      </c>
      <c r="K722" s="105" t="str">
        <f>IF(ISBLANK($B722),"",MATCH($J722,SEFA!$K:$K,0))</f>
        <v/>
      </c>
      <c r="L722" s="105" t="str">
        <f>IF(ISBLANK($B722),"",MATCH($J722,'RECEIVED FROM NONSTATE'!$L:$L,0))</f>
        <v/>
      </c>
      <c r="M722" s="100" t="str">
        <f t="shared" si="47"/>
        <v/>
      </c>
    </row>
    <row r="723" spans="1:13">
      <c r="A723" s="118" t="str">
        <f t="shared" si="44"/>
        <v/>
      </c>
      <c r="B723" s="25"/>
      <c r="C723" s="105" t="str">
        <f>IF($B723&gt;0,VLOOKUP($B723,'ALN 070824'!$A:$C,2,FALSE),"")</f>
        <v/>
      </c>
      <c r="D723" s="24"/>
      <c r="E723" s="28"/>
      <c r="F723" s="26"/>
      <c r="G723" s="27"/>
      <c r="I723" s="100" t="str">
        <f t="shared" si="45"/>
        <v/>
      </c>
      <c r="J723" s="100" t="str">
        <f t="shared" si="46"/>
        <v/>
      </c>
      <c r="K723" s="105" t="str">
        <f>IF(ISBLANK($B723),"",MATCH($J723,SEFA!$K:$K,0))</f>
        <v/>
      </c>
      <c r="L723" s="105" t="str">
        <f>IF(ISBLANK($B723),"",MATCH($J723,'RECEIVED FROM NONSTATE'!$L:$L,0))</f>
        <v/>
      </c>
      <c r="M723" s="100" t="str">
        <f t="shared" si="47"/>
        <v/>
      </c>
    </row>
    <row r="724" spans="1:13">
      <c r="A724" s="118" t="str">
        <f t="shared" si="44"/>
        <v/>
      </c>
      <c r="B724" s="25"/>
      <c r="C724" s="105" t="str">
        <f>IF($B724&gt;0,VLOOKUP($B724,'ALN 070824'!$A:$C,2,FALSE),"")</f>
        <v/>
      </c>
      <c r="D724" s="24"/>
      <c r="E724" s="28"/>
      <c r="F724" s="26"/>
      <c r="G724" s="27"/>
      <c r="I724" s="100" t="str">
        <f t="shared" si="45"/>
        <v/>
      </c>
      <c r="J724" s="100" t="str">
        <f t="shared" si="46"/>
        <v/>
      </c>
      <c r="K724" s="105" t="str">
        <f>IF(ISBLANK($B724),"",MATCH($J724,SEFA!$K:$K,0))</f>
        <v/>
      </c>
      <c r="L724" s="105" t="str">
        <f>IF(ISBLANK($B724),"",MATCH($J724,'RECEIVED FROM NONSTATE'!$L:$L,0))</f>
        <v/>
      </c>
      <c r="M724" s="100" t="str">
        <f t="shared" si="47"/>
        <v/>
      </c>
    </row>
    <row r="725" spans="1:13">
      <c r="A725" s="118" t="str">
        <f t="shared" si="44"/>
        <v/>
      </c>
      <c r="B725" s="25"/>
      <c r="C725" s="105" t="str">
        <f>IF($B725&gt;0,VLOOKUP($B725,'ALN 070824'!$A:$C,2,FALSE),"")</f>
        <v/>
      </c>
      <c r="D725" s="24"/>
      <c r="E725" s="28"/>
      <c r="F725" s="26"/>
      <c r="G725" s="27"/>
      <c r="I725" s="100" t="str">
        <f t="shared" si="45"/>
        <v/>
      </c>
      <c r="J725" s="100" t="str">
        <f t="shared" si="46"/>
        <v/>
      </c>
      <c r="K725" s="105" t="str">
        <f>IF(ISBLANK($B725),"",MATCH($J725,SEFA!$K:$K,0))</f>
        <v/>
      </c>
      <c r="L725" s="105" t="str">
        <f>IF(ISBLANK($B725),"",MATCH($J725,'RECEIVED FROM NONSTATE'!$L:$L,0))</f>
        <v/>
      </c>
      <c r="M725" s="100" t="str">
        <f t="shared" si="47"/>
        <v/>
      </c>
    </row>
    <row r="726" spans="1:13">
      <c r="A726" s="118" t="str">
        <f t="shared" si="44"/>
        <v/>
      </c>
      <c r="B726" s="25"/>
      <c r="C726" s="105" t="str">
        <f>IF($B726&gt;0,VLOOKUP($B726,'ALN 070824'!$A:$C,2,FALSE),"")</f>
        <v/>
      </c>
      <c r="D726" s="24"/>
      <c r="E726" s="28"/>
      <c r="F726" s="26"/>
      <c r="G726" s="27"/>
      <c r="I726" s="100" t="str">
        <f t="shared" si="45"/>
        <v/>
      </c>
      <c r="J726" s="100" t="str">
        <f t="shared" si="46"/>
        <v/>
      </c>
      <c r="K726" s="105" t="str">
        <f>IF(ISBLANK($B726),"",MATCH($J726,SEFA!$K:$K,0))</f>
        <v/>
      </c>
      <c r="L726" s="105" t="str">
        <f>IF(ISBLANK($B726),"",MATCH($J726,'RECEIVED FROM NONSTATE'!$L:$L,0))</f>
        <v/>
      </c>
      <c r="M726" s="100" t="str">
        <f t="shared" si="47"/>
        <v/>
      </c>
    </row>
    <row r="727" spans="1:13">
      <c r="A727" s="118" t="str">
        <f t="shared" si="44"/>
        <v/>
      </c>
      <c r="B727" s="25"/>
      <c r="C727" s="105" t="str">
        <f>IF($B727&gt;0,VLOOKUP($B727,'ALN 070824'!$A:$C,2,FALSE),"")</f>
        <v/>
      </c>
      <c r="D727" s="24"/>
      <c r="E727" s="28"/>
      <c r="F727" s="26"/>
      <c r="G727" s="27"/>
      <c r="I727" s="100" t="str">
        <f t="shared" si="45"/>
        <v/>
      </c>
      <c r="J727" s="100" t="str">
        <f t="shared" si="46"/>
        <v/>
      </c>
      <c r="K727" s="105" t="str">
        <f>IF(ISBLANK($B727),"",MATCH($J727,SEFA!$K:$K,0))</f>
        <v/>
      </c>
      <c r="L727" s="105" t="str">
        <f>IF(ISBLANK($B727),"",MATCH($J727,'RECEIVED FROM NONSTATE'!$L:$L,0))</f>
        <v/>
      </c>
      <c r="M727" s="100" t="str">
        <f t="shared" si="47"/>
        <v/>
      </c>
    </row>
    <row r="728" spans="1:13">
      <c r="A728" s="118" t="str">
        <f t="shared" si="44"/>
        <v/>
      </c>
      <c r="B728" s="25"/>
      <c r="C728" s="105" t="str">
        <f>IF($B728&gt;0,VLOOKUP($B728,'ALN 070824'!$A:$C,2,FALSE),"")</f>
        <v/>
      </c>
      <c r="D728" s="24"/>
      <c r="E728" s="28"/>
      <c r="F728" s="26"/>
      <c r="G728" s="27"/>
      <c r="I728" s="100" t="str">
        <f t="shared" si="45"/>
        <v/>
      </c>
      <c r="J728" s="100" t="str">
        <f t="shared" si="46"/>
        <v/>
      </c>
      <c r="K728" s="105" t="str">
        <f>IF(ISBLANK($B728),"",MATCH($J728,SEFA!$K:$K,0))</f>
        <v/>
      </c>
      <c r="L728" s="105" t="str">
        <f>IF(ISBLANK($B728),"",MATCH($J728,'RECEIVED FROM NONSTATE'!$L:$L,0))</f>
        <v/>
      </c>
      <c r="M728" s="100" t="str">
        <f t="shared" si="47"/>
        <v/>
      </c>
    </row>
    <row r="729" spans="1:13">
      <c r="A729" s="118" t="str">
        <f t="shared" si="44"/>
        <v/>
      </c>
      <c r="B729" s="25"/>
      <c r="C729" s="105" t="str">
        <f>IF($B729&gt;0,VLOOKUP($B729,'ALN 070824'!$A:$C,2,FALSE),"")</f>
        <v/>
      </c>
      <c r="D729" s="24"/>
      <c r="E729" s="28"/>
      <c r="F729" s="26"/>
      <c r="G729" s="27"/>
      <c r="I729" s="100" t="str">
        <f t="shared" si="45"/>
        <v/>
      </c>
      <c r="J729" s="100" t="str">
        <f t="shared" si="46"/>
        <v/>
      </c>
      <c r="K729" s="105" t="str">
        <f>IF(ISBLANK($B729),"",MATCH($J729,SEFA!$K:$K,0))</f>
        <v/>
      </c>
      <c r="L729" s="105" t="str">
        <f>IF(ISBLANK($B729),"",MATCH($J729,'RECEIVED FROM NONSTATE'!$L:$L,0))</f>
        <v/>
      </c>
      <c r="M729" s="100" t="str">
        <f t="shared" si="47"/>
        <v/>
      </c>
    </row>
    <row r="730" spans="1:13">
      <c r="A730" s="118" t="str">
        <f t="shared" si="44"/>
        <v/>
      </c>
      <c r="B730" s="25"/>
      <c r="C730" s="105" t="str">
        <f>IF($B730&gt;0,VLOOKUP($B730,'ALN 070824'!$A:$C,2,FALSE),"")</f>
        <v/>
      </c>
      <c r="D730" s="24"/>
      <c r="E730" s="28"/>
      <c r="F730" s="26"/>
      <c r="G730" s="27"/>
      <c r="I730" s="100" t="str">
        <f t="shared" si="45"/>
        <v/>
      </c>
      <c r="J730" s="100" t="str">
        <f t="shared" si="46"/>
        <v/>
      </c>
      <c r="K730" s="105" t="str">
        <f>IF(ISBLANK($B730),"",MATCH($J730,SEFA!$K:$K,0))</f>
        <v/>
      </c>
      <c r="L730" s="105" t="str">
        <f>IF(ISBLANK($B730),"",MATCH($J730,'RECEIVED FROM NONSTATE'!$L:$L,0))</f>
        <v/>
      </c>
      <c r="M730" s="100" t="str">
        <f t="shared" si="47"/>
        <v/>
      </c>
    </row>
    <row r="731" spans="1:13">
      <c r="A731" s="118" t="str">
        <f t="shared" si="44"/>
        <v/>
      </c>
      <c r="B731" s="25"/>
      <c r="C731" s="105" t="str">
        <f>IF($B731&gt;0,VLOOKUP($B731,'ALN 070824'!$A:$C,2,FALSE),"")</f>
        <v/>
      </c>
      <c r="D731" s="24"/>
      <c r="E731" s="28"/>
      <c r="F731" s="26"/>
      <c r="G731" s="27"/>
      <c r="I731" s="100" t="str">
        <f t="shared" si="45"/>
        <v/>
      </c>
      <c r="J731" s="100" t="str">
        <f t="shared" si="46"/>
        <v/>
      </c>
      <c r="K731" s="105" t="str">
        <f>IF(ISBLANK($B731),"",MATCH($J731,SEFA!$K:$K,0))</f>
        <v/>
      </c>
      <c r="L731" s="105" t="str">
        <f>IF(ISBLANK($B731),"",MATCH($J731,'RECEIVED FROM NONSTATE'!$L:$L,0))</f>
        <v/>
      </c>
      <c r="M731" s="100" t="str">
        <f t="shared" si="47"/>
        <v/>
      </c>
    </row>
    <row r="732" spans="1:13">
      <c r="A732" s="118" t="str">
        <f t="shared" si="44"/>
        <v/>
      </c>
      <c r="B732" s="25"/>
      <c r="C732" s="105" t="str">
        <f>IF($B732&gt;0,VLOOKUP($B732,'ALN 070824'!$A:$C,2,FALSE),"")</f>
        <v/>
      </c>
      <c r="D732" s="24"/>
      <c r="E732" s="28"/>
      <c r="F732" s="26"/>
      <c r="G732" s="27"/>
      <c r="I732" s="100" t="str">
        <f t="shared" si="45"/>
        <v/>
      </c>
      <c r="J732" s="100" t="str">
        <f t="shared" si="46"/>
        <v/>
      </c>
      <c r="K732" s="105" t="str">
        <f>IF(ISBLANK($B732),"",MATCH($J732,SEFA!$K:$K,0))</f>
        <v/>
      </c>
      <c r="L732" s="105" t="str">
        <f>IF(ISBLANK($B732),"",MATCH($J732,'RECEIVED FROM NONSTATE'!$L:$L,0))</f>
        <v/>
      </c>
      <c r="M732" s="100" t="str">
        <f t="shared" si="47"/>
        <v/>
      </c>
    </row>
    <row r="733" spans="1:13">
      <c r="A733" s="118" t="str">
        <f t="shared" si="44"/>
        <v/>
      </c>
      <c r="B733" s="25"/>
      <c r="C733" s="105" t="str">
        <f>IF($B733&gt;0,VLOOKUP($B733,'ALN 070824'!$A:$C,2,FALSE),"")</f>
        <v/>
      </c>
      <c r="D733" s="24"/>
      <c r="E733" s="28"/>
      <c r="F733" s="26"/>
      <c r="G733" s="27"/>
      <c r="I733" s="100" t="str">
        <f t="shared" si="45"/>
        <v/>
      </c>
      <c r="J733" s="100" t="str">
        <f t="shared" si="46"/>
        <v/>
      </c>
      <c r="K733" s="105" t="str">
        <f>IF(ISBLANK($B733),"",MATCH($J733,SEFA!$K:$K,0))</f>
        <v/>
      </c>
      <c r="L733" s="105" t="str">
        <f>IF(ISBLANK($B733),"",MATCH($J733,'RECEIVED FROM NONSTATE'!$L:$L,0))</f>
        <v/>
      </c>
      <c r="M733" s="100" t="str">
        <f t="shared" si="47"/>
        <v/>
      </c>
    </row>
    <row r="734" spans="1:13">
      <c r="A734" s="118" t="str">
        <f t="shared" si="44"/>
        <v/>
      </c>
      <c r="B734" s="25"/>
      <c r="C734" s="105" t="str">
        <f>IF($B734&gt;0,VLOOKUP($B734,'ALN 070824'!$A:$C,2,FALSE),"")</f>
        <v/>
      </c>
      <c r="D734" s="24"/>
      <c r="E734" s="28"/>
      <c r="F734" s="26"/>
      <c r="G734" s="27"/>
      <c r="I734" s="100" t="str">
        <f t="shared" si="45"/>
        <v/>
      </c>
      <c r="J734" s="100" t="str">
        <f t="shared" si="46"/>
        <v/>
      </c>
      <c r="K734" s="105" t="str">
        <f>IF(ISBLANK($B734),"",MATCH($J734,SEFA!$K:$K,0))</f>
        <v/>
      </c>
      <c r="L734" s="105" t="str">
        <f>IF(ISBLANK($B734),"",MATCH($J734,'RECEIVED FROM NONSTATE'!$L:$L,0))</f>
        <v/>
      </c>
      <c r="M734" s="100" t="str">
        <f t="shared" si="47"/>
        <v/>
      </c>
    </row>
    <row r="735" spans="1:13">
      <c r="A735" s="118" t="str">
        <f t="shared" si="44"/>
        <v/>
      </c>
      <c r="B735" s="25"/>
      <c r="C735" s="105" t="str">
        <f>IF($B735&gt;0,VLOOKUP($B735,'ALN 070824'!$A:$C,2,FALSE),"")</f>
        <v/>
      </c>
      <c r="D735" s="24"/>
      <c r="E735" s="28"/>
      <c r="F735" s="26"/>
      <c r="G735" s="27"/>
      <c r="I735" s="100" t="str">
        <f t="shared" si="45"/>
        <v/>
      </c>
      <c r="J735" s="100" t="str">
        <f t="shared" si="46"/>
        <v/>
      </c>
      <c r="K735" s="105" t="str">
        <f>IF(ISBLANK($B735),"",MATCH($J735,SEFA!$K:$K,0))</f>
        <v/>
      </c>
      <c r="L735" s="105" t="str">
        <f>IF(ISBLANK($B735),"",MATCH($J735,'RECEIVED FROM NONSTATE'!$L:$L,0))</f>
        <v/>
      </c>
      <c r="M735" s="100" t="str">
        <f t="shared" si="47"/>
        <v/>
      </c>
    </row>
    <row r="736" spans="1:13">
      <c r="A736" s="118" t="str">
        <f t="shared" si="44"/>
        <v/>
      </c>
      <c r="B736" s="25"/>
      <c r="C736" s="105" t="str">
        <f>IF($B736&gt;0,VLOOKUP($B736,'ALN 070824'!$A:$C,2,FALSE),"")</f>
        <v/>
      </c>
      <c r="D736" s="24"/>
      <c r="E736" s="28"/>
      <c r="F736" s="26"/>
      <c r="G736" s="27"/>
      <c r="I736" s="100" t="str">
        <f t="shared" si="45"/>
        <v/>
      </c>
      <c r="J736" s="100" t="str">
        <f t="shared" si="46"/>
        <v/>
      </c>
      <c r="K736" s="105" t="str">
        <f>IF(ISBLANK($B736),"",MATCH($J736,SEFA!$K:$K,0))</f>
        <v/>
      </c>
      <c r="L736" s="105" t="str">
        <f>IF(ISBLANK($B736),"",MATCH($J736,'RECEIVED FROM NONSTATE'!$L:$L,0))</f>
        <v/>
      </c>
      <c r="M736" s="100" t="str">
        <f t="shared" si="47"/>
        <v/>
      </c>
    </row>
    <row r="737" spans="1:13">
      <c r="A737" s="118" t="str">
        <f t="shared" si="44"/>
        <v/>
      </c>
      <c r="B737" s="25"/>
      <c r="C737" s="105" t="str">
        <f>IF($B737&gt;0,VLOOKUP($B737,'ALN 070824'!$A:$C,2,FALSE),"")</f>
        <v/>
      </c>
      <c r="D737" s="24"/>
      <c r="E737" s="28"/>
      <c r="F737" s="26"/>
      <c r="G737" s="27"/>
      <c r="I737" s="100" t="str">
        <f t="shared" si="45"/>
        <v/>
      </c>
      <c r="J737" s="100" t="str">
        <f t="shared" si="46"/>
        <v/>
      </c>
      <c r="K737" s="105" t="str">
        <f>IF(ISBLANK($B737),"",MATCH($J737,SEFA!$K:$K,0))</f>
        <v/>
      </c>
      <c r="L737" s="105" t="str">
        <f>IF(ISBLANK($B737),"",MATCH($J737,'RECEIVED FROM NONSTATE'!$L:$L,0))</f>
        <v/>
      </c>
      <c r="M737" s="100" t="str">
        <f t="shared" si="47"/>
        <v/>
      </c>
    </row>
    <row r="738" spans="1:13">
      <c r="A738" s="118" t="str">
        <f t="shared" si="44"/>
        <v/>
      </c>
      <c r="B738" s="25"/>
      <c r="C738" s="105" t="str">
        <f>IF($B738&gt;0,VLOOKUP($B738,'ALN 070824'!$A:$C,2,FALSE),"")</f>
        <v/>
      </c>
      <c r="D738" s="24"/>
      <c r="E738" s="28"/>
      <c r="F738" s="26"/>
      <c r="G738" s="27"/>
      <c r="I738" s="100" t="str">
        <f t="shared" si="45"/>
        <v/>
      </c>
      <c r="J738" s="100" t="str">
        <f t="shared" si="46"/>
        <v/>
      </c>
      <c r="K738" s="105" t="str">
        <f>IF(ISBLANK($B738),"",MATCH($J738,SEFA!$K:$K,0))</f>
        <v/>
      </c>
      <c r="L738" s="105" t="str">
        <f>IF(ISBLANK($B738),"",MATCH($J738,'RECEIVED FROM NONSTATE'!$L:$L,0))</f>
        <v/>
      </c>
      <c r="M738" s="100" t="str">
        <f t="shared" si="47"/>
        <v/>
      </c>
    </row>
    <row r="739" spans="1:13">
      <c r="A739" s="118" t="str">
        <f t="shared" si="44"/>
        <v/>
      </c>
      <c r="B739" s="25"/>
      <c r="C739" s="105" t="str">
        <f>IF($B739&gt;0,VLOOKUP($B739,'ALN 070824'!$A:$C,2,FALSE),"")</f>
        <v/>
      </c>
      <c r="D739" s="24"/>
      <c r="E739" s="28"/>
      <c r="F739" s="26"/>
      <c r="G739" s="27"/>
      <c r="I739" s="100" t="str">
        <f t="shared" si="45"/>
        <v/>
      </c>
      <c r="J739" s="100" t="str">
        <f t="shared" si="46"/>
        <v/>
      </c>
      <c r="K739" s="105" t="str">
        <f>IF(ISBLANK($B739),"",MATCH($J739,SEFA!$K:$K,0))</f>
        <v/>
      </c>
      <c r="L739" s="105" t="str">
        <f>IF(ISBLANK($B739),"",MATCH($J739,'RECEIVED FROM NONSTATE'!$L:$L,0))</f>
        <v/>
      </c>
      <c r="M739" s="100" t="str">
        <f t="shared" si="47"/>
        <v/>
      </c>
    </row>
    <row r="740" spans="1:13">
      <c r="A740" s="118" t="str">
        <f t="shared" si="44"/>
        <v/>
      </c>
      <c r="B740" s="25"/>
      <c r="C740" s="105" t="str">
        <f>IF($B740&gt;0,VLOOKUP($B740,'ALN 070824'!$A:$C,2,FALSE),"")</f>
        <v/>
      </c>
      <c r="D740" s="24"/>
      <c r="E740" s="28"/>
      <c r="F740" s="26"/>
      <c r="G740" s="27"/>
      <c r="I740" s="100" t="str">
        <f t="shared" si="45"/>
        <v/>
      </c>
      <c r="J740" s="100" t="str">
        <f t="shared" si="46"/>
        <v/>
      </c>
      <c r="K740" s="105" t="str">
        <f>IF(ISBLANK($B740),"",MATCH($J740,SEFA!$K:$K,0))</f>
        <v/>
      </c>
      <c r="L740" s="105" t="str">
        <f>IF(ISBLANK($B740),"",MATCH($J740,'RECEIVED FROM NONSTATE'!$L:$L,0))</f>
        <v/>
      </c>
      <c r="M740" s="100" t="str">
        <f t="shared" si="47"/>
        <v/>
      </c>
    </row>
    <row r="741" spans="1:13">
      <c r="A741" s="118" t="str">
        <f t="shared" si="44"/>
        <v/>
      </c>
      <c r="B741" s="25"/>
      <c r="C741" s="105" t="str">
        <f>IF($B741&gt;0,VLOOKUP($B741,'ALN 070824'!$A:$C,2,FALSE),"")</f>
        <v/>
      </c>
      <c r="D741" s="24"/>
      <c r="E741" s="28"/>
      <c r="F741" s="26"/>
      <c r="G741" s="27"/>
      <c r="I741" s="100" t="str">
        <f t="shared" si="45"/>
        <v/>
      </c>
      <c r="J741" s="100" t="str">
        <f t="shared" si="46"/>
        <v/>
      </c>
      <c r="K741" s="105" t="str">
        <f>IF(ISBLANK($B741),"",MATCH($J741,SEFA!$K:$K,0))</f>
        <v/>
      </c>
      <c r="L741" s="105" t="str">
        <f>IF(ISBLANK($B741),"",MATCH($J741,'RECEIVED FROM NONSTATE'!$L:$L,0))</f>
        <v/>
      </c>
      <c r="M741" s="100" t="str">
        <f t="shared" si="47"/>
        <v/>
      </c>
    </row>
    <row r="742" spans="1:13">
      <c r="A742" s="118" t="str">
        <f t="shared" si="44"/>
        <v/>
      </c>
      <c r="B742" s="25"/>
      <c r="C742" s="105" t="str">
        <f>IF($B742&gt;0,VLOOKUP($B742,'ALN 070824'!$A:$C,2,FALSE),"")</f>
        <v/>
      </c>
      <c r="D742" s="24"/>
      <c r="E742" s="28"/>
      <c r="F742" s="26"/>
      <c r="G742" s="27"/>
      <c r="I742" s="100" t="str">
        <f t="shared" si="45"/>
        <v/>
      </c>
      <c r="J742" s="100" t="str">
        <f t="shared" si="46"/>
        <v/>
      </c>
      <c r="K742" s="105" t="str">
        <f>IF(ISBLANK($B742),"",MATCH($J742,SEFA!$K:$K,0))</f>
        <v/>
      </c>
      <c r="L742" s="105" t="str">
        <f>IF(ISBLANK($B742),"",MATCH($J742,'RECEIVED FROM NONSTATE'!$L:$L,0))</f>
        <v/>
      </c>
      <c r="M742" s="100" t="str">
        <f t="shared" si="47"/>
        <v/>
      </c>
    </row>
    <row r="743" spans="1:13">
      <c r="A743" s="118" t="str">
        <f t="shared" si="44"/>
        <v/>
      </c>
      <c r="B743" s="25"/>
      <c r="C743" s="105" t="str">
        <f>IF($B743&gt;0,VLOOKUP($B743,'ALN 070824'!$A:$C,2,FALSE),"")</f>
        <v/>
      </c>
      <c r="D743" s="24"/>
      <c r="E743" s="28"/>
      <c r="F743" s="26"/>
      <c r="G743" s="27"/>
      <c r="I743" s="100" t="str">
        <f t="shared" si="45"/>
        <v/>
      </c>
      <c r="J743" s="100" t="str">
        <f t="shared" si="46"/>
        <v/>
      </c>
      <c r="K743" s="105" t="str">
        <f>IF(ISBLANK($B743),"",MATCH($J743,SEFA!$K:$K,0))</f>
        <v/>
      </c>
      <c r="L743" s="105" t="str">
        <f>IF(ISBLANK($B743),"",MATCH($J743,'RECEIVED FROM NONSTATE'!$L:$L,0))</f>
        <v/>
      </c>
      <c r="M743" s="100" t="str">
        <f t="shared" si="47"/>
        <v/>
      </c>
    </row>
    <row r="744" spans="1:13">
      <c r="A744" s="118" t="str">
        <f t="shared" si="44"/>
        <v/>
      </c>
      <c r="B744" s="25"/>
      <c r="C744" s="105" t="str">
        <f>IF($B744&gt;0,VLOOKUP($B744,'ALN 070824'!$A:$C,2,FALSE),"")</f>
        <v/>
      </c>
      <c r="D744" s="24"/>
      <c r="E744" s="28"/>
      <c r="F744" s="26"/>
      <c r="G744" s="27"/>
      <c r="I744" s="100" t="str">
        <f t="shared" si="45"/>
        <v/>
      </c>
      <c r="J744" s="100" t="str">
        <f t="shared" si="46"/>
        <v/>
      </c>
      <c r="K744" s="105" t="str">
        <f>IF(ISBLANK($B744),"",MATCH($J744,SEFA!$K:$K,0))</f>
        <v/>
      </c>
      <c r="L744" s="105" t="str">
        <f>IF(ISBLANK($B744),"",MATCH($J744,'RECEIVED FROM NONSTATE'!$L:$L,0))</f>
        <v/>
      </c>
      <c r="M744" s="100" t="str">
        <f t="shared" si="47"/>
        <v/>
      </c>
    </row>
    <row r="745" spans="1:13">
      <c r="A745" s="118" t="str">
        <f t="shared" si="44"/>
        <v/>
      </c>
      <c r="B745" s="25"/>
      <c r="C745" s="105" t="str">
        <f>IF($B745&gt;0,VLOOKUP($B745,'ALN 070824'!$A:$C,2,FALSE),"")</f>
        <v/>
      </c>
      <c r="D745" s="24"/>
      <c r="E745" s="28"/>
      <c r="F745" s="26"/>
      <c r="G745" s="27"/>
      <c r="I745" s="100" t="str">
        <f t="shared" si="45"/>
        <v/>
      </c>
      <c r="J745" s="100" t="str">
        <f t="shared" si="46"/>
        <v/>
      </c>
      <c r="K745" s="105" t="str">
        <f>IF(ISBLANK($B745),"",MATCH($J745,SEFA!$K:$K,0))</f>
        <v/>
      </c>
      <c r="L745" s="105" t="str">
        <f>IF(ISBLANK($B745),"",MATCH($J745,'RECEIVED FROM NONSTATE'!$L:$L,0))</f>
        <v/>
      </c>
      <c r="M745" s="100" t="str">
        <f t="shared" si="47"/>
        <v/>
      </c>
    </row>
    <row r="746" spans="1:13">
      <c r="A746" s="118" t="str">
        <f t="shared" si="44"/>
        <v/>
      </c>
      <c r="B746" s="25"/>
      <c r="C746" s="105" t="str">
        <f>IF($B746&gt;0,VLOOKUP($B746,'ALN 070824'!$A:$C,2,FALSE),"")</f>
        <v/>
      </c>
      <c r="D746" s="24"/>
      <c r="E746" s="28"/>
      <c r="F746" s="26"/>
      <c r="G746" s="27"/>
      <c r="I746" s="100" t="str">
        <f t="shared" si="45"/>
        <v/>
      </c>
      <c r="J746" s="100" t="str">
        <f t="shared" si="46"/>
        <v/>
      </c>
      <c r="K746" s="105" t="str">
        <f>IF(ISBLANK($B746),"",MATCH($J746,SEFA!$K:$K,0))</f>
        <v/>
      </c>
      <c r="L746" s="105" t="str">
        <f>IF(ISBLANK($B746),"",MATCH($J746,'RECEIVED FROM NONSTATE'!$L:$L,0))</f>
        <v/>
      </c>
      <c r="M746" s="100" t="str">
        <f t="shared" si="47"/>
        <v/>
      </c>
    </row>
    <row r="747" spans="1:13">
      <c r="A747" s="118" t="str">
        <f t="shared" si="44"/>
        <v/>
      </c>
      <c r="B747" s="25"/>
      <c r="C747" s="105" t="str">
        <f>IF($B747&gt;0,VLOOKUP($B747,'ALN 070824'!$A:$C,2,FALSE),"")</f>
        <v/>
      </c>
      <c r="D747" s="24"/>
      <c r="E747" s="28"/>
      <c r="F747" s="26"/>
      <c r="G747" s="27"/>
      <c r="I747" s="100" t="str">
        <f t="shared" si="45"/>
        <v/>
      </c>
      <c r="J747" s="100" t="str">
        <f t="shared" si="46"/>
        <v/>
      </c>
      <c r="K747" s="105" t="str">
        <f>IF(ISBLANK($B747),"",MATCH($J747,SEFA!$K:$K,0))</f>
        <v/>
      </c>
      <c r="L747" s="105" t="str">
        <f>IF(ISBLANK($B747),"",MATCH($J747,'RECEIVED FROM NONSTATE'!$L:$L,0))</f>
        <v/>
      </c>
      <c r="M747" s="100" t="str">
        <f t="shared" si="47"/>
        <v/>
      </c>
    </row>
    <row r="748" spans="1:13">
      <c r="A748" s="118" t="str">
        <f t="shared" si="44"/>
        <v/>
      </c>
      <c r="B748" s="25"/>
      <c r="C748" s="105" t="str">
        <f>IF($B748&gt;0,VLOOKUP($B748,'ALN 070824'!$A:$C,2,FALSE),"")</f>
        <v/>
      </c>
      <c r="D748" s="24"/>
      <c r="E748" s="28"/>
      <c r="F748" s="26"/>
      <c r="G748" s="27"/>
      <c r="I748" s="100" t="str">
        <f t="shared" si="45"/>
        <v/>
      </c>
      <c r="J748" s="100" t="str">
        <f t="shared" si="46"/>
        <v/>
      </c>
      <c r="K748" s="105" t="str">
        <f>IF(ISBLANK($B748),"",MATCH($J748,SEFA!$K:$K,0))</f>
        <v/>
      </c>
      <c r="L748" s="105" t="str">
        <f>IF(ISBLANK($B748),"",MATCH($J748,'RECEIVED FROM NONSTATE'!$L:$L,0))</f>
        <v/>
      </c>
      <c r="M748" s="100" t="str">
        <f t="shared" si="47"/>
        <v/>
      </c>
    </row>
    <row r="749" spans="1:13">
      <c r="A749" s="118" t="str">
        <f t="shared" si="44"/>
        <v/>
      </c>
      <c r="B749" s="25"/>
      <c r="C749" s="105" t="str">
        <f>IF($B749&gt;0,VLOOKUP($B749,'ALN 070824'!$A:$C,2,FALSE),"")</f>
        <v/>
      </c>
      <c r="D749" s="24"/>
      <c r="E749" s="28"/>
      <c r="F749" s="26"/>
      <c r="G749" s="27"/>
      <c r="I749" s="100" t="str">
        <f t="shared" si="45"/>
        <v/>
      </c>
      <c r="J749" s="100" t="str">
        <f t="shared" si="46"/>
        <v/>
      </c>
      <c r="K749" s="105" t="str">
        <f>IF(ISBLANK($B749),"",MATCH($J749,SEFA!$K:$K,0))</f>
        <v/>
      </c>
      <c r="L749" s="105" t="str">
        <f>IF(ISBLANK($B749),"",MATCH($J749,'RECEIVED FROM NONSTATE'!$L:$L,0))</f>
        <v/>
      </c>
      <c r="M749" s="100" t="str">
        <f t="shared" si="47"/>
        <v/>
      </c>
    </row>
    <row r="750" spans="1:13">
      <c r="A750" s="118" t="str">
        <f t="shared" si="44"/>
        <v/>
      </c>
      <c r="B750" s="25"/>
      <c r="C750" s="105" t="str">
        <f>IF($B750&gt;0,VLOOKUP($B750,'ALN 070824'!$A:$C,2,FALSE),"")</f>
        <v/>
      </c>
      <c r="D750" s="24"/>
      <c r="E750" s="28"/>
      <c r="F750" s="26"/>
      <c r="G750" s="27"/>
      <c r="I750" s="100" t="str">
        <f t="shared" si="45"/>
        <v/>
      </c>
      <c r="J750" s="100" t="str">
        <f t="shared" si="46"/>
        <v/>
      </c>
      <c r="K750" s="105" t="str">
        <f>IF(ISBLANK($B750),"",MATCH($J750,SEFA!$K:$K,0))</f>
        <v/>
      </c>
      <c r="L750" s="105" t="str">
        <f>IF(ISBLANK($B750),"",MATCH($J750,'RECEIVED FROM NONSTATE'!$L:$L,0))</f>
        <v/>
      </c>
      <c r="M750" s="100" t="str">
        <f t="shared" si="47"/>
        <v/>
      </c>
    </row>
    <row r="751" spans="1:13">
      <c r="A751" s="118" t="str">
        <f t="shared" si="44"/>
        <v/>
      </c>
      <c r="B751" s="25"/>
      <c r="C751" s="105" t="str">
        <f>IF($B751&gt;0,VLOOKUP($B751,'ALN 070824'!$A:$C,2,FALSE),"")</f>
        <v/>
      </c>
      <c r="D751" s="24"/>
      <c r="E751" s="28"/>
      <c r="F751" s="26"/>
      <c r="G751" s="27"/>
      <c r="I751" s="100" t="str">
        <f t="shared" si="45"/>
        <v/>
      </c>
      <c r="J751" s="100" t="str">
        <f t="shared" si="46"/>
        <v/>
      </c>
      <c r="K751" s="105" t="str">
        <f>IF(ISBLANK($B751),"",MATCH($J751,SEFA!$K:$K,0))</f>
        <v/>
      </c>
      <c r="L751" s="105" t="str">
        <f>IF(ISBLANK($B751),"",MATCH($J751,'RECEIVED FROM NONSTATE'!$L:$L,0))</f>
        <v/>
      </c>
      <c r="M751" s="100" t="str">
        <f t="shared" si="47"/>
        <v/>
      </c>
    </row>
    <row r="752" spans="1:13">
      <c r="A752" s="118" t="str">
        <f t="shared" si="44"/>
        <v/>
      </c>
      <c r="B752" s="25"/>
      <c r="C752" s="105" t="str">
        <f>IF($B752&gt;0,VLOOKUP($B752,'ALN 070824'!$A:$C,2,FALSE),"")</f>
        <v/>
      </c>
      <c r="D752" s="24"/>
      <c r="E752" s="28"/>
      <c r="F752" s="26"/>
      <c r="G752" s="27"/>
      <c r="I752" s="100" t="str">
        <f t="shared" si="45"/>
        <v/>
      </c>
      <c r="J752" s="100" t="str">
        <f t="shared" si="46"/>
        <v/>
      </c>
      <c r="K752" s="105" t="str">
        <f>IF(ISBLANK($B752),"",MATCH($J752,SEFA!$K:$K,0))</f>
        <v/>
      </c>
      <c r="L752" s="105" t="str">
        <f>IF(ISBLANK($B752),"",MATCH($J752,'RECEIVED FROM NONSTATE'!$L:$L,0))</f>
        <v/>
      </c>
      <c r="M752" s="100" t="str">
        <f t="shared" si="47"/>
        <v/>
      </c>
    </row>
    <row r="753" spans="1:13">
      <c r="A753" s="118" t="str">
        <f t="shared" si="44"/>
        <v/>
      </c>
      <c r="B753" s="25"/>
      <c r="C753" s="105" t="str">
        <f>IF($B753&gt;0,VLOOKUP($B753,'ALN 070824'!$A:$C,2,FALSE),"")</f>
        <v/>
      </c>
      <c r="D753" s="24"/>
      <c r="E753" s="28"/>
      <c r="F753" s="26"/>
      <c r="G753" s="27"/>
      <c r="I753" s="100" t="str">
        <f t="shared" si="45"/>
        <v/>
      </c>
      <c r="J753" s="100" t="str">
        <f t="shared" si="46"/>
        <v/>
      </c>
      <c r="K753" s="105" t="str">
        <f>IF(ISBLANK($B753),"",MATCH($J753,SEFA!$K:$K,0))</f>
        <v/>
      </c>
      <c r="L753" s="105" t="str">
        <f>IF(ISBLANK($B753),"",MATCH($J753,'RECEIVED FROM NONSTATE'!$L:$L,0))</f>
        <v/>
      </c>
      <c r="M753" s="100" t="str">
        <f t="shared" si="47"/>
        <v/>
      </c>
    </row>
    <row r="754" spans="1:13">
      <c r="A754" s="118" t="str">
        <f t="shared" si="44"/>
        <v/>
      </c>
      <c r="B754" s="25"/>
      <c r="C754" s="105" t="str">
        <f>IF($B754&gt;0,VLOOKUP($B754,'ALN 070824'!$A:$C,2,FALSE),"")</f>
        <v/>
      </c>
      <c r="D754" s="24"/>
      <c r="E754" s="28"/>
      <c r="F754" s="26"/>
      <c r="G754" s="27"/>
      <c r="I754" s="100" t="str">
        <f t="shared" si="45"/>
        <v/>
      </c>
      <c r="J754" s="100" t="str">
        <f t="shared" si="46"/>
        <v/>
      </c>
      <c r="K754" s="105" t="str">
        <f>IF(ISBLANK($B754),"",MATCH($J754,SEFA!$K:$K,0))</f>
        <v/>
      </c>
      <c r="L754" s="105" t="str">
        <f>IF(ISBLANK($B754),"",MATCH($J754,'RECEIVED FROM NONSTATE'!$L:$L,0))</f>
        <v/>
      </c>
      <c r="M754" s="100" t="str">
        <f t="shared" si="47"/>
        <v/>
      </c>
    </row>
    <row r="755" spans="1:13">
      <c r="A755" s="118" t="str">
        <f t="shared" si="44"/>
        <v/>
      </c>
      <c r="B755" s="25"/>
      <c r="C755" s="105" t="str">
        <f>IF($B755&gt;0,VLOOKUP($B755,'ALN 070824'!$A:$C,2,FALSE),"")</f>
        <v/>
      </c>
      <c r="D755" s="24"/>
      <c r="E755" s="28"/>
      <c r="F755" s="26"/>
      <c r="G755" s="27"/>
      <c r="I755" s="100" t="str">
        <f t="shared" si="45"/>
        <v/>
      </c>
      <c r="J755" s="100" t="str">
        <f t="shared" si="46"/>
        <v/>
      </c>
      <c r="K755" s="105" t="str">
        <f>IF(ISBLANK($B755),"",MATCH($J755,SEFA!$K:$K,0))</f>
        <v/>
      </c>
      <c r="L755" s="105" t="str">
        <f>IF(ISBLANK($B755),"",MATCH($J755,'RECEIVED FROM NONSTATE'!$L:$L,0))</f>
        <v/>
      </c>
      <c r="M755" s="100" t="str">
        <f t="shared" si="47"/>
        <v/>
      </c>
    </row>
    <row r="756" spans="1:13">
      <c r="A756" s="118" t="str">
        <f t="shared" si="44"/>
        <v/>
      </c>
      <c r="B756" s="25"/>
      <c r="C756" s="105" t="str">
        <f>IF($B756&gt;0,VLOOKUP($B756,'ALN 070824'!$A:$C,2,FALSE),"")</f>
        <v/>
      </c>
      <c r="D756" s="24"/>
      <c r="E756" s="28"/>
      <c r="F756" s="26"/>
      <c r="G756" s="27"/>
      <c r="I756" s="100" t="str">
        <f t="shared" si="45"/>
        <v/>
      </c>
      <c r="J756" s="100" t="str">
        <f t="shared" si="46"/>
        <v/>
      </c>
      <c r="K756" s="105" t="str">
        <f>IF(ISBLANK($B756),"",MATCH($J756,SEFA!$K:$K,0))</f>
        <v/>
      </c>
      <c r="L756" s="105" t="str">
        <f>IF(ISBLANK($B756),"",MATCH($J756,'RECEIVED FROM NONSTATE'!$L:$L,0))</f>
        <v/>
      </c>
      <c r="M756" s="100" t="str">
        <f t="shared" si="47"/>
        <v/>
      </c>
    </row>
    <row r="757" spans="1:13">
      <c r="A757" s="118" t="str">
        <f t="shared" si="44"/>
        <v/>
      </c>
      <c r="B757" s="25"/>
      <c r="C757" s="105" t="str">
        <f>IF($B757&gt;0,VLOOKUP($B757,'ALN 070824'!$A:$C,2,FALSE),"")</f>
        <v/>
      </c>
      <c r="D757" s="24"/>
      <c r="E757" s="28"/>
      <c r="F757" s="26"/>
      <c r="G757" s="27"/>
      <c r="I757" s="100" t="str">
        <f t="shared" si="45"/>
        <v/>
      </c>
      <c r="J757" s="100" t="str">
        <f t="shared" si="46"/>
        <v/>
      </c>
      <c r="K757" s="105" t="str">
        <f>IF(ISBLANK($B757),"",MATCH($J757,SEFA!$K:$K,0))</f>
        <v/>
      </c>
      <c r="L757" s="105" t="str">
        <f>IF(ISBLANK($B757),"",MATCH($J757,'RECEIVED FROM NONSTATE'!$L:$L,0))</f>
        <v/>
      </c>
      <c r="M757" s="100" t="str">
        <f t="shared" si="47"/>
        <v/>
      </c>
    </row>
    <row r="758" spans="1:13">
      <c r="A758" s="118" t="str">
        <f t="shared" si="44"/>
        <v/>
      </c>
      <c r="B758" s="25"/>
      <c r="C758" s="105" t="str">
        <f>IF($B758&gt;0,VLOOKUP($B758,'ALN 070824'!$A:$C,2,FALSE),"")</f>
        <v/>
      </c>
      <c r="D758" s="24"/>
      <c r="E758" s="28"/>
      <c r="F758" s="26"/>
      <c r="G758" s="27"/>
      <c r="I758" s="100" t="str">
        <f t="shared" si="45"/>
        <v/>
      </c>
      <c r="J758" s="100" t="str">
        <f t="shared" si="46"/>
        <v/>
      </c>
      <c r="K758" s="105" t="str">
        <f>IF(ISBLANK($B758),"",MATCH($J758,SEFA!$K:$K,0))</f>
        <v/>
      </c>
      <c r="L758" s="105" t="str">
        <f>IF(ISBLANK($B758),"",MATCH($J758,'RECEIVED FROM NONSTATE'!$L:$L,0))</f>
        <v/>
      </c>
      <c r="M758" s="100" t="str">
        <f t="shared" si="47"/>
        <v/>
      </c>
    </row>
    <row r="759" spans="1:13">
      <c r="A759" s="118" t="str">
        <f t="shared" si="44"/>
        <v/>
      </c>
      <c r="B759" s="25"/>
      <c r="C759" s="105" t="str">
        <f>IF($B759&gt;0,VLOOKUP($B759,'ALN 070824'!$A:$C,2,FALSE),"")</f>
        <v/>
      </c>
      <c r="D759" s="24"/>
      <c r="E759" s="28"/>
      <c r="F759" s="26"/>
      <c r="G759" s="27"/>
      <c r="I759" s="100" t="str">
        <f t="shared" si="45"/>
        <v/>
      </c>
      <c r="J759" s="100" t="str">
        <f t="shared" si="46"/>
        <v/>
      </c>
      <c r="K759" s="105" t="str">
        <f>IF(ISBLANK($B759),"",MATCH($J759,SEFA!$K:$K,0))</f>
        <v/>
      </c>
      <c r="L759" s="105" t="str">
        <f>IF(ISBLANK($B759),"",MATCH($J759,'RECEIVED FROM NONSTATE'!$L:$L,0))</f>
        <v/>
      </c>
      <c r="M759" s="100" t="str">
        <f t="shared" si="47"/>
        <v/>
      </c>
    </row>
    <row r="760" spans="1:13">
      <c r="A760" s="118" t="str">
        <f t="shared" si="44"/>
        <v/>
      </c>
      <c r="B760" s="25"/>
      <c r="C760" s="105" t="str">
        <f>IF($B760&gt;0,VLOOKUP($B760,'ALN 070824'!$A:$C,2,FALSE),"")</f>
        <v/>
      </c>
      <c r="D760" s="24"/>
      <c r="E760" s="28"/>
      <c r="F760" s="26"/>
      <c r="G760" s="27"/>
      <c r="I760" s="100" t="str">
        <f t="shared" si="45"/>
        <v/>
      </c>
      <c r="J760" s="100" t="str">
        <f t="shared" si="46"/>
        <v/>
      </c>
      <c r="K760" s="105" t="str">
        <f>IF(ISBLANK($B760),"",MATCH($J760,SEFA!$K:$K,0))</f>
        <v/>
      </c>
      <c r="L760" s="105" t="str">
        <f>IF(ISBLANK($B760),"",MATCH($J760,'RECEIVED FROM NONSTATE'!$L:$L,0))</f>
        <v/>
      </c>
      <c r="M760" s="100" t="str">
        <f t="shared" si="47"/>
        <v/>
      </c>
    </row>
    <row r="761" spans="1:13">
      <c r="A761" s="118" t="str">
        <f t="shared" si="44"/>
        <v/>
      </c>
      <c r="B761" s="25"/>
      <c r="C761" s="105" t="str">
        <f>IF($B761&gt;0,VLOOKUP($B761,'ALN 070824'!$A:$C,2,FALSE),"")</f>
        <v/>
      </c>
      <c r="D761" s="24"/>
      <c r="E761" s="28"/>
      <c r="F761" s="26"/>
      <c r="G761" s="27"/>
      <c r="I761" s="100" t="str">
        <f t="shared" si="45"/>
        <v/>
      </c>
      <c r="J761" s="100" t="str">
        <f t="shared" si="46"/>
        <v/>
      </c>
      <c r="K761" s="105" t="str">
        <f>IF(ISBLANK($B761),"",MATCH($J761,SEFA!$K:$K,0))</f>
        <v/>
      </c>
      <c r="L761" s="105" t="str">
        <f>IF(ISBLANK($B761),"",MATCH($J761,'RECEIVED FROM NONSTATE'!$L:$L,0))</f>
        <v/>
      </c>
      <c r="M761" s="100" t="str">
        <f t="shared" si="47"/>
        <v/>
      </c>
    </row>
    <row r="762" spans="1:13">
      <c r="A762" s="118" t="str">
        <f t="shared" si="44"/>
        <v/>
      </c>
      <c r="B762" s="25"/>
      <c r="C762" s="105" t="str">
        <f>IF($B762&gt;0,VLOOKUP($B762,'ALN 070824'!$A:$C,2,FALSE),"")</f>
        <v/>
      </c>
      <c r="D762" s="24"/>
      <c r="E762" s="28"/>
      <c r="F762" s="26"/>
      <c r="G762" s="27"/>
      <c r="I762" s="100" t="str">
        <f t="shared" si="45"/>
        <v/>
      </c>
      <c r="J762" s="100" t="str">
        <f t="shared" si="46"/>
        <v/>
      </c>
      <c r="K762" s="105" t="str">
        <f>IF(ISBLANK($B762),"",MATCH($J762,SEFA!$K:$K,0))</f>
        <v/>
      </c>
      <c r="L762" s="105" t="str">
        <f>IF(ISBLANK($B762),"",MATCH($J762,'RECEIVED FROM NONSTATE'!$L:$L,0))</f>
        <v/>
      </c>
      <c r="M762" s="100" t="str">
        <f t="shared" si="47"/>
        <v/>
      </c>
    </row>
    <row r="763" spans="1:13">
      <c r="A763" s="118" t="str">
        <f t="shared" si="44"/>
        <v/>
      </c>
      <c r="B763" s="25"/>
      <c r="C763" s="105" t="str">
        <f>IF($B763&gt;0,VLOOKUP($B763,'ALN 070824'!$A:$C,2,FALSE),"")</f>
        <v/>
      </c>
      <c r="D763" s="24"/>
      <c r="E763" s="28"/>
      <c r="F763" s="26"/>
      <c r="G763" s="27"/>
      <c r="I763" s="100" t="str">
        <f t="shared" si="45"/>
        <v/>
      </c>
      <c r="J763" s="100" t="str">
        <f t="shared" si="46"/>
        <v/>
      </c>
      <c r="K763" s="105" t="str">
        <f>IF(ISBLANK($B763),"",MATCH($J763,SEFA!$K:$K,0))</f>
        <v/>
      </c>
      <c r="L763" s="105" t="str">
        <f>IF(ISBLANK($B763),"",MATCH($J763,'RECEIVED FROM NONSTATE'!$L:$L,0))</f>
        <v/>
      </c>
      <c r="M763" s="100" t="str">
        <f t="shared" si="47"/>
        <v/>
      </c>
    </row>
    <row r="764" spans="1:13">
      <c r="A764" s="118" t="str">
        <f t="shared" si="44"/>
        <v/>
      </c>
      <c r="B764" s="25"/>
      <c r="C764" s="105" t="str">
        <f>IF($B764&gt;0,VLOOKUP($B764,'ALN 070824'!$A:$C,2,FALSE),"")</f>
        <v/>
      </c>
      <c r="D764" s="24"/>
      <c r="E764" s="28"/>
      <c r="F764" s="26"/>
      <c r="G764" s="27"/>
      <c r="I764" s="100" t="str">
        <f t="shared" si="45"/>
        <v/>
      </c>
      <c r="J764" s="100" t="str">
        <f t="shared" si="46"/>
        <v/>
      </c>
      <c r="K764" s="105" t="str">
        <f>IF(ISBLANK($B764),"",MATCH($J764,SEFA!$K:$K,0))</f>
        <v/>
      </c>
      <c r="L764" s="105" t="str">
        <f>IF(ISBLANK($B764),"",MATCH($J764,'RECEIVED FROM NONSTATE'!$L:$L,0))</f>
        <v/>
      </c>
      <c r="M764" s="100" t="str">
        <f t="shared" si="47"/>
        <v/>
      </c>
    </row>
    <row r="765" spans="1:13">
      <c r="A765" s="118" t="str">
        <f t="shared" si="44"/>
        <v/>
      </c>
      <c r="B765" s="25"/>
      <c r="C765" s="105" t="str">
        <f>IF($B765&gt;0,VLOOKUP($B765,'ALN 070824'!$A:$C,2,FALSE),"")</f>
        <v/>
      </c>
      <c r="D765" s="24"/>
      <c r="E765" s="28"/>
      <c r="F765" s="26"/>
      <c r="G765" s="27"/>
      <c r="I765" s="100" t="str">
        <f t="shared" si="45"/>
        <v/>
      </c>
      <c r="J765" s="100" t="str">
        <f t="shared" si="46"/>
        <v/>
      </c>
      <c r="K765" s="105" t="str">
        <f>IF(ISBLANK($B765),"",MATCH($J765,SEFA!$K:$K,0))</f>
        <v/>
      </c>
      <c r="L765" s="105" t="str">
        <f>IF(ISBLANK($B765),"",MATCH($J765,'RECEIVED FROM NONSTATE'!$L:$L,0))</f>
        <v/>
      </c>
      <c r="M765" s="100" t="str">
        <f t="shared" si="47"/>
        <v/>
      </c>
    </row>
    <row r="766" spans="1:13">
      <c r="A766" s="118" t="str">
        <f t="shared" si="44"/>
        <v/>
      </c>
      <c r="B766" s="25"/>
      <c r="C766" s="105" t="str">
        <f>IF($B766&gt;0,VLOOKUP($B766,'ALN 070824'!$A:$C,2,FALSE),"")</f>
        <v/>
      </c>
      <c r="D766" s="24"/>
      <c r="E766" s="28"/>
      <c r="F766" s="26"/>
      <c r="G766" s="27"/>
      <c r="I766" s="100" t="str">
        <f t="shared" si="45"/>
        <v/>
      </c>
      <c r="J766" s="100" t="str">
        <f t="shared" si="46"/>
        <v/>
      </c>
      <c r="K766" s="105" t="str">
        <f>IF(ISBLANK($B766),"",MATCH($J766,SEFA!$K:$K,0))</f>
        <v/>
      </c>
      <c r="L766" s="105" t="str">
        <f>IF(ISBLANK($B766),"",MATCH($J766,'RECEIVED FROM NONSTATE'!$L:$L,0))</f>
        <v/>
      </c>
      <c r="M766" s="100" t="str">
        <f t="shared" si="47"/>
        <v/>
      </c>
    </row>
    <row r="767" spans="1:13">
      <c r="A767" s="118" t="str">
        <f t="shared" si="44"/>
        <v/>
      </c>
      <c r="B767" s="25"/>
      <c r="C767" s="105" t="str">
        <f>IF($B767&gt;0,VLOOKUP($B767,'ALN 070824'!$A:$C,2,FALSE),"")</f>
        <v/>
      </c>
      <c r="D767" s="24"/>
      <c r="E767" s="28"/>
      <c r="F767" s="26"/>
      <c r="G767" s="27"/>
      <c r="I767" s="100" t="str">
        <f t="shared" si="45"/>
        <v/>
      </c>
      <c r="J767" s="100" t="str">
        <f t="shared" si="46"/>
        <v/>
      </c>
      <c r="K767" s="105" t="str">
        <f>IF(ISBLANK($B767),"",MATCH($J767,SEFA!$K:$K,0))</f>
        <v/>
      </c>
      <c r="L767" s="105" t="str">
        <f>IF(ISBLANK($B767),"",MATCH($J767,'RECEIVED FROM NONSTATE'!$L:$L,0))</f>
        <v/>
      </c>
      <c r="M767" s="100" t="str">
        <f t="shared" si="47"/>
        <v/>
      </c>
    </row>
    <row r="768" spans="1:13">
      <c r="A768" s="118" t="str">
        <f t="shared" si="44"/>
        <v/>
      </c>
      <c r="B768" s="25"/>
      <c r="C768" s="105" t="str">
        <f>IF($B768&gt;0,VLOOKUP($B768,'ALN 070824'!$A:$C,2,FALSE),"")</f>
        <v/>
      </c>
      <c r="D768" s="24"/>
      <c r="E768" s="28"/>
      <c r="F768" s="26"/>
      <c r="G768" s="27"/>
      <c r="I768" s="100" t="str">
        <f t="shared" si="45"/>
        <v/>
      </c>
      <c r="J768" s="100" t="str">
        <f t="shared" si="46"/>
        <v/>
      </c>
      <c r="K768" s="105" t="str">
        <f>IF(ISBLANK($B768),"",MATCH($J768,SEFA!$K:$K,0))</f>
        <v/>
      </c>
      <c r="L768" s="105" t="str">
        <f>IF(ISBLANK($B768),"",MATCH($J768,'RECEIVED FROM NONSTATE'!$L:$L,0))</f>
        <v/>
      </c>
      <c r="M768" s="100" t="str">
        <f t="shared" si="47"/>
        <v/>
      </c>
    </row>
    <row r="769" spans="1:13">
      <c r="A769" s="118" t="str">
        <f t="shared" si="44"/>
        <v/>
      </c>
      <c r="B769" s="25"/>
      <c r="C769" s="105" t="str">
        <f>IF($B769&gt;0,VLOOKUP($B769,'ALN 070824'!$A:$C,2,FALSE),"")</f>
        <v/>
      </c>
      <c r="D769" s="24"/>
      <c r="E769" s="28"/>
      <c r="F769" s="26"/>
      <c r="G769" s="27"/>
      <c r="I769" s="100" t="str">
        <f t="shared" si="45"/>
        <v/>
      </c>
      <c r="J769" s="100" t="str">
        <f t="shared" si="46"/>
        <v/>
      </c>
      <c r="K769" s="105" t="str">
        <f>IF(ISBLANK($B769),"",MATCH($J769,SEFA!$K:$K,0))</f>
        <v/>
      </c>
      <c r="L769" s="105" t="str">
        <f>IF(ISBLANK($B769),"",MATCH($J769,'RECEIVED FROM NONSTATE'!$L:$L,0))</f>
        <v/>
      </c>
      <c r="M769" s="100" t="str">
        <f t="shared" si="47"/>
        <v/>
      </c>
    </row>
    <row r="770" spans="1:13">
      <c r="A770" s="118" t="str">
        <f t="shared" si="44"/>
        <v/>
      </c>
      <c r="B770" s="25"/>
      <c r="C770" s="105" t="str">
        <f>IF($B770&gt;0,VLOOKUP($B770,'ALN 070824'!$A:$C,2,FALSE),"")</f>
        <v/>
      </c>
      <c r="D770" s="24"/>
      <c r="E770" s="28"/>
      <c r="F770" s="26"/>
      <c r="G770" s="27"/>
      <c r="I770" s="100" t="str">
        <f t="shared" si="45"/>
        <v/>
      </c>
      <c r="J770" s="100" t="str">
        <f t="shared" si="46"/>
        <v/>
      </c>
      <c r="K770" s="105" t="str">
        <f>IF(ISBLANK($B770),"",MATCH($J770,SEFA!$K:$K,0))</f>
        <v/>
      </c>
      <c r="L770" s="105" t="str">
        <f>IF(ISBLANK($B770),"",MATCH($J770,'RECEIVED FROM NONSTATE'!$L:$L,0))</f>
        <v/>
      </c>
      <c r="M770" s="100" t="str">
        <f t="shared" si="47"/>
        <v/>
      </c>
    </row>
    <row r="771" spans="1:13">
      <c r="A771" s="118" t="str">
        <f t="shared" si="44"/>
        <v/>
      </c>
      <c r="B771" s="25"/>
      <c r="C771" s="105" t="str">
        <f>IF($B771&gt;0,VLOOKUP($B771,'ALN 070824'!$A:$C,2,FALSE),"")</f>
        <v/>
      </c>
      <c r="D771" s="24"/>
      <c r="E771" s="28"/>
      <c r="F771" s="26"/>
      <c r="G771" s="27"/>
      <c r="I771" s="100" t="str">
        <f t="shared" si="45"/>
        <v/>
      </c>
      <c r="J771" s="100" t="str">
        <f t="shared" si="46"/>
        <v/>
      </c>
      <c r="K771" s="105" t="str">
        <f>IF(ISBLANK($B771),"",MATCH($J771,SEFA!$K:$K,0))</f>
        <v/>
      </c>
      <c r="L771" s="105" t="str">
        <f>IF(ISBLANK($B771),"",MATCH($J771,'RECEIVED FROM NONSTATE'!$L:$L,0))</f>
        <v/>
      </c>
      <c r="M771" s="100" t="str">
        <f t="shared" si="47"/>
        <v/>
      </c>
    </row>
    <row r="772" spans="1:13">
      <c r="A772" s="118" t="str">
        <f t="shared" si="44"/>
        <v/>
      </c>
      <c r="B772" s="25"/>
      <c r="C772" s="105" t="str">
        <f>IF($B772&gt;0,VLOOKUP($B772,'ALN 070824'!$A:$C,2,FALSE),"")</f>
        <v/>
      </c>
      <c r="D772" s="24"/>
      <c r="E772" s="28"/>
      <c r="F772" s="26"/>
      <c r="G772" s="27"/>
      <c r="I772" s="100" t="str">
        <f t="shared" si="45"/>
        <v/>
      </c>
      <c r="J772" s="100" t="str">
        <f t="shared" si="46"/>
        <v/>
      </c>
      <c r="K772" s="105" t="str">
        <f>IF(ISBLANK($B772),"",MATCH($J772,SEFA!$K:$K,0))</f>
        <v/>
      </c>
      <c r="L772" s="105" t="str">
        <f>IF(ISBLANK($B772),"",MATCH($J772,'RECEIVED FROM NONSTATE'!$L:$L,0))</f>
        <v/>
      </c>
      <c r="M772" s="100" t="str">
        <f t="shared" si="47"/>
        <v/>
      </c>
    </row>
    <row r="773" spans="1:13">
      <c r="A773" s="118" t="str">
        <f t="shared" si="44"/>
        <v/>
      </c>
      <c r="B773" s="25"/>
      <c r="C773" s="105" t="str">
        <f>IF($B773&gt;0,VLOOKUP($B773,'ALN 070824'!$A:$C,2,FALSE),"")</f>
        <v/>
      </c>
      <c r="D773" s="24"/>
      <c r="E773" s="28"/>
      <c r="F773" s="26"/>
      <c r="G773" s="27"/>
      <c r="I773" s="100" t="str">
        <f t="shared" si="45"/>
        <v/>
      </c>
      <c r="J773" s="100" t="str">
        <f t="shared" si="46"/>
        <v/>
      </c>
      <c r="K773" s="105" t="str">
        <f>IF(ISBLANK($B773),"",MATCH($J773,SEFA!$K:$K,0))</f>
        <v/>
      </c>
      <c r="L773" s="105" t="str">
        <f>IF(ISBLANK($B773),"",MATCH($J773,'RECEIVED FROM NONSTATE'!$L:$L,0))</f>
        <v/>
      </c>
      <c r="M773" s="100" t="str">
        <f t="shared" si="47"/>
        <v/>
      </c>
    </row>
    <row r="774" spans="1:13">
      <c r="A774" s="118" t="str">
        <f t="shared" si="44"/>
        <v/>
      </c>
      <c r="B774" s="25"/>
      <c r="C774" s="105" t="str">
        <f>IF($B774&gt;0,VLOOKUP($B774,'ALN 070824'!$A:$C,2,FALSE),"")</f>
        <v/>
      </c>
      <c r="D774" s="24"/>
      <c r="E774" s="28"/>
      <c r="F774" s="26"/>
      <c r="G774" s="27"/>
      <c r="I774" s="100" t="str">
        <f t="shared" si="45"/>
        <v/>
      </c>
      <c r="J774" s="100" t="str">
        <f t="shared" si="46"/>
        <v/>
      </c>
      <c r="K774" s="105" t="str">
        <f>IF(ISBLANK($B774),"",MATCH($J774,SEFA!$K:$K,0))</f>
        <v/>
      </c>
      <c r="L774" s="105" t="str">
        <f>IF(ISBLANK($B774),"",MATCH($J774,'RECEIVED FROM NONSTATE'!$L:$L,0))</f>
        <v/>
      </c>
      <c r="M774" s="100" t="str">
        <f t="shared" si="47"/>
        <v/>
      </c>
    </row>
    <row r="775" spans="1:13">
      <c r="A775" s="118" t="str">
        <f t="shared" si="44"/>
        <v/>
      </c>
      <c r="B775" s="25"/>
      <c r="C775" s="105" t="str">
        <f>IF($B775&gt;0,VLOOKUP($B775,'ALN 070824'!$A:$C,2,FALSE),"")</f>
        <v/>
      </c>
      <c r="D775" s="24"/>
      <c r="E775" s="28"/>
      <c r="F775" s="26"/>
      <c r="G775" s="27"/>
      <c r="I775" s="100" t="str">
        <f t="shared" si="45"/>
        <v/>
      </c>
      <c r="J775" s="100" t="str">
        <f t="shared" si="46"/>
        <v/>
      </c>
      <c r="K775" s="105" t="str">
        <f>IF(ISBLANK($B775),"",MATCH($J775,SEFA!$K:$K,0))</f>
        <v/>
      </c>
      <c r="L775" s="105" t="str">
        <f>IF(ISBLANK($B775),"",MATCH($J775,'RECEIVED FROM NONSTATE'!$L:$L,0))</f>
        <v/>
      </c>
      <c r="M775" s="100" t="str">
        <f t="shared" si="47"/>
        <v/>
      </c>
    </row>
    <row r="776" spans="1:13">
      <c r="A776" s="118" t="str">
        <f t="shared" si="44"/>
        <v/>
      </c>
      <c r="B776" s="25"/>
      <c r="C776" s="105" t="str">
        <f>IF($B776&gt;0,VLOOKUP($B776,'ALN 070824'!$A:$C,2,FALSE),"")</f>
        <v/>
      </c>
      <c r="D776" s="24"/>
      <c r="E776" s="28"/>
      <c r="F776" s="26"/>
      <c r="G776" s="27"/>
      <c r="I776" s="100" t="str">
        <f t="shared" si="45"/>
        <v/>
      </c>
      <c r="J776" s="100" t="str">
        <f t="shared" si="46"/>
        <v/>
      </c>
      <c r="K776" s="105" t="str">
        <f>IF(ISBLANK($B776),"",MATCH($J776,SEFA!$K:$K,0))</f>
        <v/>
      </c>
      <c r="L776" s="105" t="str">
        <f>IF(ISBLANK($B776),"",MATCH($J776,'RECEIVED FROM NONSTATE'!$L:$L,0))</f>
        <v/>
      </c>
      <c r="M776" s="100" t="str">
        <f t="shared" si="47"/>
        <v/>
      </c>
    </row>
    <row r="777" spans="1:13">
      <c r="A777" s="118" t="str">
        <f t="shared" ref="A777:A840" si="48">IF($B777=0,"",$B$2)</f>
        <v/>
      </c>
      <c r="B777" s="25"/>
      <c r="C777" s="105" t="str">
        <f>IF($B777&gt;0,VLOOKUP($B777,'ALN 070824'!$A:$C,2,FALSE),"")</f>
        <v/>
      </c>
      <c r="D777" s="24"/>
      <c r="E777" s="28"/>
      <c r="F777" s="26"/>
      <c r="G777" s="27"/>
      <c r="I777" s="100" t="str">
        <f t="shared" ref="I777:I840" si="49">IF(OR($B777="84.425",$B777="84.032"),"Please complete the ALN with alpha character.",IFERROR(IF(AND($C777="Other Assistance",ISBLANK($F777)),"Program Name required, please provide the Other ID Number (if applicable).",""),""))</f>
        <v/>
      </c>
      <c r="J777" s="100" t="str">
        <f t="shared" ref="J777:J840" si="50">CONCATENATE($B777,$E777)</f>
        <v/>
      </c>
      <c r="K777" s="105" t="str">
        <f>IF(ISBLANK($B777),"",MATCH($J777,SEFA!$K:$K,0))</f>
        <v/>
      </c>
      <c r="L777" s="105" t="str">
        <f>IF(ISBLANK($B777),"",MATCH($J777,'RECEIVED FROM NONSTATE'!$L:$L,0))</f>
        <v/>
      </c>
      <c r="M777" s="100" t="str">
        <f t="shared" ref="M777:M840" si="51">CONCATENATE($B777,$E777,$F777,$G777)</f>
        <v/>
      </c>
    </row>
    <row r="778" spans="1:13">
      <c r="A778" s="118" t="str">
        <f t="shared" si="48"/>
        <v/>
      </c>
      <c r="B778" s="25"/>
      <c r="C778" s="105" t="str">
        <f>IF($B778&gt;0,VLOOKUP($B778,'ALN 070824'!$A:$C,2,FALSE),"")</f>
        <v/>
      </c>
      <c r="D778" s="24"/>
      <c r="E778" s="28"/>
      <c r="F778" s="26"/>
      <c r="G778" s="27"/>
      <c r="I778" s="100" t="str">
        <f t="shared" si="49"/>
        <v/>
      </c>
      <c r="J778" s="100" t="str">
        <f t="shared" si="50"/>
        <v/>
      </c>
      <c r="K778" s="105" t="str">
        <f>IF(ISBLANK($B778),"",MATCH($J778,SEFA!$K:$K,0))</f>
        <v/>
      </c>
      <c r="L778" s="105" t="str">
        <f>IF(ISBLANK($B778),"",MATCH($J778,'RECEIVED FROM NONSTATE'!$L:$L,0))</f>
        <v/>
      </c>
      <c r="M778" s="100" t="str">
        <f t="shared" si="51"/>
        <v/>
      </c>
    </row>
    <row r="779" spans="1:13">
      <c r="A779" s="118" t="str">
        <f t="shared" si="48"/>
        <v/>
      </c>
      <c r="B779" s="25"/>
      <c r="C779" s="105" t="str">
        <f>IF($B779&gt;0,VLOOKUP($B779,'ALN 070824'!$A:$C,2,FALSE),"")</f>
        <v/>
      </c>
      <c r="D779" s="24"/>
      <c r="E779" s="28"/>
      <c r="F779" s="26"/>
      <c r="G779" s="27"/>
      <c r="I779" s="100" t="str">
        <f t="shared" si="49"/>
        <v/>
      </c>
      <c r="J779" s="100" t="str">
        <f t="shared" si="50"/>
        <v/>
      </c>
      <c r="K779" s="105" t="str">
        <f>IF(ISBLANK($B779),"",MATCH($J779,SEFA!$K:$K,0))</f>
        <v/>
      </c>
      <c r="L779" s="105" t="str">
        <f>IF(ISBLANK($B779),"",MATCH($J779,'RECEIVED FROM NONSTATE'!$L:$L,0))</f>
        <v/>
      </c>
      <c r="M779" s="100" t="str">
        <f t="shared" si="51"/>
        <v/>
      </c>
    </row>
    <row r="780" spans="1:13">
      <c r="A780" s="118" t="str">
        <f t="shared" si="48"/>
        <v/>
      </c>
      <c r="B780" s="25"/>
      <c r="C780" s="105" t="str">
        <f>IF($B780&gt;0,VLOOKUP($B780,'ALN 070824'!$A:$C,2,FALSE),"")</f>
        <v/>
      </c>
      <c r="D780" s="24"/>
      <c r="E780" s="28"/>
      <c r="F780" s="26"/>
      <c r="G780" s="27"/>
      <c r="I780" s="100" t="str">
        <f t="shared" si="49"/>
        <v/>
      </c>
      <c r="J780" s="100" t="str">
        <f t="shared" si="50"/>
        <v/>
      </c>
      <c r="K780" s="105" t="str">
        <f>IF(ISBLANK($B780),"",MATCH($J780,SEFA!$K:$K,0))</f>
        <v/>
      </c>
      <c r="L780" s="105" t="str">
        <f>IF(ISBLANK($B780),"",MATCH($J780,'RECEIVED FROM NONSTATE'!$L:$L,0))</f>
        <v/>
      </c>
      <c r="M780" s="100" t="str">
        <f t="shared" si="51"/>
        <v/>
      </c>
    </row>
    <row r="781" spans="1:13">
      <c r="A781" s="118" t="str">
        <f t="shared" si="48"/>
        <v/>
      </c>
      <c r="B781" s="25"/>
      <c r="C781" s="105" t="str">
        <f>IF($B781&gt;0,VLOOKUP($B781,'ALN 070824'!$A:$C,2,FALSE),"")</f>
        <v/>
      </c>
      <c r="D781" s="24"/>
      <c r="E781" s="28"/>
      <c r="F781" s="26"/>
      <c r="G781" s="27"/>
      <c r="I781" s="100" t="str">
        <f t="shared" si="49"/>
        <v/>
      </c>
      <c r="J781" s="100" t="str">
        <f t="shared" si="50"/>
        <v/>
      </c>
      <c r="K781" s="105" t="str">
        <f>IF(ISBLANK($B781),"",MATCH($J781,SEFA!$K:$K,0))</f>
        <v/>
      </c>
      <c r="L781" s="105" t="str">
        <f>IF(ISBLANK($B781),"",MATCH($J781,'RECEIVED FROM NONSTATE'!$L:$L,0))</f>
        <v/>
      </c>
      <c r="M781" s="100" t="str">
        <f t="shared" si="51"/>
        <v/>
      </c>
    </row>
    <row r="782" spans="1:13">
      <c r="A782" s="118" t="str">
        <f t="shared" si="48"/>
        <v/>
      </c>
      <c r="B782" s="25"/>
      <c r="C782" s="105" t="str">
        <f>IF($B782&gt;0,VLOOKUP($B782,'ALN 070824'!$A:$C,2,FALSE),"")</f>
        <v/>
      </c>
      <c r="D782" s="24"/>
      <c r="E782" s="28"/>
      <c r="F782" s="26"/>
      <c r="G782" s="27"/>
      <c r="I782" s="100" t="str">
        <f t="shared" si="49"/>
        <v/>
      </c>
      <c r="J782" s="100" t="str">
        <f t="shared" si="50"/>
        <v/>
      </c>
      <c r="K782" s="105" t="str">
        <f>IF(ISBLANK($B782),"",MATCH($J782,SEFA!$K:$K,0))</f>
        <v/>
      </c>
      <c r="L782" s="105" t="str">
        <f>IF(ISBLANK($B782),"",MATCH($J782,'RECEIVED FROM NONSTATE'!$L:$L,0))</f>
        <v/>
      </c>
      <c r="M782" s="100" t="str">
        <f t="shared" si="51"/>
        <v/>
      </c>
    </row>
    <row r="783" spans="1:13">
      <c r="A783" s="118" t="str">
        <f t="shared" si="48"/>
        <v/>
      </c>
      <c r="B783" s="25"/>
      <c r="C783" s="105" t="str">
        <f>IF($B783&gt;0,VLOOKUP($B783,'ALN 070824'!$A:$C,2,FALSE),"")</f>
        <v/>
      </c>
      <c r="D783" s="24"/>
      <c r="E783" s="28"/>
      <c r="F783" s="26"/>
      <c r="G783" s="27"/>
      <c r="I783" s="100" t="str">
        <f t="shared" si="49"/>
        <v/>
      </c>
      <c r="J783" s="100" t="str">
        <f t="shared" si="50"/>
        <v/>
      </c>
      <c r="K783" s="105" t="str">
        <f>IF(ISBLANK($B783),"",MATCH($J783,SEFA!$K:$K,0))</f>
        <v/>
      </c>
      <c r="L783" s="105" t="str">
        <f>IF(ISBLANK($B783),"",MATCH($J783,'RECEIVED FROM NONSTATE'!$L:$L,0))</f>
        <v/>
      </c>
      <c r="M783" s="100" t="str">
        <f t="shared" si="51"/>
        <v/>
      </c>
    </row>
    <row r="784" spans="1:13">
      <c r="A784" s="118" t="str">
        <f t="shared" si="48"/>
        <v/>
      </c>
      <c r="B784" s="25"/>
      <c r="C784" s="105" t="str">
        <f>IF($B784&gt;0,VLOOKUP($B784,'ALN 070824'!$A:$C,2,FALSE),"")</f>
        <v/>
      </c>
      <c r="D784" s="24"/>
      <c r="E784" s="28"/>
      <c r="F784" s="26"/>
      <c r="G784" s="27"/>
      <c r="I784" s="100" t="str">
        <f t="shared" si="49"/>
        <v/>
      </c>
      <c r="J784" s="100" t="str">
        <f t="shared" si="50"/>
        <v/>
      </c>
      <c r="K784" s="105" t="str">
        <f>IF(ISBLANK($B784),"",MATCH($J784,SEFA!$K:$K,0))</f>
        <v/>
      </c>
      <c r="L784" s="105" t="str">
        <f>IF(ISBLANK($B784),"",MATCH($J784,'RECEIVED FROM NONSTATE'!$L:$L,0))</f>
        <v/>
      </c>
      <c r="M784" s="100" t="str">
        <f t="shared" si="51"/>
        <v/>
      </c>
    </row>
    <row r="785" spans="1:13">
      <c r="A785" s="118" t="str">
        <f t="shared" si="48"/>
        <v/>
      </c>
      <c r="B785" s="25"/>
      <c r="C785" s="105" t="str">
        <f>IF($B785&gt;0,VLOOKUP($B785,'ALN 070824'!$A:$C,2,FALSE),"")</f>
        <v/>
      </c>
      <c r="D785" s="24"/>
      <c r="E785" s="28"/>
      <c r="F785" s="26"/>
      <c r="G785" s="27"/>
      <c r="I785" s="100" t="str">
        <f t="shared" si="49"/>
        <v/>
      </c>
      <c r="J785" s="100" t="str">
        <f t="shared" si="50"/>
        <v/>
      </c>
      <c r="K785" s="105" t="str">
        <f>IF(ISBLANK($B785),"",MATCH($J785,SEFA!$K:$K,0))</f>
        <v/>
      </c>
      <c r="L785" s="105" t="str">
        <f>IF(ISBLANK($B785),"",MATCH($J785,'RECEIVED FROM NONSTATE'!$L:$L,0))</f>
        <v/>
      </c>
      <c r="M785" s="100" t="str">
        <f t="shared" si="51"/>
        <v/>
      </c>
    </row>
    <row r="786" spans="1:13">
      <c r="A786" s="118" t="str">
        <f t="shared" si="48"/>
        <v/>
      </c>
      <c r="B786" s="25"/>
      <c r="C786" s="105" t="str">
        <f>IF($B786&gt;0,VLOOKUP($B786,'ALN 070824'!$A:$C,2,FALSE),"")</f>
        <v/>
      </c>
      <c r="D786" s="24"/>
      <c r="E786" s="28"/>
      <c r="F786" s="26"/>
      <c r="G786" s="27"/>
      <c r="I786" s="100" t="str">
        <f t="shared" si="49"/>
        <v/>
      </c>
      <c r="J786" s="100" t="str">
        <f t="shared" si="50"/>
        <v/>
      </c>
      <c r="K786" s="105" t="str">
        <f>IF(ISBLANK($B786),"",MATCH($J786,SEFA!$K:$K,0))</f>
        <v/>
      </c>
      <c r="L786" s="105" t="str">
        <f>IF(ISBLANK($B786),"",MATCH($J786,'RECEIVED FROM NONSTATE'!$L:$L,0))</f>
        <v/>
      </c>
      <c r="M786" s="100" t="str">
        <f t="shared" si="51"/>
        <v/>
      </c>
    </row>
    <row r="787" spans="1:13">
      <c r="A787" s="118" t="str">
        <f t="shared" si="48"/>
        <v/>
      </c>
      <c r="B787" s="25"/>
      <c r="C787" s="105" t="str">
        <f>IF($B787&gt;0,VLOOKUP($B787,'ALN 070824'!$A:$C,2,FALSE),"")</f>
        <v/>
      </c>
      <c r="D787" s="24"/>
      <c r="E787" s="28"/>
      <c r="F787" s="26"/>
      <c r="G787" s="27"/>
      <c r="I787" s="100" t="str">
        <f t="shared" si="49"/>
        <v/>
      </c>
      <c r="J787" s="100" t="str">
        <f t="shared" si="50"/>
        <v/>
      </c>
      <c r="K787" s="105" t="str">
        <f>IF(ISBLANK($B787),"",MATCH($J787,SEFA!$K:$K,0))</f>
        <v/>
      </c>
      <c r="L787" s="105" t="str">
        <f>IF(ISBLANK($B787),"",MATCH($J787,'RECEIVED FROM NONSTATE'!$L:$L,0))</f>
        <v/>
      </c>
      <c r="M787" s="100" t="str">
        <f t="shared" si="51"/>
        <v/>
      </c>
    </row>
    <row r="788" spans="1:13">
      <c r="A788" s="118" t="str">
        <f t="shared" si="48"/>
        <v/>
      </c>
      <c r="B788" s="25"/>
      <c r="C788" s="105" t="str">
        <f>IF($B788&gt;0,VLOOKUP($B788,'ALN 070824'!$A:$C,2,FALSE),"")</f>
        <v/>
      </c>
      <c r="D788" s="24"/>
      <c r="E788" s="28"/>
      <c r="F788" s="26"/>
      <c r="G788" s="27"/>
      <c r="I788" s="100" t="str">
        <f t="shared" si="49"/>
        <v/>
      </c>
      <c r="J788" s="100" t="str">
        <f t="shared" si="50"/>
        <v/>
      </c>
      <c r="K788" s="105" t="str">
        <f>IF(ISBLANK($B788),"",MATCH($J788,SEFA!$K:$K,0))</f>
        <v/>
      </c>
      <c r="L788" s="105" t="str">
        <f>IF(ISBLANK($B788),"",MATCH($J788,'RECEIVED FROM NONSTATE'!$L:$L,0))</f>
        <v/>
      </c>
      <c r="M788" s="100" t="str">
        <f t="shared" si="51"/>
        <v/>
      </c>
    </row>
    <row r="789" spans="1:13">
      <c r="A789" s="118" t="str">
        <f t="shared" si="48"/>
        <v/>
      </c>
      <c r="B789" s="25"/>
      <c r="C789" s="105" t="str">
        <f>IF($B789&gt;0,VLOOKUP($B789,'ALN 070824'!$A:$C,2,FALSE),"")</f>
        <v/>
      </c>
      <c r="D789" s="24"/>
      <c r="E789" s="28"/>
      <c r="F789" s="26"/>
      <c r="G789" s="27"/>
      <c r="I789" s="100" t="str">
        <f t="shared" si="49"/>
        <v/>
      </c>
      <c r="J789" s="100" t="str">
        <f t="shared" si="50"/>
        <v/>
      </c>
      <c r="K789" s="105" t="str">
        <f>IF(ISBLANK($B789),"",MATCH($J789,SEFA!$K:$K,0))</f>
        <v/>
      </c>
      <c r="L789" s="105" t="str">
        <f>IF(ISBLANK($B789),"",MATCH($J789,'RECEIVED FROM NONSTATE'!$L:$L,0))</f>
        <v/>
      </c>
      <c r="M789" s="100" t="str">
        <f t="shared" si="51"/>
        <v/>
      </c>
    </row>
    <row r="790" spans="1:13">
      <c r="A790" s="118" t="str">
        <f t="shared" si="48"/>
        <v/>
      </c>
      <c r="B790" s="25"/>
      <c r="C790" s="105" t="str">
        <f>IF($B790&gt;0,VLOOKUP($B790,'ALN 070824'!$A:$C,2,FALSE),"")</f>
        <v/>
      </c>
      <c r="D790" s="24"/>
      <c r="E790" s="28"/>
      <c r="F790" s="26"/>
      <c r="G790" s="27"/>
      <c r="I790" s="100" t="str">
        <f t="shared" si="49"/>
        <v/>
      </c>
      <c r="J790" s="100" t="str">
        <f t="shared" si="50"/>
        <v/>
      </c>
      <c r="K790" s="105" t="str">
        <f>IF(ISBLANK($B790),"",MATCH($J790,SEFA!$K:$K,0))</f>
        <v/>
      </c>
      <c r="L790" s="105" t="str">
        <f>IF(ISBLANK($B790),"",MATCH($J790,'RECEIVED FROM NONSTATE'!$L:$L,0))</f>
        <v/>
      </c>
      <c r="M790" s="100" t="str">
        <f t="shared" si="51"/>
        <v/>
      </c>
    </row>
    <row r="791" spans="1:13">
      <c r="A791" s="118" t="str">
        <f t="shared" si="48"/>
        <v/>
      </c>
      <c r="B791" s="25"/>
      <c r="C791" s="105" t="str">
        <f>IF($B791&gt;0,VLOOKUP($B791,'ALN 070824'!$A:$C,2,FALSE),"")</f>
        <v/>
      </c>
      <c r="D791" s="24"/>
      <c r="E791" s="28"/>
      <c r="F791" s="26"/>
      <c r="G791" s="27"/>
      <c r="I791" s="100" t="str">
        <f t="shared" si="49"/>
        <v/>
      </c>
      <c r="J791" s="100" t="str">
        <f t="shared" si="50"/>
        <v/>
      </c>
      <c r="K791" s="105" t="str">
        <f>IF(ISBLANK($B791),"",MATCH($J791,SEFA!$K:$K,0))</f>
        <v/>
      </c>
      <c r="L791" s="105" t="str">
        <f>IF(ISBLANK($B791),"",MATCH($J791,'RECEIVED FROM NONSTATE'!$L:$L,0))</f>
        <v/>
      </c>
      <c r="M791" s="100" t="str">
        <f t="shared" si="51"/>
        <v/>
      </c>
    </row>
    <row r="792" spans="1:13">
      <c r="A792" s="118" t="str">
        <f t="shared" si="48"/>
        <v/>
      </c>
      <c r="B792" s="25"/>
      <c r="C792" s="105" t="str">
        <f>IF($B792&gt;0,VLOOKUP($B792,'ALN 070824'!$A:$C,2,FALSE),"")</f>
        <v/>
      </c>
      <c r="D792" s="24"/>
      <c r="E792" s="28"/>
      <c r="F792" s="26"/>
      <c r="G792" s="27"/>
      <c r="I792" s="100" t="str">
        <f t="shared" si="49"/>
        <v/>
      </c>
      <c r="J792" s="100" t="str">
        <f t="shared" si="50"/>
        <v/>
      </c>
      <c r="K792" s="105" t="str">
        <f>IF(ISBLANK($B792),"",MATCH($J792,SEFA!$K:$K,0))</f>
        <v/>
      </c>
      <c r="L792" s="105" t="str">
        <f>IF(ISBLANK($B792),"",MATCH($J792,'RECEIVED FROM NONSTATE'!$L:$L,0))</f>
        <v/>
      </c>
      <c r="M792" s="100" t="str">
        <f t="shared" si="51"/>
        <v/>
      </c>
    </row>
    <row r="793" spans="1:13">
      <c r="A793" s="118" t="str">
        <f t="shared" si="48"/>
        <v/>
      </c>
      <c r="B793" s="25"/>
      <c r="C793" s="105" t="str">
        <f>IF($B793&gt;0,VLOOKUP($B793,'ALN 070824'!$A:$C,2,FALSE),"")</f>
        <v/>
      </c>
      <c r="D793" s="24"/>
      <c r="E793" s="28"/>
      <c r="F793" s="26"/>
      <c r="G793" s="27"/>
      <c r="I793" s="100" t="str">
        <f t="shared" si="49"/>
        <v/>
      </c>
      <c r="J793" s="100" t="str">
        <f t="shared" si="50"/>
        <v/>
      </c>
      <c r="K793" s="105" t="str">
        <f>IF(ISBLANK($B793),"",MATCH($J793,SEFA!$K:$K,0))</f>
        <v/>
      </c>
      <c r="L793" s="105" t="str">
        <f>IF(ISBLANK($B793),"",MATCH($J793,'RECEIVED FROM NONSTATE'!$L:$L,0))</f>
        <v/>
      </c>
      <c r="M793" s="100" t="str">
        <f t="shared" si="51"/>
        <v/>
      </c>
    </row>
    <row r="794" spans="1:13">
      <c r="A794" s="118" t="str">
        <f t="shared" si="48"/>
        <v/>
      </c>
      <c r="B794" s="25"/>
      <c r="C794" s="105" t="str">
        <f>IF($B794&gt;0,VLOOKUP($B794,'ALN 070824'!$A:$C,2,FALSE),"")</f>
        <v/>
      </c>
      <c r="D794" s="24"/>
      <c r="E794" s="28"/>
      <c r="F794" s="26"/>
      <c r="G794" s="27"/>
      <c r="I794" s="100" t="str">
        <f t="shared" si="49"/>
        <v/>
      </c>
      <c r="J794" s="100" t="str">
        <f t="shared" si="50"/>
        <v/>
      </c>
      <c r="K794" s="105" t="str">
        <f>IF(ISBLANK($B794),"",MATCH($J794,SEFA!$K:$K,0))</f>
        <v/>
      </c>
      <c r="L794" s="105" t="str">
        <f>IF(ISBLANK($B794),"",MATCH($J794,'RECEIVED FROM NONSTATE'!$L:$L,0))</f>
        <v/>
      </c>
      <c r="M794" s="100" t="str">
        <f t="shared" si="51"/>
        <v/>
      </c>
    </row>
    <row r="795" spans="1:13">
      <c r="A795" s="118" t="str">
        <f t="shared" si="48"/>
        <v/>
      </c>
      <c r="B795" s="25"/>
      <c r="C795" s="105" t="str">
        <f>IF($B795&gt;0,VLOOKUP($B795,'ALN 070824'!$A:$C,2,FALSE),"")</f>
        <v/>
      </c>
      <c r="D795" s="24"/>
      <c r="E795" s="28"/>
      <c r="F795" s="26"/>
      <c r="G795" s="27"/>
      <c r="I795" s="100" t="str">
        <f t="shared" si="49"/>
        <v/>
      </c>
      <c r="J795" s="100" t="str">
        <f t="shared" si="50"/>
        <v/>
      </c>
      <c r="K795" s="105" t="str">
        <f>IF(ISBLANK($B795),"",MATCH($J795,SEFA!$K:$K,0))</f>
        <v/>
      </c>
      <c r="L795" s="105" t="str">
        <f>IF(ISBLANK($B795),"",MATCH($J795,'RECEIVED FROM NONSTATE'!$L:$L,0))</f>
        <v/>
      </c>
      <c r="M795" s="100" t="str">
        <f t="shared" si="51"/>
        <v/>
      </c>
    </row>
    <row r="796" spans="1:13">
      <c r="A796" s="118" t="str">
        <f t="shared" si="48"/>
        <v/>
      </c>
      <c r="B796" s="25"/>
      <c r="C796" s="105" t="str">
        <f>IF($B796&gt;0,VLOOKUP($B796,'ALN 070824'!$A:$C,2,FALSE),"")</f>
        <v/>
      </c>
      <c r="D796" s="24"/>
      <c r="E796" s="28"/>
      <c r="F796" s="26"/>
      <c r="G796" s="27"/>
      <c r="I796" s="100" t="str">
        <f t="shared" si="49"/>
        <v/>
      </c>
      <c r="J796" s="100" t="str">
        <f t="shared" si="50"/>
        <v/>
      </c>
      <c r="K796" s="105" t="str">
        <f>IF(ISBLANK($B796),"",MATCH($J796,SEFA!$K:$K,0))</f>
        <v/>
      </c>
      <c r="L796" s="105" t="str">
        <f>IF(ISBLANK($B796),"",MATCH($J796,'RECEIVED FROM NONSTATE'!$L:$L,0))</f>
        <v/>
      </c>
      <c r="M796" s="100" t="str">
        <f t="shared" si="51"/>
        <v/>
      </c>
    </row>
    <row r="797" spans="1:13">
      <c r="A797" s="118" t="str">
        <f t="shared" si="48"/>
        <v/>
      </c>
      <c r="B797" s="25"/>
      <c r="C797" s="105" t="str">
        <f>IF($B797&gt;0,VLOOKUP($B797,'ALN 070824'!$A:$C,2,FALSE),"")</f>
        <v/>
      </c>
      <c r="D797" s="24"/>
      <c r="E797" s="28"/>
      <c r="F797" s="26"/>
      <c r="G797" s="27"/>
      <c r="I797" s="100" t="str">
        <f t="shared" si="49"/>
        <v/>
      </c>
      <c r="J797" s="100" t="str">
        <f t="shared" si="50"/>
        <v/>
      </c>
      <c r="K797" s="105" t="str">
        <f>IF(ISBLANK($B797),"",MATCH($J797,SEFA!$K:$K,0))</f>
        <v/>
      </c>
      <c r="L797" s="105" t="str">
        <f>IF(ISBLANK($B797),"",MATCH($J797,'RECEIVED FROM NONSTATE'!$L:$L,0))</f>
        <v/>
      </c>
      <c r="M797" s="100" t="str">
        <f t="shared" si="51"/>
        <v/>
      </c>
    </row>
    <row r="798" spans="1:13">
      <c r="A798" s="118" t="str">
        <f t="shared" si="48"/>
        <v/>
      </c>
      <c r="B798" s="25"/>
      <c r="C798" s="105" t="str">
        <f>IF($B798&gt;0,VLOOKUP($B798,'ALN 070824'!$A:$C,2,FALSE),"")</f>
        <v/>
      </c>
      <c r="D798" s="24"/>
      <c r="E798" s="28"/>
      <c r="F798" s="26"/>
      <c r="G798" s="27"/>
      <c r="I798" s="100" t="str">
        <f t="shared" si="49"/>
        <v/>
      </c>
      <c r="J798" s="100" t="str">
        <f t="shared" si="50"/>
        <v/>
      </c>
      <c r="K798" s="105" t="str">
        <f>IF(ISBLANK($B798),"",MATCH($J798,SEFA!$K:$K,0))</f>
        <v/>
      </c>
      <c r="L798" s="105" t="str">
        <f>IF(ISBLANK($B798),"",MATCH($J798,'RECEIVED FROM NONSTATE'!$L:$L,0))</f>
        <v/>
      </c>
      <c r="M798" s="100" t="str">
        <f t="shared" si="51"/>
        <v/>
      </c>
    </row>
    <row r="799" spans="1:13">
      <c r="A799" s="118" t="str">
        <f t="shared" si="48"/>
        <v/>
      </c>
      <c r="B799" s="25"/>
      <c r="C799" s="105" t="str">
        <f>IF($B799&gt;0,VLOOKUP($B799,'ALN 070824'!$A:$C,2,FALSE),"")</f>
        <v/>
      </c>
      <c r="D799" s="24"/>
      <c r="E799" s="28"/>
      <c r="F799" s="26"/>
      <c r="G799" s="27"/>
      <c r="I799" s="100" t="str">
        <f t="shared" si="49"/>
        <v/>
      </c>
      <c r="J799" s="100" t="str">
        <f t="shared" si="50"/>
        <v/>
      </c>
      <c r="K799" s="105" t="str">
        <f>IF(ISBLANK($B799),"",MATCH($J799,SEFA!$K:$K,0))</f>
        <v/>
      </c>
      <c r="L799" s="105" t="str">
        <f>IF(ISBLANK($B799),"",MATCH($J799,'RECEIVED FROM NONSTATE'!$L:$L,0))</f>
        <v/>
      </c>
      <c r="M799" s="100" t="str">
        <f t="shared" si="51"/>
        <v/>
      </c>
    </row>
    <row r="800" spans="1:13">
      <c r="A800" s="118" t="str">
        <f t="shared" si="48"/>
        <v/>
      </c>
      <c r="B800" s="25"/>
      <c r="C800" s="105" t="str">
        <f>IF($B800&gt;0,VLOOKUP($B800,'ALN 070824'!$A:$C,2,FALSE),"")</f>
        <v/>
      </c>
      <c r="D800" s="24"/>
      <c r="E800" s="28"/>
      <c r="F800" s="26"/>
      <c r="G800" s="27"/>
      <c r="I800" s="100" t="str">
        <f t="shared" si="49"/>
        <v/>
      </c>
      <c r="J800" s="100" t="str">
        <f t="shared" si="50"/>
        <v/>
      </c>
      <c r="K800" s="105" t="str">
        <f>IF(ISBLANK($B800),"",MATCH($J800,SEFA!$K:$K,0))</f>
        <v/>
      </c>
      <c r="L800" s="105" t="str">
        <f>IF(ISBLANK($B800),"",MATCH($J800,'RECEIVED FROM NONSTATE'!$L:$L,0))</f>
        <v/>
      </c>
      <c r="M800" s="100" t="str">
        <f t="shared" si="51"/>
        <v/>
      </c>
    </row>
    <row r="801" spans="1:13">
      <c r="A801" s="118" t="str">
        <f t="shared" si="48"/>
        <v/>
      </c>
      <c r="B801" s="25"/>
      <c r="C801" s="105" t="str">
        <f>IF($B801&gt;0,VLOOKUP($B801,'ALN 070824'!$A:$C,2,FALSE),"")</f>
        <v/>
      </c>
      <c r="D801" s="24"/>
      <c r="E801" s="28"/>
      <c r="F801" s="26"/>
      <c r="G801" s="27"/>
      <c r="I801" s="100" t="str">
        <f t="shared" si="49"/>
        <v/>
      </c>
      <c r="J801" s="100" t="str">
        <f t="shared" si="50"/>
        <v/>
      </c>
      <c r="K801" s="105" t="str">
        <f>IF(ISBLANK($B801),"",MATCH($J801,SEFA!$K:$K,0))</f>
        <v/>
      </c>
      <c r="L801" s="105" t="str">
        <f>IF(ISBLANK($B801),"",MATCH($J801,'RECEIVED FROM NONSTATE'!$L:$L,0))</f>
        <v/>
      </c>
      <c r="M801" s="100" t="str">
        <f t="shared" si="51"/>
        <v/>
      </c>
    </row>
    <row r="802" spans="1:13">
      <c r="A802" s="118" t="str">
        <f t="shared" si="48"/>
        <v/>
      </c>
      <c r="B802" s="25"/>
      <c r="C802" s="105" t="str">
        <f>IF($B802&gt;0,VLOOKUP($B802,'ALN 070824'!$A:$C,2,FALSE),"")</f>
        <v/>
      </c>
      <c r="D802" s="24"/>
      <c r="E802" s="28"/>
      <c r="F802" s="26"/>
      <c r="G802" s="27"/>
      <c r="I802" s="100" t="str">
        <f t="shared" si="49"/>
        <v/>
      </c>
      <c r="J802" s="100" t="str">
        <f t="shared" si="50"/>
        <v/>
      </c>
      <c r="K802" s="105" t="str">
        <f>IF(ISBLANK($B802),"",MATCH($J802,SEFA!$K:$K,0))</f>
        <v/>
      </c>
      <c r="L802" s="105" t="str">
        <f>IF(ISBLANK($B802),"",MATCH($J802,'RECEIVED FROM NONSTATE'!$L:$L,0))</f>
        <v/>
      </c>
      <c r="M802" s="100" t="str">
        <f t="shared" si="51"/>
        <v/>
      </c>
    </row>
    <row r="803" spans="1:13">
      <c r="A803" s="118" t="str">
        <f t="shared" si="48"/>
        <v/>
      </c>
      <c r="B803" s="25"/>
      <c r="C803" s="105" t="str">
        <f>IF($B803&gt;0,VLOOKUP($B803,'ALN 070824'!$A:$C,2,FALSE),"")</f>
        <v/>
      </c>
      <c r="D803" s="24"/>
      <c r="E803" s="28"/>
      <c r="F803" s="26"/>
      <c r="G803" s="27"/>
      <c r="I803" s="100" t="str">
        <f t="shared" si="49"/>
        <v/>
      </c>
      <c r="J803" s="100" t="str">
        <f t="shared" si="50"/>
        <v/>
      </c>
      <c r="K803" s="105" t="str">
        <f>IF(ISBLANK($B803),"",MATCH($J803,SEFA!$K:$K,0))</f>
        <v/>
      </c>
      <c r="L803" s="105" t="str">
        <f>IF(ISBLANK($B803),"",MATCH($J803,'RECEIVED FROM NONSTATE'!$L:$L,0))</f>
        <v/>
      </c>
      <c r="M803" s="100" t="str">
        <f t="shared" si="51"/>
        <v/>
      </c>
    </row>
    <row r="804" spans="1:13">
      <c r="A804" s="118" t="str">
        <f t="shared" si="48"/>
        <v/>
      </c>
      <c r="B804" s="25"/>
      <c r="C804" s="105" t="str">
        <f>IF($B804&gt;0,VLOOKUP($B804,'ALN 070824'!$A:$C,2,FALSE),"")</f>
        <v/>
      </c>
      <c r="D804" s="24"/>
      <c r="E804" s="28"/>
      <c r="F804" s="26"/>
      <c r="G804" s="27"/>
      <c r="I804" s="100" t="str">
        <f t="shared" si="49"/>
        <v/>
      </c>
      <c r="J804" s="100" t="str">
        <f t="shared" si="50"/>
        <v/>
      </c>
      <c r="K804" s="105" t="str">
        <f>IF(ISBLANK($B804),"",MATCH($J804,SEFA!$K:$K,0))</f>
        <v/>
      </c>
      <c r="L804" s="105" t="str">
        <f>IF(ISBLANK($B804),"",MATCH($J804,'RECEIVED FROM NONSTATE'!$L:$L,0))</f>
        <v/>
      </c>
      <c r="M804" s="100" t="str">
        <f t="shared" si="51"/>
        <v/>
      </c>
    </row>
    <row r="805" spans="1:13">
      <c r="A805" s="118" t="str">
        <f t="shared" si="48"/>
        <v/>
      </c>
      <c r="B805" s="25"/>
      <c r="C805" s="105" t="str">
        <f>IF($B805&gt;0,VLOOKUP($B805,'ALN 070824'!$A:$C,2,FALSE),"")</f>
        <v/>
      </c>
      <c r="D805" s="24"/>
      <c r="E805" s="28"/>
      <c r="F805" s="26"/>
      <c r="G805" s="27"/>
      <c r="I805" s="100" t="str">
        <f t="shared" si="49"/>
        <v/>
      </c>
      <c r="J805" s="100" t="str">
        <f t="shared" si="50"/>
        <v/>
      </c>
      <c r="K805" s="105" t="str">
        <f>IF(ISBLANK($B805),"",MATCH($J805,SEFA!$K:$K,0))</f>
        <v/>
      </c>
      <c r="L805" s="105" t="str">
        <f>IF(ISBLANK($B805),"",MATCH($J805,'RECEIVED FROM NONSTATE'!$L:$L,0))</f>
        <v/>
      </c>
      <c r="M805" s="100" t="str">
        <f t="shared" si="51"/>
        <v/>
      </c>
    </row>
    <row r="806" spans="1:13">
      <c r="A806" s="118" t="str">
        <f t="shared" si="48"/>
        <v/>
      </c>
      <c r="B806" s="25"/>
      <c r="C806" s="105" t="str">
        <f>IF($B806&gt;0,VLOOKUP($B806,'ALN 070824'!$A:$C,2,FALSE),"")</f>
        <v/>
      </c>
      <c r="D806" s="24"/>
      <c r="E806" s="28"/>
      <c r="F806" s="26"/>
      <c r="G806" s="27"/>
      <c r="I806" s="100" t="str">
        <f t="shared" si="49"/>
        <v/>
      </c>
      <c r="J806" s="100" t="str">
        <f t="shared" si="50"/>
        <v/>
      </c>
      <c r="K806" s="105" t="str">
        <f>IF(ISBLANK($B806),"",MATCH($J806,SEFA!$K:$K,0))</f>
        <v/>
      </c>
      <c r="L806" s="105" t="str">
        <f>IF(ISBLANK($B806),"",MATCH($J806,'RECEIVED FROM NONSTATE'!$L:$L,0))</f>
        <v/>
      </c>
      <c r="M806" s="100" t="str">
        <f t="shared" si="51"/>
        <v/>
      </c>
    </row>
    <row r="807" spans="1:13">
      <c r="A807" s="118" t="str">
        <f t="shared" si="48"/>
        <v/>
      </c>
      <c r="B807" s="25"/>
      <c r="C807" s="105" t="str">
        <f>IF($B807&gt;0,VLOOKUP($B807,'ALN 070824'!$A:$C,2,FALSE),"")</f>
        <v/>
      </c>
      <c r="D807" s="24"/>
      <c r="E807" s="28"/>
      <c r="F807" s="26"/>
      <c r="G807" s="27"/>
      <c r="I807" s="100" t="str">
        <f t="shared" si="49"/>
        <v/>
      </c>
      <c r="J807" s="100" t="str">
        <f t="shared" si="50"/>
        <v/>
      </c>
      <c r="K807" s="105" t="str">
        <f>IF(ISBLANK($B807),"",MATCH($J807,SEFA!$K:$K,0))</f>
        <v/>
      </c>
      <c r="L807" s="105" t="str">
        <f>IF(ISBLANK($B807),"",MATCH($J807,'RECEIVED FROM NONSTATE'!$L:$L,0))</f>
        <v/>
      </c>
      <c r="M807" s="100" t="str">
        <f t="shared" si="51"/>
        <v/>
      </c>
    </row>
    <row r="808" spans="1:13">
      <c r="A808" s="118" t="str">
        <f t="shared" si="48"/>
        <v/>
      </c>
      <c r="B808" s="25"/>
      <c r="C808" s="105" t="str">
        <f>IF($B808&gt;0,VLOOKUP($B808,'ALN 070824'!$A:$C,2,FALSE),"")</f>
        <v/>
      </c>
      <c r="D808" s="24"/>
      <c r="E808" s="28"/>
      <c r="F808" s="26"/>
      <c r="G808" s="27"/>
      <c r="I808" s="100" t="str">
        <f t="shared" si="49"/>
        <v/>
      </c>
      <c r="J808" s="100" t="str">
        <f t="shared" si="50"/>
        <v/>
      </c>
      <c r="K808" s="105" t="str">
        <f>IF(ISBLANK($B808),"",MATCH($J808,SEFA!$K:$K,0))</f>
        <v/>
      </c>
      <c r="L808" s="105" t="str">
        <f>IF(ISBLANK($B808),"",MATCH($J808,'RECEIVED FROM NONSTATE'!$L:$L,0))</f>
        <v/>
      </c>
      <c r="M808" s="100" t="str">
        <f t="shared" si="51"/>
        <v/>
      </c>
    </row>
    <row r="809" spans="1:13">
      <c r="A809" s="118" t="str">
        <f t="shared" si="48"/>
        <v/>
      </c>
      <c r="B809" s="25"/>
      <c r="C809" s="105" t="str">
        <f>IF($B809&gt;0,VLOOKUP($B809,'ALN 070824'!$A:$C,2,FALSE),"")</f>
        <v/>
      </c>
      <c r="D809" s="24"/>
      <c r="E809" s="28"/>
      <c r="F809" s="26"/>
      <c r="G809" s="27"/>
      <c r="I809" s="100" t="str">
        <f t="shared" si="49"/>
        <v/>
      </c>
      <c r="J809" s="100" t="str">
        <f t="shared" si="50"/>
        <v/>
      </c>
      <c r="K809" s="105" t="str">
        <f>IF(ISBLANK($B809),"",MATCH($J809,SEFA!$K:$K,0))</f>
        <v/>
      </c>
      <c r="L809" s="105" t="str">
        <f>IF(ISBLANK($B809),"",MATCH($J809,'RECEIVED FROM NONSTATE'!$L:$L,0))</f>
        <v/>
      </c>
      <c r="M809" s="100" t="str">
        <f t="shared" si="51"/>
        <v/>
      </c>
    </row>
    <row r="810" spans="1:13">
      <c r="A810" s="118" t="str">
        <f t="shared" si="48"/>
        <v/>
      </c>
      <c r="B810" s="25"/>
      <c r="C810" s="105" t="str">
        <f>IF($B810&gt;0,VLOOKUP($B810,'ALN 070824'!$A:$C,2,FALSE),"")</f>
        <v/>
      </c>
      <c r="D810" s="24"/>
      <c r="E810" s="28"/>
      <c r="F810" s="26"/>
      <c r="G810" s="27"/>
      <c r="I810" s="100" t="str">
        <f t="shared" si="49"/>
        <v/>
      </c>
      <c r="J810" s="100" t="str">
        <f t="shared" si="50"/>
        <v/>
      </c>
      <c r="K810" s="105" t="str">
        <f>IF(ISBLANK($B810),"",MATCH($J810,SEFA!$K:$K,0))</f>
        <v/>
      </c>
      <c r="L810" s="105" t="str">
        <f>IF(ISBLANK($B810),"",MATCH($J810,'RECEIVED FROM NONSTATE'!$L:$L,0))</f>
        <v/>
      </c>
      <c r="M810" s="100" t="str">
        <f t="shared" si="51"/>
        <v/>
      </c>
    </row>
    <row r="811" spans="1:13">
      <c r="A811" s="118" t="str">
        <f t="shared" si="48"/>
        <v/>
      </c>
      <c r="B811" s="25"/>
      <c r="C811" s="105" t="str">
        <f>IF($B811&gt;0,VLOOKUP($B811,'ALN 070824'!$A:$C,2,FALSE),"")</f>
        <v/>
      </c>
      <c r="D811" s="24"/>
      <c r="E811" s="28"/>
      <c r="F811" s="26"/>
      <c r="G811" s="27"/>
      <c r="I811" s="100" t="str">
        <f t="shared" si="49"/>
        <v/>
      </c>
      <c r="J811" s="100" t="str">
        <f t="shared" si="50"/>
        <v/>
      </c>
      <c r="K811" s="105" t="str">
        <f>IF(ISBLANK($B811),"",MATCH($J811,SEFA!$K:$K,0))</f>
        <v/>
      </c>
      <c r="L811" s="105" t="str">
        <f>IF(ISBLANK($B811),"",MATCH($J811,'RECEIVED FROM NONSTATE'!$L:$L,0))</f>
        <v/>
      </c>
      <c r="M811" s="100" t="str">
        <f t="shared" si="51"/>
        <v/>
      </c>
    </row>
    <row r="812" spans="1:13">
      <c r="A812" s="118" t="str">
        <f t="shared" si="48"/>
        <v/>
      </c>
      <c r="B812" s="25"/>
      <c r="C812" s="105" t="str">
        <f>IF($B812&gt;0,VLOOKUP($B812,'ALN 070824'!$A:$C,2,FALSE),"")</f>
        <v/>
      </c>
      <c r="D812" s="24"/>
      <c r="E812" s="28"/>
      <c r="F812" s="26"/>
      <c r="G812" s="27"/>
      <c r="I812" s="100" t="str">
        <f t="shared" si="49"/>
        <v/>
      </c>
      <c r="J812" s="100" t="str">
        <f t="shared" si="50"/>
        <v/>
      </c>
      <c r="K812" s="105" t="str">
        <f>IF(ISBLANK($B812),"",MATCH($J812,SEFA!$K:$K,0))</f>
        <v/>
      </c>
      <c r="L812" s="105" t="str">
        <f>IF(ISBLANK($B812),"",MATCH($J812,'RECEIVED FROM NONSTATE'!$L:$L,0))</f>
        <v/>
      </c>
      <c r="M812" s="100" t="str">
        <f t="shared" si="51"/>
        <v/>
      </c>
    </row>
    <row r="813" spans="1:13">
      <c r="A813" s="118" t="str">
        <f t="shared" si="48"/>
        <v/>
      </c>
      <c r="B813" s="25"/>
      <c r="C813" s="105" t="str">
        <f>IF($B813&gt;0,VLOOKUP($B813,'ALN 070824'!$A:$C,2,FALSE),"")</f>
        <v/>
      </c>
      <c r="D813" s="24"/>
      <c r="E813" s="28"/>
      <c r="F813" s="26"/>
      <c r="G813" s="27"/>
      <c r="I813" s="100" t="str">
        <f t="shared" si="49"/>
        <v/>
      </c>
      <c r="J813" s="100" t="str">
        <f t="shared" si="50"/>
        <v/>
      </c>
      <c r="K813" s="105" t="str">
        <f>IF(ISBLANK($B813),"",MATCH($J813,SEFA!$K:$K,0))</f>
        <v/>
      </c>
      <c r="L813" s="105" t="str">
        <f>IF(ISBLANK($B813),"",MATCH($J813,'RECEIVED FROM NONSTATE'!$L:$L,0))</f>
        <v/>
      </c>
      <c r="M813" s="100" t="str">
        <f t="shared" si="51"/>
        <v/>
      </c>
    </row>
    <row r="814" spans="1:13">
      <c r="A814" s="118" t="str">
        <f t="shared" si="48"/>
        <v/>
      </c>
      <c r="B814" s="25"/>
      <c r="C814" s="105" t="str">
        <f>IF($B814&gt;0,VLOOKUP($B814,'ALN 070824'!$A:$C,2,FALSE),"")</f>
        <v/>
      </c>
      <c r="D814" s="24"/>
      <c r="E814" s="28"/>
      <c r="F814" s="26"/>
      <c r="G814" s="27"/>
      <c r="I814" s="100" t="str">
        <f t="shared" si="49"/>
        <v/>
      </c>
      <c r="J814" s="100" t="str">
        <f t="shared" si="50"/>
        <v/>
      </c>
      <c r="K814" s="105" t="str">
        <f>IF(ISBLANK($B814),"",MATCH($J814,SEFA!$K:$K,0))</f>
        <v/>
      </c>
      <c r="L814" s="105" t="str">
        <f>IF(ISBLANK($B814),"",MATCH($J814,'RECEIVED FROM NONSTATE'!$L:$L,0))</f>
        <v/>
      </c>
      <c r="M814" s="100" t="str">
        <f t="shared" si="51"/>
        <v/>
      </c>
    </row>
    <row r="815" spans="1:13">
      <c r="A815" s="118" t="str">
        <f t="shared" si="48"/>
        <v/>
      </c>
      <c r="B815" s="25"/>
      <c r="C815" s="105" t="str">
        <f>IF($B815&gt;0,VLOOKUP($B815,'ALN 070824'!$A:$C,2,FALSE),"")</f>
        <v/>
      </c>
      <c r="D815" s="24"/>
      <c r="E815" s="28"/>
      <c r="F815" s="26"/>
      <c r="G815" s="27"/>
      <c r="I815" s="100" t="str">
        <f t="shared" si="49"/>
        <v/>
      </c>
      <c r="J815" s="100" t="str">
        <f t="shared" si="50"/>
        <v/>
      </c>
      <c r="K815" s="105" t="str">
        <f>IF(ISBLANK($B815),"",MATCH($J815,SEFA!$K:$K,0))</f>
        <v/>
      </c>
      <c r="L815" s="105" t="str">
        <f>IF(ISBLANK($B815),"",MATCH($J815,'RECEIVED FROM NONSTATE'!$L:$L,0))</f>
        <v/>
      </c>
      <c r="M815" s="100" t="str">
        <f t="shared" si="51"/>
        <v/>
      </c>
    </row>
    <row r="816" spans="1:13">
      <c r="A816" s="118" t="str">
        <f t="shared" si="48"/>
        <v/>
      </c>
      <c r="B816" s="25"/>
      <c r="C816" s="105" t="str">
        <f>IF($B816&gt;0,VLOOKUP($B816,'ALN 070824'!$A:$C,2,FALSE),"")</f>
        <v/>
      </c>
      <c r="D816" s="24"/>
      <c r="E816" s="28"/>
      <c r="F816" s="26"/>
      <c r="G816" s="27"/>
      <c r="I816" s="100" t="str">
        <f t="shared" si="49"/>
        <v/>
      </c>
      <c r="J816" s="100" t="str">
        <f t="shared" si="50"/>
        <v/>
      </c>
      <c r="K816" s="105" t="str">
        <f>IF(ISBLANK($B816),"",MATCH($J816,SEFA!$K:$K,0))</f>
        <v/>
      </c>
      <c r="L816" s="105" t="str">
        <f>IF(ISBLANK($B816),"",MATCH($J816,'RECEIVED FROM NONSTATE'!$L:$L,0))</f>
        <v/>
      </c>
      <c r="M816" s="100" t="str">
        <f t="shared" si="51"/>
        <v/>
      </c>
    </row>
    <row r="817" spans="1:13">
      <c r="A817" s="118" t="str">
        <f t="shared" si="48"/>
        <v/>
      </c>
      <c r="B817" s="25"/>
      <c r="C817" s="105" t="str">
        <f>IF($B817&gt;0,VLOOKUP($B817,'ALN 070824'!$A:$C,2,FALSE),"")</f>
        <v/>
      </c>
      <c r="D817" s="24"/>
      <c r="E817" s="28"/>
      <c r="F817" s="26"/>
      <c r="G817" s="27"/>
      <c r="I817" s="100" t="str">
        <f t="shared" si="49"/>
        <v/>
      </c>
      <c r="J817" s="100" t="str">
        <f t="shared" si="50"/>
        <v/>
      </c>
      <c r="K817" s="105" t="str">
        <f>IF(ISBLANK($B817),"",MATCH($J817,SEFA!$K:$K,0))</f>
        <v/>
      </c>
      <c r="L817" s="105" t="str">
        <f>IF(ISBLANK($B817),"",MATCH($J817,'RECEIVED FROM NONSTATE'!$L:$L,0))</f>
        <v/>
      </c>
      <c r="M817" s="100" t="str">
        <f t="shared" si="51"/>
        <v/>
      </c>
    </row>
    <row r="818" spans="1:13">
      <c r="A818" s="118" t="str">
        <f t="shared" si="48"/>
        <v/>
      </c>
      <c r="B818" s="25"/>
      <c r="C818" s="105" t="str">
        <f>IF($B818&gt;0,VLOOKUP($B818,'ALN 070824'!$A:$C,2,FALSE),"")</f>
        <v/>
      </c>
      <c r="D818" s="24"/>
      <c r="E818" s="28"/>
      <c r="F818" s="26"/>
      <c r="G818" s="27"/>
      <c r="I818" s="100" t="str">
        <f t="shared" si="49"/>
        <v/>
      </c>
      <c r="J818" s="100" t="str">
        <f t="shared" si="50"/>
        <v/>
      </c>
      <c r="K818" s="105" t="str">
        <f>IF(ISBLANK($B818),"",MATCH($J818,SEFA!$K:$K,0))</f>
        <v/>
      </c>
      <c r="L818" s="105" t="str">
        <f>IF(ISBLANK($B818),"",MATCH($J818,'RECEIVED FROM NONSTATE'!$L:$L,0))</f>
        <v/>
      </c>
      <c r="M818" s="100" t="str">
        <f t="shared" si="51"/>
        <v/>
      </c>
    </row>
    <row r="819" spans="1:13">
      <c r="A819" s="118" t="str">
        <f t="shared" si="48"/>
        <v/>
      </c>
      <c r="B819" s="25"/>
      <c r="C819" s="105" t="str">
        <f>IF($B819&gt;0,VLOOKUP($B819,'ALN 070824'!$A:$C,2,FALSE),"")</f>
        <v/>
      </c>
      <c r="D819" s="24"/>
      <c r="E819" s="28"/>
      <c r="F819" s="26"/>
      <c r="G819" s="27"/>
      <c r="I819" s="100" t="str">
        <f t="shared" si="49"/>
        <v/>
      </c>
      <c r="J819" s="100" t="str">
        <f t="shared" si="50"/>
        <v/>
      </c>
      <c r="K819" s="105" t="str">
        <f>IF(ISBLANK($B819),"",MATCH($J819,SEFA!$K:$K,0))</f>
        <v/>
      </c>
      <c r="L819" s="105" t="str">
        <f>IF(ISBLANK($B819),"",MATCH($J819,'RECEIVED FROM NONSTATE'!$L:$L,0))</f>
        <v/>
      </c>
      <c r="M819" s="100" t="str">
        <f t="shared" si="51"/>
        <v/>
      </c>
    </row>
    <row r="820" spans="1:13">
      <c r="A820" s="118" t="str">
        <f t="shared" si="48"/>
        <v/>
      </c>
      <c r="B820" s="25"/>
      <c r="C820" s="105" t="str">
        <f>IF($B820&gt;0,VLOOKUP($B820,'ALN 070824'!$A:$C,2,FALSE),"")</f>
        <v/>
      </c>
      <c r="D820" s="24"/>
      <c r="E820" s="28"/>
      <c r="F820" s="26"/>
      <c r="G820" s="27"/>
      <c r="I820" s="100" t="str">
        <f t="shared" si="49"/>
        <v/>
      </c>
      <c r="J820" s="100" t="str">
        <f t="shared" si="50"/>
        <v/>
      </c>
      <c r="K820" s="105" t="str">
        <f>IF(ISBLANK($B820),"",MATCH($J820,SEFA!$K:$K,0))</f>
        <v/>
      </c>
      <c r="L820" s="105" t="str">
        <f>IF(ISBLANK($B820),"",MATCH($J820,'RECEIVED FROM NONSTATE'!$L:$L,0))</f>
        <v/>
      </c>
      <c r="M820" s="100" t="str">
        <f t="shared" si="51"/>
        <v/>
      </c>
    </row>
    <row r="821" spans="1:13">
      <c r="A821" s="118" t="str">
        <f t="shared" si="48"/>
        <v/>
      </c>
      <c r="B821" s="25"/>
      <c r="C821" s="105" t="str">
        <f>IF($B821&gt;0,VLOOKUP($B821,'ALN 070824'!$A:$C,2,FALSE),"")</f>
        <v/>
      </c>
      <c r="D821" s="24"/>
      <c r="E821" s="28"/>
      <c r="F821" s="26"/>
      <c r="G821" s="27"/>
      <c r="I821" s="100" t="str">
        <f t="shared" si="49"/>
        <v/>
      </c>
      <c r="J821" s="100" t="str">
        <f t="shared" si="50"/>
        <v/>
      </c>
      <c r="K821" s="105" t="str">
        <f>IF(ISBLANK($B821),"",MATCH($J821,SEFA!$K:$K,0))</f>
        <v/>
      </c>
      <c r="L821" s="105" t="str">
        <f>IF(ISBLANK($B821),"",MATCH($J821,'RECEIVED FROM NONSTATE'!$L:$L,0))</f>
        <v/>
      </c>
      <c r="M821" s="100" t="str">
        <f t="shared" si="51"/>
        <v/>
      </c>
    </row>
    <row r="822" spans="1:13">
      <c r="A822" s="118" t="str">
        <f t="shared" si="48"/>
        <v/>
      </c>
      <c r="B822" s="25"/>
      <c r="C822" s="105" t="str">
        <f>IF($B822&gt;0,VLOOKUP($B822,'ALN 070824'!$A:$C,2,FALSE),"")</f>
        <v/>
      </c>
      <c r="D822" s="24"/>
      <c r="E822" s="28"/>
      <c r="F822" s="26"/>
      <c r="G822" s="27"/>
      <c r="I822" s="100" t="str">
        <f t="shared" si="49"/>
        <v/>
      </c>
      <c r="J822" s="100" t="str">
        <f t="shared" si="50"/>
        <v/>
      </c>
      <c r="K822" s="105" t="str">
        <f>IF(ISBLANK($B822),"",MATCH($J822,SEFA!$K:$K,0))</f>
        <v/>
      </c>
      <c r="L822" s="105" t="str">
        <f>IF(ISBLANK($B822),"",MATCH($J822,'RECEIVED FROM NONSTATE'!$L:$L,0))</f>
        <v/>
      </c>
      <c r="M822" s="100" t="str">
        <f t="shared" si="51"/>
        <v/>
      </c>
    </row>
    <row r="823" spans="1:13">
      <c r="A823" s="118" t="str">
        <f t="shared" si="48"/>
        <v/>
      </c>
      <c r="B823" s="25"/>
      <c r="C823" s="105" t="str">
        <f>IF($B823&gt;0,VLOOKUP($B823,'ALN 070824'!$A:$C,2,FALSE),"")</f>
        <v/>
      </c>
      <c r="D823" s="24"/>
      <c r="E823" s="28"/>
      <c r="F823" s="26"/>
      <c r="G823" s="27"/>
      <c r="I823" s="100" t="str">
        <f t="shared" si="49"/>
        <v/>
      </c>
      <c r="J823" s="100" t="str">
        <f t="shared" si="50"/>
        <v/>
      </c>
      <c r="K823" s="105" t="str">
        <f>IF(ISBLANK($B823),"",MATCH($J823,SEFA!$K:$K,0))</f>
        <v/>
      </c>
      <c r="L823" s="105" t="str">
        <f>IF(ISBLANK($B823),"",MATCH($J823,'RECEIVED FROM NONSTATE'!$L:$L,0))</f>
        <v/>
      </c>
      <c r="M823" s="100" t="str">
        <f t="shared" si="51"/>
        <v/>
      </c>
    </row>
    <row r="824" spans="1:13">
      <c r="A824" s="118" t="str">
        <f t="shared" si="48"/>
        <v/>
      </c>
      <c r="B824" s="25"/>
      <c r="C824" s="105" t="str">
        <f>IF($B824&gt;0,VLOOKUP($B824,'ALN 070824'!$A:$C,2,FALSE),"")</f>
        <v/>
      </c>
      <c r="D824" s="24"/>
      <c r="E824" s="28"/>
      <c r="F824" s="26"/>
      <c r="G824" s="27"/>
      <c r="I824" s="100" t="str">
        <f t="shared" si="49"/>
        <v/>
      </c>
      <c r="J824" s="100" t="str">
        <f t="shared" si="50"/>
        <v/>
      </c>
      <c r="K824" s="105" t="str">
        <f>IF(ISBLANK($B824),"",MATCH($J824,SEFA!$K:$K,0))</f>
        <v/>
      </c>
      <c r="L824" s="105" t="str">
        <f>IF(ISBLANK($B824),"",MATCH($J824,'RECEIVED FROM NONSTATE'!$L:$L,0))</f>
        <v/>
      </c>
      <c r="M824" s="100" t="str">
        <f t="shared" si="51"/>
        <v/>
      </c>
    </row>
    <row r="825" spans="1:13">
      <c r="A825" s="118" t="str">
        <f t="shared" si="48"/>
        <v/>
      </c>
      <c r="B825" s="25"/>
      <c r="C825" s="105" t="str">
        <f>IF($B825&gt;0,VLOOKUP($B825,'ALN 070824'!$A:$C,2,FALSE),"")</f>
        <v/>
      </c>
      <c r="D825" s="24"/>
      <c r="E825" s="28"/>
      <c r="F825" s="26"/>
      <c r="G825" s="27"/>
      <c r="I825" s="100" t="str">
        <f t="shared" si="49"/>
        <v/>
      </c>
      <c r="J825" s="100" t="str">
        <f t="shared" si="50"/>
        <v/>
      </c>
      <c r="K825" s="105" t="str">
        <f>IF(ISBLANK($B825),"",MATCH($J825,SEFA!$K:$K,0))</f>
        <v/>
      </c>
      <c r="L825" s="105" t="str">
        <f>IF(ISBLANK($B825),"",MATCH($J825,'RECEIVED FROM NONSTATE'!$L:$L,0))</f>
        <v/>
      </c>
      <c r="M825" s="100" t="str">
        <f t="shared" si="51"/>
        <v/>
      </c>
    </row>
    <row r="826" spans="1:13">
      <c r="A826" s="118" t="str">
        <f t="shared" si="48"/>
        <v/>
      </c>
      <c r="B826" s="25"/>
      <c r="C826" s="105" t="str">
        <f>IF($B826&gt;0,VLOOKUP($B826,'ALN 070824'!$A:$C,2,FALSE),"")</f>
        <v/>
      </c>
      <c r="D826" s="24"/>
      <c r="E826" s="28"/>
      <c r="F826" s="26"/>
      <c r="G826" s="27"/>
      <c r="I826" s="100" t="str">
        <f t="shared" si="49"/>
        <v/>
      </c>
      <c r="J826" s="100" t="str">
        <f t="shared" si="50"/>
        <v/>
      </c>
      <c r="K826" s="105" t="str">
        <f>IF(ISBLANK($B826),"",MATCH($J826,SEFA!$K:$K,0))</f>
        <v/>
      </c>
      <c r="L826" s="105" t="str">
        <f>IF(ISBLANK($B826),"",MATCH($J826,'RECEIVED FROM NONSTATE'!$L:$L,0))</f>
        <v/>
      </c>
      <c r="M826" s="100" t="str">
        <f t="shared" si="51"/>
        <v/>
      </c>
    </row>
    <row r="827" spans="1:13">
      <c r="A827" s="118" t="str">
        <f t="shared" si="48"/>
        <v/>
      </c>
      <c r="B827" s="25"/>
      <c r="C827" s="105" t="str">
        <f>IF($B827&gt;0,VLOOKUP($B827,'ALN 070824'!$A:$C,2,FALSE),"")</f>
        <v/>
      </c>
      <c r="D827" s="24"/>
      <c r="E827" s="28"/>
      <c r="F827" s="26"/>
      <c r="G827" s="27"/>
      <c r="I827" s="100" t="str">
        <f t="shared" si="49"/>
        <v/>
      </c>
      <c r="J827" s="100" t="str">
        <f t="shared" si="50"/>
        <v/>
      </c>
      <c r="K827" s="105" t="str">
        <f>IF(ISBLANK($B827),"",MATCH($J827,SEFA!$K:$K,0))</f>
        <v/>
      </c>
      <c r="L827" s="105" t="str">
        <f>IF(ISBLANK($B827),"",MATCH($J827,'RECEIVED FROM NONSTATE'!$L:$L,0))</f>
        <v/>
      </c>
      <c r="M827" s="100" t="str">
        <f t="shared" si="51"/>
        <v/>
      </c>
    </row>
    <row r="828" spans="1:13">
      <c r="A828" s="118" t="str">
        <f t="shared" si="48"/>
        <v/>
      </c>
      <c r="B828" s="25"/>
      <c r="C828" s="105" t="str">
        <f>IF($B828&gt;0,VLOOKUP($B828,'ALN 070824'!$A:$C,2,FALSE),"")</f>
        <v/>
      </c>
      <c r="D828" s="24"/>
      <c r="E828" s="28"/>
      <c r="F828" s="26"/>
      <c r="G828" s="27"/>
      <c r="I828" s="100" t="str">
        <f t="shared" si="49"/>
        <v/>
      </c>
      <c r="J828" s="100" t="str">
        <f t="shared" si="50"/>
        <v/>
      </c>
      <c r="K828" s="105" t="str">
        <f>IF(ISBLANK($B828),"",MATCH($J828,SEFA!$K:$K,0))</f>
        <v/>
      </c>
      <c r="L828" s="105" t="str">
        <f>IF(ISBLANK($B828),"",MATCH($J828,'RECEIVED FROM NONSTATE'!$L:$L,0))</f>
        <v/>
      </c>
      <c r="M828" s="100" t="str">
        <f t="shared" si="51"/>
        <v/>
      </c>
    </row>
    <row r="829" spans="1:13">
      <c r="A829" s="118" t="str">
        <f t="shared" si="48"/>
        <v/>
      </c>
      <c r="B829" s="25"/>
      <c r="C829" s="105" t="str">
        <f>IF($B829&gt;0,VLOOKUP($B829,'ALN 070824'!$A:$C,2,FALSE),"")</f>
        <v/>
      </c>
      <c r="D829" s="24"/>
      <c r="E829" s="28"/>
      <c r="F829" s="26"/>
      <c r="G829" s="27"/>
      <c r="I829" s="100" t="str">
        <f t="shared" si="49"/>
        <v/>
      </c>
      <c r="J829" s="100" t="str">
        <f t="shared" si="50"/>
        <v/>
      </c>
      <c r="K829" s="105" t="str">
        <f>IF(ISBLANK($B829),"",MATCH($J829,SEFA!$K:$K,0))</f>
        <v/>
      </c>
      <c r="L829" s="105" t="str">
        <f>IF(ISBLANK($B829),"",MATCH($J829,'RECEIVED FROM NONSTATE'!$L:$L,0))</f>
        <v/>
      </c>
      <c r="M829" s="100" t="str">
        <f t="shared" si="51"/>
        <v/>
      </c>
    </row>
    <row r="830" spans="1:13">
      <c r="A830" s="118" t="str">
        <f t="shared" si="48"/>
        <v/>
      </c>
      <c r="B830" s="25"/>
      <c r="C830" s="105" t="str">
        <f>IF($B830&gt;0,VLOOKUP($B830,'ALN 070824'!$A:$C,2,FALSE),"")</f>
        <v/>
      </c>
      <c r="D830" s="24"/>
      <c r="E830" s="28"/>
      <c r="F830" s="26"/>
      <c r="G830" s="27"/>
      <c r="I830" s="100" t="str">
        <f t="shared" si="49"/>
        <v/>
      </c>
      <c r="J830" s="100" t="str">
        <f t="shared" si="50"/>
        <v/>
      </c>
      <c r="K830" s="105" t="str">
        <f>IF(ISBLANK($B830),"",MATCH($J830,SEFA!$K:$K,0))</f>
        <v/>
      </c>
      <c r="L830" s="105" t="str">
        <f>IF(ISBLANK($B830),"",MATCH($J830,'RECEIVED FROM NONSTATE'!$L:$L,0))</f>
        <v/>
      </c>
      <c r="M830" s="100" t="str">
        <f t="shared" si="51"/>
        <v/>
      </c>
    </row>
    <row r="831" spans="1:13">
      <c r="A831" s="118" t="str">
        <f t="shared" si="48"/>
        <v/>
      </c>
      <c r="B831" s="25"/>
      <c r="C831" s="105" t="str">
        <f>IF($B831&gt;0,VLOOKUP($B831,'ALN 070824'!$A:$C,2,FALSE),"")</f>
        <v/>
      </c>
      <c r="D831" s="24"/>
      <c r="E831" s="28"/>
      <c r="F831" s="26"/>
      <c r="G831" s="27"/>
      <c r="I831" s="100" t="str">
        <f t="shared" si="49"/>
        <v/>
      </c>
      <c r="J831" s="100" t="str">
        <f t="shared" si="50"/>
        <v/>
      </c>
      <c r="K831" s="105" t="str">
        <f>IF(ISBLANK($B831),"",MATCH($J831,SEFA!$K:$K,0))</f>
        <v/>
      </c>
      <c r="L831" s="105" t="str">
        <f>IF(ISBLANK($B831),"",MATCH($J831,'RECEIVED FROM NONSTATE'!$L:$L,0))</f>
        <v/>
      </c>
      <c r="M831" s="100" t="str">
        <f t="shared" si="51"/>
        <v/>
      </c>
    </row>
    <row r="832" spans="1:13">
      <c r="A832" s="118" t="str">
        <f t="shared" si="48"/>
        <v/>
      </c>
      <c r="B832" s="25"/>
      <c r="C832" s="105" t="str">
        <f>IF($B832&gt;0,VLOOKUP($B832,'ALN 070824'!$A:$C,2,FALSE),"")</f>
        <v/>
      </c>
      <c r="D832" s="24"/>
      <c r="E832" s="28"/>
      <c r="F832" s="26"/>
      <c r="G832" s="27"/>
      <c r="I832" s="100" t="str">
        <f t="shared" si="49"/>
        <v/>
      </c>
      <c r="J832" s="100" t="str">
        <f t="shared" si="50"/>
        <v/>
      </c>
      <c r="K832" s="105" t="str">
        <f>IF(ISBLANK($B832),"",MATCH($J832,SEFA!$K:$K,0))</f>
        <v/>
      </c>
      <c r="L832" s="105" t="str">
        <f>IF(ISBLANK($B832),"",MATCH($J832,'RECEIVED FROM NONSTATE'!$L:$L,0))</f>
        <v/>
      </c>
      <c r="M832" s="100" t="str">
        <f t="shared" si="51"/>
        <v/>
      </c>
    </row>
    <row r="833" spans="1:13">
      <c r="A833" s="118" t="str">
        <f t="shared" si="48"/>
        <v/>
      </c>
      <c r="B833" s="25"/>
      <c r="C833" s="105" t="str">
        <f>IF($B833&gt;0,VLOOKUP($B833,'ALN 070824'!$A:$C,2,FALSE),"")</f>
        <v/>
      </c>
      <c r="D833" s="24"/>
      <c r="E833" s="28"/>
      <c r="F833" s="26"/>
      <c r="G833" s="27"/>
      <c r="I833" s="100" t="str">
        <f t="shared" si="49"/>
        <v/>
      </c>
      <c r="J833" s="100" t="str">
        <f t="shared" si="50"/>
        <v/>
      </c>
      <c r="K833" s="105" t="str">
        <f>IF(ISBLANK($B833),"",MATCH($J833,SEFA!$K:$K,0))</f>
        <v/>
      </c>
      <c r="L833" s="105" t="str">
        <f>IF(ISBLANK($B833),"",MATCH($J833,'RECEIVED FROM NONSTATE'!$L:$L,0))</f>
        <v/>
      </c>
      <c r="M833" s="100" t="str">
        <f t="shared" si="51"/>
        <v/>
      </c>
    </row>
    <row r="834" spans="1:13">
      <c r="A834" s="118" t="str">
        <f t="shared" si="48"/>
        <v/>
      </c>
      <c r="B834" s="25"/>
      <c r="C834" s="105" t="str">
        <f>IF($B834&gt;0,VLOOKUP($B834,'ALN 070824'!$A:$C,2,FALSE),"")</f>
        <v/>
      </c>
      <c r="D834" s="24"/>
      <c r="E834" s="28"/>
      <c r="F834" s="26"/>
      <c r="G834" s="27"/>
      <c r="I834" s="100" t="str">
        <f t="shared" si="49"/>
        <v/>
      </c>
      <c r="J834" s="100" t="str">
        <f t="shared" si="50"/>
        <v/>
      </c>
      <c r="K834" s="105" t="str">
        <f>IF(ISBLANK($B834),"",MATCH($J834,SEFA!$K:$K,0))</f>
        <v/>
      </c>
      <c r="L834" s="105" t="str">
        <f>IF(ISBLANK($B834),"",MATCH($J834,'RECEIVED FROM NONSTATE'!$L:$L,0))</f>
        <v/>
      </c>
      <c r="M834" s="100" t="str">
        <f t="shared" si="51"/>
        <v/>
      </c>
    </row>
    <row r="835" spans="1:13">
      <c r="A835" s="118" t="str">
        <f t="shared" si="48"/>
        <v/>
      </c>
      <c r="B835" s="25"/>
      <c r="C835" s="105" t="str">
        <f>IF($B835&gt;0,VLOOKUP($B835,'ALN 070824'!$A:$C,2,FALSE),"")</f>
        <v/>
      </c>
      <c r="D835" s="24"/>
      <c r="E835" s="28"/>
      <c r="F835" s="26"/>
      <c r="G835" s="27"/>
      <c r="I835" s="100" t="str">
        <f t="shared" si="49"/>
        <v/>
      </c>
      <c r="J835" s="100" t="str">
        <f t="shared" si="50"/>
        <v/>
      </c>
      <c r="K835" s="105" t="str">
        <f>IF(ISBLANK($B835),"",MATCH($J835,SEFA!$K:$K,0))</f>
        <v/>
      </c>
      <c r="L835" s="105" t="str">
        <f>IF(ISBLANK($B835),"",MATCH($J835,'RECEIVED FROM NONSTATE'!$L:$L,0))</f>
        <v/>
      </c>
      <c r="M835" s="100" t="str">
        <f t="shared" si="51"/>
        <v/>
      </c>
    </row>
    <row r="836" spans="1:13">
      <c r="A836" s="118" t="str">
        <f t="shared" si="48"/>
        <v/>
      </c>
      <c r="B836" s="25"/>
      <c r="C836" s="105" t="str">
        <f>IF($B836&gt;0,VLOOKUP($B836,'ALN 070824'!$A:$C,2,FALSE),"")</f>
        <v/>
      </c>
      <c r="D836" s="24"/>
      <c r="E836" s="28"/>
      <c r="F836" s="26"/>
      <c r="G836" s="27"/>
      <c r="I836" s="100" t="str">
        <f t="shared" si="49"/>
        <v/>
      </c>
      <c r="J836" s="100" t="str">
        <f t="shared" si="50"/>
        <v/>
      </c>
      <c r="K836" s="105" t="str">
        <f>IF(ISBLANK($B836),"",MATCH($J836,SEFA!$K:$K,0))</f>
        <v/>
      </c>
      <c r="L836" s="105" t="str">
        <f>IF(ISBLANK($B836),"",MATCH($J836,'RECEIVED FROM NONSTATE'!$L:$L,0))</f>
        <v/>
      </c>
      <c r="M836" s="100" t="str">
        <f t="shared" si="51"/>
        <v/>
      </c>
    </row>
    <row r="837" spans="1:13">
      <c r="A837" s="118" t="str">
        <f t="shared" si="48"/>
        <v/>
      </c>
      <c r="B837" s="25"/>
      <c r="C837" s="105" t="str">
        <f>IF($B837&gt;0,VLOOKUP($B837,'ALN 070824'!$A:$C,2,FALSE),"")</f>
        <v/>
      </c>
      <c r="D837" s="24"/>
      <c r="E837" s="28"/>
      <c r="F837" s="26"/>
      <c r="G837" s="27"/>
      <c r="I837" s="100" t="str">
        <f t="shared" si="49"/>
        <v/>
      </c>
      <c r="J837" s="100" t="str">
        <f t="shared" si="50"/>
        <v/>
      </c>
      <c r="K837" s="105" t="str">
        <f>IF(ISBLANK($B837),"",MATCH($J837,SEFA!$K:$K,0))</f>
        <v/>
      </c>
      <c r="L837" s="105" t="str">
        <f>IF(ISBLANK($B837),"",MATCH($J837,'RECEIVED FROM NONSTATE'!$L:$L,0))</f>
        <v/>
      </c>
      <c r="M837" s="100" t="str">
        <f t="shared" si="51"/>
        <v/>
      </c>
    </row>
    <row r="838" spans="1:13">
      <c r="A838" s="118" t="str">
        <f t="shared" si="48"/>
        <v/>
      </c>
      <c r="B838" s="25"/>
      <c r="C838" s="105" t="str">
        <f>IF($B838&gt;0,VLOOKUP($B838,'ALN 070824'!$A:$C,2,FALSE),"")</f>
        <v/>
      </c>
      <c r="D838" s="24"/>
      <c r="E838" s="28"/>
      <c r="F838" s="26"/>
      <c r="G838" s="27"/>
      <c r="I838" s="100" t="str">
        <f t="shared" si="49"/>
        <v/>
      </c>
      <c r="J838" s="100" t="str">
        <f t="shared" si="50"/>
        <v/>
      </c>
      <c r="K838" s="105" t="str">
        <f>IF(ISBLANK($B838),"",MATCH($J838,SEFA!$K:$K,0))</f>
        <v/>
      </c>
      <c r="L838" s="105" t="str">
        <f>IF(ISBLANK($B838),"",MATCH($J838,'RECEIVED FROM NONSTATE'!$L:$L,0))</f>
        <v/>
      </c>
      <c r="M838" s="100" t="str">
        <f t="shared" si="51"/>
        <v/>
      </c>
    </row>
    <row r="839" spans="1:13">
      <c r="A839" s="118" t="str">
        <f t="shared" si="48"/>
        <v/>
      </c>
      <c r="B839" s="25"/>
      <c r="C839" s="105" t="str">
        <f>IF($B839&gt;0,VLOOKUP($B839,'ALN 070824'!$A:$C,2,FALSE),"")</f>
        <v/>
      </c>
      <c r="D839" s="24"/>
      <c r="E839" s="28"/>
      <c r="F839" s="26"/>
      <c r="G839" s="27"/>
      <c r="I839" s="100" t="str">
        <f t="shared" si="49"/>
        <v/>
      </c>
      <c r="J839" s="100" t="str">
        <f t="shared" si="50"/>
        <v/>
      </c>
      <c r="K839" s="105" t="str">
        <f>IF(ISBLANK($B839),"",MATCH($J839,SEFA!$K:$K,0))</f>
        <v/>
      </c>
      <c r="L839" s="105" t="str">
        <f>IF(ISBLANK($B839),"",MATCH($J839,'RECEIVED FROM NONSTATE'!$L:$L,0))</f>
        <v/>
      </c>
      <c r="M839" s="100" t="str">
        <f t="shared" si="51"/>
        <v/>
      </c>
    </row>
    <row r="840" spans="1:13">
      <c r="A840" s="118" t="str">
        <f t="shared" si="48"/>
        <v/>
      </c>
      <c r="B840" s="25"/>
      <c r="C840" s="105" t="str">
        <f>IF($B840&gt;0,VLOOKUP($B840,'ALN 070824'!$A:$C,2,FALSE),"")</f>
        <v/>
      </c>
      <c r="D840" s="24"/>
      <c r="E840" s="28"/>
      <c r="F840" s="26"/>
      <c r="G840" s="27"/>
      <c r="I840" s="100" t="str">
        <f t="shared" si="49"/>
        <v/>
      </c>
      <c r="J840" s="100" t="str">
        <f t="shared" si="50"/>
        <v/>
      </c>
      <c r="K840" s="105" t="str">
        <f>IF(ISBLANK($B840),"",MATCH($J840,SEFA!$K:$K,0))</f>
        <v/>
      </c>
      <c r="L840" s="105" t="str">
        <f>IF(ISBLANK($B840),"",MATCH($J840,'RECEIVED FROM NONSTATE'!$L:$L,0))</f>
        <v/>
      </c>
      <c r="M840" s="100" t="str">
        <f t="shared" si="51"/>
        <v/>
      </c>
    </row>
    <row r="841" spans="1:13">
      <c r="A841" s="118" t="str">
        <f t="shared" ref="A841:A904" si="52">IF($B841=0,"",$B$2)</f>
        <v/>
      </c>
      <c r="B841" s="25"/>
      <c r="C841" s="105" t="str">
        <f>IF($B841&gt;0,VLOOKUP($B841,'ALN 070824'!$A:$C,2,FALSE),"")</f>
        <v/>
      </c>
      <c r="D841" s="24"/>
      <c r="E841" s="28"/>
      <c r="F841" s="26"/>
      <c r="G841" s="27"/>
      <c r="I841" s="100" t="str">
        <f t="shared" ref="I841:I904" si="53">IF(OR($B841="84.425",$B841="84.032"),"Please complete the ALN with alpha character.",IFERROR(IF(AND($C841="Other Assistance",ISBLANK($F841)),"Program Name required, please provide the Other ID Number (if applicable).",""),""))</f>
        <v/>
      </c>
      <c r="J841" s="100" t="str">
        <f t="shared" ref="J841:J904" si="54">CONCATENATE($B841,$E841)</f>
        <v/>
      </c>
      <c r="K841" s="105" t="str">
        <f>IF(ISBLANK($B841),"",MATCH($J841,SEFA!$K:$K,0))</f>
        <v/>
      </c>
      <c r="L841" s="105" t="str">
        <f>IF(ISBLANK($B841),"",MATCH($J841,'RECEIVED FROM NONSTATE'!$L:$L,0))</f>
        <v/>
      </c>
      <c r="M841" s="100" t="str">
        <f t="shared" ref="M841:M904" si="55">CONCATENATE($B841,$E841,$F841,$G841)</f>
        <v/>
      </c>
    </row>
    <row r="842" spans="1:13">
      <c r="A842" s="118" t="str">
        <f t="shared" si="52"/>
        <v/>
      </c>
      <c r="B842" s="25"/>
      <c r="C842" s="105" t="str">
        <f>IF($B842&gt;0,VLOOKUP($B842,'ALN 070824'!$A:$C,2,FALSE),"")</f>
        <v/>
      </c>
      <c r="D842" s="24"/>
      <c r="E842" s="28"/>
      <c r="F842" s="26"/>
      <c r="G842" s="27"/>
      <c r="I842" s="100" t="str">
        <f t="shared" si="53"/>
        <v/>
      </c>
      <c r="J842" s="100" t="str">
        <f t="shared" si="54"/>
        <v/>
      </c>
      <c r="K842" s="105" t="str">
        <f>IF(ISBLANK($B842),"",MATCH($J842,SEFA!$K:$K,0))</f>
        <v/>
      </c>
      <c r="L842" s="105" t="str">
        <f>IF(ISBLANK($B842),"",MATCH($J842,'RECEIVED FROM NONSTATE'!$L:$L,0))</f>
        <v/>
      </c>
      <c r="M842" s="100" t="str">
        <f t="shared" si="55"/>
        <v/>
      </c>
    </row>
    <row r="843" spans="1:13">
      <c r="A843" s="118" t="str">
        <f t="shared" si="52"/>
        <v/>
      </c>
      <c r="B843" s="25"/>
      <c r="C843" s="105" t="str">
        <f>IF($B843&gt;0,VLOOKUP($B843,'ALN 070824'!$A:$C,2,FALSE),"")</f>
        <v/>
      </c>
      <c r="D843" s="24"/>
      <c r="E843" s="28"/>
      <c r="F843" s="26"/>
      <c r="G843" s="27"/>
      <c r="I843" s="100" t="str">
        <f t="shared" si="53"/>
        <v/>
      </c>
      <c r="J843" s="100" t="str">
        <f t="shared" si="54"/>
        <v/>
      </c>
      <c r="K843" s="105" t="str">
        <f>IF(ISBLANK($B843),"",MATCH($J843,SEFA!$K:$K,0))</f>
        <v/>
      </c>
      <c r="L843" s="105" t="str">
        <f>IF(ISBLANK($B843),"",MATCH($J843,'RECEIVED FROM NONSTATE'!$L:$L,0))</f>
        <v/>
      </c>
      <c r="M843" s="100" t="str">
        <f t="shared" si="55"/>
        <v/>
      </c>
    </row>
    <row r="844" spans="1:13">
      <c r="A844" s="118" t="str">
        <f t="shared" si="52"/>
        <v/>
      </c>
      <c r="B844" s="25"/>
      <c r="C844" s="105" t="str">
        <f>IF($B844&gt;0,VLOOKUP($B844,'ALN 070824'!$A:$C,2,FALSE),"")</f>
        <v/>
      </c>
      <c r="D844" s="24"/>
      <c r="E844" s="28"/>
      <c r="F844" s="26"/>
      <c r="G844" s="27"/>
      <c r="I844" s="100" t="str">
        <f t="shared" si="53"/>
        <v/>
      </c>
      <c r="J844" s="100" t="str">
        <f t="shared" si="54"/>
        <v/>
      </c>
      <c r="K844" s="105" t="str">
        <f>IF(ISBLANK($B844),"",MATCH($J844,SEFA!$K:$K,0))</f>
        <v/>
      </c>
      <c r="L844" s="105" t="str">
        <f>IF(ISBLANK($B844),"",MATCH($J844,'RECEIVED FROM NONSTATE'!$L:$L,0))</f>
        <v/>
      </c>
      <c r="M844" s="100" t="str">
        <f t="shared" si="55"/>
        <v/>
      </c>
    </row>
    <row r="845" spans="1:13">
      <c r="A845" s="118" t="str">
        <f t="shared" si="52"/>
        <v/>
      </c>
      <c r="B845" s="25"/>
      <c r="C845" s="105" t="str">
        <f>IF($B845&gt;0,VLOOKUP($B845,'ALN 070824'!$A:$C,2,FALSE),"")</f>
        <v/>
      </c>
      <c r="D845" s="24"/>
      <c r="E845" s="28"/>
      <c r="F845" s="26"/>
      <c r="G845" s="27"/>
      <c r="I845" s="100" t="str">
        <f t="shared" si="53"/>
        <v/>
      </c>
      <c r="J845" s="100" t="str">
        <f t="shared" si="54"/>
        <v/>
      </c>
      <c r="K845" s="105" t="str">
        <f>IF(ISBLANK($B845),"",MATCH($J845,SEFA!$K:$K,0))</f>
        <v/>
      </c>
      <c r="L845" s="105" t="str">
        <f>IF(ISBLANK($B845),"",MATCH($J845,'RECEIVED FROM NONSTATE'!$L:$L,0))</f>
        <v/>
      </c>
      <c r="M845" s="100" t="str">
        <f t="shared" si="55"/>
        <v/>
      </c>
    </row>
    <row r="846" spans="1:13">
      <c r="A846" s="118" t="str">
        <f t="shared" si="52"/>
        <v/>
      </c>
      <c r="B846" s="25"/>
      <c r="C846" s="105" t="str">
        <f>IF($B846&gt;0,VLOOKUP($B846,'ALN 070824'!$A:$C,2,FALSE),"")</f>
        <v/>
      </c>
      <c r="D846" s="24"/>
      <c r="E846" s="28"/>
      <c r="F846" s="26"/>
      <c r="G846" s="27"/>
      <c r="I846" s="100" t="str">
        <f t="shared" si="53"/>
        <v/>
      </c>
      <c r="J846" s="100" t="str">
        <f t="shared" si="54"/>
        <v/>
      </c>
      <c r="K846" s="105" t="str">
        <f>IF(ISBLANK($B846),"",MATCH($J846,SEFA!$K:$K,0))</f>
        <v/>
      </c>
      <c r="L846" s="105" t="str">
        <f>IF(ISBLANK($B846),"",MATCH($J846,'RECEIVED FROM NONSTATE'!$L:$L,0))</f>
        <v/>
      </c>
      <c r="M846" s="100" t="str">
        <f t="shared" si="55"/>
        <v/>
      </c>
    </row>
    <row r="847" spans="1:13">
      <c r="A847" s="118" t="str">
        <f t="shared" si="52"/>
        <v/>
      </c>
      <c r="B847" s="25"/>
      <c r="C847" s="105" t="str">
        <f>IF($B847&gt;0,VLOOKUP($B847,'ALN 070824'!$A:$C,2,FALSE),"")</f>
        <v/>
      </c>
      <c r="D847" s="24"/>
      <c r="E847" s="28"/>
      <c r="F847" s="26"/>
      <c r="G847" s="27"/>
      <c r="I847" s="100" t="str">
        <f t="shared" si="53"/>
        <v/>
      </c>
      <c r="J847" s="100" t="str">
        <f t="shared" si="54"/>
        <v/>
      </c>
      <c r="K847" s="105" t="str">
        <f>IF(ISBLANK($B847),"",MATCH($J847,SEFA!$K:$K,0))</f>
        <v/>
      </c>
      <c r="L847" s="105" t="str">
        <f>IF(ISBLANK($B847),"",MATCH($J847,'RECEIVED FROM NONSTATE'!$L:$L,0))</f>
        <v/>
      </c>
      <c r="M847" s="100" t="str">
        <f t="shared" si="55"/>
        <v/>
      </c>
    </row>
    <row r="848" spans="1:13">
      <c r="A848" s="118" t="str">
        <f t="shared" si="52"/>
        <v/>
      </c>
      <c r="B848" s="25"/>
      <c r="C848" s="105" t="str">
        <f>IF($B848&gt;0,VLOOKUP($B848,'ALN 070824'!$A:$C,2,FALSE),"")</f>
        <v/>
      </c>
      <c r="D848" s="24"/>
      <c r="E848" s="28"/>
      <c r="F848" s="26"/>
      <c r="G848" s="27"/>
      <c r="I848" s="100" t="str">
        <f t="shared" si="53"/>
        <v/>
      </c>
      <c r="J848" s="100" t="str">
        <f t="shared" si="54"/>
        <v/>
      </c>
      <c r="K848" s="105" t="str">
        <f>IF(ISBLANK($B848),"",MATCH($J848,SEFA!$K:$K,0))</f>
        <v/>
      </c>
      <c r="L848" s="105" t="str">
        <f>IF(ISBLANK($B848),"",MATCH($J848,'RECEIVED FROM NONSTATE'!$L:$L,0))</f>
        <v/>
      </c>
      <c r="M848" s="100" t="str">
        <f t="shared" si="55"/>
        <v/>
      </c>
    </row>
    <row r="849" spans="1:13">
      <c r="A849" s="118" t="str">
        <f t="shared" si="52"/>
        <v/>
      </c>
      <c r="B849" s="25"/>
      <c r="C849" s="105" t="str">
        <f>IF($B849&gt;0,VLOOKUP($B849,'ALN 070824'!$A:$C,2,FALSE),"")</f>
        <v/>
      </c>
      <c r="D849" s="24"/>
      <c r="E849" s="28"/>
      <c r="F849" s="26"/>
      <c r="G849" s="27"/>
      <c r="I849" s="100" t="str">
        <f t="shared" si="53"/>
        <v/>
      </c>
      <c r="J849" s="100" t="str">
        <f t="shared" si="54"/>
        <v/>
      </c>
      <c r="K849" s="105" t="str">
        <f>IF(ISBLANK($B849),"",MATCH($J849,SEFA!$K:$K,0))</f>
        <v/>
      </c>
      <c r="L849" s="105" t="str">
        <f>IF(ISBLANK($B849),"",MATCH($J849,'RECEIVED FROM NONSTATE'!$L:$L,0))</f>
        <v/>
      </c>
      <c r="M849" s="100" t="str">
        <f t="shared" si="55"/>
        <v/>
      </c>
    </row>
    <row r="850" spans="1:13">
      <c r="A850" s="118" t="str">
        <f t="shared" si="52"/>
        <v/>
      </c>
      <c r="B850" s="25"/>
      <c r="C850" s="105" t="str">
        <f>IF($B850&gt;0,VLOOKUP($B850,'ALN 070824'!$A:$C,2,FALSE),"")</f>
        <v/>
      </c>
      <c r="D850" s="24"/>
      <c r="E850" s="28"/>
      <c r="F850" s="26"/>
      <c r="G850" s="27"/>
      <c r="I850" s="100" t="str">
        <f t="shared" si="53"/>
        <v/>
      </c>
      <c r="J850" s="100" t="str">
        <f t="shared" si="54"/>
        <v/>
      </c>
      <c r="K850" s="105" t="str">
        <f>IF(ISBLANK($B850),"",MATCH($J850,SEFA!$K:$K,0))</f>
        <v/>
      </c>
      <c r="L850" s="105" t="str">
        <f>IF(ISBLANK($B850),"",MATCH($J850,'RECEIVED FROM NONSTATE'!$L:$L,0))</f>
        <v/>
      </c>
      <c r="M850" s="100" t="str">
        <f t="shared" si="55"/>
        <v/>
      </c>
    </row>
    <row r="851" spans="1:13">
      <c r="A851" s="118" t="str">
        <f t="shared" si="52"/>
        <v/>
      </c>
      <c r="B851" s="25"/>
      <c r="C851" s="105" t="str">
        <f>IF($B851&gt;0,VLOOKUP($B851,'ALN 070824'!$A:$C,2,FALSE),"")</f>
        <v/>
      </c>
      <c r="D851" s="24"/>
      <c r="E851" s="28"/>
      <c r="F851" s="26"/>
      <c r="G851" s="27"/>
      <c r="I851" s="100" t="str">
        <f t="shared" si="53"/>
        <v/>
      </c>
      <c r="J851" s="100" t="str">
        <f t="shared" si="54"/>
        <v/>
      </c>
      <c r="K851" s="105" t="str">
        <f>IF(ISBLANK($B851),"",MATCH($J851,SEFA!$K:$K,0))</f>
        <v/>
      </c>
      <c r="L851" s="105" t="str">
        <f>IF(ISBLANK($B851),"",MATCH($J851,'RECEIVED FROM NONSTATE'!$L:$L,0))</f>
        <v/>
      </c>
      <c r="M851" s="100" t="str">
        <f t="shared" si="55"/>
        <v/>
      </c>
    </row>
    <row r="852" spans="1:13">
      <c r="A852" s="118" t="str">
        <f t="shared" si="52"/>
        <v/>
      </c>
      <c r="B852" s="25"/>
      <c r="C852" s="105" t="str">
        <f>IF($B852&gt;0,VLOOKUP($B852,'ALN 070824'!$A:$C,2,FALSE),"")</f>
        <v/>
      </c>
      <c r="D852" s="24"/>
      <c r="E852" s="28"/>
      <c r="F852" s="26"/>
      <c r="G852" s="27"/>
      <c r="I852" s="100" t="str">
        <f t="shared" si="53"/>
        <v/>
      </c>
      <c r="J852" s="100" t="str">
        <f t="shared" si="54"/>
        <v/>
      </c>
      <c r="K852" s="105" t="str">
        <f>IF(ISBLANK($B852),"",MATCH($J852,SEFA!$K:$K,0))</f>
        <v/>
      </c>
      <c r="L852" s="105" t="str">
        <f>IF(ISBLANK($B852),"",MATCH($J852,'RECEIVED FROM NONSTATE'!$L:$L,0))</f>
        <v/>
      </c>
      <c r="M852" s="100" t="str">
        <f t="shared" si="55"/>
        <v/>
      </c>
    </row>
    <row r="853" spans="1:13">
      <c r="A853" s="118" t="str">
        <f t="shared" si="52"/>
        <v/>
      </c>
      <c r="B853" s="25"/>
      <c r="C853" s="105" t="str">
        <f>IF($B853&gt;0,VLOOKUP($B853,'ALN 070824'!$A:$C,2,FALSE),"")</f>
        <v/>
      </c>
      <c r="D853" s="24"/>
      <c r="E853" s="28"/>
      <c r="F853" s="26"/>
      <c r="G853" s="27"/>
      <c r="I853" s="100" t="str">
        <f t="shared" si="53"/>
        <v/>
      </c>
      <c r="J853" s="100" t="str">
        <f t="shared" si="54"/>
        <v/>
      </c>
      <c r="K853" s="105" t="str">
        <f>IF(ISBLANK($B853),"",MATCH($J853,SEFA!$K:$K,0))</f>
        <v/>
      </c>
      <c r="L853" s="105" t="str">
        <f>IF(ISBLANK($B853),"",MATCH($J853,'RECEIVED FROM NONSTATE'!$L:$L,0))</f>
        <v/>
      </c>
      <c r="M853" s="100" t="str">
        <f t="shared" si="55"/>
        <v/>
      </c>
    </row>
    <row r="854" spans="1:13">
      <c r="A854" s="118" t="str">
        <f t="shared" si="52"/>
        <v/>
      </c>
      <c r="B854" s="25"/>
      <c r="C854" s="105" t="str">
        <f>IF($B854&gt;0,VLOOKUP($B854,'ALN 070824'!$A:$C,2,FALSE),"")</f>
        <v/>
      </c>
      <c r="D854" s="24"/>
      <c r="E854" s="28"/>
      <c r="F854" s="26"/>
      <c r="G854" s="27"/>
      <c r="I854" s="100" t="str">
        <f t="shared" si="53"/>
        <v/>
      </c>
      <c r="J854" s="100" t="str">
        <f t="shared" si="54"/>
        <v/>
      </c>
      <c r="K854" s="105" t="str">
        <f>IF(ISBLANK($B854),"",MATCH($J854,SEFA!$K:$K,0))</f>
        <v/>
      </c>
      <c r="L854" s="105" t="str">
        <f>IF(ISBLANK($B854),"",MATCH($J854,'RECEIVED FROM NONSTATE'!$L:$L,0))</f>
        <v/>
      </c>
      <c r="M854" s="100" t="str">
        <f t="shared" si="55"/>
        <v/>
      </c>
    </row>
    <row r="855" spans="1:13">
      <c r="A855" s="118" t="str">
        <f t="shared" si="52"/>
        <v/>
      </c>
      <c r="B855" s="25"/>
      <c r="C855" s="105" t="str">
        <f>IF($B855&gt;0,VLOOKUP($B855,'ALN 070824'!$A:$C,2,FALSE),"")</f>
        <v/>
      </c>
      <c r="D855" s="24"/>
      <c r="E855" s="28"/>
      <c r="F855" s="26"/>
      <c r="G855" s="27"/>
      <c r="I855" s="100" t="str">
        <f t="shared" si="53"/>
        <v/>
      </c>
      <c r="J855" s="100" t="str">
        <f t="shared" si="54"/>
        <v/>
      </c>
      <c r="K855" s="105" t="str">
        <f>IF(ISBLANK($B855),"",MATCH($J855,SEFA!$K:$K,0))</f>
        <v/>
      </c>
      <c r="L855" s="105" t="str">
        <f>IF(ISBLANK($B855),"",MATCH($J855,'RECEIVED FROM NONSTATE'!$L:$L,0))</f>
        <v/>
      </c>
      <c r="M855" s="100" t="str">
        <f t="shared" si="55"/>
        <v/>
      </c>
    </row>
    <row r="856" spans="1:13">
      <c r="A856" s="118" t="str">
        <f t="shared" si="52"/>
        <v/>
      </c>
      <c r="B856" s="25"/>
      <c r="C856" s="105" t="str">
        <f>IF($B856&gt;0,VLOOKUP($B856,'ALN 070824'!$A:$C,2,FALSE),"")</f>
        <v/>
      </c>
      <c r="D856" s="24"/>
      <c r="E856" s="28"/>
      <c r="F856" s="26"/>
      <c r="G856" s="27"/>
      <c r="I856" s="100" t="str">
        <f t="shared" si="53"/>
        <v/>
      </c>
      <c r="J856" s="100" t="str">
        <f t="shared" si="54"/>
        <v/>
      </c>
      <c r="K856" s="105" t="str">
        <f>IF(ISBLANK($B856),"",MATCH($J856,SEFA!$K:$K,0))</f>
        <v/>
      </c>
      <c r="L856" s="105" t="str">
        <f>IF(ISBLANK($B856),"",MATCH($J856,'RECEIVED FROM NONSTATE'!$L:$L,0))</f>
        <v/>
      </c>
      <c r="M856" s="100" t="str">
        <f t="shared" si="55"/>
        <v/>
      </c>
    </row>
    <row r="857" spans="1:13">
      <c r="A857" s="118" t="str">
        <f t="shared" si="52"/>
        <v/>
      </c>
      <c r="B857" s="25"/>
      <c r="C857" s="105" t="str">
        <f>IF($B857&gt;0,VLOOKUP($B857,'ALN 070824'!$A:$C,2,FALSE),"")</f>
        <v/>
      </c>
      <c r="D857" s="24"/>
      <c r="E857" s="28"/>
      <c r="F857" s="26"/>
      <c r="G857" s="27"/>
      <c r="I857" s="100" t="str">
        <f t="shared" si="53"/>
        <v/>
      </c>
      <c r="J857" s="100" t="str">
        <f t="shared" si="54"/>
        <v/>
      </c>
      <c r="K857" s="105" t="str">
        <f>IF(ISBLANK($B857),"",MATCH($J857,SEFA!$K:$K,0))</f>
        <v/>
      </c>
      <c r="L857" s="105" t="str">
        <f>IF(ISBLANK($B857),"",MATCH($J857,'RECEIVED FROM NONSTATE'!$L:$L,0))</f>
        <v/>
      </c>
      <c r="M857" s="100" t="str">
        <f t="shared" si="55"/>
        <v/>
      </c>
    </row>
    <row r="858" spans="1:13">
      <c r="A858" s="118" t="str">
        <f t="shared" si="52"/>
        <v/>
      </c>
      <c r="B858" s="25"/>
      <c r="C858" s="105" t="str">
        <f>IF($B858&gt;0,VLOOKUP($B858,'ALN 070824'!$A:$C,2,FALSE),"")</f>
        <v/>
      </c>
      <c r="D858" s="24"/>
      <c r="E858" s="28"/>
      <c r="F858" s="26"/>
      <c r="G858" s="27"/>
      <c r="I858" s="100" t="str">
        <f t="shared" si="53"/>
        <v/>
      </c>
      <c r="J858" s="100" t="str">
        <f t="shared" si="54"/>
        <v/>
      </c>
      <c r="K858" s="105" t="str">
        <f>IF(ISBLANK($B858),"",MATCH($J858,SEFA!$K:$K,0))</f>
        <v/>
      </c>
      <c r="L858" s="105" t="str">
        <f>IF(ISBLANK($B858),"",MATCH($J858,'RECEIVED FROM NONSTATE'!$L:$L,0))</f>
        <v/>
      </c>
      <c r="M858" s="100" t="str">
        <f t="shared" si="55"/>
        <v/>
      </c>
    </row>
    <row r="859" spans="1:13">
      <c r="A859" s="118" t="str">
        <f t="shared" si="52"/>
        <v/>
      </c>
      <c r="B859" s="25"/>
      <c r="C859" s="105" t="str">
        <f>IF($B859&gt;0,VLOOKUP($B859,'ALN 070824'!$A:$C,2,FALSE),"")</f>
        <v/>
      </c>
      <c r="D859" s="24"/>
      <c r="E859" s="28"/>
      <c r="F859" s="26"/>
      <c r="G859" s="27"/>
      <c r="I859" s="100" t="str">
        <f t="shared" si="53"/>
        <v/>
      </c>
      <c r="J859" s="100" t="str">
        <f t="shared" si="54"/>
        <v/>
      </c>
      <c r="K859" s="105" t="str">
        <f>IF(ISBLANK($B859),"",MATCH($J859,SEFA!$K:$K,0))</f>
        <v/>
      </c>
      <c r="L859" s="105" t="str">
        <f>IF(ISBLANK($B859),"",MATCH($J859,'RECEIVED FROM NONSTATE'!$L:$L,0))</f>
        <v/>
      </c>
      <c r="M859" s="100" t="str">
        <f t="shared" si="55"/>
        <v/>
      </c>
    </row>
    <row r="860" spans="1:13">
      <c r="A860" s="118" t="str">
        <f t="shared" si="52"/>
        <v/>
      </c>
      <c r="B860" s="25"/>
      <c r="C860" s="105" t="str">
        <f>IF($B860&gt;0,VLOOKUP($B860,'ALN 070824'!$A:$C,2,FALSE),"")</f>
        <v/>
      </c>
      <c r="D860" s="24"/>
      <c r="E860" s="28"/>
      <c r="F860" s="26"/>
      <c r="G860" s="27"/>
      <c r="I860" s="100" t="str">
        <f t="shared" si="53"/>
        <v/>
      </c>
      <c r="J860" s="100" t="str">
        <f t="shared" si="54"/>
        <v/>
      </c>
      <c r="K860" s="105" t="str">
        <f>IF(ISBLANK($B860),"",MATCH($J860,SEFA!$K:$K,0))</f>
        <v/>
      </c>
      <c r="L860" s="105" t="str">
        <f>IF(ISBLANK($B860),"",MATCH($J860,'RECEIVED FROM NONSTATE'!$L:$L,0))</f>
        <v/>
      </c>
      <c r="M860" s="100" t="str">
        <f t="shared" si="55"/>
        <v/>
      </c>
    </row>
    <row r="861" spans="1:13">
      <c r="A861" s="118" t="str">
        <f t="shared" si="52"/>
        <v/>
      </c>
      <c r="B861" s="25"/>
      <c r="C861" s="105" t="str">
        <f>IF($B861&gt;0,VLOOKUP($B861,'ALN 070824'!$A:$C,2,FALSE),"")</f>
        <v/>
      </c>
      <c r="D861" s="24"/>
      <c r="E861" s="28"/>
      <c r="F861" s="26"/>
      <c r="G861" s="27"/>
      <c r="I861" s="100" t="str">
        <f t="shared" si="53"/>
        <v/>
      </c>
      <c r="J861" s="100" t="str">
        <f t="shared" si="54"/>
        <v/>
      </c>
      <c r="K861" s="105" t="str">
        <f>IF(ISBLANK($B861),"",MATCH($J861,SEFA!$K:$K,0))</f>
        <v/>
      </c>
      <c r="L861" s="105" t="str">
        <f>IF(ISBLANK($B861),"",MATCH($J861,'RECEIVED FROM NONSTATE'!$L:$L,0))</f>
        <v/>
      </c>
      <c r="M861" s="100" t="str">
        <f t="shared" si="55"/>
        <v/>
      </c>
    </row>
    <row r="862" spans="1:13">
      <c r="A862" s="118" t="str">
        <f t="shared" si="52"/>
        <v/>
      </c>
      <c r="B862" s="25"/>
      <c r="C862" s="105" t="str">
        <f>IF($B862&gt;0,VLOOKUP($B862,'ALN 070824'!$A:$C,2,FALSE),"")</f>
        <v/>
      </c>
      <c r="D862" s="24"/>
      <c r="E862" s="28"/>
      <c r="F862" s="26"/>
      <c r="G862" s="27"/>
      <c r="I862" s="100" t="str">
        <f t="shared" si="53"/>
        <v/>
      </c>
      <c r="J862" s="100" t="str">
        <f t="shared" si="54"/>
        <v/>
      </c>
      <c r="K862" s="105" t="str">
        <f>IF(ISBLANK($B862),"",MATCH($J862,SEFA!$K:$K,0))</f>
        <v/>
      </c>
      <c r="L862" s="105" t="str">
        <f>IF(ISBLANK($B862),"",MATCH($J862,'RECEIVED FROM NONSTATE'!$L:$L,0))</f>
        <v/>
      </c>
      <c r="M862" s="100" t="str">
        <f t="shared" si="55"/>
        <v/>
      </c>
    </row>
    <row r="863" spans="1:13">
      <c r="A863" s="118" t="str">
        <f t="shared" si="52"/>
        <v/>
      </c>
      <c r="B863" s="25"/>
      <c r="C863" s="105" t="str">
        <f>IF($B863&gt;0,VLOOKUP($B863,'ALN 070824'!$A:$C,2,FALSE),"")</f>
        <v/>
      </c>
      <c r="D863" s="24"/>
      <c r="E863" s="28"/>
      <c r="F863" s="26"/>
      <c r="G863" s="27"/>
      <c r="I863" s="100" t="str">
        <f t="shared" si="53"/>
        <v/>
      </c>
      <c r="J863" s="100" t="str">
        <f t="shared" si="54"/>
        <v/>
      </c>
      <c r="K863" s="105" t="str">
        <f>IF(ISBLANK($B863),"",MATCH($J863,SEFA!$K:$K,0))</f>
        <v/>
      </c>
      <c r="L863" s="105" t="str">
        <f>IF(ISBLANK($B863),"",MATCH($J863,'RECEIVED FROM NONSTATE'!$L:$L,0))</f>
        <v/>
      </c>
      <c r="M863" s="100" t="str">
        <f t="shared" si="55"/>
        <v/>
      </c>
    </row>
    <row r="864" spans="1:13">
      <c r="A864" s="118" t="str">
        <f t="shared" si="52"/>
        <v/>
      </c>
      <c r="B864" s="25"/>
      <c r="C864" s="105" t="str">
        <f>IF($B864&gt;0,VLOOKUP($B864,'ALN 070824'!$A:$C,2,FALSE),"")</f>
        <v/>
      </c>
      <c r="D864" s="24"/>
      <c r="E864" s="28"/>
      <c r="F864" s="26"/>
      <c r="G864" s="27"/>
      <c r="I864" s="100" t="str">
        <f t="shared" si="53"/>
        <v/>
      </c>
      <c r="J864" s="100" t="str">
        <f t="shared" si="54"/>
        <v/>
      </c>
      <c r="K864" s="105" t="str">
        <f>IF(ISBLANK($B864),"",MATCH($J864,SEFA!$K:$K,0))</f>
        <v/>
      </c>
      <c r="L864" s="105" t="str">
        <f>IF(ISBLANK($B864),"",MATCH($J864,'RECEIVED FROM NONSTATE'!$L:$L,0))</f>
        <v/>
      </c>
      <c r="M864" s="100" t="str">
        <f t="shared" si="55"/>
        <v/>
      </c>
    </row>
    <row r="865" spans="1:13">
      <c r="A865" s="118" t="str">
        <f t="shared" si="52"/>
        <v/>
      </c>
      <c r="B865" s="25"/>
      <c r="C865" s="105" t="str">
        <f>IF($B865&gt;0,VLOOKUP($B865,'ALN 070824'!$A:$C,2,FALSE),"")</f>
        <v/>
      </c>
      <c r="D865" s="24"/>
      <c r="E865" s="28"/>
      <c r="F865" s="26"/>
      <c r="G865" s="27"/>
      <c r="I865" s="100" t="str">
        <f t="shared" si="53"/>
        <v/>
      </c>
      <c r="J865" s="100" t="str">
        <f t="shared" si="54"/>
        <v/>
      </c>
      <c r="K865" s="105" t="str">
        <f>IF(ISBLANK($B865),"",MATCH($J865,SEFA!$K:$K,0))</f>
        <v/>
      </c>
      <c r="L865" s="105" t="str">
        <f>IF(ISBLANK($B865),"",MATCH($J865,'RECEIVED FROM NONSTATE'!$L:$L,0))</f>
        <v/>
      </c>
      <c r="M865" s="100" t="str">
        <f t="shared" si="55"/>
        <v/>
      </c>
    </row>
    <row r="866" spans="1:13">
      <c r="A866" s="118" t="str">
        <f t="shared" si="52"/>
        <v/>
      </c>
      <c r="B866" s="25"/>
      <c r="C866" s="105" t="str">
        <f>IF($B866&gt;0,VLOOKUP($B866,'ALN 070824'!$A:$C,2,FALSE),"")</f>
        <v/>
      </c>
      <c r="D866" s="24"/>
      <c r="E866" s="28"/>
      <c r="F866" s="26"/>
      <c r="G866" s="27"/>
      <c r="I866" s="100" t="str">
        <f t="shared" si="53"/>
        <v/>
      </c>
      <c r="J866" s="100" t="str">
        <f t="shared" si="54"/>
        <v/>
      </c>
      <c r="K866" s="105" t="str">
        <f>IF(ISBLANK($B866),"",MATCH($J866,SEFA!$K:$K,0))</f>
        <v/>
      </c>
      <c r="L866" s="105" t="str">
        <f>IF(ISBLANK($B866),"",MATCH($J866,'RECEIVED FROM NONSTATE'!$L:$L,0))</f>
        <v/>
      </c>
      <c r="M866" s="100" t="str">
        <f t="shared" si="55"/>
        <v/>
      </c>
    </row>
    <row r="867" spans="1:13">
      <c r="A867" s="118" t="str">
        <f t="shared" si="52"/>
        <v/>
      </c>
      <c r="B867" s="25"/>
      <c r="C867" s="105" t="str">
        <f>IF($B867&gt;0,VLOOKUP($B867,'ALN 070824'!$A:$C,2,FALSE),"")</f>
        <v/>
      </c>
      <c r="D867" s="24"/>
      <c r="E867" s="28"/>
      <c r="F867" s="26"/>
      <c r="G867" s="27"/>
      <c r="I867" s="100" t="str">
        <f t="shared" si="53"/>
        <v/>
      </c>
      <c r="J867" s="100" t="str">
        <f t="shared" si="54"/>
        <v/>
      </c>
      <c r="K867" s="105" t="str">
        <f>IF(ISBLANK($B867),"",MATCH($J867,SEFA!$K:$K,0))</f>
        <v/>
      </c>
      <c r="L867" s="105" t="str">
        <f>IF(ISBLANK($B867),"",MATCH($J867,'RECEIVED FROM NONSTATE'!$L:$L,0))</f>
        <v/>
      </c>
      <c r="M867" s="100" t="str">
        <f t="shared" si="55"/>
        <v/>
      </c>
    </row>
    <row r="868" spans="1:13">
      <c r="A868" s="118" t="str">
        <f t="shared" si="52"/>
        <v/>
      </c>
      <c r="B868" s="25"/>
      <c r="C868" s="105" t="str">
        <f>IF($B868&gt;0,VLOOKUP($B868,'ALN 070824'!$A:$C,2,FALSE),"")</f>
        <v/>
      </c>
      <c r="D868" s="24"/>
      <c r="E868" s="28"/>
      <c r="F868" s="26"/>
      <c r="G868" s="27"/>
      <c r="I868" s="100" t="str">
        <f t="shared" si="53"/>
        <v/>
      </c>
      <c r="J868" s="100" t="str">
        <f t="shared" si="54"/>
        <v/>
      </c>
      <c r="K868" s="105" t="str">
        <f>IF(ISBLANK($B868),"",MATCH($J868,SEFA!$K:$K,0))</f>
        <v/>
      </c>
      <c r="L868" s="105" t="str">
        <f>IF(ISBLANK($B868),"",MATCH($J868,'RECEIVED FROM NONSTATE'!$L:$L,0))</f>
        <v/>
      </c>
      <c r="M868" s="100" t="str">
        <f t="shared" si="55"/>
        <v/>
      </c>
    </row>
    <row r="869" spans="1:13">
      <c r="A869" s="118" t="str">
        <f t="shared" si="52"/>
        <v/>
      </c>
      <c r="B869" s="25"/>
      <c r="C869" s="105" t="str">
        <f>IF($B869&gt;0,VLOOKUP($B869,'ALN 070824'!$A:$C,2,FALSE),"")</f>
        <v/>
      </c>
      <c r="D869" s="24"/>
      <c r="E869" s="28"/>
      <c r="F869" s="26"/>
      <c r="G869" s="27"/>
      <c r="I869" s="100" t="str">
        <f t="shared" si="53"/>
        <v/>
      </c>
      <c r="J869" s="100" t="str">
        <f t="shared" si="54"/>
        <v/>
      </c>
      <c r="K869" s="105" t="str">
        <f>IF(ISBLANK($B869),"",MATCH($J869,SEFA!$K:$K,0))</f>
        <v/>
      </c>
      <c r="L869" s="105" t="str">
        <f>IF(ISBLANK($B869),"",MATCH($J869,'RECEIVED FROM NONSTATE'!$L:$L,0))</f>
        <v/>
      </c>
      <c r="M869" s="100" t="str">
        <f t="shared" si="55"/>
        <v/>
      </c>
    </row>
    <row r="870" spans="1:13">
      <c r="A870" s="118" t="str">
        <f t="shared" si="52"/>
        <v/>
      </c>
      <c r="B870" s="25"/>
      <c r="C870" s="105" t="str">
        <f>IF($B870&gt;0,VLOOKUP($B870,'ALN 070824'!$A:$C,2,FALSE),"")</f>
        <v/>
      </c>
      <c r="D870" s="24"/>
      <c r="E870" s="28"/>
      <c r="F870" s="26"/>
      <c r="G870" s="27"/>
      <c r="I870" s="100" t="str">
        <f t="shared" si="53"/>
        <v/>
      </c>
      <c r="J870" s="100" t="str">
        <f t="shared" si="54"/>
        <v/>
      </c>
      <c r="K870" s="105" t="str">
        <f>IF(ISBLANK($B870),"",MATCH($J870,SEFA!$K:$K,0))</f>
        <v/>
      </c>
      <c r="L870" s="105" t="str">
        <f>IF(ISBLANK($B870),"",MATCH($J870,'RECEIVED FROM NONSTATE'!$L:$L,0))</f>
        <v/>
      </c>
      <c r="M870" s="100" t="str">
        <f t="shared" si="55"/>
        <v/>
      </c>
    </row>
    <row r="871" spans="1:13">
      <c r="A871" s="118" t="str">
        <f t="shared" si="52"/>
        <v/>
      </c>
      <c r="B871" s="25"/>
      <c r="C871" s="105" t="str">
        <f>IF($B871&gt;0,VLOOKUP($B871,'ALN 070824'!$A:$C,2,FALSE),"")</f>
        <v/>
      </c>
      <c r="D871" s="24"/>
      <c r="E871" s="28"/>
      <c r="F871" s="26"/>
      <c r="G871" s="27"/>
      <c r="I871" s="100" t="str">
        <f t="shared" si="53"/>
        <v/>
      </c>
      <c r="J871" s="100" t="str">
        <f t="shared" si="54"/>
        <v/>
      </c>
      <c r="K871" s="105" t="str">
        <f>IF(ISBLANK($B871),"",MATCH($J871,SEFA!$K:$K,0))</f>
        <v/>
      </c>
      <c r="L871" s="105" t="str">
        <f>IF(ISBLANK($B871),"",MATCH($J871,'RECEIVED FROM NONSTATE'!$L:$L,0))</f>
        <v/>
      </c>
      <c r="M871" s="100" t="str">
        <f t="shared" si="55"/>
        <v/>
      </c>
    </row>
    <row r="872" spans="1:13">
      <c r="A872" s="118" t="str">
        <f t="shared" si="52"/>
        <v/>
      </c>
      <c r="B872" s="25"/>
      <c r="C872" s="105" t="str">
        <f>IF($B872&gt;0,VLOOKUP($B872,'ALN 070824'!$A:$C,2,FALSE),"")</f>
        <v/>
      </c>
      <c r="D872" s="24"/>
      <c r="E872" s="28"/>
      <c r="F872" s="26"/>
      <c r="G872" s="27"/>
      <c r="I872" s="100" t="str">
        <f t="shared" si="53"/>
        <v/>
      </c>
      <c r="J872" s="100" t="str">
        <f t="shared" si="54"/>
        <v/>
      </c>
      <c r="K872" s="105" t="str">
        <f>IF(ISBLANK($B872),"",MATCH($J872,SEFA!$K:$K,0))</f>
        <v/>
      </c>
      <c r="L872" s="105" t="str">
        <f>IF(ISBLANK($B872),"",MATCH($J872,'RECEIVED FROM NONSTATE'!$L:$L,0))</f>
        <v/>
      </c>
      <c r="M872" s="100" t="str">
        <f t="shared" si="55"/>
        <v/>
      </c>
    </row>
    <row r="873" spans="1:13">
      <c r="A873" s="118" t="str">
        <f t="shared" si="52"/>
        <v/>
      </c>
      <c r="B873" s="25"/>
      <c r="C873" s="105" t="str">
        <f>IF($B873&gt;0,VLOOKUP($B873,'ALN 070824'!$A:$C,2,FALSE),"")</f>
        <v/>
      </c>
      <c r="D873" s="24"/>
      <c r="E873" s="28"/>
      <c r="F873" s="26"/>
      <c r="G873" s="27"/>
      <c r="I873" s="100" t="str">
        <f t="shared" si="53"/>
        <v/>
      </c>
      <c r="J873" s="100" t="str">
        <f t="shared" si="54"/>
        <v/>
      </c>
      <c r="K873" s="105" t="str">
        <f>IF(ISBLANK($B873),"",MATCH($J873,SEFA!$K:$K,0))</f>
        <v/>
      </c>
      <c r="L873" s="105" t="str">
        <f>IF(ISBLANK($B873),"",MATCH($J873,'RECEIVED FROM NONSTATE'!$L:$L,0))</f>
        <v/>
      </c>
      <c r="M873" s="100" t="str">
        <f t="shared" si="55"/>
        <v/>
      </c>
    </row>
    <row r="874" spans="1:13">
      <c r="A874" s="118" t="str">
        <f t="shared" si="52"/>
        <v/>
      </c>
      <c r="B874" s="25"/>
      <c r="C874" s="105" t="str">
        <f>IF($B874&gt;0,VLOOKUP($B874,'ALN 070824'!$A:$C,2,FALSE),"")</f>
        <v/>
      </c>
      <c r="D874" s="24"/>
      <c r="E874" s="28"/>
      <c r="F874" s="26"/>
      <c r="G874" s="27"/>
      <c r="I874" s="100" t="str">
        <f t="shared" si="53"/>
        <v/>
      </c>
      <c r="J874" s="100" t="str">
        <f t="shared" si="54"/>
        <v/>
      </c>
      <c r="K874" s="105" t="str">
        <f>IF(ISBLANK($B874),"",MATCH($J874,SEFA!$K:$K,0))</f>
        <v/>
      </c>
      <c r="L874" s="105" t="str">
        <f>IF(ISBLANK($B874),"",MATCH($J874,'RECEIVED FROM NONSTATE'!$L:$L,0))</f>
        <v/>
      </c>
      <c r="M874" s="100" t="str">
        <f t="shared" si="55"/>
        <v/>
      </c>
    </row>
    <row r="875" spans="1:13">
      <c r="A875" s="118" t="str">
        <f t="shared" si="52"/>
        <v/>
      </c>
      <c r="B875" s="25"/>
      <c r="C875" s="105" t="str">
        <f>IF($B875&gt;0,VLOOKUP($B875,'ALN 070824'!$A:$C,2,FALSE),"")</f>
        <v/>
      </c>
      <c r="D875" s="24"/>
      <c r="E875" s="28"/>
      <c r="F875" s="26"/>
      <c r="G875" s="27"/>
      <c r="I875" s="100" t="str">
        <f t="shared" si="53"/>
        <v/>
      </c>
      <c r="J875" s="100" t="str">
        <f t="shared" si="54"/>
        <v/>
      </c>
      <c r="K875" s="105" t="str">
        <f>IF(ISBLANK($B875),"",MATCH($J875,SEFA!$K:$K,0))</f>
        <v/>
      </c>
      <c r="L875" s="105" t="str">
        <f>IF(ISBLANK($B875),"",MATCH($J875,'RECEIVED FROM NONSTATE'!$L:$L,0))</f>
        <v/>
      </c>
      <c r="M875" s="100" t="str">
        <f t="shared" si="55"/>
        <v/>
      </c>
    </row>
    <row r="876" spans="1:13">
      <c r="A876" s="118" t="str">
        <f t="shared" si="52"/>
        <v/>
      </c>
      <c r="B876" s="25"/>
      <c r="C876" s="105" t="str">
        <f>IF($B876&gt;0,VLOOKUP($B876,'ALN 070824'!$A:$C,2,FALSE),"")</f>
        <v/>
      </c>
      <c r="D876" s="24"/>
      <c r="E876" s="28"/>
      <c r="F876" s="26"/>
      <c r="G876" s="27"/>
      <c r="I876" s="100" t="str">
        <f t="shared" si="53"/>
        <v/>
      </c>
      <c r="J876" s="100" t="str">
        <f t="shared" si="54"/>
        <v/>
      </c>
      <c r="K876" s="105" t="str">
        <f>IF(ISBLANK($B876),"",MATCH($J876,SEFA!$K:$K,0))</f>
        <v/>
      </c>
      <c r="L876" s="105" t="str">
        <f>IF(ISBLANK($B876),"",MATCH($J876,'RECEIVED FROM NONSTATE'!$L:$L,0))</f>
        <v/>
      </c>
      <c r="M876" s="100" t="str">
        <f t="shared" si="55"/>
        <v/>
      </c>
    </row>
    <row r="877" spans="1:13">
      <c r="A877" s="118" t="str">
        <f t="shared" si="52"/>
        <v/>
      </c>
      <c r="B877" s="25"/>
      <c r="C877" s="105" t="str">
        <f>IF($B877&gt;0,VLOOKUP($B877,'ALN 070824'!$A:$C,2,FALSE),"")</f>
        <v/>
      </c>
      <c r="D877" s="24"/>
      <c r="E877" s="28"/>
      <c r="F877" s="26"/>
      <c r="G877" s="27"/>
      <c r="I877" s="100" t="str">
        <f t="shared" si="53"/>
        <v/>
      </c>
      <c r="J877" s="100" t="str">
        <f t="shared" si="54"/>
        <v/>
      </c>
      <c r="K877" s="105" t="str">
        <f>IF(ISBLANK($B877),"",MATCH($J877,SEFA!$K:$K,0))</f>
        <v/>
      </c>
      <c r="L877" s="105" t="str">
        <f>IF(ISBLANK($B877),"",MATCH($J877,'RECEIVED FROM NONSTATE'!$L:$L,0))</f>
        <v/>
      </c>
      <c r="M877" s="100" t="str">
        <f t="shared" si="55"/>
        <v/>
      </c>
    </row>
    <row r="878" spans="1:13">
      <c r="A878" s="118" t="str">
        <f t="shared" si="52"/>
        <v/>
      </c>
      <c r="B878" s="25"/>
      <c r="C878" s="105" t="str">
        <f>IF($B878&gt;0,VLOOKUP($B878,'ALN 070824'!$A:$C,2,FALSE),"")</f>
        <v/>
      </c>
      <c r="D878" s="24"/>
      <c r="E878" s="28"/>
      <c r="F878" s="26"/>
      <c r="G878" s="27"/>
      <c r="I878" s="100" t="str">
        <f t="shared" si="53"/>
        <v/>
      </c>
      <c r="J878" s="100" t="str">
        <f t="shared" si="54"/>
        <v/>
      </c>
      <c r="K878" s="105" t="str">
        <f>IF(ISBLANK($B878),"",MATCH($J878,SEFA!$K:$K,0))</f>
        <v/>
      </c>
      <c r="L878" s="105" t="str">
        <f>IF(ISBLANK($B878),"",MATCH($J878,'RECEIVED FROM NONSTATE'!$L:$L,0))</f>
        <v/>
      </c>
      <c r="M878" s="100" t="str">
        <f t="shared" si="55"/>
        <v/>
      </c>
    </row>
    <row r="879" spans="1:13">
      <c r="A879" s="118" t="str">
        <f t="shared" si="52"/>
        <v/>
      </c>
      <c r="B879" s="25"/>
      <c r="C879" s="105" t="str">
        <f>IF($B879&gt;0,VLOOKUP($B879,'ALN 070824'!$A:$C,2,FALSE),"")</f>
        <v/>
      </c>
      <c r="D879" s="24"/>
      <c r="E879" s="28"/>
      <c r="F879" s="26"/>
      <c r="G879" s="27"/>
      <c r="I879" s="100" t="str">
        <f t="shared" si="53"/>
        <v/>
      </c>
      <c r="J879" s="100" t="str">
        <f t="shared" si="54"/>
        <v/>
      </c>
      <c r="K879" s="105" t="str">
        <f>IF(ISBLANK($B879),"",MATCH($J879,SEFA!$K:$K,0))</f>
        <v/>
      </c>
      <c r="L879" s="105" t="str">
        <f>IF(ISBLANK($B879),"",MATCH($J879,'RECEIVED FROM NONSTATE'!$L:$L,0))</f>
        <v/>
      </c>
      <c r="M879" s="100" t="str">
        <f t="shared" si="55"/>
        <v/>
      </c>
    </row>
    <row r="880" spans="1:13">
      <c r="A880" s="118" t="str">
        <f t="shared" si="52"/>
        <v/>
      </c>
      <c r="B880" s="25"/>
      <c r="C880" s="105" t="str">
        <f>IF($B880&gt;0,VLOOKUP($B880,'ALN 070824'!$A:$C,2,FALSE),"")</f>
        <v/>
      </c>
      <c r="D880" s="24"/>
      <c r="E880" s="28"/>
      <c r="F880" s="26"/>
      <c r="G880" s="27"/>
      <c r="I880" s="100" t="str">
        <f t="shared" si="53"/>
        <v/>
      </c>
      <c r="J880" s="100" t="str">
        <f t="shared" si="54"/>
        <v/>
      </c>
      <c r="K880" s="105" t="str">
        <f>IF(ISBLANK($B880),"",MATCH($J880,SEFA!$K:$K,0))</f>
        <v/>
      </c>
      <c r="L880" s="105" t="str">
        <f>IF(ISBLANK($B880),"",MATCH($J880,'RECEIVED FROM NONSTATE'!$L:$L,0))</f>
        <v/>
      </c>
      <c r="M880" s="100" t="str">
        <f t="shared" si="55"/>
        <v/>
      </c>
    </row>
    <row r="881" spans="1:13">
      <c r="A881" s="118" t="str">
        <f t="shared" si="52"/>
        <v/>
      </c>
      <c r="B881" s="25"/>
      <c r="C881" s="105" t="str">
        <f>IF($B881&gt;0,VLOOKUP($B881,'ALN 070824'!$A:$C,2,FALSE),"")</f>
        <v/>
      </c>
      <c r="D881" s="24"/>
      <c r="E881" s="28"/>
      <c r="F881" s="26"/>
      <c r="G881" s="27"/>
      <c r="I881" s="100" t="str">
        <f t="shared" si="53"/>
        <v/>
      </c>
      <c r="J881" s="100" t="str">
        <f t="shared" si="54"/>
        <v/>
      </c>
      <c r="K881" s="105" t="str">
        <f>IF(ISBLANK($B881),"",MATCH($J881,SEFA!$K:$K,0))</f>
        <v/>
      </c>
      <c r="L881" s="105" t="str">
        <f>IF(ISBLANK($B881),"",MATCH($J881,'RECEIVED FROM NONSTATE'!$L:$L,0))</f>
        <v/>
      </c>
      <c r="M881" s="100" t="str">
        <f t="shared" si="55"/>
        <v/>
      </c>
    </row>
    <row r="882" spans="1:13">
      <c r="A882" s="118" t="str">
        <f t="shared" si="52"/>
        <v/>
      </c>
      <c r="B882" s="25"/>
      <c r="C882" s="105" t="str">
        <f>IF($B882&gt;0,VLOOKUP($B882,'ALN 070824'!$A:$C,2,FALSE),"")</f>
        <v/>
      </c>
      <c r="D882" s="24"/>
      <c r="E882" s="28"/>
      <c r="F882" s="26"/>
      <c r="G882" s="27"/>
      <c r="I882" s="100" t="str">
        <f t="shared" si="53"/>
        <v/>
      </c>
      <c r="J882" s="100" t="str">
        <f t="shared" si="54"/>
        <v/>
      </c>
      <c r="K882" s="105" t="str">
        <f>IF(ISBLANK($B882),"",MATCH($J882,SEFA!$K:$K,0))</f>
        <v/>
      </c>
      <c r="L882" s="105" t="str">
        <f>IF(ISBLANK($B882),"",MATCH($J882,'RECEIVED FROM NONSTATE'!$L:$L,0))</f>
        <v/>
      </c>
      <c r="M882" s="100" t="str">
        <f t="shared" si="55"/>
        <v/>
      </c>
    </row>
    <row r="883" spans="1:13">
      <c r="A883" s="118" t="str">
        <f t="shared" si="52"/>
        <v/>
      </c>
      <c r="B883" s="25"/>
      <c r="C883" s="105" t="str">
        <f>IF($B883&gt;0,VLOOKUP($B883,'ALN 070824'!$A:$C,2,FALSE),"")</f>
        <v/>
      </c>
      <c r="D883" s="24"/>
      <c r="E883" s="28"/>
      <c r="F883" s="26"/>
      <c r="G883" s="27"/>
      <c r="I883" s="100" t="str">
        <f t="shared" si="53"/>
        <v/>
      </c>
      <c r="J883" s="100" t="str">
        <f t="shared" si="54"/>
        <v/>
      </c>
      <c r="K883" s="105" t="str">
        <f>IF(ISBLANK($B883),"",MATCH($J883,SEFA!$K:$K,0))</f>
        <v/>
      </c>
      <c r="L883" s="105" t="str">
        <f>IF(ISBLANK($B883),"",MATCH($J883,'RECEIVED FROM NONSTATE'!$L:$L,0))</f>
        <v/>
      </c>
      <c r="M883" s="100" t="str">
        <f t="shared" si="55"/>
        <v/>
      </c>
    </row>
    <row r="884" spans="1:13">
      <c r="A884" s="118" t="str">
        <f t="shared" si="52"/>
        <v/>
      </c>
      <c r="B884" s="25"/>
      <c r="C884" s="105" t="str">
        <f>IF($B884&gt;0,VLOOKUP($B884,'ALN 070824'!$A:$C,2,FALSE),"")</f>
        <v/>
      </c>
      <c r="D884" s="24"/>
      <c r="E884" s="28"/>
      <c r="F884" s="26"/>
      <c r="G884" s="27"/>
      <c r="I884" s="100" t="str">
        <f t="shared" si="53"/>
        <v/>
      </c>
      <c r="J884" s="100" t="str">
        <f t="shared" si="54"/>
        <v/>
      </c>
      <c r="K884" s="105" t="str">
        <f>IF(ISBLANK($B884),"",MATCH($J884,SEFA!$K:$K,0))</f>
        <v/>
      </c>
      <c r="L884" s="105" t="str">
        <f>IF(ISBLANK($B884),"",MATCH($J884,'RECEIVED FROM NONSTATE'!$L:$L,0))</f>
        <v/>
      </c>
      <c r="M884" s="100" t="str">
        <f t="shared" si="55"/>
        <v/>
      </c>
    </row>
    <row r="885" spans="1:13">
      <c r="A885" s="118" t="str">
        <f t="shared" si="52"/>
        <v/>
      </c>
      <c r="B885" s="25"/>
      <c r="C885" s="105" t="str">
        <f>IF($B885&gt;0,VLOOKUP($B885,'ALN 070824'!$A:$C,2,FALSE),"")</f>
        <v/>
      </c>
      <c r="D885" s="24"/>
      <c r="E885" s="28"/>
      <c r="F885" s="26"/>
      <c r="G885" s="27"/>
      <c r="I885" s="100" t="str">
        <f t="shared" si="53"/>
        <v/>
      </c>
      <c r="J885" s="100" t="str">
        <f t="shared" si="54"/>
        <v/>
      </c>
      <c r="K885" s="105" t="str">
        <f>IF(ISBLANK($B885),"",MATCH($J885,SEFA!$K:$K,0))</f>
        <v/>
      </c>
      <c r="L885" s="105" t="str">
        <f>IF(ISBLANK($B885),"",MATCH($J885,'RECEIVED FROM NONSTATE'!$L:$L,0))</f>
        <v/>
      </c>
      <c r="M885" s="100" t="str">
        <f t="shared" si="55"/>
        <v/>
      </c>
    </row>
    <row r="886" spans="1:13">
      <c r="A886" s="118" t="str">
        <f t="shared" si="52"/>
        <v/>
      </c>
      <c r="B886" s="25"/>
      <c r="C886" s="105" t="str">
        <f>IF($B886&gt;0,VLOOKUP($B886,'ALN 070824'!$A:$C,2,FALSE),"")</f>
        <v/>
      </c>
      <c r="D886" s="24"/>
      <c r="E886" s="28"/>
      <c r="F886" s="26"/>
      <c r="G886" s="27"/>
      <c r="I886" s="100" t="str">
        <f t="shared" si="53"/>
        <v/>
      </c>
      <c r="J886" s="100" t="str">
        <f t="shared" si="54"/>
        <v/>
      </c>
      <c r="K886" s="105" t="str">
        <f>IF(ISBLANK($B886),"",MATCH($J886,SEFA!$K:$K,0))</f>
        <v/>
      </c>
      <c r="L886" s="105" t="str">
        <f>IF(ISBLANK($B886),"",MATCH($J886,'RECEIVED FROM NONSTATE'!$L:$L,0))</f>
        <v/>
      </c>
      <c r="M886" s="100" t="str">
        <f t="shared" si="55"/>
        <v/>
      </c>
    </row>
    <row r="887" spans="1:13">
      <c r="A887" s="118" t="str">
        <f t="shared" si="52"/>
        <v/>
      </c>
      <c r="B887" s="25"/>
      <c r="C887" s="105" t="str">
        <f>IF($B887&gt;0,VLOOKUP($B887,'ALN 070824'!$A:$C,2,FALSE),"")</f>
        <v/>
      </c>
      <c r="D887" s="24"/>
      <c r="E887" s="28"/>
      <c r="F887" s="26"/>
      <c r="G887" s="27"/>
      <c r="I887" s="100" t="str">
        <f t="shared" si="53"/>
        <v/>
      </c>
      <c r="J887" s="100" t="str">
        <f t="shared" si="54"/>
        <v/>
      </c>
      <c r="K887" s="105" t="str">
        <f>IF(ISBLANK($B887),"",MATCH($J887,SEFA!$K:$K,0))</f>
        <v/>
      </c>
      <c r="L887" s="105" t="str">
        <f>IF(ISBLANK($B887),"",MATCH($J887,'RECEIVED FROM NONSTATE'!$L:$L,0))</f>
        <v/>
      </c>
      <c r="M887" s="100" t="str">
        <f t="shared" si="55"/>
        <v/>
      </c>
    </row>
    <row r="888" spans="1:13">
      <c r="A888" s="118" t="str">
        <f t="shared" si="52"/>
        <v/>
      </c>
      <c r="B888" s="25"/>
      <c r="C888" s="105" t="str">
        <f>IF($B888&gt;0,VLOOKUP($B888,'ALN 070824'!$A:$C,2,FALSE),"")</f>
        <v/>
      </c>
      <c r="D888" s="24"/>
      <c r="E888" s="28"/>
      <c r="F888" s="26"/>
      <c r="G888" s="27"/>
      <c r="I888" s="100" t="str">
        <f t="shared" si="53"/>
        <v/>
      </c>
      <c r="J888" s="100" t="str">
        <f t="shared" si="54"/>
        <v/>
      </c>
      <c r="K888" s="105" t="str">
        <f>IF(ISBLANK($B888),"",MATCH($J888,SEFA!$K:$K,0))</f>
        <v/>
      </c>
      <c r="L888" s="105" t="str">
        <f>IF(ISBLANK($B888),"",MATCH($J888,'RECEIVED FROM NONSTATE'!$L:$L,0))</f>
        <v/>
      </c>
      <c r="M888" s="100" t="str">
        <f t="shared" si="55"/>
        <v/>
      </c>
    </row>
    <row r="889" spans="1:13">
      <c r="A889" s="118" t="str">
        <f t="shared" si="52"/>
        <v/>
      </c>
      <c r="B889" s="25"/>
      <c r="C889" s="105" t="str">
        <f>IF($B889&gt;0,VLOOKUP($B889,'ALN 070824'!$A:$C,2,FALSE),"")</f>
        <v/>
      </c>
      <c r="D889" s="24"/>
      <c r="E889" s="28"/>
      <c r="F889" s="26"/>
      <c r="G889" s="27"/>
      <c r="I889" s="100" t="str">
        <f t="shared" si="53"/>
        <v/>
      </c>
      <c r="J889" s="100" t="str">
        <f t="shared" si="54"/>
        <v/>
      </c>
      <c r="K889" s="105" t="str">
        <f>IF(ISBLANK($B889),"",MATCH($J889,SEFA!$K:$K,0))</f>
        <v/>
      </c>
      <c r="L889" s="105" t="str">
        <f>IF(ISBLANK($B889),"",MATCH($J889,'RECEIVED FROM NONSTATE'!$L:$L,0))</f>
        <v/>
      </c>
      <c r="M889" s="100" t="str">
        <f t="shared" si="55"/>
        <v/>
      </c>
    </row>
    <row r="890" spans="1:13">
      <c r="A890" s="118" t="str">
        <f t="shared" si="52"/>
        <v/>
      </c>
      <c r="B890" s="25"/>
      <c r="C890" s="105" t="str">
        <f>IF($B890&gt;0,VLOOKUP($B890,'ALN 070824'!$A:$C,2,FALSE),"")</f>
        <v/>
      </c>
      <c r="D890" s="24"/>
      <c r="E890" s="28"/>
      <c r="F890" s="26"/>
      <c r="G890" s="27"/>
      <c r="I890" s="100" t="str">
        <f t="shared" si="53"/>
        <v/>
      </c>
      <c r="J890" s="100" t="str">
        <f t="shared" si="54"/>
        <v/>
      </c>
      <c r="K890" s="105" t="str">
        <f>IF(ISBLANK($B890),"",MATCH($J890,SEFA!$K:$K,0))</f>
        <v/>
      </c>
      <c r="L890" s="105" t="str">
        <f>IF(ISBLANK($B890),"",MATCH($J890,'RECEIVED FROM NONSTATE'!$L:$L,0))</f>
        <v/>
      </c>
      <c r="M890" s="100" t="str">
        <f t="shared" si="55"/>
        <v/>
      </c>
    </row>
    <row r="891" spans="1:13">
      <c r="A891" s="118" t="str">
        <f t="shared" si="52"/>
        <v/>
      </c>
      <c r="B891" s="25"/>
      <c r="C891" s="105" t="str">
        <f>IF($B891&gt;0,VLOOKUP($B891,'ALN 070824'!$A:$C,2,FALSE),"")</f>
        <v/>
      </c>
      <c r="D891" s="24"/>
      <c r="E891" s="28"/>
      <c r="F891" s="26"/>
      <c r="G891" s="27"/>
      <c r="I891" s="100" t="str">
        <f t="shared" si="53"/>
        <v/>
      </c>
      <c r="J891" s="100" t="str">
        <f t="shared" si="54"/>
        <v/>
      </c>
      <c r="K891" s="105" t="str">
        <f>IF(ISBLANK($B891),"",MATCH($J891,SEFA!$K:$K,0))</f>
        <v/>
      </c>
      <c r="L891" s="105" t="str">
        <f>IF(ISBLANK($B891),"",MATCH($J891,'RECEIVED FROM NONSTATE'!$L:$L,0))</f>
        <v/>
      </c>
      <c r="M891" s="100" t="str">
        <f t="shared" si="55"/>
        <v/>
      </c>
    </row>
    <row r="892" spans="1:13">
      <c r="A892" s="118" t="str">
        <f t="shared" si="52"/>
        <v/>
      </c>
      <c r="B892" s="25"/>
      <c r="C892" s="105" t="str">
        <f>IF($B892&gt;0,VLOOKUP($B892,'ALN 070824'!$A:$C,2,FALSE),"")</f>
        <v/>
      </c>
      <c r="D892" s="24"/>
      <c r="E892" s="28"/>
      <c r="F892" s="26"/>
      <c r="G892" s="27"/>
      <c r="I892" s="100" t="str">
        <f t="shared" si="53"/>
        <v/>
      </c>
      <c r="J892" s="100" t="str">
        <f t="shared" si="54"/>
        <v/>
      </c>
      <c r="K892" s="105" t="str">
        <f>IF(ISBLANK($B892),"",MATCH($J892,SEFA!$K:$K,0))</f>
        <v/>
      </c>
      <c r="L892" s="105" t="str">
        <f>IF(ISBLANK($B892),"",MATCH($J892,'RECEIVED FROM NONSTATE'!$L:$L,0))</f>
        <v/>
      </c>
      <c r="M892" s="100" t="str">
        <f t="shared" si="55"/>
        <v/>
      </c>
    </row>
    <row r="893" spans="1:13">
      <c r="A893" s="118" t="str">
        <f t="shared" si="52"/>
        <v/>
      </c>
      <c r="B893" s="25"/>
      <c r="C893" s="105" t="str">
        <f>IF($B893&gt;0,VLOOKUP($B893,'ALN 070824'!$A:$C,2,FALSE),"")</f>
        <v/>
      </c>
      <c r="D893" s="24"/>
      <c r="E893" s="28"/>
      <c r="F893" s="26"/>
      <c r="G893" s="27"/>
      <c r="I893" s="100" t="str">
        <f t="shared" si="53"/>
        <v/>
      </c>
      <c r="J893" s="100" t="str">
        <f t="shared" si="54"/>
        <v/>
      </c>
      <c r="K893" s="105" t="str">
        <f>IF(ISBLANK($B893),"",MATCH($J893,SEFA!$K:$K,0))</f>
        <v/>
      </c>
      <c r="L893" s="105" t="str">
        <f>IF(ISBLANK($B893),"",MATCH($J893,'RECEIVED FROM NONSTATE'!$L:$L,0))</f>
        <v/>
      </c>
      <c r="M893" s="100" t="str">
        <f t="shared" si="55"/>
        <v/>
      </c>
    </row>
    <row r="894" spans="1:13">
      <c r="A894" s="118" t="str">
        <f t="shared" si="52"/>
        <v/>
      </c>
      <c r="B894" s="25"/>
      <c r="C894" s="105" t="str">
        <f>IF($B894&gt;0,VLOOKUP($B894,'ALN 070824'!$A:$C,2,FALSE),"")</f>
        <v/>
      </c>
      <c r="D894" s="24"/>
      <c r="E894" s="28"/>
      <c r="F894" s="26"/>
      <c r="G894" s="27"/>
      <c r="I894" s="100" t="str">
        <f t="shared" si="53"/>
        <v/>
      </c>
      <c r="J894" s="100" t="str">
        <f t="shared" si="54"/>
        <v/>
      </c>
      <c r="K894" s="105" t="str">
        <f>IF(ISBLANK($B894),"",MATCH($J894,SEFA!$K:$K,0))</f>
        <v/>
      </c>
      <c r="L894" s="105" t="str">
        <f>IF(ISBLANK($B894),"",MATCH($J894,'RECEIVED FROM NONSTATE'!$L:$L,0))</f>
        <v/>
      </c>
      <c r="M894" s="100" t="str">
        <f t="shared" si="55"/>
        <v/>
      </c>
    </row>
    <row r="895" spans="1:13">
      <c r="A895" s="118" t="str">
        <f t="shared" si="52"/>
        <v/>
      </c>
      <c r="B895" s="25"/>
      <c r="C895" s="105" t="str">
        <f>IF($B895&gt;0,VLOOKUP($B895,'ALN 070824'!$A:$C,2,FALSE),"")</f>
        <v/>
      </c>
      <c r="D895" s="24"/>
      <c r="E895" s="28"/>
      <c r="F895" s="26"/>
      <c r="G895" s="27"/>
      <c r="I895" s="100" t="str">
        <f t="shared" si="53"/>
        <v/>
      </c>
      <c r="J895" s="100" t="str">
        <f t="shared" si="54"/>
        <v/>
      </c>
      <c r="K895" s="105" t="str">
        <f>IF(ISBLANK($B895),"",MATCH($J895,SEFA!$K:$K,0))</f>
        <v/>
      </c>
      <c r="L895" s="105" t="str">
        <f>IF(ISBLANK($B895),"",MATCH($J895,'RECEIVED FROM NONSTATE'!$L:$L,0))</f>
        <v/>
      </c>
      <c r="M895" s="100" t="str">
        <f t="shared" si="55"/>
        <v/>
      </c>
    </row>
    <row r="896" spans="1:13">
      <c r="A896" s="118" t="str">
        <f t="shared" si="52"/>
        <v/>
      </c>
      <c r="B896" s="25"/>
      <c r="C896" s="105" t="str">
        <f>IF($B896&gt;0,VLOOKUP($B896,'ALN 070824'!$A:$C,2,FALSE),"")</f>
        <v/>
      </c>
      <c r="D896" s="24"/>
      <c r="E896" s="28"/>
      <c r="F896" s="26"/>
      <c r="G896" s="27"/>
      <c r="I896" s="100" t="str">
        <f t="shared" si="53"/>
        <v/>
      </c>
      <c r="J896" s="100" t="str">
        <f t="shared" si="54"/>
        <v/>
      </c>
      <c r="K896" s="105" t="str">
        <f>IF(ISBLANK($B896),"",MATCH($J896,SEFA!$K:$K,0))</f>
        <v/>
      </c>
      <c r="L896" s="105" t="str">
        <f>IF(ISBLANK($B896),"",MATCH($J896,'RECEIVED FROM NONSTATE'!$L:$L,0))</f>
        <v/>
      </c>
      <c r="M896" s="100" t="str">
        <f t="shared" si="55"/>
        <v/>
      </c>
    </row>
    <row r="897" spans="1:13">
      <c r="A897" s="118" t="str">
        <f t="shared" si="52"/>
        <v/>
      </c>
      <c r="B897" s="25"/>
      <c r="C897" s="105" t="str">
        <f>IF($B897&gt;0,VLOOKUP($B897,'ALN 070824'!$A:$C,2,FALSE),"")</f>
        <v/>
      </c>
      <c r="D897" s="24"/>
      <c r="E897" s="28"/>
      <c r="F897" s="26"/>
      <c r="G897" s="27"/>
      <c r="I897" s="100" t="str">
        <f t="shared" si="53"/>
        <v/>
      </c>
      <c r="J897" s="100" t="str">
        <f t="shared" si="54"/>
        <v/>
      </c>
      <c r="K897" s="105" t="str">
        <f>IF(ISBLANK($B897),"",MATCH($J897,SEFA!$K:$K,0))</f>
        <v/>
      </c>
      <c r="L897" s="105" t="str">
        <f>IF(ISBLANK($B897),"",MATCH($J897,'RECEIVED FROM NONSTATE'!$L:$L,0))</f>
        <v/>
      </c>
      <c r="M897" s="100" t="str">
        <f t="shared" si="55"/>
        <v/>
      </c>
    </row>
    <row r="898" spans="1:13">
      <c r="A898" s="118" t="str">
        <f t="shared" si="52"/>
        <v/>
      </c>
      <c r="B898" s="25"/>
      <c r="C898" s="105" t="str">
        <f>IF($B898&gt;0,VLOOKUP($B898,'ALN 070824'!$A:$C,2,FALSE),"")</f>
        <v/>
      </c>
      <c r="D898" s="24"/>
      <c r="E898" s="28"/>
      <c r="F898" s="26"/>
      <c r="G898" s="27"/>
      <c r="I898" s="100" t="str">
        <f t="shared" si="53"/>
        <v/>
      </c>
      <c r="J898" s="100" t="str">
        <f t="shared" si="54"/>
        <v/>
      </c>
      <c r="K898" s="105" t="str">
        <f>IF(ISBLANK($B898),"",MATCH($J898,SEFA!$K:$K,0))</f>
        <v/>
      </c>
      <c r="L898" s="105" t="str">
        <f>IF(ISBLANK($B898),"",MATCH($J898,'RECEIVED FROM NONSTATE'!$L:$L,0))</f>
        <v/>
      </c>
      <c r="M898" s="100" t="str">
        <f t="shared" si="55"/>
        <v/>
      </c>
    </row>
    <row r="899" spans="1:13">
      <c r="A899" s="118" t="str">
        <f t="shared" si="52"/>
        <v/>
      </c>
      <c r="B899" s="25"/>
      <c r="C899" s="105" t="str">
        <f>IF($B899&gt;0,VLOOKUP($B899,'ALN 070824'!$A:$C,2,FALSE),"")</f>
        <v/>
      </c>
      <c r="D899" s="24"/>
      <c r="E899" s="28"/>
      <c r="F899" s="26"/>
      <c r="G899" s="27"/>
      <c r="I899" s="100" t="str">
        <f t="shared" si="53"/>
        <v/>
      </c>
      <c r="J899" s="100" t="str">
        <f t="shared" si="54"/>
        <v/>
      </c>
      <c r="K899" s="105" t="str">
        <f>IF(ISBLANK($B899),"",MATCH($J899,SEFA!$K:$K,0))</f>
        <v/>
      </c>
      <c r="L899" s="105" t="str">
        <f>IF(ISBLANK($B899),"",MATCH($J899,'RECEIVED FROM NONSTATE'!$L:$L,0))</f>
        <v/>
      </c>
      <c r="M899" s="100" t="str">
        <f t="shared" si="55"/>
        <v/>
      </c>
    </row>
    <row r="900" spans="1:13">
      <c r="A900" s="118" t="str">
        <f t="shared" si="52"/>
        <v/>
      </c>
      <c r="B900" s="25"/>
      <c r="C900" s="105" t="str">
        <f>IF($B900&gt;0,VLOOKUP($B900,'ALN 070824'!$A:$C,2,FALSE),"")</f>
        <v/>
      </c>
      <c r="D900" s="24"/>
      <c r="E900" s="28"/>
      <c r="F900" s="26"/>
      <c r="G900" s="27"/>
      <c r="I900" s="100" t="str">
        <f t="shared" si="53"/>
        <v/>
      </c>
      <c r="J900" s="100" t="str">
        <f t="shared" si="54"/>
        <v/>
      </c>
      <c r="K900" s="105" t="str">
        <f>IF(ISBLANK($B900),"",MATCH($J900,SEFA!$K:$K,0))</f>
        <v/>
      </c>
      <c r="L900" s="105" t="str">
        <f>IF(ISBLANK($B900),"",MATCH($J900,'RECEIVED FROM NONSTATE'!$L:$L,0))</f>
        <v/>
      </c>
      <c r="M900" s="100" t="str">
        <f t="shared" si="55"/>
        <v/>
      </c>
    </row>
    <row r="901" spans="1:13">
      <c r="A901" s="118" t="str">
        <f t="shared" si="52"/>
        <v/>
      </c>
      <c r="B901" s="25"/>
      <c r="C901" s="105" t="str">
        <f>IF($B901&gt;0,VLOOKUP($B901,'ALN 070824'!$A:$C,2,FALSE),"")</f>
        <v/>
      </c>
      <c r="D901" s="24"/>
      <c r="E901" s="28"/>
      <c r="F901" s="26"/>
      <c r="G901" s="27"/>
      <c r="I901" s="100" t="str">
        <f t="shared" si="53"/>
        <v/>
      </c>
      <c r="J901" s="100" t="str">
        <f t="shared" si="54"/>
        <v/>
      </c>
      <c r="K901" s="105" t="str">
        <f>IF(ISBLANK($B901),"",MATCH($J901,SEFA!$K:$K,0))</f>
        <v/>
      </c>
      <c r="L901" s="105" t="str">
        <f>IF(ISBLANK($B901),"",MATCH($J901,'RECEIVED FROM NONSTATE'!$L:$L,0))</f>
        <v/>
      </c>
      <c r="M901" s="100" t="str">
        <f t="shared" si="55"/>
        <v/>
      </c>
    </row>
    <row r="902" spans="1:13">
      <c r="A902" s="118" t="str">
        <f t="shared" si="52"/>
        <v/>
      </c>
      <c r="B902" s="25"/>
      <c r="C902" s="105" t="str">
        <f>IF($B902&gt;0,VLOOKUP($B902,'ALN 070824'!$A:$C,2,FALSE),"")</f>
        <v/>
      </c>
      <c r="D902" s="24"/>
      <c r="E902" s="28"/>
      <c r="F902" s="26"/>
      <c r="G902" s="27"/>
      <c r="I902" s="100" t="str">
        <f t="shared" si="53"/>
        <v/>
      </c>
      <c r="J902" s="100" t="str">
        <f t="shared" si="54"/>
        <v/>
      </c>
      <c r="K902" s="105" t="str">
        <f>IF(ISBLANK($B902),"",MATCH($J902,SEFA!$K:$K,0))</f>
        <v/>
      </c>
      <c r="L902" s="105" t="str">
        <f>IF(ISBLANK($B902),"",MATCH($J902,'RECEIVED FROM NONSTATE'!$L:$L,0))</f>
        <v/>
      </c>
      <c r="M902" s="100" t="str">
        <f t="shared" si="55"/>
        <v/>
      </c>
    </row>
    <row r="903" spans="1:13">
      <c r="A903" s="118" t="str">
        <f t="shared" si="52"/>
        <v/>
      </c>
      <c r="B903" s="25"/>
      <c r="C903" s="105" t="str">
        <f>IF($B903&gt;0,VLOOKUP($B903,'ALN 070824'!$A:$C,2,FALSE),"")</f>
        <v/>
      </c>
      <c r="D903" s="24"/>
      <c r="E903" s="28"/>
      <c r="F903" s="26"/>
      <c r="G903" s="27"/>
      <c r="I903" s="100" t="str">
        <f t="shared" si="53"/>
        <v/>
      </c>
      <c r="J903" s="100" t="str">
        <f t="shared" si="54"/>
        <v/>
      </c>
      <c r="K903" s="105" t="str">
        <f>IF(ISBLANK($B903),"",MATCH($J903,SEFA!$K:$K,0))</f>
        <v/>
      </c>
      <c r="L903" s="105" t="str">
        <f>IF(ISBLANK($B903),"",MATCH($J903,'RECEIVED FROM NONSTATE'!$L:$L,0))</f>
        <v/>
      </c>
      <c r="M903" s="100" t="str">
        <f t="shared" si="55"/>
        <v/>
      </c>
    </row>
    <row r="904" spans="1:13">
      <c r="A904" s="118" t="str">
        <f t="shared" si="52"/>
        <v/>
      </c>
      <c r="B904" s="25"/>
      <c r="C904" s="105" t="str">
        <f>IF($B904&gt;0,VLOOKUP($B904,'ALN 070824'!$A:$C,2,FALSE),"")</f>
        <v/>
      </c>
      <c r="D904" s="24"/>
      <c r="E904" s="28"/>
      <c r="F904" s="26"/>
      <c r="G904" s="27"/>
      <c r="I904" s="100" t="str">
        <f t="shared" si="53"/>
        <v/>
      </c>
      <c r="J904" s="100" t="str">
        <f t="shared" si="54"/>
        <v/>
      </c>
      <c r="K904" s="105" t="str">
        <f>IF(ISBLANK($B904),"",MATCH($J904,SEFA!$K:$K,0))</f>
        <v/>
      </c>
      <c r="L904" s="105" t="str">
        <f>IF(ISBLANK($B904),"",MATCH($J904,'RECEIVED FROM NONSTATE'!$L:$L,0))</f>
        <v/>
      </c>
      <c r="M904" s="100" t="str">
        <f t="shared" si="55"/>
        <v/>
      </c>
    </row>
    <row r="905" spans="1:13">
      <c r="A905" s="118" t="str">
        <f t="shared" ref="A905:A968" si="56">IF($B905=0,"",$B$2)</f>
        <v/>
      </c>
      <c r="B905" s="25"/>
      <c r="C905" s="105" t="str">
        <f>IF($B905&gt;0,VLOOKUP($B905,'ALN 070824'!$A:$C,2,FALSE),"")</f>
        <v/>
      </c>
      <c r="D905" s="24"/>
      <c r="E905" s="28"/>
      <c r="F905" s="26"/>
      <c r="G905" s="27"/>
      <c r="I905" s="100" t="str">
        <f t="shared" ref="I905:I968" si="57">IF(OR($B905="84.425",$B905="84.032"),"Please complete the ALN with alpha character.",IFERROR(IF(AND($C905="Other Assistance",ISBLANK($F905)),"Program Name required, please provide the Other ID Number (if applicable).",""),""))</f>
        <v/>
      </c>
      <c r="J905" s="100" t="str">
        <f t="shared" ref="J905:J968" si="58">CONCATENATE($B905,$E905)</f>
        <v/>
      </c>
      <c r="K905" s="105" t="str">
        <f>IF(ISBLANK($B905),"",MATCH($J905,SEFA!$K:$K,0))</f>
        <v/>
      </c>
      <c r="L905" s="105" t="str">
        <f>IF(ISBLANK($B905),"",MATCH($J905,'RECEIVED FROM NONSTATE'!$L:$L,0))</f>
        <v/>
      </c>
      <c r="M905" s="100" t="str">
        <f t="shared" ref="M905:M968" si="59">CONCATENATE($B905,$E905,$F905,$G905)</f>
        <v/>
      </c>
    </row>
    <row r="906" spans="1:13">
      <c r="A906" s="118" t="str">
        <f t="shared" si="56"/>
        <v/>
      </c>
      <c r="B906" s="25"/>
      <c r="C906" s="105" t="str">
        <f>IF($B906&gt;0,VLOOKUP($B906,'ALN 070824'!$A:$C,2,FALSE),"")</f>
        <v/>
      </c>
      <c r="D906" s="24"/>
      <c r="E906" s="28"/>
      <c r="F906" s="26"/>
      <c r="G906" s="27"/>
      <c r="I906" s="100" t="str">
        <f t="shared" si="57"/>
        <v/>
      </c>
      <c r="J906" s="100" t="str">
        <f t="shared" si="58"/>
        <v/>
      </c>
      <c r="K906" s="105" t="str">
        <f>IF(ISBLANK($B906),"",MATCH($J906,SEFA!$K:$K,0))</f>
        <v/>
      </c>
      <c r="L906" s="105" t="str">
        <f>IF(ISBLANK($B906),"",MATCH($J906,'RECEIVED FROM NONSTATE'!$L:$L,0))</f>
        <v/>
      </c>
      <c r="M906" s="100" t="str">
        <f t="shared" si="59"/>
        <v/>
      </c>
    </row>
    <row r="907" spans="1:13">
      <c r="A907" s="118" t="str">
        <f t="shared" si="56"/>
        <v/>
      </c>
      <c r="B907" s="25"/>
      <c r="C907" s="105" t="str">
        <f>IF($B907&gt;0,VLOOKUP($B907,'ALN 070824'!$A:$C,2,FALSE),"")</f>
        <v/>
      </c>
      <c r="D907" s="24"/>
      <c r="E907" s="28"/>
      <c r="F907" s="26"/>
      <c r="G907" s="27"/>
      <c r="I907" s="100" t="str">
        <f t="shared" si="57"/>
        <v/>
      </c>
      <c r="J907" s="100" t="str">
        <f t="shared" si="58"/>
        <v/>
      </c>
      <c r="K907" s="105" t="str">
        <f>IF(ISBLANK($B907),"",MATCH($J907,SEFA!$K:$K,0))</f>
        <v/>
      </c>
      <c r="L907" s="105" t="str">
        <f>IF(ISBLANK($B907),"",MATCH($J907,'RECEIVED FROM NONSTATE'!$L:$L,0))</f>
        <v/>
      </c>
      <c r="M907" s="100" t="str">
        <f t="shared" si="59"/>
        <v/>
      </c>
    </row>
    <row r="908" spans="1:13">
      <c r="A908" s="118" t="str">
        <f t="shared" si="56"/>
        <v/>
      </c>
      <c r="B908" s="25"/>
      <c r="C908" s="105" t="str">
        <f>IF($B908&gt;0,VLOOKUP($B908,'ALN 070824'!$A:$C,2,FALSE),"")</f>
        <v/>
      </c>
      <c r="D908" s="24"/>
      <c r="E908" s="28"/>
      <c r="F908" s="26"/>
      <c r="G908" s="27"/>
      <c r="I908" s="100" t="str">
        <f t="shared" si="57"/>
        <v/>
      </c>
      <c r="J908" s="100" t="str">
        <f t="shared" si="58"/>
        <v/>
      </c>
      <c r="K908" s="105" t="str">
        <f>IF(ISBLANK($B908),"",MATCH($J908,SEFA!$K:$K,0))</f>
        <v/>
      </c>
      <c r="L908" s="105" t="str">
        <f>IF(ISBLANK($B908),"",MATCH($J908,'RECEIVED FROM NONSTATE'!$L:$L,0))</f>
        <v/>
      </c>
      <c r="M908" s="100" t="str">
        <f t="shared" si="59"/>
        <v/>
      </c>
    </row>
    <row r="909" spans="1:13">
      <c r="A909" s="118" t="str">
        <f t="shared" si="56"/>
        <v/>
      </c>
      <c r="B909" s="25"/>
      <c r="C909" s="105" t="str">
        <f>IF($B909&gt;0,VLOOKUP($B909,'ALN 070824'!$A:$C,2,FALSE),"")</f>
        <v/>
      </c>
      <c r="D909" s="24"/>
      <c r="E909" s="28"/>
      <c r="F909" s="26"/>
      <c r="G909" s="27"/>
      <c r="I909" s="100" t="str">
        <f t="shared" si="57"/>
        <v/>
      </c>
      <c r="J909" s="100" t="str">
        <f t="shared" si="58"/>
        <v/>
      </c>
      <c r="K909" s="105" t="str">
        <f>IF(ISBLANK($B909),"",MATCH($J909,SEFA!$K:$K,0))</f>
        <v/>
      </c>
      <c r="L909" s="105" t="str">
        <f>IF(ISBLANK($B909),"",MATCH($J909,'RECEIVED FROM NONSTATE'!$L:$L,0))</f>
        <v/>
      </c>
      <c r="M909" s="100" t="str">
        <f t="shared" si="59"/>
        <v/>
      </c>
    </row>
    <row r="910" spans="1:13">
      <c r="A910" s="118" t="str">
        <f t="shared" si="56"/>
        <v/>
      </c>
      <c r="B910" s="25"/>
      <c r="C910" s="105" t="str">
        <f>IF($B910&gt;0,VLOOKUP($B910,'ALN 070824'!$A:$C,2,FALSE),"")</f>
        <v/>
      </c>
      <c r="D910" s="24"/>
      <c r="E910" s="28"/>
      <c r="F910" s="26"/>
      <c r="G910" s="27"/>
      <c r="I910" s="100" t="str">
        <f t="shared" si="57"/>
        <v/>
      </c>
      <c r="J910" s="100" t="str">
        <f t="shared" si="58"/>
        <v/>
      </c>
      <c r="K910" s="105" t="str">
        <f>IF(ISBLANK($B910),"",MATCH($J910,SEFA!$K:$K,0))</f>
        <v/>
      </c>
      <c r="L910" s="105" t="str">
        <f>IF(ISBLANK($B910),"",MATCH($J910,'RECEIVED FROM NONSTATE'!$L:$L,0))</f>
        <v/>
      </c>
      <c r="M910" s="100" t="str">
        <f t="shared" si="59"/>
        <v/>
      </c>
    </row>
    <row r="911" spans="1:13">
      <c r="A911" s="118" t="str">
        <f t="shared" si="56"/>
        <v/>
      </c>
      <c r="B911" s="25"/>
      <c r="C911" s="105" t="str">
        <f>IF($B911&gt;0,VLOOKUP($B911,'ALN 070824'!$A:$C,2,FALSE),"")</f>
        <v/>
      </c>
      <c r="D911" s="24"/>
      <c r="E911" s="28"/>
      <c r="F911" s="26"/>
      <c r="G911" s="27"/>
      <c r="I911" s="100" t="str">
        <f t="shared" si="57"/>
        <v/>
      </c>
      <c r="J911" s="100" t="str">
        <f t="shared" si="58"/>
        <v/>
      </c>
      <c r="K911" s="105" t="str">
        <f>IF(ISBLANK($B911),"",MATCH($J911,SEFA!$K:$K,0))</f>
        <v/>
      </c>
      <c r="L911" s="105" t="str">
        <f>IF(ISBLANK($B911),"",MATCH($J911,'RECEIVED FROM NONSTATE'!$L:$L,0))</f>
        <v/>
      </c>
      <c r="M911" s="100" t="str">
        <f t="shared" si="59"/>
        <v/>
      </c>
    </row>
    <row r="912" spans="1:13">
      <c r="A912" s="118" t="str">
        <f t="shared" si="56"/>
        <v/>
      </c>
      <c r="B912" s="25"/>
      <c r="C912" s="105" t="str">
        <f>IF($B912&gt;0,VLOOKUP($B912,'ALN 070824'!$A:$C,2,FALSE),"")</f>
        <v/>
      </c>
      <c r="D912" s="24"/>
      <c r="E912" s="28"/>
      <c r="F912" s="26"/>
      <c r="G912" s="27"/>
      <c r="I912" s="100" t="str">
        <f t="shared" si="57"/>
        <v/>
      </c>
      <c r="J912" s="100" t="str">
        <f t="shared" si="58"/>
        <v/>
      </c>
      <c r="K912" s="105" t="str">
        <f>IF(ISBLANK($B912),"",MATCH($J912,SEFA!$K:$K,0))</f>
        <v/>
      </c>
      <c r="L912" s="105" t="str">
        <f>IF(ISBLANK($B912),"",MATCH($J912,'RECEIVED FROM NONSTATE'!$L:$L,0))</f>
        <v/>
      </c>
      <c r="M912" s="100" t="str">
        <f t="shared" si="59"/>
        <v/>
      </c>
    </row>
    <row r="913" spans="1:13">
      <c r="A913" s="118" t="str">
        <f t="shared" si="56"/>
        <v/>
      </c>
      <c r="B913" s="25"/>
      <c r="C913" s="105" t="str">
        <f>IF($B913&gt;0,VLOOKUP($B913,'ALN 070824'!$A:$C,2,FALSE),"")</f>
        <v/>
      </c>
      <c r="D913" s="24"/>
      <c r="E913" s="28"/>
      <c r="F913" s="26"/>
      <c r="G913" s="27"/>
      <c r="I913" s="100" t="str">
        <f t="shared" si="57"/>
        <v/>
      </c>
      <c r="J913" s="100" t="str">
        <f t="shared" si="58"/>
        <v/>
      </c>
      <c r="K913" s="105" t="str">
        <f>IF(ISBLANK($B913),"",MATCH($J913,SEFA!$K:$K,0))</f>
        <v/>
      </c>
      <c r="L913" s="105" t="str">
        <f>IF(ISBLANK($B913),"",MATCH($J913,'RECEIVED FROM NONSTATE'!$L:$L,0))</f>
        <v/>
      </c>
      <c r="M913" s="100" t="str">
        <f t="shared" si="59"/>
        <v/>
      </c>
    </row>
    <row r="914" spans="1:13">
      <c r="A914" s="118" t="str">
        <f t="shared" si="56"/>
        <v/>
      </c>
      <c r="B914" s="25"/>
      <c r="C914" s="105" t="str">
        <f>IF($B914&gt;0,VLOOKUP($B914,'ALN 070824'!$A:$C,2,FALSE),"")</f>
        <v/>
      </c>
      <c r="D914" s="24"/>
      <c r="E914" s="28"/>
      <c r="F914" s="26"/>
      <c r="G914" s="27"/>
      <c r="I914" s="100" t="str">
        <f t="shared" si="57"/>
        <v/>
      </c>
      <c r="J914" s="100" t="str">
        <f t="shared" si="58"/>
        <v/>
      </c>
      <c r="K914" s="105" t="str">
        <f>IF(ISBLANK($B914),"",MATCH($J914,SEFA!$K:$K,0))</f>
        <v/>
      </c>
      <c r="L914" s="105" t="str">
        <f>IF(ISBLANK($B914),"",MATCH($J914,'RECEIVED FROM NONSTATE'!$L:$L,0))</f>
        <v/>
      </c>
      <c r="M914" s="100" t="str">
        <f t="shared" si="59"/>
        <v/>
      </c>
    </row>
    <row r="915" spans="1:13">
      <c r="A915" s="118" t="str">
        <f t="shared" si="56"/>
        <v/>
      </c>
      <c r="B915" s="25"/>
      <c r="C915" s="105" t="str">
        <f>IF($B915&gt;0,VLOOKUP($B915,'ALN 070824'!$A:$C,2,FALSE),"")</f>
        <v/>
      </c>
      <c r="D915" s="24"/>
      <c r="E915" s="28"/>
      <c r="F915" s="26"/>
      <c r="G915" s="27"/>
      <c r="I915" s="100" t="str">
        <f t="shared" si="57"/>
        <v/>
      </c>
      <c r="J915" s="100" t="str">
        <f t="shared" si="58"/>
        <v/>
      </c>
      <c r="K915" s="105" t="str">
        <f>IF(ISBLANK($B915),"",MATCH($J915,SEFA!$K:$K,0))</f>
        <v/>
      </c>
      <c r="L915" s="105" t="str">
        <f>IF(ISBLANK($B915),"",MATCH($J915,'RECEIVED FROM NONSTATE'!$L:$L,0))</f>
        <v/>
      </c>
      <c r="M915" s="100" t="str">
        <f t="shared" si="59"/>
        <v/>
      </c>
    </row>
    <row r="916" spans="1:13">
      <c r="A916" s="118" t="str">
        <f t="shared" si="56"/>
        <v/>
      </c>
      <c r="B916" s="25"/>
      <c r="C916" s="105" t="str">
        <f>IF($B916&gt;0,VLOOKUP($B916,'ALN 070824'!$A:$C,2,FALSE),"")</f>
        <v/>
      </c>
      <c r="D916" s="24"/>
      <c r="E916" s="28"/>
      <c r="F916" s="26"/>
      <c r="G916" s="27"/>
      <c r="I916" s="100" t="str">
        <f t="shared" si="57"/>
        <v/>
      </c>
      <c r="J916" s="100" t="str">
        <f t="shared" si="58"/>
        <v/>
      </c>
      <c r="K916" s="105" t="str">
        <f>IF(ISBLANK($B916),"",MATCH($J916,SEFA!$K:$K,0))</f>
        <v/>
      </c>
      <c r="L916" s="105" t="str">
        <f>IF(ISBLANK($B916),"",MATCH($J916,'RECEIVED FROM NONSTATE'!$L:$L,0))</f>
        <v/>
      </c>
      <c r="M916" s="100" t="str">
        <f t="shared" si="59"/>
        <v/>
      </c>
    </row>
    <row r="917" spans="1:13">
      <c r="A917" s="118" t="str">
        <f t="shared" si="56"/>
        <v/>
      </c>
      <c r="B917" s="25"/>
      <c r="C917" s="105" t="str">
        <f>IF($B917&gt;0,VLOOKUP($B917,'ALN 070824'!$A:$C,2,FALSE),"")</f>
        <v/>
      </c>
      <c r="D917" s="24"/>
      <c r="E917" s="28"/>
      <c r="F917" s="26"/>
      <c r="G917" s="27"/>
      <c r="I917" s="100" t="str">
        <f t="shared" si="57"/>
        <v/>
      </c>
      <c r="J917" s="100" t="str">
        <f t="shared" si="58"/>
        <v/>
      </c>
      <c r="K917" s="105" t="str">
        <f>IF(ISBLANK($B917),"",MATCH($J917,SEFA!$K:$K,0))</f>
        <v/>
      </c>
      <c r="L917" s="105" t="str">
        <f>IF(ISBLANK($B917),"",MATCH($J917,'RECEIVED FROM NONSTATE'!$L:$L,0))</f>
        <v/>
      </c>
      <c r="M917" s="100" t="str">
        <f t="shared" si="59"/>
        <v/>
      </c>
    </row>
    <row r="918" spans="1:13">
      <c r="A918" s="118" t="str">
        <f t="shared" si="56"/>
        <v/>
      </c>
      <c r="B918" s="25"/>
      <c r="C918" s="105" t="str">
        <f>IF($B918&gt;0,VLOOKUP($B918,'ALN 070824'!$A:$C,2,FALSE),"")</f>
        <v/>
      </c>
      <c r="D918" s="24"/>
      <c r="E918" s="28"/>
      <c r="F918" s="26"/>
      <c r="G918" s="27"/>
      <c r="I918" s="100" t="str">
        <f t="shared" si="57"/>
        <v/>
      </c>
      <c r="J918" s="100" t="str">
        <f t="shared" si="58"/>
        <v/>
      </c>
      <c r="K918" s="105" t="str">
        <f>IF(ISBLANK($B918),"",MATCH($J918,SEFA!$K:$K,0))</f>
        <v/>
      </c>
      <c r="L918" s="105" t="str">
        <f>IF(ISBLANK($B918),"",MATCH($J918,'RECEIVED FROM NONSTATE'!$L:$L,0))</f>
        <v/>
      </c>
      <c r="M918" s="100" t="str">
        <f t="shared" si="59"/>
        <v/>
      </c>
    </row>
    <row r="919" spans="1:13">
      <c r="A919" s="118" t="str">
        <f t="shared" si="56"/>
        <v/>
      </c>
      <c r="B919" s="25"/>
      <c r="C919" s="105" t="str">
        <f>IF($B919&gt;0,VLOOKUP($B919,'ALN 070824'!$A:$C,2,FALSE),"")</f>
        <v/>
      </c>
      <c r="D919" s="24"/>
      <c r="E919" s="28"/>
      <c r="F919" s="26"/>
      <c r="G919" s="27"/>
      <c r="I919" s="100" t="str">
        <f t="shared" si="57"/>
        <v/>
      </c>
      <c r="J919" s="100" t="str">
        <f t="shared" si="58"/>
        <v/>
      </c>
      <c r="K919" s="105" t="str">
        <f>IF(ISBLANK($B919),"",MATCH($J919,SEFA!$K:$K,0))</f>
        <v/>
      </c>
      <c r="L919" s="105" t="str">
        <f>IF(ISBLANK($B919),"",MATCH($J919,'RECEIVED FROM NONSTATE'!$L:$L,0))</f>
        <v/>
      </c>
      <c r="M919" s="100" t="str">
        <f t="shared" si="59"/>
        <v/>
      </c>
    </row>
    <row r="920" spans="1:13">
      <c r="A920" s="118" t="str">
        <f t="shared" si="56"/>
        <v/>
      </c>
      <c r="B920" s="25"/>
      <c r="C920" s="105" t="str">
        <f>IF($B920&gt;0,VLOOKUP($B920,'ALN 070824'!$A:$C,2,FALSE),"")</f>
        <v/>
      </c>
      <c r="D920" s="24"/>
      <c r="E920" s="28"/>
      <c r="F920" s="26"/>
      <c r="G920" s="27"/>
      <c r="I920" s="100" t="str">
        <f t="shared" si="57"/>
        <v/>
      </c>
      <c r="J920" s="100" t="str">
        <f t="shared" si="58"/>
        <v/>
      </c>
      <c r="K920" s="105" t="str">
        <f>IF(ISBLANK($B920),"",MATCH($J920,SEFA!$K:$K,0))</f>
        <v/>
      </c>
      <c r="L920" s="105" t="str">
        <f>IF(ISBLANK($B920),"",MATCH($J920,'RECEIVED FROM NONSTATE'!$L:$L,0))</f>
        <v/>
      </c>
      <c r="M920" s="100" t="str">
        <f t="shared" si="59"/>
        <v/>
      </c>
    </row>
    <row r="921" spans="1:13">
      <c r="A921" s="118" t="str">
        <f t="shared" si="56"/>
        <v/>
      </c>
      <c r="B921" s="25"/>
      <c r="C921" s="105" t="str">
        <f>IF($B921&gt;0,VLOOKUP($B921,'ALN 070824'!$A:$C,2,FALSE),"")</f>
        <v/>
      </c>
      <c r="D921" s="24"/>
      <c r="E921" s="28"/>
      <c r="F921" s="26"/>
      <c r="G921" s="27"/>
      <c r="I921" s="100" t="str">
        <f t="shared" si="57"/>
        <v/>
      </c>
      <c r="J921" s="100" t="str">
        <f t="shared" si="58"/>
        <v/>
      </c>
      <c r="K921" s="105" t="str">
        <f>IF(ISBLANK($B921),"",MATCH($J921,SEFA!$K:$K,0))</f>
        <v/>
      </c>
      <c r="L921" s="105" t="str">
        <f>IF(ISBLANK($B921),"",MATCH($J921,'RECEIVED FROM NONSTATE'!$L:$L,0))</f>
        <v/>
      </c>
      <c r="M921" s="100" t="str">
        <f t="shared" si="59"/>
        <v/>
      </c>
    </row>
    <row r="922" spans="1:13">
      <c r="A922" s="118" t="str">
        <f t="shared" si="56"/>
        <v/>
      </c>
      <c r="B922" s="25"/>
      <c r="C922" s="105" t="str">
        <f>IF($B922&gt;0,VLOOKUP($B922,'ALN 070824'!$A:$C,2,FALSE),"")</f>
        <v/>
      </c>
      <c r="D922" s="24"/>
      <c r="E922" s="28"/>
      <c r="F922" s="26"/>
      <c r="G922" s="27"/>
      <c r="I922" s="100" t="str">
        <f t="shared" si="57"/>
        <v/>
      </c>
      <c r="J922" s="100" t="str">
        <f t="shared" si="58"/>
        <v/>
      </c>
      <c r="K922" s="105" t="str">
        <f>IF(ISBLANK($B922),"",MATCH($J922,SEFA!$K:$K,0))</f>
        <v/>
      </c>
      <c r="L922" s="105" t="str">
        <f>IF(ISBLANK($B922),"",MATCH($J922,'RECEIVED FROM NONSTATE'!$L:$L,0))</f>
        <v/>
      </c>
      <c r="M922" s="100" t="str">
        <f t="shared" si="59"/>
        <v/>
      </c>
    </row>
    <row r="923" spans="1:13">
      <c r="A923" s="118" t="str">
        <f t="shared" si="56"/>
        <v/>
      </c>
      <c r="B923" s="25"/>
      <c r="C923" s="105" t="str">
        <f>IF($B923&gt;0,VLOOKUP($B923,'ALN 070824'!$A:$C,2,FALSE),"")</f>
        <v/>
      </c>
      <c r="D923" s="24"/>
      <c r="E923" s="28"/>
      <c r="F923" s="26"/>
      <c r="G923" s="27"/>
      <c r="I923" s="100" t="str">
        <f t="shared" si="57"/>
        <v/>
      </c>
      <c r="J923" s="100" t="str">
        <f t="shared" si="58"/>
        <v/>
      </c>
      <c r="K923" s="105" t="str">
        <f>IF(ISBLANK($B923),"",MATCH($J923,SEFA!$K:$K,0))</f>
        <v/>
      </c>
      <c r="L923" s="105" t="str">
        <f>IF(ISBLANK($B923),"",MATCH($J923,'RECEIVED FROM NONSTATE'!$L:$L,0))</f>
        <v/>
      </c>
      <c r="M923" s="100" t="str">
        <f t="shared" si="59"/>
        <v/>
      </c>
    </row>
    <row r="924" spans="1:13">
      <c r="A924" s="118" t="str">
        <f t="shared" si="56"/>
        <v/>
      </c>
      <c r="B924" s="25"/>
      <c r="C924" s="105" t="str">
        <f>IF($B924&gt;0,VLOOKUP($B924,'ALN 070824'!$A:$C,2,FALSE),"")</f>
        <v/>
      </c>
      <c r="D924" s="24"/>
      <c r="E924" s="28"/>
      <c r="F924" s="26"/>
      <c r="G924" s="27"/>
      <c r="I924" s="100" t="str">
        <f t="shared" si="57"/>
        <v/>
      </c>
      <c r="J924" s="100" t="str">
        <f t="shared" si="58"/>
        <v/>
      </c>
      <c r="K924" s="105" t="str">
        <f>IF(ISBLANK($B924),"",MATCH($J924,SEFA!$K:$K,0))</f>
        <v/>
      </c>
      <c r="L924" s="105" t="str">
        <f>IF(ISBLANK($B924),"",MATCH($J924,'RECEIVED FROM NONSTATE'!$L:$L,0))</f>
        <v/>
      </c>
      <c r="M924" s="100" t="str">
        <f t="shared" si="59"/>
        <v/>
      </c>
    </row>
    <row r="925" spans="1:13">
      <c r="A925" s="118" t="str">
        <f t="shared" si="56"/>
        <v/>
      </c>
      <c r="B925" s="25"/>
      <c r="C925" s="105" t="str">
        <f>IF($B925&gt;0,VLOOKUP($B925,'ALN 070824'!$A:$C,2,FALSE),"")</f>
        <v/>
      </c>
      <c r="D925" s="24"/>
      <c r="E925" s="28"/>
      <c r="F925" s="26"/>
      <c r="G925" s="27"/>
      <c r="I925" s="100" t="str">
        <f t="shared" si="57"/>
        <v/>
      </c>
      <c r="J925" s="100" t="str">
        <f t="shared" si="58"/>
        <v/>
      </c>
      <c r="K925" s="105" t="str">
        <f>IF(ISBLANK($B925),"",MATCH($J925,SEFA!$K:$K,0))</f>
        <v/>
      </c>
      <c r="L925" s="105" t="str">
        <f>IF(ISBLANK($B925),"",MATCH($J925,'RECEIVED FROM NONSTATE'!$L:$L,0))</f>
        <v/>
      </c>
      <c r="M925" s="100" t="str">
        <f t="shared" si="59"/>
        <v/>
      </c>
    </row>
    <row r="926" spans="1:13">
      <c r="A926" s="118" t="str">
        <f t="shared" si="56"/>
        <v/>
      </c>
      <c r="B926" s="25"/>
      <c r="C926" s="105" t="str">
        <f>IF($B926&gt;0,VLOOKUP($B926,'ALN 070824'!$A:$C,2,FALSE),"")</f>
        <v/>
      </c>
      <c r="D926" s="24"/>
      <c r="E926" s="28"/>
      <c r="F926" s="26"/>
      <c r="G926" s="27"/>
      <c r="I926" s="100" t="str">
        <f t="shared" si="57"/>
        <v/>
      </c>
      <c r="J926" s="100" t="str">
        <f t="shared" si="58"/>
        <v/>
      </c>
      <c r="K926" s="105" t="str">
        <f>IF(ISBLANK($B926),"",MATCH($J926,SEFA!$K:$K,0))</f>
        <v/>
      </c>
      <c r="L926" s="105" t="str">
        <f>IF(ISBLANK($B926),"",MATCH($J926,'RECEIVED FROM NONSTATE'!$L:$L,0))</f>
        <v/>
      </c>
      <c r="M926" s="100" t="str">
        <f t="shared" si="59"/>
        <v/>
      </c>
    </row>
    <row r="927" spans="1:13">
      <c r="A927" s="118" t="str">
        <f t="shared" si="56"/>
        <v/>
      </c>
      <c r="B927" s="25"/>
      <c r="C927" s="105" t="str">
        <f>IF($B927&gt;0,VLOOKUP($B927,'ALN 070824'!$A:$C,2,FALSE),"")</f>
        <v/>
      </c>
      <c r="D927" s="24"/>
      <c r="E927" s="28"/>
      <c r="F927" s="26"/>
      <c r="G927" s="27"/>
      <c r="I927" s="100" t="str">
        <f t="shared" si="57"/>
        <v/>
      </c>
      <c r="J927" s="100" t="str">
        <f t="shared" si="58"/>
        <v/>
      </c>
      <c r="K927" s="105" t="str">
        <f>IF(ISBLANK($B927),"",MATCH($J927,SEFA!$K:$K,0))</f>
        <v/>
      </c>
      <c r="L927" s="105" t="str">
        <f>IF(ISBLANK($B927),"",MATCH($J927,'RECEIVED FROM NONSTATE'!$L:$L,0))</f>
        <v/>
      </c>
      <c r="M927" s="100" t="str">
        <f t="shared" si="59"/>
        <v/>
      </c>
    </row>
    <row r="928" spans="1:13">
      <c r="A928" s="118" t="str">
        <f t="shared" si="56"/>
        <v/>
      </c>
      <c r="B928" s="25"/>
      <c r="C928" s="105" t="str">
        <f>IF($B928&gt;0,VLOOKUP($B928,'ALN 070824'!$A:$C,2,FALSE),"")</f>
        <v/>
      </c>
      <c r="D928" s="24"/>
      <c r="E928" s="28"/>
      <c r="F928" s="26"/>
      <c r="G928" s="27"/>
      <c r="I928" s="100" t="str">
        <f t="shared" si="57"/>
        <v/>
      </c>
      <c r="J928" s="100" t="str">
        <f t="shared" si="58"/>
        <v/>
      </c>
      <c r="K928" s="105" t="str">
        <f>IF(ISBLANK($B928),"",MATCH($J928,SEFA!$K:$K,0))</f>
        <v/>
      </c>
      <c r="L928" s="105" t="str">
        <f>IF(ISBLANK($B928),"",MATCH($J928,'RECEIVED FROM NONSTATE'!$L:$L,0))</f>
        <v/>
      </c>
      <c r="M928" s="100" t="str">
        <f t="shared" si="59"/>
        <v/>
      </c>
    </row>
    <row r="929" spans="1:13">
      <c r="A929" s="118" t="str">
        <f t="shared" si="56"/>
        <v/>
      </c>
      <c r="B929" s="25"/>
      <c r="C929" s="105" t="str">
        <f>IF($B929&gt;0,VLOOKUP($B929,'ALN 070824'!$A:$C,2,FALSE),"")</f>
        <v/>
      </c>
      <c r="D929" s="24"/>
      <c r="E929" s="28"/>
      <c r="F929" s="26"/>
      <c r="G929" s="27"/>
      <c r="I929" s="100" t="str">
        <f t="shared" si="57"/>
        <v/>
      </c>
      <c r="J929" s="100" t="str">
        <f t="shared" si="58"/>
        <v/>
      </c>
      <c r="K929" s="105" t="str">
        <f>IF(ISBLANK($B929),"",MATCH($J929,SEFA!$K:$K,0))</f>
        <v/>
      </c>
      <c r="L929" s="105" t="str">
        <f>IF(ISBLANK($B929),"",MATCH($J929,'RECEIVED FROM NONSTATE'!$L:$L,0))</f>
        <v/>
      </c>
      <c r="M929" s="100" t="str">
        <f t="shared" si="59"/>
        <v/>
      </c>
    </row>
    <row r="930" spans="1:13">
      <c r="A930" s="118" t="str">
        <f t="shared" si="56"/>
        <v/>
      </c>
      <c r="B930" s="25"/>
      <c r="C930" s="105" t="str">
        <f>IF($B930&gt;0,VLOOKUP($B930,'ALN 070824'!$A:$C,2,FALSE),"")</f>
        <v/>
      </c>
      <c r="D930" s="24"/>
      <c r="E930" s="28"/>
      <c r="F930" s="26"/>
      <c r="G930" s="27"/>
      <c r="I930" s="100" t="str">
        <f t="shared" si="57"/>
        <v/>
      </c>
      <c r="J930" s="100" t="str">
        <f t="shared" si="58"/>
        <v/>
      </c>
      <c r="K930" s="105" t="str">
        <f>IF(ISBLANK($B930),"",MATCH($J930,SEFA!$K:$K,0))</f>
        <v/>
      </c>
      <c r="L930" s="105" t="str">
        <f>IF(ISBLANK($B930),"",MATCH($J930,'RECEIVED FROM NONSTATE'!$L:$L,0))</f>
        <v/>
      </c>
      <c r="M930" s="100" t="str">
        <f t="shared" si="59"/>
        <v/>
      </c>
    </row>
    <row r="931" spans="1:13">
      <c r="A931" s="118" t="str">
        <f t="shared" si="56"/>
        <v/>
      </c>
      <c r="B931" s="25"/>
      <c r="C931" s="105" t="str">
        <f>IF($B931&gt;0,VLOOKUP($B931,'ALN 070824'!$A:$C,2,FALSE),"")</f>
        <v/>
      </c>
      <c r="D931" s="24"/>
      <c r="E931" s="28"/>
      <c r="F931" s="26"/>
      <c r="G931" s="27"/>
      <c r="I931" s="100" t="str">
        <f t="shared" si="57"/>
        <v/>
      </c>
      <c r="J931" s="100" t="str">
        <f t="shared" si="58"/>
        <v/>
      </c>
      <c r="K931" s="105" t="str">
        <f>IF(ISBLANK($B931),"",MATCH($J931,SEFA!$K:$K,0))</f>
        <v/>
      </c>
      <c r="L931" s="105" t="str">
        <f>IF(ISBLANK($B931),"",MATCH($J931,'RECEIVED FROM NONSTATE'!$L:$L,0))</f>
        <v/>
      </c>
      <c r="M931" s="100" t="str">
        <f t="shared" si="59"/>
        <v/>
      </c>
    </row>
    <row r="932" spans="1:13">
      <c r="A932" s="118" t="str">
        <f t="shared" si="56"/>
        <v/>
      </c>
      <c r="B932" s="25"/>
      <c r="C932" s="105" t="str">
        <f>IF($B932&gt;0,VLOOKUP($B932,'ALN 070824'!$A:$C,2,FALSE),"")</f>
        <v/>
      </c>
      <c r="D932" s="24"/>
      <c r="E932" s="28"/>
      <c r="F932" s="26"/>
      <c r="G932" s="27"/>
      <c r="I932" s="100" t="str">
        <f t="shared" si="57"/>
        <v/>
      </c>
      <c r="J932" s="100" t="str">
        <f t="shared" si="58"/>
        <v/>
      </c>
      <c r="K932" s="105" t="str">
        <f>IF(ISBLANK($B932),"",MATCH($J932,SEFA!$K:$K,0))</f>
        <v/>
      </c>
      <c r="L932" s="105" t="str">
        <f>IF(ISBLANK($B932),"",MATCH($J932,'RECEIVED FROM NONSTATE'!$L:$L,0))</f>
        <v/>
      </c>
      <c r="M932" s="100" t="str">
        <f t="shared" si="59"/>
        <v/>
      </c>
    </row>
    <row r="933" spans="1:13">
      <c r="A933" s="118" t="str">
        <f t="shared" si="56"/>
        <v/>
      </c>
      <c r="B933" s="25"/>
      <c r="C933" s="105" t="str">
        <f>IF($B933&gt;0,VLOOKUP($B933,'ALN 070824'!$A:$C,2,FALSE),"")</f>
        <v/>
      </c>
      <c r="D933" s="24"/>
      <c r="E933" s="28"/>
      <c r="F933" s="26"/>
      <c r="G933" s="27"/>
      <c r="I933" s="100" t="str">
        <f t="shared" si="57"/>
        <v/>
      </c>
      <c r="J933" s="100" t="str">
        <f t="shared" si="58"/>
        <v/>
      </c>
      <c r="K933" s="105" t="str">
        <f>IF(ISBLANK($B933),"",MATCH($J933,SEFA!$K:$K,0))</f>
        <v/>
      </c>
      <c r="L933" s="105" t="str">
        <f>IF(ISBLANK($B933),"",MATCH($J933,'RECEIVED FROM NONSTATE'!$L:$L,0))</f>
        <v/>
      </c>
      <c r="M933" s="100" t="str">
        <f t="shared" si="59"/>
        <v/>
      </c>
    </row>
    <row r="934" spans="1:13">
      <c r="A934" s="118" t="str">
        <f t="shared" si="56"/>
        <v/>
      </c>
      <c r="B934" s="25"/>
      <c r="C934" s="105" t="str">
        <f>IF($B934&gt;0,VLOOKUP($B934,'ALN 070824'!$A:$C,2,FALSE),"")</f>
        <v/>
      </c>
      <c r="D934" s="24"/>
      <c r="E934" s="28"/>
      <c r="F934" s="26"/>
      <c r="G934" s="27"/>
      <c r="I934" s="100" t="str">
        <f t="shared" si="57"/>
        <v/>
      </c>
      <c r="J934" s="100" t="str">
        <f t="shared" si="58"/>
        <v/>
      </c>
      <c r="K934" s="105" t="str">
        <f>IF(ISBLANK($B934),"",MATCH($J934,SEFA!$K:$K,0))</f>
        <v/>
      </c>
      <c r="L934" s="105" t="str">
        <f>IF(ISBLANK($B934),"",MATCH($J934,'RECEIVED FROM NONSTATE'!$L:$L,0))</f>
        <v/>
      </c>
      <c r="M934" s="100" t="str">
        <f t="shared" si="59"/>
        <v/>
      </c>
    </row>
    <row r="935" spans="1:13">
      <c r="A935" s="118" t="str">
        <f t="shared" si="56"/>
        <v/>
      </c>
      <c r="B935" s="25"/>
      <c r="C935" s="105" t="str">
        <f>IF($B935&gt;0,VLOOKUP($B935,'ALN 070824'!$A:$C,2,FALSE),"")</f>
        <v/>
      </c>
      <c r="D935" s="24"/>
      <c r="E935" s="28"/>
      <c r="F935" s="26"/>
      <c r="G935" s="27"/>
      <c r="I935" s="100" t="str">
        <f t="shared" si="57"/>
        <v/>
      </c>
      <c r="J935" s="100" t="str">
        <f t="shared" si="58"/>
        <v/>
      </c>
      <c r="K935" s="105" t="str">
        <f>IF(ISBLANK($B935),"",MATCH($J935,SEFA!$K:$K,0))</f>
        <v/>
      </c>
      <c r="L935" s="105" t="str">
        <f>IF(ISBLANK($B935),"",MATCH($J935,'RECEIVED FROM NONSTATE'!$L:$L,0))</f>
        <v/>
      </c>
      <c r="M935" s="100" t="str">
        <f t="shared" si="59"/>
        <v/>
      </c>
    </row>
    <row r="936" spans="1:13">
      <c r="A936" s="118" t="str">
        <f t="shared" si="56"/>
        <v/>
      </c>
      <c r="B936" s="25"/>
      <c r="C936" s="105" t="str">
        <f>IF($B936&gt;0,VLOOKUP($B936,'ALN 070824'!$A:$C,2,FALSE),"")</f>
        <v/>
      </c>
      <c r="D936" s="24"/>
      <c r="E936" s="28"/>
      <c r="F936" s="26"/>
      <c r="G936" s="27"/>
      <c r="I936" s="100" t="str">
        <f t="shared" si="57"/>
        <v/>
      </c>
      <c r="J936" s="100" t="str">
        <f t="shared" si="58"/>
        <v/>
      </c>
      <c r="K936" s="105" t="str">
        <f>IF(ISBLANK($B936),"",MATCH($J936,SEFA!$K:$K,0))</f>
        <v/>
      </c>
      <c r="L936" s="105" t="str">
        <f>IF(ISBLANK($B936),"",MATCH($J936,'RECEIVED FROM NONSTATE'!$L:$L,0))</f>
        <v/>
      </c>
      <c r="M936" s="100" t="str">
        <f t="shared" si="59"/>
        <v/>
      </c>
    </row>
    <row r="937" spans="1:13">
      <c r="A937" s="118" t="str">
        <f t="shared" si="56"/>
        <v/>
      </c>
      <c r="B937" s="25"/>
      <c r="C937" s="105" t="str">
        <f>IF($B937&gt;0,VLOOKUP($B937,'ALN 070824'!$A:$C,2,FALSE),"")</f>
        <v/>
      </c>
      <c r="D937" s="24"/>
      <c r="E937" s="28"/>
      <c r="F937" s="26"/>
      <c r="G937" s="27"/>
      <c r="I937" s="100" t="str">
        <f t="shared" si="57"/>
        <v/>
      </c>
      <c r="J937" s="100" t="str">
        <f t="shared" si="58"/>
        <v/>
      </c>
      <c r="K937" s="105" t="str">
        <f>IF(ISBLANK($B937),"",MATCH($J937,SEFA!$K:$K,0))</f>
        <v/>
      </c>
      <c r="L937" s="105" t="str">
        <f>IF(ISBLANK($B937),"",MATCH($J937,'RECEIVED FROM NONSTATE'!$L:$L,0))</f>
        <v/>
      </c>
      <c r="M937" s="100" t="str">
        <f t="shared" si="59"/>
        <v/>
      </c>
    </row>
    <row r="938" spans="1:13">
      <c r="A938" s="118" t="str">
        <f t="shared" si="56"/>
        <v/>
      </c>
      <c r="B938" s="25"/>
      <c r="C938" s="105" t="str">
        <f>IF($B938&gt;0,VLOOKUP($B938,'ALN 070824'!$A:$C,2,FALSE),"")</f>
        <v/>
      </c>
      <c r="D938" s="24"/>
      <c r="E938" s="28"/>
      <c r="F938" s="26"/>
      <c r="G938" s="27"/>
      <c r="I938" s="100" t="str">
        <f t="shared" si="57"/>
        <v/>
      </c>
      <c r="J938" s="100" t="str">
        <f t="shared" si="58"/>
        <v/>
      </c>
      <c r="K938" s="105" t="str">
        <f>IF(ISBLANK($B938),"",MATCH($J938,SEFA!$K:$K,0))</f>
        <v/>
      </c>
      <c r="L938" s="105" t="str">
        <f>IF(ISBLANK($B938),"",MATCH($J938,'RECEIVED FROM NONSTATE'!$L:$L,0))</f>
        <v/>
      </c>
      <c r="M938" s="100" t="str">
        <f t="shared" si="59"/>
        <v/>
      </c>
    </row>
    <row r="939" spans="1:13">
      <c r="A939" s="118" t="str">
        <f t="shared" si="56"/>
        <v/>
      </c>
      <c r="B939" s="25"/>
      <c r="C939" s="105" t="str">
        <f>IF($B939&gt;0,VLOOKUP($B939,'ALN 070824'!$A:$C,2,FALSE),"")</f>
        <v/>
      </c>
      <c r="D939" s="24"/>
      <c r="E939" s="28"/>
      <c r="F939" s="26"/>
      <c r="G939" s="27"/>
      <c r="I939" s="100" t="str">
        <f t="shared" si="57"/>
        <v/>
      </c>
      <c r="J939" s="100" t="str">
        <f t="shared" si="58"/>
        <v/>
      </c>
      <c r="K939" s="105" t="str">
        <f>IF(ISBLANK($B939),"",MATCH($J939,SEFA!$K:$K,0))</f>
        <v/>
      </c>
      <c r="L939" s="105" t="str">
        <f>IF(ISBLANK($B939),"",MATCH($J939,'RECEIVED FROM NONSTATE'!$L:$L,0))</f>
        <v/>
      </c>
      <c r="M939" s="100" t="str">
        <f t="shared" si="59"/>
        <v/>
      </c>
    </row>
    <row r="940" spans="1:13">
      <c r="A940" s="118" t="str">
        <f t="shared" si="56"/>
        <v/>
      </c>
      <c r="B940" s="25"/>
      <c r="C940" s="105" t="str">
        <f>IF($B940&gt;0,VLOOKUP($B940,'ALN 070824'!$A:$C,2,FALSE),"")</f>
        <v/>
      </c>
      <c r="D940" s="24"/>
      <c r="E940" s="28"/>
      <c r="F940" s="26"/>
      <c r="G940" s="27"/>
      <c r="I940" s="100" t="str">
        <f t="shared" si="57"/>
        <v/>
      </c>
      <c r="J940" s="100" t="str">
        <f t="shared" si="58"/>
        <v/>
      </c>
      <c r="K940" s="105" t="str">
        <f>IF(ISBLANK($B940),"",MATCH($J940,SEFA!$K:$K,0))</f>
        <v/>
      </c>
      <c r="L940" s="105" t="str">
        <f>IF(ISBLANK($B940),"",MATCH($J940,'RECEIVED FROM NONSTATE'!$L:$L,0))</f>
        <v/>
      </c>
      <c r="M940" s="100" t="str">
        <f t="shared" si="59"/>
        <v/>
      </c>
    </row>
    <row r="941" spans="1:13">
      <c r="A941" s="118" t="str">
        <f t="shared" si="56"/>
        <v/>
      </c>
      <c r="B941" s="25"/>
      <c r="C941" s="105" t="str">
        <f>IF($B941&gt;0,VLOOKUP($B941,'ALN 070824'!$A:$C,2,FALSE),"")</f>
        <v/>
      </c>
      <c r="D941" s="24"/>
      <c r="E941" s="28"/>
      <c r="F941" s="26"/>
      <c r="G941" s="27"/>
      <c r="I941" s="100" t="str">
        <f t="shared" si="57"/>
        <v/>
      </c>
      <c r="J941" s="100" t="str">
        <f t="shared" si="58"/>
        <v/>
      </c>
      <c r="K941" s="105" t="str">
        <f>IF(ISBLANK($B941),"",MATCH($J941,SEFA!$K:$K,0))</f>
        <v/>
      </c>
      <c r="L941" s="105" t="str">
        <f>IF(ISBLANK($B941),"",MATCH($J941,'RECEIVED FROM NONSTATE'!$L:$L,0))</f>
        <v/>
      </c>
      <c r="M941" s="100" t="str">
        <f t="shared" si="59"/>
        <v/>
      </c>
    </row>
    <row r="942" spans="1:13">
      <c r="A942" s="118" t="str">
        <f t="shared" si="56"/>
        <v/>
      </c>
      <c r="B942" s="25"/>
      <c r="C942" s="105" t="str">
        <f>IF($B942&gt;0,VLOOKUP($B942,'ALN 070824'!$A:$C,2,FALSE),"")</f>
        <v/>
      </c>
      <c r="D942" s="24"/>
      <c r="E942" s="28"/>
      <c r="F942" s="26"/>
      <c r="G942" s="27"/>
      <c r="I942" s="100" t="str">
        <f t="shared" si="57"/>
        <v/>
      </c>
      <c r="J942" s="100" t="str">
        <f t="shared" si="58"/>
        <v/>
      </c>
      <c r="K942" s="105" t="str">
        <f>IF(ISBLANK($B942),"",MATCH($J942,SEFA!$K:$K,0))</f>
        <v/>
      </c>
      <c r="L942" s="105" t="str">
        <f>IF(ISBLANK($B942),"",MATCH($J942,'RECEIVED FROM NONSTATE'!$L:$L,0))</f>
        <v/>
      </c>
      <c r="M942" s="100" t="str">
        <f t="shared" si="59"/>
        <v/>
      </c>
    </row>
    <row r="943" spans="1:13">
      <c r="A943" s="118" t="str">
        <f t="shared" si="56"/>
        <v/>
      </c>
      <c r="B943" s="25"/>
      <c r="C943" s="105" t="str">
        <f>IF($B943&gt;0,VLOOKUP($B943,'ALN 070824'!$A:$C,2,FALSE),"")</f>
        <v/>
      </c>
      <c r="D943" s="24"/>
      <c r="E943" s="28"/>
      <c r="F943" s="26"/>
      <c r="G943" s="27"/>
      <c r="I943" s="100" t="str">
        <f t="shared" si="57"/>
        <v/>
      </c>
      <c r="J943" s="100" t="str">
        <f t="shared" si="58"/>
        <v/>
      </c>
      <c r="K943" s="105" t="str">
        <f>IF(ISBLANK($B943),"",MATCH($J943,SEFA!$K:$K,0))</f>
        <v/>
      </c>
      <c r="L943" s="105" t="str">
        <f>IF(ISBLANK($B943),"",MATCH($J943,'RECEIVED FROM NONSTATE'!$L:$L,0))</f>
        <v/>
      </c>
      <c r="M943" s="100" t="str">
        <f t="shared" si="59"/>
        <v/>
      </c>
    </row>
    <row r="944" spans="1:13">
      <c r="A944" s="118" t="str">
        <f t="shared" si="56"/>
        <v/>
      </c>
      <c r="B944" s="25"/>
      <c r="C944" s="105" t="str">
        <f>IF($B944&gt;0,VLOOKUP($B944,'ALN 070824'!$A:$C,2,FALSE),"")</f>
        <v/>
      </c>
      <c r="D944" s="24"/>
      <c r="E944" s="28"/>
      <c r="F944" s="26"/>
      <c r="G944" s="27"/>
      <c r="I944" s="100" t="str">
        <f t="shared" si="57"/>
        <v/>
      </c>
      <c r="J944" s="100" t="str">
        <f t="shared" si="58"/>
        <v/>
      </c>
      <c r="K944" s="105" t="str">
        <f>IF(ISBLANK($B944),"",MATCH($J944,SEFA!$K:$K,0))</f>
        <v/>
      </c>
      <c r="L944" s="105" t="str">
        <f>IF(ISBLANK($B944),"",MATCH($J944,'RECEIVED FROM NONSTATE'!$L:$L,0))</f>
        <v/>
      </c>
      <c r="M944" s="100" t="str">
        <f t="shared" si="59"/>
        <v/>
      </c>
    </row>
    <row r="945" spans="1:13">
      <c r="A945" s="118" t="str">
        <f t="shared" si="56"/>
        <v/>
      </c>
      <c r="B945" s="25"/>
      <c r="C945" s="105" t="str">
        <f>IF($B945&gt;0,VLOOKUP($B945,'ALN 070824'!$A:$C,2,FALSE),"")</f>
        <v/>
      </c>
      <c r="D945" s="24"/>
      <c r="E945" s="28"/>
      <c r="F945" s="26"/>
      <c r="G945" s="27"/>
      <c r="I945" s="100" t="str">
        <f t="shared" si="57"/>
        <v/>
      </c>
      <c r="J945" s="100" t="str">
        <f t="shared" si="58"/>
        <v/>
      </c>
      <c r="K945" s="105" t="str">
        <f>IF(ISBLANK($B945),"",MATCH($J945,SEFA!$K:$K,0))</f>
        <v/>
      </c>
      <c r="L945" s="105" t="str">
        <f>IF(ISBLANK($B945),"",MATCH($J945,'RECEIVED FROM NONSTATE'!$L:$L,0))</f>
        <v/>
      </c>
      <c r="M945" s="100" t="str">
        <f t="shared" si="59"/>
        <v/>
      </c>
    </row>
    <row r="946" spans="1:13">
      <c r="A946" s="118" t="str">
        <f t="shared" si="56"/>
        <v/>
      </c>
      <c r="B946" s="25"/>
      <c r="C946" s="105" t="str">
        <f>IF($B946&gt;0,VLOOKUP($B946,'ALN 070824'!$A:$C,2,FALSE),"")</f>
        <v/>
      </c>
      <c r="D946" s="24"/>
      <c r="E946" s="28"/>
      <c r="F946" s="26"/>
      <c r="G946" s="27"/>
      <c r="I946" s="100" t="str">
        <f t="shared" si="57"/>
        <v/>
      </c>
      <c r="J946" s="100" t="str">
        <f t="shared" si="58"/>
        <v/>
      </c>
      <c r="K946" s="105" t="str">
        <f>IF(ISBLANK($B946),"",MATCH($J946,SEFA!$K:$K,0))</f>
        <v/>
      </c>
      <c r="L946" s="105" t="str">
        <f>IF(ISBLANK($B946),"",MATCH($J946,'RECEIVED FROM NONSTATE'!$L:$L,0))</f>
        <v/>
      </c>
      <c r="M946" s="100" t="str">
        <f t="shared" si="59"/>
        <v/>
      </c>
    </row>
    <row r="947" spans="1:13">
      <c r="A947" s="118" t="str">
        <f t="shared" si="56"/>
        <v/>
      </c>
      <c r="B947" s="25"/>
      <c r="C947" s="105" t="str">
        <f>IF($B947&gt;0,VLOOKUP($B947,'ALN 070824'!$A:$C,2,FALSE),"")</f>
        <v/>
      </c>
      <c r="D947" s="24"/>
      <c r="E947" s="28"/>
      <c r="F947" s="26"/>
      <c r="G947" s="27"/>
      <c r="I947" s="100" t="str">
        <f t="shared" si="57"/>
        <v/>
      </c>
      <c r="J947" s="100" t="str">
        <f t="shared" si="58"/>
        <v/>
      </c>
      <c r="K947" s="105" t="str">
        <f>IF(ISBLANK($B947),"",MATCH($J947,SEFA!$K:$K,0))</f>
        <v/>
      </c>
      <c r="L947" s="105" t="str">
        <f>IF(ISBLANK($B947),"",MATCH($J947,'RECEIVED FROM NONSTATE'!$L:$L,0))</f>
        <v/>
      </c>
      <c r="M947" s="100" t="str">
        <f t="shared" si="59"/>
        <v/>
      </c>
    </row>
    <row r="948" spans="1:13">
      <c r="A948" s="118" t="str">
        <f t="shared" si="56"/>
        <v/>
      </c>
      <c r="B948" s="25"/>
      <c r="C948" s="105" t="str">
        <f>IF($B948&gt;0,VLOOKUP($B948,'ALN 070824'!$A:$C,2,FALSE),"")</f>
        <v/>
      </c>
      <c r="D948" s="24"/>
      <c r="E948" s="28"/>
      <c r="F948" s="26"/>
      <c r="G948" s="27"/>
      <c r="I948" s="100" t="str">
        <f t="shared" si="57"/>
        <v/>
      </c>
      <c r="J948" s="100" t="str">
        <f t="shared" si="58"/>
        <v/>
      </c>
      <c r="K948" s="105" t="str">
        <f>IF(ISBLANK($B948),"",MATCH($J948,SEFA!$K:$K,0))</f>
        <v/>
      </c>
      <c r="L948" s="105" t="str">
        <f>IF(ISBLANK($B948),"",MATCH($J948,'RECEIVED FROM NONSTATE'!$L:$L,0))</f>
        <v/>
      </c>
      <c r="M948" s="100" t="str">
        <f t="shared" si="59"/>
        <v/>
      </c>
    </row>
    <row r="949" spans="1:13">
      <c r="A949" s="118" t="str">
        <f t="shared" si="56"/>
        <v/>
      </c>
      <c r="B949" s="25"/>
      <c r="C949" s="105" t="str">
        <f>IF($B949&gt;0,VLOOKUP($B949,'ALN 070824'!$A:$C,2,FALSE),"")</f>
        <v/>
      </c>
      <c r="D949" s="24"/>
      <c r="E949" s="28"/>
      <c r="F949" s="26"/>
      <c r="G949" s="27"/>
      <c r="I949" s="100" t="str">
        <f t="shared" si="57"/>
        <v/>
      </c>
      <c r="J949" s="100" t="str">
        <f t="shared" si="58"/>
        <v/>
      </c>
      <c r="K949" s="105" t="str">
        <f>IF(ISBLANK($B949),"",MATCH($J949,SEFA!$K:$K,0))</f>
        <v/>
      </c>
      <c r="L949" s="105" t="str">
        <f>IF(ISBLANK($B949),"",MATCH($J949,'RECEIVED FROM NONSTATE'!$L:$L,0))</f>
        <v/>
      </c>
      <c r="M949" s="100" t="str">
        <f t="shared" si="59"/>
        <v/>
      </c>
    </row>
    <row r="950" spans="1:13">
      <c r="A950" s="118" t="str">
        <f t="shared" si="56"/>
        <v/>
      </c>
      <c r="B950" s="25"/>
      <c r="C950" s="105" t="str">
        <f>IF($B950&gt;0,VLOOKUP($B950,'ALN 070824'!$A:$C,2,FALSE),"")</f>
        <v/>
      </c>
      <c r="D950" s="24"/>
      <c r="E950" s="28"/>
      <c r="F950" s="26"/>
      <c r="G950" s="27"/>
      <c r="I950" s="100" t="str">
        <f t="shared" si="57"/>
        <v/>
      </c>
      <c r="J950" s="100" t="str">
        <f t="shared" si="58"/>
        <v/>
      </c>
      <c r="K950" s="105" t="str">
        <f>IF(ISBLANK($B950),"",MATCH($J950,SEFA!$K:$K,0))</f>
        <v/>
      </c>
      <c r="L950" s="105" t="str">
        <f>IF(ISBLANK($B950),"",MATCH($J950,'RECEIVED FROM NONSTATE'!$L:$L,0))</f>
        <v/>
      </c>
      <c r="M950" s="100" t="str">
        <f t="shared" si="59"/>
        <v/>
      </c>
    </row>
    <row r="951" spans="1:13">
      <c r="A951" s="118" t="str">
        <f t="shared" si="56"/>
        <v/>
      </c>
      <c r="B951" s="25"/>
      <c r="C951" s="105" t="str">
        <f>IF($B951&gt;0,VLOOKUP($B951,'ALN 070824'!$A:$C,2,FALSE),"")</f>
        <v/>
      </c>
      <c r="D951" s="24"/>
      <c r="E951" s="28"/>
      <c r="F951" s="26"/>
      <c r="G951" s="27"/>
      <c r="I951" s="100" t="str">
        <f t="shared" si="57"/>
        <v/>
      </c>
      <c r="J951" s="100" t="str">
        <f t="shared" si="58"/>
        <v/>
      </c>
      <c r="K951" s="105" t="str">
        <f>IF(ISBLANK($B951),"",MATCH($J951,SEFA!$K:$K,0))</f>
        <v/>
      </c>
      <c r="L951" s="105" t="str">
        <f>IF(ISBLANK($B951),"",MATCH($J951,'RECEIVED FROM NONSTATE'!$L:$L,0))</f>
        <v/>
      </c>
      <c r="M951" s="100" t="str">
        <f t="shared" si="59"/>
        <v/>
      </c>
    </row>
    <row r="952" spans="1:13">
      <c r="A952" s="118" t="str">
        <f t="shared" si="56"/>
        <v/>
      </c>
      <c r="B952" s="25"/>
      <c r="C952" s="105" t="str">
        <f>IF($B952&gt;0,VLOOKUP($B952,'ALN 070824'!$A:$C,2,FALSE),"")</f>
        <v/>
      </c>
      <c r="D952" s="24"/>
      <c r="E952" s="28"/>
      <c r="F952" s="26"/>
      <c r="G952" s="27"/>
      <c r="I952" s="100" t="str">
        <f t="shared" si="57"/>
        <v/>
      </c>
      <c r="J952" s="100" t="str">
        <f t="shared" si="58"/>
        <v/>
      </c>
      <c r="K952" s="105" t="str">
        <f>IF(ISBLANK($B952),"",MATCH($J952,SEFA!$K:$K,0))</f>
        <v/>
      </c>
      <c r="L952" s="105" t="str">
        <f>IF(ISBLANK($B952),"",MATCH($J952,'RECEIVED FROM NONSTATE'!$L:$L,0))</f>
        <v/>
      </c>
      <c r="M952" s="100" t="str">
        <f t="shared" si="59"/>
        <v/>
      </c>
    </row>
    <row r="953" spans="1:13">
      <c r="A953" s="118" t="str">
        <f t="shared" si="56"/>
        <v/>
      </c>
      <c r="B953" s="25"/>
      <c r="C953" s="105" t="str">
        <f>IF($B953&gt;0,VLOOKUP($B953,'ALN 070824'!$A:$C,2,FALSE),"")</f>
        <v/>
      </c>
      <c r="D953" s="24"/>
      <c r="E953" s="28"/>
      <c r="F953" s="26"/>
      <c r="G953" s="27"/>
      <c r="I953" s="100" t="str">
        <f t="shared" si="57"/>
        <v/>
      </c>
      <c r="J953" s="100" t="str">
        <f t="shared" si="58"/>
        <v/>
      </c>
      <c r="K953" s="105" t="str">
        <f>IF(ISBLANK($B953),"",MATCH($J953,SEFA!$K:$K,0))</f>
        <v/>
      </c>
      <c r="L953" s="105" t="str">
        <f>IF(ISBLANK($B953),"",MATCH($J953,'RECEIVED FROM NONSTATE'!$L:$L,0))</f>
        <v/>
      </c>
      <c r="M953" s="100" t="str">
        <f t="shared" si="59"/>
        <v/>
      </c>
    </row>
    <row r="954" spans="1:13">
      <c r="A954" s="118" t="str">
        <f t="shared" si="56"/>
        <v/>
      </c>
      <c r="B954" s="25"/>
      <c r="C954" s="105" t="str">
        <f>IF($B954&gt;0,VLOOKUP($B954,'ALN 070824'!$A:$C,2,FALSE),"")</f>
        <v/>
      </c>
      <c r="D954" s="24"/>
      <c r="E954" s="28"/>
      <c r="F954" s="26"/>
      <c r="G954" s="27"/>
      <c r="I954" s="100" t="str">
        <f t="shared" si="57"/>
        <v/>
      </c>
      <c r="J954" s="100" t="str">
        <f t="shared" si="58"/>
        <v/>
      </c>
      <c r="K954" s="105" t="str">
        <f>IF(ISBLANK($B954),"",MATCH($J954,SEFA!$K:$K,0))</f>
        <v/>
      </c>
      <c r="L954" s="105" t="str">
        <f>IF(ISBLANK($B954),"",MATCH($J954,'RECEIVED FROM NONSTATE'!$L:$L,0))</f>
        <v/>
      </c>
      <c r="M954" s="100" t="str">
        <f t="shared" si="59"/>
        <v/>
      </c>
    </row>
    <row r="955" spans="1:13">
      <c r="A955" s="118" t="str">
        <f t="shared" si="56"/>
        <v/>
      </c>
      <c r="B955" s="25"/>
      <c r="C955" s="105" t="str">
        <f>IF($B955&gt;0,VLOOKUP($B955,'ALN 070824'!$A:$C,2,FALSE),"")</f>
        <v/>
      </c>
      <c r="D955" s="24"/>
      <c r="E955" s="28"/>
      <c r="F955" s="26"/>
      <c r="G955" s="27"/>
      <c r="I955" s="100" t="str">
        <f t="shared" si="57"/>
        <v/>
      </c>
      <c r="J955" s="100" t="str">
        <f t="shared" si="58"/>
        <v/>
      </c>
      <c r="K955" s="105" t="str">
        <f>IF(ISBLANK($B955),"",MATCH($J955,SEFA!$K:$K,0))</f>
        <v/>
      </c>
      <c r="L955" s="105" t="str">
        <f>IF(ISBLANK($B955),"",MATCH($J955,'RECEIVED FROM NONSTATE'!$L:$L,0))</f>
        <v/>
      </c>
      <c r="M955" s="100" t="str">
        <f t="shared" si="59"/>
        <v/>
      </c>
    </row>
    <row r="956" spans="1:13">
      <c r="A956" s="118" t="str">
        <f t="shared" si="56"/>
        <v/>
      </c>
      <c r="B956" s="25"/>
      <c r="C956" s="105" t="str">
        <f>IF($B956&gt;0,VLOOKUP($B956,'ALN 070824'!$A:$C,2,FALSE),"")</f>
        <v/>
      </c>
      <c r="D956" s="24"/>
      <c r="E956" s="28"/>
      <c r="F956" s="26"/>
      <c r="G956" s="27"/>
      <c r="I956" s="100" t="str">
        <f t="shared" si="57"/>
        <v/>
      </c>
      <c r="J956" s="100" t="str">
        <f t="shared" si="58"/>
        <v/>
      </c>
      <c r="K956" s="105" t="str">
        <f>IF(ISBLANK($B956),"",MATCH($J956,SEFA!$K:$K,0))</f>
        <v/>
      </c>
      <c r="L956" s="105" t="str">
        <f>IF(ISBLANK($B956),"",MATCH($J956,'RECEIVED FROM NONSTATE'!$L:$L,0))</f>
        <v/>
      </c>
      <c r="M956" s="100" t="str">
        <f t="shared" si="59"/>
        <v/>
      </c>
    </row>
    <row r="957" spans="1:13">
      <c r="A957" s="118" t="str">
        <f t="shared" si="56"/>
        <v/>
      </c>
      <c r="B957" s="25"/>
      <c r="C957" s="105" t="str">
        <f>IF($B957&gt;0,VLOOKUP($B957,'ALN 070824'!$A:$C,2,FALSE),"")</f>
        <v/>
      </c>
      <c r="D957" s="24"/>
      <c r="E957" s="28"/>
      <c r="F957" s="26"/>
      <c r="G957" s="27"/>
      <c r="I957" s="100" t="str">
        <f t="shared" si="57"/>
        <v/>
      </c>
      <c r="J957" s="100" t="str">
        <f t="shared" si="58"/>
        <v/>
      </c>
      <c r="K957" s="105" t="str">
        <f>IF(ISBLANK($B957),"",MATCH($J957,SEFA!$K:$K,0))</f>
        <v/>
      </c>
      <c r="L957" s="105" t="str">
        <f>IF(ISBLANK($B957),"",MATCH($J957,'RECEIVED FROM NONSTATE'!$L:$L,0))</f>
        <v/>
      </c>
      <c r="M957" s="100" t="str">
        <f t="shared" si="59"/>
        <v/>
      </c>
    </row>
    <row r="958" spans="1:13">
      <c r="A958" s="118" t="str">
        <f t="shared" si="56"/>
        <v/>
      </c>
      <c r="B958" s="25"/>
      <c r="C958" s="105" t="str">
        <f>IF($B958&gt;0,VLOOKUP($B958,'ALN 070824'!$A:$C,2,FALSE),"")</f>
        <v/>
      </c>
      <c r="D958" s="24"/>
      <c r="E958" s="28"/>
      <c r="F958" s="26"/>
      <c r="G958" s="27"/>
      <c r="I958" s="100" t="str">
        <f t="shared" si="57"/>
        <v/>
      </c>
      <c r="J958" s="100" t="str">
        <f t="shared" si="58"/>
        <v/>
      </c>
      <c r="K958" s="105" t="str">
        <f>IF(ISBLANK($B958),"",MATCH($J958,SEFA!$K:$K,0))</f>
        <v/>
      </c>
      <c r="L958" s="105" t="str">
        <f>IF(ISBLANK($B958),"",MATCH($J958,'RECEIVED FROM NONSTATE'!$L:$L,0))</f>
        <v/>
      </c>
      <c r="M958" s="100" t="str">
        <f t="shared" si="59"/>
        <v/>
      </c>
    </row>
    <row r="959" spans="1:13">
      <c r="A959" s="118" t="str">
        <f t="shared" si="56"/>
        <v/>
      </c>
      <c r="B959" s="25"/>
      <c r="C959" s="105" t="str">
        <f>IF($B959&gt;0,VLOOKUP($B959,'ALN 070824'!$A:$C,2,FALSE),"")</f>
        <v/>
      </c>
      <c r="D959" s="24"/>
      <c r="E959" s="28"/>
      <c r="F959" s="26"/>
      <c r="G959" s="27"/>
      <c r="I959" s="100" t="str">
        <f t="shared" si="57"/>
        <v/>
      </c>
      <c r="J959" s="100" t="str">
        <f t="shared" si="58"/>
        <v/>
      </c>
      <c r="K959" s="105" t="str">
        <f>IF(ISBLANK($B959),"",MATCH($J959,SEFA!$K:$K,0))</f>
        <v/>
      </c>
      <c r="L959" s="105" t="str">
        <f>IF(ISBLANK($B959),"",MATCH($J959,'RECEIVED FROM NONSTATE'!$L:$L,0))</f>
        <v/>
      </c>
      <c r="M959" s="100" t="str">
        <f t="shared" si="59"/>
        <v/>
      </c>
    </row>
    <row r="960" spans="1:13">
      <c r="A960" s="118" t="str">
        <f t="shared" si="56"/>
        <v/>
      </c>
      <c r="B960" s="25"/>
      <c r="C960" s="105" t="str">
        <f>IF($B960&gt;0,VLOOKUP($B960,'ALN 070824'!$A:$C,2,FALSE),"")</f>
        <v/>
      </c>
      <c r="D960" s="24"/>
      <c r="E960" s="28"/>
      <c r="F960" s="26"/>
      <c r="G960" s="27"/>
      <c r="I960" s="100" t="str">
        <f t="shared" si="57"/>
        <v/>
      </c>
      <c r="J960" s="100" t="str">
        <f t="shared" si="58"/>
        <v/>
      </c>
      <c r="K960" s="105" t="str">
        <f>IF(ISBLANK($B960),"",MATCH($J960,SEFA!$K:$K,0))</f>
        <v/>
      </c>
      <c r="L960" s="105" t="str">
        <f>IF(ISBLANK($B960),"",MATCH($J960,'RECEIVED FROM NONSTATE'!$L:$L,0))</f>
        <v/>
      </c>
      <c r="M960" s="100" t="str">
        <f t="shared" si="59"/>
        <v/>
      </c>
    </row>
    <row r="961" spans="1:13">
      <c r="A961" s="118" t="str">
        <f t="shared" si="56"/>
        <v/>
      </c>
      <c r="B961" s="25"/>
      <c r="C961" s="105" t="str">
        <f>IF($B961&gt;0,VLOOKUP($B961,'ALN 070824'!$A:$C,2,FALSE),"")</f>
        <v/>
      </c>
      <c r="D961" s="24"/>
      <c r="E961" s="28"/>
      <c r="F961" s="26"/>
      <c r="G961" s="27"/>
      <c r="I961" s="100" t="str">
        <f t="shared" si="57"/>
        <v/>
      </c>
      <c r="J961" s="100" t="str">
        <f t="shared" si="58"/>
        <v/>
      </c>
      <c r="K961" s="105" t="str">
        <f>IF(ISBLANK($B961),"",MATCH($J961,SEFA!$K:$K,0))</f>
        <v/>
      </c>
      <c r="L961" s="105" t="str">
        <f>IF(ISBLANK($B961),"",MATCH($J961,'RECEIVED FROM NONSTATE'!$L:$L,0))</f>
        <v/>
      </c>
      <c r="M961" s="100" t="str">
        <f t="shared" si="59"/>
        <v/>
      </c>
    </row>
    <row r="962" spans="1:13">
      <c r="A962" s="118" t="str">
        <f t="shared" si="56"/>
        <v/>
      </c>
      <c r="B962" s="25"/>
      <c r="C962" s="105" t="str">
        <f>IF($B962&gt;0,VLOOKUP($B962,'ALN 070824'!$A:$C,2,FALSE),"")</f>
        <v/>
      </c>
      <c r="D962" s="24"/>
      <c r="E962" s="28"/>
      <c r="F962" s="26"/>
      <c r="G962" s="27"/>
      <c r="I962" s="100" t="str">
        <f t="shared" si="57"/>
        <v/>
      </c>
      <c r="J962" s="100" t="str">
        <f t="shared" si="58"/>
        <v/>
      </c>
      <c r="K962" s="105" t="str">
        <f>IF(ISBLANK($B962),"",MATCH($J962,SEFA!$K:$K,0))</f>
        <v/>
      </c>
      <c r="L962" s="105" t="str">
        <f>IF(ISBLANK($B962),"",MATCH($J962,'RECEIVED FROM NONSTATE'!$L:$L,0))</f>
        <v/>
      </c>
      <c r="M962" s="100" t="str">
        <f t="shared" si="59"/>
        <v/>
      </c>
    </row>
    <row r="963" spans="1:13">
      <c r="A963" s="118" t="str">
        <f t="shared" si="56"/>
        <v/>
      </c>
      <c r="B963" s="25"/>
      <c r="C963" s="105" t="str">
        <f>IF($B963&gt;0,VLOOKUP($B963,'ALN 070824'!$A:$C,2,FALSE),"")</f>
        <v/>
      </c>
      <c r="D963" s="24"/>
      <c r="E963" s="28"/>
      <c r="F963" s="26"/>
      <c r="G963" s="27"/>
      <c r="I963" s="100" t="str">
        <f t="shared" si="57"/>
        <v/>
      </c>
      <c r="J963" s="100" t="str">
        <f t="shared" si="58"/>
        <v/>
      </c>
      <c r="K963" s="105" t="str">
        <f>IF(ISBLANK($B963),"",MATCH($J963,SEFA!$K:$K,0))</f>
        <v/>
      </c>
      <c r="L963" s="105" t="str">
        <f>IF(ISBLANK($B963),"",MATCH($J963,'RECEIVED FROM NONSTATE'!$L:$L,0))</f>
        <v/>
      </c>
      <c r="M963" s="100" t="str">
        <f t="shared" si="59"/>
        <v/>
      </c>
    </row>
    <row r="964" spans="1:13">
      <c r="A964" s="118" t="str">
        <f t="shared" si="56"/>
        <v/>
      </c>
      <c r="B964" s="25"/>
      <c r="C964" s="105" t="str">
        <f>IF($B964&gt;0,VLOOKUP($B964,'ALN 070824'!$A:$C,2,FALSE),"")</f>
        <v/>
      </c>
      <c r="D964" s="24"/>
      <c r="E964" s="28"/>
      <c r="F964" s="26"/>
      <c r="G964" s="27"/>
      <c r="I964" s="100" t="str">
        <f t="shared" si="57"/>
        <v/>
      </c>
      <c r="J964" s="100" t="str">
        <f t="shared" si="58"/>
        <v/>
      </c>
      <c r="K964" s="105" t="str">
        <f>IF(ISBLANK($B964),"",MATCH($J964,SEFA!$K:$K,0))</f>
        <v/>
      </c>
      <c r="L964" s="105" t="str">
        <f>IF(ISBLANK($B964),"",MATCH($J964,'RECEIVED FROM NONSTATE'!$L:$L,0))</f>
        <v/>
      </c>
      <c r="M964" s="100" t="str">
        <f t="shared" si="59"/>
        <v/>
      </c>
    </row>
    <row r="965" spans="1:13">
      <c r="A965" s="118" t="str">
        <f t="shared" si="56"/>
        <v/>
      </c>
      <c r="B965" s="25"/>
      <c r="C965" s="105" t="str">
        <f>IF($B965&gt;0,VLOOKUP($B965,'ALN 070824'!$A:$C,2,FALSE),"")</f>
        <v/>
      </c>
      <c r="D965" s="24"/>
      <c r="E965" s="28"/>
      <c r="F965" s="26"/>
      <c r="G965" s="27"/>
      <c r="I965" s="100" t="str">
        <f t="shared" si="57"/>
        <v/>
      </c>
      <c r="J965" s="100" t="str">
        <f t="shared" si="58"/>
        <v/>
      </c>
      <c r="K965" s="105" t="str">
        <f>IF(ISBLANK($B965),"",MATCH($J965,SEFA!$K:$K,0))</f>
        <v/>
      </c>
      <c r="L965" s="105" t="str">
        <f>IF(ISBLANK($B965),"",MATCH($J965,'RECEIVED FROM NONSTATE'!$L:$L,0))</f>
        <v/>
      </c>
      <c r="M965" s="100" t="str">
        <f t="shared" si="59"/>
        <v/>
      </c>
    </row>
    <row r="966" spans="1:13">
      <c r="A966" s="118" t="str">
        <f t="shared" si="56"/>
        <v/>
      </c>
      <c r="B966" s="25"/>
      <c r="C966" s="105" t="str">
        <f>IF($B966&gt;0,VLOOKUP($B966,'ALN 070824'!$A:$C,2,FALSE),"")</f>
        <v/>
      </c>
      <c r="D966" s="24"/>
      <c r="E966" s="28"/>
      <c r="F966" s="26"/>
      <c r="G966" s="27"/>
      <c r="I966" s="100" t="str">
        <f t="shared" si="57"/>
        <v/>
      </c>
      <c r="J966" s="100" t="str">
        <f t="shared" si="58"/>
        <v/>
      </c>
      <c r="K966" s="105" t="str">
        <f>IF(ISBLANK($B966),"",MATCH($J966,SEFA!$K:$K,0))</f>
        <v/>
      </c>
      <c r="L966" s="105" t="str">
        <f>IF(ISBLANK($B966),"",MATCH($J966,'RECEIVED FROM NONSTATE'!$L:$L,0))</f>
        <v/>
      </c>
      <c r="M966" s="100" t="str">
        <f t="shared" si="59"/>
        <v/>
      </c>
    </row>
    <row r="967" spans="1:13">
      <c r="A967" s="118" t="str">
        <f t="shared" si="56"/>
        <v/>
      </c>
      <c r="B967" s="25"/>
      <c r="C967" s="105" t="str">
        <f>IF($B967&gt;0,VLOOKUP($B967,'ALN 070824'!$A:$C,2,FALSE),"")</f>
        <v/>
      </c>
      <c r="D967" s="24"/>
      <c r="E967" s="28"/>
      <c r="F967" s="26"/>
      <c r="G967" s="27"/>
      <c r="I967" s="100" t="str">
        <f t="shared" si="57"/>
        <v/>
      </c>
      <c r="J967" s="100" t="str">
        <f t="shared" si="58"/>
        <v/>
      </c>
      <c r="K967" s="105" t="str">
        <f>IF(ISBLANK($B967),"",MATCH($J967,SEFA!$K:$K,0))</f>
        <v/>
      </c>
      <c r="L967" s="105" t="str">
        <f>IF(ISBLANK($B967),"",MATCH($J967,'RECEIVED FROM NONSTATE'!$L:$L,0))</f>
        <v/>
      </c>
      <c r="M967" s="100" t="str">
        <f t="shared" si="59"/>
        <v/>
      </c>
    </row>
    <row r="968" spans="1:13">
      <c r="A968" s="118" t="str">
        <f t="shared" si="56"/>
        <v/>
      </c>
      <c r="B968" s="25"/>
      <c r="C968" s="105" t="str">
        <f>IF($B968&gt;0,VLOOKUP($B968,'ALN 070824'!$A:$C,2,FALSE),"")</f>
        <v/>
      </c>
      <c r="D968" s="24"/>
      <c r="E968" s="28"/>
      <c r="F968" s="26"/>
      <c r="G968" s="27"/>
      <c r="I968" s="100" t="str">
        <f t="shared" si="57"/>
        <v/>
      </c>
      <c r="J968" s="100" t="str">
        <f t="shared" si="58"/>
        <v/>
      </c>
      <c r="K968" s="105" t="str">
        <f>IF(ISBLANK($B968),"",MATCH($J968,SEFA!$K:$K,0))</f>
        <v/>
      </c>
      <c r="L968" s="105" t="str">
        <f>IF(ISBLANK($B968),"",MATCH($J968,'RECEIVED FROM NONSTATE'!$L:$L,0))</f>
        <v/>
      </c>
      <c r="M968" s="100" t="str">
        <f t="shared" si="59"/>
        <v/>
      </c>
    </row>
    <row r="969" spans="1:13">
      <c r="A969" s="118" t="str">
        <f t="shared" ref="A969:A1000" si="60">IF($B969=0,"",$B$2)</f>
        <v/>
      </c>
      <c r="B969" s="25"/>
      <c r="C969" s="105" t="str">
        <f>IF($B969&gt;0,VLOOKUP($B969,'ALN 070824'!$A:$C,2,FALSE),"")</f>
        <v/>
      </c>
      <c r="D969" s="24"/>
      <c r="E969" s="28"/>
      <c r="F969" s="26"/>
      <c r="G969" s="27"/>
      <c r="I969" s="100" t="str">
        <f t="shared" ref="I969:I1000" si="61">IF(OR($B969="84.425",$B969="84.032"),"Please complete the ALN with alpha character.",IFERROR(IF(AND($C969="Other Assistance",ISBLANK($F969)),"Program Name required, please provide the Other ID Number (if applicable).",""),""))</f>
        <v/>
      </c>
      <c r="J969" s="100" t="str">
        <f t="shared" ref="J969:J1000" si="62">CONCATENATE($B969,$E969)</f>
        <v/>
      </c>
      <c r="K969" s="105" t="str">
        <f>IF(ISBLANK($B969),"",MATCH($J969,SEFA!$K:$K,0))</f>
        <v/>
      </c>
      <c r="L969" s="105" t="str">
        <f>IF(ISBLANK($B969),"",MATCH($J969,'RECEIVED FROM NONSTATE'!$L:$L,0))</f>
        <v/>
      </c>
      <c r="M969" s="100" t="str">
        <f t="shared" ref="M969:M1000" si="63">CONCATENATE($B969,$E969,$F969,$G969)</f>
        <v/>
      </c>
    </row>
    <row r="970" spans="1:13">
      <c r="A970" s="118" t="str">
        <f t="shared" si="60"/>
        <v/>
      </c>
      <c r="B970" s="25"/>
      <c r="C970" s="105" t="str">
        <f>IF($B970&gt;0,VLOOKUP($B970,'ALN 070824'!$A:$C,2,FALSE),"")</f>
        <v/>
      </c>
      <c r="D970" s="24"/>
      <c r="E970" s="28"/>
      <c r="F970" s="26"/>
      <c r="G970" s="27"/>
      <c r="I970" s="100" t="str">
        <f t="shared" si="61"/>
        <v/>
      </c>
      <c r="J970" s="100" t="str">
        <f t="shared" si="62"/>
        <v/>
      </c>
      <c r="K970" s="105" t="str">
        <f>IF(ISBLANK($B970),"",MATCH($J970,SEFA!$K:$K,0))</f>
        <v/>
      </c>
      <c r="L970" s="105" t="str">
        <f>IF(ISBLANK($B970),"",MATCH($J970,'RECEIVED FROM NONSTATE'!$L:$L,0))</f>
        <v/>
      </c>
      <c r="M970" s="100" t="str">
        <f t="shared" si="63"/>
        <v/>
      </c>
    </row>
    <row r="971" spans="1:13">
      <c r="A971" s="118" t="str">
        <f t="shared" si="60"/>
        <v/>
      </c>
      <c r="B971" s="25"/>
      <c r="C971" s="105" t="str">
        <f>IF($B971&gt;0,VLOOKUP($B971,'ALN 070824'!$A:$C,2,FALSE),"")</f>
        <v/>
      </c>
      <c r="D971" s="24"/>
      <c r="E971" s="28"/>
      <c r="F971" s="26"/>
      <c r="G971" s="27"/>
      <c r="I971" s="100" t="str">
        <f t="shared" si="61"/>
        <v/>
      </c>
      <c r="J971" s="100" t="str">
        <f t="shared" si="62"/>
        <v/>
      </c>
      <c r="K971" s="105" t="str">
        <f>IF(ISBLANK($B971),"",MATCH($J971,SEFA!$K:$K,0))</f>
        <v/>
      </c>
      <c r="L971" s="105" t="str">
        <f>IF(ISBLANK($B971),"",MATCH($J971,'RECEIVED FROM NONSTATE'!$L:$L,0))</f>
        <v/>
      </c>
      <c r="M971" s="100" t="str">
        <f t="shared" si="63"/>
        <v/>
      </c>
    </row>
    <row r="972" spans="1:13">
      <c r="A972" s="118" t="str">
        <f t="shared" si="60"/>
        <v/>
      </c>
      <c r="B972" s="25"/>
      <c r="C972" s="105" t="str">
        <f>IF($B972&gt;0,VLOOKUP($B972,'ALN 070824'!$A:$C,2,FALSE),"")</f>
        <v/>
      </c>
      <c r="D972" s="24"/>
      <c r="E972" s="28"/>
      <c r="F972" s="26"/>
      <c r="G972" s="27"/>
      <c r="I972" s="100" t="str">
        <f t="shared" si="61"/>
        <v/>
      </c>
      <c r="J972" s="100" t="str">
        <f t="shared" si="62"/>
        <v/>
      </c>
      <c r="K972" s="105" t="str">
        <f>IF(ISBLANK($B972),"",MATCH($J972,SEFA!$K:$K,0))</f>
        <v/>
      </c>
      <c r="L972" s="105" t="str">
        <f>IF(ISBLANK($B972),"",MATCH($J972,'RECEIVED FROM NONSTATE'!$L:$L,0))</f>
        <v/>
      </c>
      <c r="M972" s="100" t="str">
        <f t="shared" si="63"/>
        <v/>
      </c>
    </row>
    <row r="973" spans="1:13">
      <c r="A973" s="118" t="str">
        <f t="shared" si="60"/>
        <v/>
      </c>
      <c r="B973" s="25"/>
      <c r="C973" s="105" t="str">
        <f>IF($B973&gt;0,VLOOKUP($B973,'ALN 070824'!$A:$C,2,FALSE),"")</f>
        <v/>
      </c>
      <c r="D973" s="24"/>
      <c r="E973" s="28"/>
      <c r="F973" s="26"/>
      <c r="G973" s="27"/>
      <c r="I973" s="100" t="str">
        <f t="shared" si="61"/>
        <v/>
      </c>
      <c r="J973" s="100" t="str">
        <f t="shared" si="62"/>
        <v/>
      </c>
      <c r="K973" s="105" t="str">
        <f>IF(ISBLANK($B973),"",MATCH($J973,SEFA!$K:$K,0))</f>
        <v/>
      </c>
      <c r="L973" s="105" t="str">
        <f>IF(ISBLANK($B973),"",MATCH($J973,'RECEIVED FROM NONSTATE'!$L:$L,0))</f>
        <v/>
      </c>
      <c r="M973" s="100" t="str">
        <f t="shared" si="63"/>
        <v/>
      </c>
    </row>
    <row r="974" spans="1:13">
      <c r="A974" s="118" t="str">
        <f t="shared" si="60"/>
        <v/>
      </c>
      <c r="B974" s="25"/>
      <c r="C974" s="105" t="str">
        <f>IF($B974&gt;0,VLOOKUP($B974,'ALN 070824'!$A:$C,2,FALSE),"")</f>
        <v/>
      </c>
      <c r="D974" s="24"/>
      <c r="E974" s="28"/>
      <c r="F974" s="26"/>
      <c r="G974" s="27"/>
      <c r="I974" s="100" t="str">
        <f t="shared" si="61"/>
        <v/>
      </c>
      <c r="J974" s="100" t="str">
        <f t="shared" si="62"/>
        <v/>
      </c>
      <c r="K974" s="105" t="str">
        <f>IF(ISBLANK($B974),"",MATCH($J974,SEFA!$K:$K,0))</f>
        <v/>
      </c>
      <c r="L974" s="105" t="str">
        <f>IF(ISBLANK($B974),"",MATCH($J974,'RECEIVED FROM NONSTATE'!$L:$L,0))</f>
        <v/>
      </c>
      <c r="M974" s="100" t="str">
        <f t="shared" si="63"/>
        <v/>
      </c>
    </row>
    <row r="975" spans="1:13">
      <c r="A975" s="118" t="str">
        <f t="shared" si="60"/>
        <v/>
      </c>
      <c r="B975" s="25"/>
      <c r="C975" s="105" t="str">
        <f>IF($B975&gt;0,VLOOKUP($B975,'ALN 070824'!$A:$C,2,FALSE),"")</f>
        <v/>
      </c>
      <c r="D975" s="24"/>
      <c r="E975" s="28"/>
      <c r="F975" s="26"/>
      <c r="G975" s="27"/>
      <c r="I975" s="100" t="str">
        <f t="shared" si="61"/>
        <v/>
      </c>
      <c r="J975" s="100" t="str">
        <f t="shared" si="62"/>
        <v/>
      </c>
      <c r="K975" s="105" t="str">
        <f>IF(ISBLANK($B975),"",MATCH($J975,SEFA!$K:$K,0))</f>
        <v/>
      </c>
      <c r="L975" s="105" t="str">
        <f>IF(ISBLANK($B975),"",MATCH($J975,'RECEIVED FROM NONSTATE'!$L:$L,0))</f>
        <v/>
      </c>
      <c r="M975" s="100" t="str">
        <f t="shared" si="63"/>
        <v/>
      </c>
    </row>
    <row r="976" spans="1:13">
      <c r="A976" s="118" t="str">
        <f t="shared" si="60"/>
        <v/>
      </c>
      <c r="B976" s="25"/>
      <c r="C976" s="105" t="str">
        <f>IF($B976&gt;0,VLOOKUP($B976,'ALN 070824'!$A:$C,2,FALSE),"")</f>
        <v/>
      </c>
      <c r="D976" s="24"/>
      <c r="E976" s="28"/>
      <c r="F976" s="26"/>
      <c r="G976" s="27"/>
      <c r="I976" s="100" t="str">
        <f t="shared" si="61"/>
        <v/>
      </c>
      <c r="J976" s="100" t="str">
        <f t="shared" si="62"/>
        <v/>
      </c>
      <c r="K976" s="105" t="str">
        <f>IF(ISBLANK($B976),"",MATCH($J976,SEFA!$K:$K,0))</f>
        <v/>
      </c>
      <c r="L976" s="105" t="str">
        <f>IF(ISBLANK($B976),"",MATCH($J976,'RECEIVED FROM NONSTATE'!$L:$L,0))</f>
        <v/>
      </c>
      <c r="M976" s="100" t="str">
        <f t="shared" si="63"/>
        <v/>
      </c>
    </row>
    <row r="977" spans="1:13">
      <c r="A977" s="118" t="str">
        <f t="shared" si="60"/>
        <v/>
      </c>
      <c r="B977" s="25"/>
      <c r="C977" s="105" t="str">
        <f>IF($B977&gt;0,VLOOKUP($B977,'ALN 070824'!$A:$C,2,FALSE),"")</f>
        <v/>
      </c>
      <c r="D977" s="24"/>
      <c r="E977" s="28"/>
      <c r="F977" s="26"/>
      <c r="G977" s="27"/>
      <c r="I977" s="100" t="str">
        <f t="shared" si="61"/>
        <v/>
      </c>
      <c r="J977" s="100" t="str">
        <f t="shared" si="62"/>
        <v/>
      </c>
      <c r="K977" s="105" t="str">
        <f>IF(ISBLANK($B977),"",MATCH($J977,SEFA!$K:$K,0))</f>
        <v/>
      </c>
      <c r="L977" s="105" t="str">
        <f>IF(ISBLANK($B977),"",MATCH($J977,'RECEIVED FROM NONSTATE'!$L:$L,0))</f>
        <v/>
      </c>
      <c r="M977" s="100" t="str">
        <f t="shared" si="63"/>
        <v/>
      </c>
    </row>
    <row r="978" spans="1:13">
      <c r="A978" s="118" t="str">
        <f t="shared" si="60"/>
        <v/>
      </c>
      <c r="B978" s="25"/>
      <c r="C978" s="105" t="str">
        <f>IF($B978&gt;0,VLOOKUP($B978,'ALN 070824'!$A:$C,2,FALSE),"")</f>
        <v/>
      </c>
      <c r="D978" s="24"/>
      <c r="E978" s="28"/>
      <c r="F978" s="26"/>
      <c r="G978" s="27"/>
      <c r="I978" s="100" t="str">
        <f t="shared" si="61"/>
        <v/>
      </c>
      <c r="J978" s="100" t="str">
        <f t="shared" si="62"/>
        <v/>
      </c>
      <c r="K978" s="105" t="str">
        <f>IF(ISBLANK($B978),"",MATCH($J978,SEFA!$K:$K,0))</f>
        <v/>
      </c>
      <c r="L978" s="105" t="str">
        <f>IF(ISBLANK($B978),"",MATCH($J978,'RECEIVED FROM NONSTATE'!$L:$L,0))</f>
        <v/>
      </c>
      <c r="M978" s="100" t="str">
        <f t="shared" si="63"/>
        <v/>
      </c>
    </row>
    <row r="979" spans="1:13">
      <c r="A979" s="118" t="str">
        <f t="shared" si="60"/>
        <v/>
      </c>
      <c r="B979" s="25"/>
      <c r="C979" s="105" t="str">
        <f>IF($B979&gt;0,VLOOKUP($B979,'ALN 070824'!$A:$C,2,FALSE),"")</f>
        <v/>
      </c>
      <c r="D979" s="24"/>
      <c r="E979" s="28"/>
      <c r="F979" s="26"/>
      <c r="G979" s="27"/>
      <c r="I979" s="100" t="str">
        <f t="shared" si="61"/>
        <v/>
      </c>
      <c r="J979" s="100" t="str">
        <f t="shared" si="62"/>
        <v/>
      </c>
      <c r="K979" s="105" t="str">
        <f>IF(ISBLANK($B979),"",MATCH($J979,SEFA!$K:$K,0))</f>
        <v/>
      </c>
      <c r="L979" s="105" t="str">
        <f>IF(ISBLANK($B979),"",MATCH($J979,'RECEIVED FROM NONSTATE'!$L:$L,0))</f>
        <v/>
      </c>
      <c r="M979" s="100" t="str">
        <f t="shared" si="63"/>
        <v/>
      </c>
    </row>
    <row r="980" spans="1:13">
      <c r="A980" s="118" t="str">
        <f t="shared" si="60"/>
        <v/>
      </c>
      <c r="B980" s="25"/>
      <c r="C980" s="105" t="str">
        <f>IF($B980&gt;0,VLOOKUP($B980,'ALN 070824'!$A:$C,2,FALSE),"")</f>
        <v/>
      </c>
      <c r="D980" s="24"/>
      <c r="E980" s="28"/>
      <c r="F980" s="26"/>
      <c r="G980" s="27"/>
      <c r="I980" s="100" t="str">
        <f t="shared" si="61"/>
        <v/>
      </c>
      <c r="J980" s="100" t="str">
        <f t="shared" si="62"/>
        <v/>
      </c>
      <c r="K980" s="105" t="str">
        <f>IF(ISBLANK($B980),"",MATCH($J980,SEFA!$K:$K,0))</f>
        <v/>
      </c>
      <c r="L980" s="105" t="str">
        <f>IF(ISBLANK($B980),"",MATCH($J980,'RECEIVED FROM NONSTATE'!$L:$L,0))</f>
        <v/>
      </c>
      <c r="M980" s="100" t="str">
        <f t="shared" si="63"/>
        <v/>
      </c>
    </row>
    <row r="981" spans="1:13">
      <c r="A981" s="118" t="str">
        <f t="shared" si="60"/>
        <v/>
      </c>
      <c r="B981" s="25"/>
      <c r="C981" s="105" t="str">
        <f>IF($B981&gt;0,VLOOKUP($B981,'ALN 070824'!$A:$C,2,FALSE),"")</f>
        <v/>
      </c>
      <c r="D981" s="24"/>
      <c r="E981" s="28"/>
      <c r="F981" s="26"/>
      <c r="G981" s="27"/>
      <c r="I981" s="100" t="str">
        <f t="shared" si="61"/>
        <v/>
      </c>
      <c r="J981" s="100" t="str">
        <f t="shared" si="62"/>
        <v/>
      </c>
      <c r="K981" s="105" t="str">
        <f>IF(ISBLANK($B981),"",MATCH($J981,SEFA!$K:$K,0))</f>
        <v/>
      </c>
      <c r="L981" s="105" t="str">
        <f>IF(ISBLANK($B981),"",MATCH($J981,'RECEIVED FROM NONSTATE'!$L:$L,0))</f>
        <v/>
      </c>
      <c r="M981" s="100" t="str">
        <f t="shared" si="63"/>
        <v/>
      </c>
    </row>
    <row r="982" spans="1:13">
      <c r="A982" s="118" t="str">
        <f t="shared" si="60"/>
        <v/>
      </c>
      <c r="B982" s="25"/>
      <c r="C982" s="105" t="str">
        <f>IF($B982&gt;0,VLOOKUP($B982,'ALN 070824'!$A:$C,2,FALSE),"")</f>
        <v/>
      </c>
      <c r="D982" s="24"/>
      <c r="E982" s="28"/>
      <c r="F982" s="26"/>
      <c r="G982" s="27"/>
      <c r="I982" s="100" t="str">
        <f t="shared" si="61"/>
        <v/>
      </c>
      <c r="J982" s="100" t="str">
        <f t="shared" si="62"/>
        <v/>
      </c>
      <c r="K982" s="105" t="str">
        <f>IF(ISBLANK($B982),"",MATCH($J982,SEFA!$K:$K,0))</f>
        <v/>
      </c>
      <c r="L982" s="105" t="str">
        <f>IF(ISBLANK($B982),"",MATCH($J982,'RECEIVED FROM NONSTATE'!$L:$L,0))</f>
        <v/>
      </c>
      <c r="M982" s="100" t="str">
        <f t="shared" si="63"/>
        <v/>
      </c>
    </row>
    <row r="983" spans="1:13">
      <c r="A983" s="118" t="str">
        <f t="shared" si="60"/>
        <v/>
      </c>
      <c r="B983" s="25"/>
      <c r="C983" s="105" t="str">
        <f>IF($B983&gt;0,VLOOKUP($B983,'ALN 070824'!$A:$C,2,FALSE),"")</f>
        <v/>
      </c>
      <c r="D983" s="24"/>
      <c r="E983" s="28"/>
      <c r="F983" s="26"/>
      <c r="G983" s="27"/>
      <c r="I983" s="100" t="str">
        <f t="shared" si="61"/>
        <v/>
      </c>
      <c r="J983" s="100" t="str">
        <f t="shared" si="62"/>
        <v/>
      </c>
      <c r="K983" s="105" t="str">
        <f>IF(ISBLANK($B983),"",MATCH($J983,SEFA!$K:$K,0))</f>
        <v/>
      </c>
      <c r="L983" s="105" t="str">
        <f>IF(ISBLANK($B983),"",MATCH($J983,'RECEIVED FROM NONSTATE'!$L:$L,0))</f>
        <v/>
      </c>
      <c r="M983" s="100" t="str">
        <f t="shared" si="63"/>
        <v/>
      </c>
    </row>
    <row r="984" spans="1:13">
      <c r="A984" s="118" t="str">
        <f t="shared" si="60"/>
        <v/>
      </c>
      <c r="B984" s="25"/>
      <c r="C984" s="105" t="str">
        <f>IF($B984&gt;0,VLOOKUP($B984,'ALN 070824'!$A:$C,2,FALSE),"")</f>
        <v/>
      </c>
      <c r="D984" s="24"/>
      <c r="E984" s="28"/>
      <c r="F984" s="26"/>
      <c r="G984" s="27"/>
      <c r="I984" s="100" t="str">
        <f t="shared" si="61"/>
        <v/>
      </c>
      <c r="J984" s="100" t="str">
        <f t="shared" si="62"/>
        <v/>
      </c>
      <c r="K984" s="105" t="str">
        <f>IF(ISBLANK($B984),"",MATCH($J984,SEFA!$K:$K,0))</f>
        <v/>
      </c>
      <c r="L984" s="105" t="str">
        <f>IF(ISBLANK($B984),"",MATCH($J984,'RECEIVED FROM NONSTATE'!$L:$L,0))</f>
        <v/>
      </c>
      <c r="M984" s="100" t="str">
        <f t="shared" si="63"/>
        <v/>
      </c>
    </row>
    <row r="985" spans="1:13">
      <c r="A985" s="118" t="str">
        <f t="shared" si="60"/>
        <v/>
      </c>
      <c r="B985" s="25"/>
      <c r="C985" s="105" t="str">
        <f>IF($B985&gt;0,VLOOKUP($B985,'ALN 070824'!$A:$C,2,FALSE),"")</f>
        <v/>
      </c>
      <c r="D985" s="24"/>
      <c r="E985" s="28"/>
      <c r="F985" s="26"/>
      <c r="G985" s="27"/>
      <c r="I985" s="100" t="str">
        <f t="shared" si="61"/>
        <v/>
      </c>
      <c r="J985" s="100" t="str">
        <f t="shared" si="62"/>
        <v/>
      </c>
      <c r="K985" s="105" t="str">
        <f>IF(ISBLANK($B985),"",MATCH($J985,SEFA!$K:$K,0))</f>
        <v/>
      </c>
      <c r="L985" s="105" t="str">
        <f>IF(ISBLANK($B985),"",MATCH($J985,'RECEIVED FROM NONSTATE'!$L:$L,0))</f>
        <v/>
      </c>
      <c r="M985" s="100" t="str">
        <f t="shared" si="63"/>
        <v/>
      </c>
    </row>
    <row r="986" spans="1:13">
      <c r="A986" s="118" t="str">
        <f t="shared" si="60"/>
        <v/>
      </c>
      <c r="B986" s="25"/>
      <c r="C986" s="105" t="str">
        <f>IF($B986&gt;0,VLOOKUP($B986,'ALN 070824'!$A:$C,2,FALSE),"")</f>
        <v/>
      </c>
      <c r="D986" s="24"/>
      <c r="E986" s="28"/>
      <c r="F986" s="26"/>
      <c r="G986" s="27"/>
      <c r="I986" s="100" t="str">
        <f t="shared" si="61"/>
        <v/>
      </c>
      <c r="J986" s="100" t="str">
        <f t="shared" si="62"/>
        <v/>
      </c>
      <c r="K986" s="105" t="str">
        <f>IF(ISBLANK($B986),"",MATCH($J986,SEFA!$K:$K,0))</f>
        <v/>
      </c>
      <c r="L986" s="105" t="str">
        <f>IF(ISBLANK($B986),"",MATCH($J986,'RECEIVED FROM NONSTATE'!$L:$L,0))</f>
        <v/>
      </c>
      <c r="M986" s="100" t="str">
        <f t="shared" si="63"/>
        <v/>
      </c>
    </row>
    <row r="987" spans="1:13">
      <c r="A987" s="118" t="str">
        <f t="shared" si="60"/>
        <v/>
      </c>
      <c r="B987" s="25"/>
      <c r="C987" s="105" t="str">
        <f>IF($B987&gt;0,VLOOKUP($B987,'ALN 070824'!$A:$C,2,FALSE),"")</f>
        <v/>
      </c>
      <c r="D987" s="24"/>
      <c r="E987" s="28"/>
      <c r="F987" s="26"/>
      <c r="G987" s="27"/>
      <c r="I987" s="100" t="str">
        <f t="shared" si="61"/>
        <v/>
      </c>
      <c r="J987" s="100" t="str">
        <f t="shared" si="62"/>
        <v/>
      </c>
      <c r="K987" s="105" t="str">
        <f>IF(ISBLANK($B987),"",MATCH($J987,SEFA!$K:$K,0))</f>
        <v/>
      </c>
      <c r="L987" s="105" t="str">
        <f>IF(ISBLANK($B987),"",MATCH($J987,'RECEIVED FROM NONSTATE'!$L:$L,0))</f>
        <v/>
      </c>
      <c r="M987" s="100" t="str">
        <f t="shared" si="63"/>
        <v/>
      </c>
    </row>
    <row r="988" spans="1:13">
      <c r="A988" s="118" t="str">
        <f t="shared" si="60"/>
        <v/>
      </c>
      <c r="B988" s="25"/>
      <c r="C988" s="105" t="str">
        <f>IF($B988&gt;0,VLOOKUP($B988,'ALN 070824'!$A:$C,2,FALSE),"")</f>
        <v/>
      </c>
      <c r="D988" s="24"/>
      <c r="E988" s="28"/>
      <c r="F988" s="26"/>
      <c r="G988" s="27"/>
      <c r="I988" s="100" t="str">
        <f t="shared" si="61"/>
        <v/>
      </c>
      <c r="J988" s="100" t="str">
        <f t="shared" si="62"/>
        <v/>
      </c>
      <c r="K988" s="105" t="str">
        <f>IF(ISBLANK($B988),"",MATCH($J988,SEFA!$K:$K,0))</f>
        <v/>
      </c>
      <c r="L988" s="105" t="str">
        <f>IF(ISBLANK($B988),"",MATCH($J988,'RECEIVED FROM NONSTATE'!$L:$L,0))</f>
        <v/>
      </c>
      <c r="M988" s="100" t="str">
        <f t="shared" si="63"/>
        <v/>
      </c>
    </row>
    <row r="989" spans="1:13">
      <c r="A989" s="118" t="str">
        <f t="shared" si="60"/>
        <v/>
      </c>
      <c r="B989" s="25"/>
      <c r="C989" s="105" t="str">
        <f>IF($B989&gt;0,VLOOKUP($B989,'ALN 070824'!$A:$C,2,FALSE),"")</f>
        <v/>
      </c>
      <c r="D989" s="24"/>
      <c r="E989" s="28"/>
      <c r="F989" s="26"/>
      <c r="G989" s="27"/>
      <c r="I989" s="100" t="str">
        <f t="shared" si="61"/>
        <v/>
      </c>
      <c r="J989" s="100" t="str">
        <f t="shared" si="62"/>
        <v/>
      </c>
      <c r="K989" s="105" t="str">
        <f>IF(ISBLANK($B989),"",MATCH($J989,SEFA!$K:$K,0))</f>
        <v/>
      </c>
      <c r="L989" s="105" t="str">
        <f>IF(ISBLANK($B989),"",MATCH($J989,'RECEIVED FROM NONSTATE'!$L:$L,0))</f>
        <v/>
      </c>
      <c r="M989" s="100" t="str">
        <f t="shared" si="63"/>
        <v/>
      </c>
    </row>
    <row r="990" spans="1:13">
      <c r="A990" s="118" t="str">
        <f t="shared" si="60"/>
        <v/>
      </c>
      <c r="B990" s="25"/>
      <c r="C990" s="105" t="str">
        <f>IF($B990&gt;0,VLOOKUP($B990,'ALN 070824'!$A:$C,2,FALSE),"")</f>
        <v/>
      </c>
      <c r="D990" s="24"/>
      <c r="E990" s="28"/>
      <c r="F990" s="26"/>
      <c r="G990" s="27"/>
      <c r="I990" s="100" t="str">
        <f t="shared" si="61"/>
        <v/>
      </c>
      <c r="J990" s="100" t="str">
        <f t="shared" si="62"/>
        <v/>
      </c>
      <c r="K990" s="105" t="str">
        <f>IF(ISBLANK($B990),"",MATCH($J990,SEFA!$K:$K,0))</f>
        <v/>
      </c>
      <c r="L990" s="105" t="str">
        <f>IF(ISBLANK($B990),"",MATCH($J990,'RECEIVED FROM NONSTATE'!$L:$L,0))</f>
        <v/>
      </c>
      <c r="M990" s="100" t="str">
        <f t="shared" si="63"/>
        <v/>
      </c>
    </row>
    <row r="991" spans="1:13">
      <c r="A991" s="118" t="str">
        <f t="shared" si="60"/>
        <v/>
      </c>
      <c r="B991" s="25"/>
      <c r="C991" s="105" t="str">
        <f>IF($B991&gt;0,VLOOKUP($B991,'ALN 070824'!$A:$C,2,FALSE),"")</f>
        <v/>
      </c>
      <c r="D991" s="24"/>
      <c r="E991" s="28"/>
      <c r="F991" s="26"/>
      <c r="G991" s="27"/>
      <c r="I991" s="100" t="str">
        <f t="shared" si="61"/>
        <v/>
      </c>
      <c r="J991" s="100" t="str">
        <f t="shared" si="62"/>
        <v/>
      </c>
      <c r="K991" s="105" t="str">
        <f>IF(ISBLANK($B991),"",MATCH($J991,SEFA!$K:$K,0))</f>
        <v/>
      </c>
      <c r="L991" s="105" t="str">
        <f>IF(ISBLANK($B991),"",MATCH($J991,'RECEIVED FROM NONSTATE'!$L:$L,0))</f>
        <v/>
      </c>
      <c r="M991" s="100" t="str">
        <f t="shared" si="63"/>
        <v/>
      </c>
    </row>
    <row r="992" spans="1:13">
      <c r="A992" s="118" t="str">
        <f t="shared" si="60"/>
        <v/>
      </c>
      <c r="B992" s="25"/>
      <c r="C992" s="105" t="str">
        <f>IF($B992&gt;0,VLOOKUP($B992,'ALN 070824'!$A:$C,2,FALSE),"")</f>
        <v/>
      </c>
      <c r="D992" s="24"/>
      <c r="E992" s="28"/>
      <c r="F992" s="26"/>
      <c r="G992" s="27"/>
      <c r="I992" s="100" t="str">
        <f t="shared" si="61"/>
        <v/>
      </c>
      <c r="J992" s="100" t="str">
        <f t="shared" si="62"/>
        <v/>
      </c>
      <c r="K992" s="105" t="str">
        <f>IF(ISBLANK($B992),"",MATCH($J992,SEFA!$K:$K,0))</f>
        <v/>
      </c>
      <c r="L992" s="105" t="str">
        <f>IF(ISBLANK($B992),"",MATCH($J992,'RECEIVED FROM NONSTATE'!$L:$L,0))</f>
        <v/>
      </c>
      <c r="M992" s="100" t="str">
        <f t="shared" si="63"/>
        <v/>
      </c>
    </row>
    <row r="993" spans="1:13">
      <c r="A993" s="118" t="str">
        <f t="shared" si="60"/>
        <v/>
      </c>
      <c r="B993" s="25"/>
      <c r="C993" s="105" t="str">
        <f>IF($B993&gt;0,VLOOKUP($B993,'ALN 070824'!$A:$C,2,FALSE),"")</f>
        <v/>
      </c>
      <c r="D993" s="24"/>
      <c r="E993" s="28"/>
      <c r="F993" s="26"/>
      <c r="G993" s="27"/>
      <c r="I993" s="100" t="str">
        <f t="shared" si="61"/>
        <v/>
      </c>
      <c r="J993" s="100" t="str">
        <f t="shared" si="62"/>
        <v/>
      </c>
      <c r="K993" s="105" t="str">
        <f>IF(ISBLANK($B993),"",MATCH($J993,SEFA!$K:$K,0))</f>
        <v/>
      </c>
      <c r="L993" s="105" t="str">
        <f>IF(ISBLANK($B993),"",MATCH($J993,'RECEIVED FROM NONSTATE'!$L:$L,0))</f>
        <v/>
      </c>
      <c r="M993" s="100" t="str">
        <f t="shared" si="63"/>
        <v/>
      </c>
    </row>
    <row r="994" spans="1:13">
      <c r="A994" s="118" t="str">
        <f t="shared" si="60"/>
        <v/>
      </c>
      <c r="B994" s="25"/>
      <c r="C994" s="105" t="str">
        <f>IF($B994&gt;0,VLOOKUP($B994,'ALN 070824'!$A:$C,2,FALSE),"")</f>
        <v/>
      </c>
      <c r="D994" s="24"/>
      <c r="E994" s="28"/>
      <c r="F994" s="26"/>
      <c r="G994" s="27"/>
      <c r="I994" s="100" t="str">
        <f t="shared" si="61"/>
        <v/>
      </c>
      <c r="J994" s="100" t="str">
        <f t="shared" si="62"/>
        <v/>
      </c>
      <c r="K994" s="105" t="str">
        <f>IF(ISBLANK($B994),"",MATCH($J994,SEFA!$K:$K,0))</f>
        <v/>
      </c>
      <c r="L994" s="105" t="str">
        <f>IF(ISBLANK($B994),"",MATCH($J994,'RECEIVED FROM NONSTATE'!$L:$L,0))</f>
        <v/>
      </c>
      <c r="M994" s="100" t="str">
        <f t="shared" si="63"/>
        <v/>
      </c>
    </row>
    <row r="995" spans="1:13">
      <c r="A995" s="118" t="str">
        <f t="shared" si="60"/>
        <v/>
      </c>
      <c r="B995" s="25"/>
      <c r="C995" s="105" t="str">
        <f>IF($B995&gt;0,VLOOKUP($B995,'ALN 070824'!$A:$C,2,FALSE),"")</f>
        <v/>
      </c>
      <c r="D995" s="24"/>
      <c r="E995" s="28"/>
      <c r="F995" s="26"/>
      <c r="G995" s="27"/>
      <c r="I995" s="100" t="str">
        <f t="shared" si="61"/>
        <v/>
      </c>
      <c r="J995" s="100" t="str">
        <f t="shared" si="62"/>
        <v/>
      </c>
      <c r="K995" s="105" t="str">
        <f>IF(ISBLANK($B995),"",MATCH($J995,SEFA!$K:$K,0))</f>
        <v/>
      </c>
      <c r="L995" s="105" t="str">
        <f>IF(ISBLANK($B995),"",MATCH($J995,'RECEIVED FROM NONSTATE'!$L:$L,0))</f>
        <v/>
      </c>
      <c r="M995" s="100" t="str">
        <f t="shared" si="63"/>
        <v/>
      </c>
    </row>
    <row r="996" spans="1:13">
      <c r="A996" s="118" t="str">
        <f t="shared" si="60"/>
        <v/>
      </c>
      <c r="B996" s="25"/>
      <c r="C996" s="105" t="str">
        <f>IF($B996&gt;0,VLOOKUP($B996,'ALN 070824'!$A:$C,2,FALSE),"")</f>
        <v/>
      </c>
      <c r="D996" s="24"/>
      <c r="E996" s="28"/>
      <c r="F996" s="26"/>
      <c r="G996" s="27"/>
      <c r="I996" s="100" t="str">
        <f t="shared" si="61"/>
        <v/>
      </c>
      <c r="J996" s="100" t="str">
        <f t="shared" si="62"/>
        <v/>
      </c>
      <c r="K996" s="105" t="str">
        <f>IF(ISBLANK($B996),"",MATCH($J996,SEFA!$K:$K,0))</f>
        <v/>
      </c>
      <c r="L996" s="105" t="str">
        <f>IF(ISBLANK($B996),"",MATCH($J996,'RECEIVED FROM NONSTATE'!$L:$L,0))</f>
        <v/>
      </c>
      <c r="M996" s="100" t="str">
        <f t="shared" si="63"/>
        <v/>
      </c>
    </row>
    <row r="997" spans="1:13">
      <c r="A997" s="118" t="str">
        <f t="shared" si="60"/>
        <v/>
      </c>
      <c r="B997" s="25"/>
      <c r="C997" s="105" t="str">
        <f>IF($B997&gt;0,VLOOKUP($B997,'ALN 070824'!$A:$C,2,FALSE),"")</f>
        <v/>
      </c>
      <c r="D997" s="24"/>
      <c r="E997" s="28"/>
      <c r="F997" s="26"/>
      <c r="G997" s="27"/>
      <c r="I997" s="100" t="str">
        <f t="shared" si="61"/>
        <v/>
      </c>
      <c r="J997" s="100" t="str">
        <f t="shared" si="62"/>
        <v/>
      </c>
      <c r="K997" s="105" t="str">
        <f>IF(ISBLANK($B997),"",MATCH($J997,SEFA!$K:$K,0))</f>
        <v/>
      </c>
      <c r="L997" s="105" t="str">
        <f>IF(ISBLANK($B997),"",MATCH($J997,'RECEIVED FROM NONSTATE'!$L:$L,0))</f>
        <v/>
      </c>
      <c r="M997" s="100" t="str">
        <f t="shared" si="63"/>
        <v/>
      </c>
    </row>
    <row r="998" spans="1:13">
      <c r="A998" s="118" t="str">
        <f t="shared" si="60"/>
        <v/>
      </c>
      <c r="B998" s="25"/>
      <c r="C998" s="105" t="str">
        <f>IF($B998&gt;0,VLOOKUP($B998,'ALN 070824'!$A:$C,2,FALSE),"")</f>
        <v/>
      </c>
      <c r="D998" s="24"/>
      <c r="E998" s="28"/>
      <c r="F998" s="26"/>
      <c r="G998" s="27"/>
      <c r="I998" s="100" t="str">
        <f t="shared" si="61"/>
        <v/>
      </c>
      <c r="J998" s="100" t="str">
        <f t="shared" si="62"/>
        <v/>
      </c>
      <c r="K998" s="105" t="str">
        <f>IF(ISBLANK($B998),"",MATCH($J998,SEFA!$K:$K,0))</f>
        <v/>
      </c>
      <c r="L998" s="105" t="str">
        <f>IF(ISBLANK($B998),"",MATCH($J998,'RECEIVED FROM NONSTATE'!$L:$L,0))</f>
        <v/>
      </c>
      <c r="M998" s="100" t="str">
        <f t="shared" si="63"/>
        <v/>
      </c>
    </row>
    <row r="999" spans="1:13">
      <c r="A999" s="118" t="str">
        <f t="shared" si="60"/>
        <v/>
      </c>
      <c r="B999" s="25"/>
      <c r="C999" s="105" t="str">
        <f>IF($B999&gt;0,VLOOKUP($B999,'ALN 070824'!$A:$C,2,FALSE),"")</f>
        <v/>
      </c>
      <c r="D999" s="24"/>
      <c r="E999" s="28"/>
      <c r="F999" s="26"/>
      <c r="G999" s="27"/>
      <c r="I999" s="100" t="str">
        <f t="shared" si="61"/>
        <v/>
      </c>
      <c r="J999" s="100" t="str">
        <f t="shared" si="62"/>
        <v/>
      </c>
      <c r="K999" s="105" t="str">
        <f>IF(ISBLANK($B999),"",MATCH($J999,SEFA!$K:$K,0))</f>
        <v/>
      </c>
      <c r="L999" s="105" t="str">
        <f>IF(ISBLANK($B999),"",MATCH($J999,'RECEIVED FROM NONSTATE'!$L:$L,0))</f>
        <v/>
      </c>
      <c r="M999" s="100" t="str">
        <f t="shared" si="63"/>
        <v/>
      </c>
    </row>
    <row r="1000" spans="1:13">
      <c r="A1000" s="118" t="str">
        <f t="shared" si="60"/>
        <v/>
      </c>
      <c r="B1000" s="25"/>
      <c r="C1000" s="105" t="str">
        <f>IF($B1000&gt;0,VLOOKUP($B1000,'ALN 070824'!$A:$C,2,FALSE),"")</f>
        <v/>
      </c>
      <c r="D1000" s="24"/>
      <c r="E1000" s="28"/>
      <c r="F1000" s="26"/>
      <c r="G1000" s="27"/>
      <c r="I1000" s="100" t="str">
        <f t="shared" si="61"/>
        <v/>
      </c>
      <c r="J1000" s="100" t="str">
        <f t="shared" si="62"/>
        <v/>
      </c>
      <c r="K1000" s="105" t="str">
        <f>IF(ISBLANK($B1000),"",MATCH($J1000,SEFA!$K:$K,0))</f>
        <v/>
      </c>
      <c r="L1000" s="105" t="str">
        <f>IF(ISBLANK($B1000),"",MATCH($J1000,'RECEIVED FROM NONSTATE'!$L:$L,0))</f>
        <v/>
      </c>
      <c r="M1000" s="100" t="str">
        <f t="shared" si="63"/>
        <v/>
      </c>
    </row>
  </sheetData>
  <sheetProtection algorithmName="SHA-512" hashValue="coFJi7Yad5UldIfBP1y7jKvbGdoQc4cx16KaZaIbDL7TCdAKh0egnOetpFN76TKcY9UZW6xAG/Nj7X3NzxkNiA==" saltValue="l5yqybniwcn4YrF/ZSuF+A==" spinCount="100000" sheet="1" objects="1" scenarios="1" sort="0" autoFilter="0"/>
  <dataConsolidate link="1"/>
  <mergeCells count="2">
    <mergeCell ref="A3:C3"/>
    <mergeCell ref="B1:G1"/>
  </mergeCells>
  <phoneticPr fontId="5" type="noConversion"/>
  <conditionalFormatting sqref="B8:B1000 E8:E1000">
    <cfRule type="expression" dxfId="43" priority="1">
      <formula>AND(ISERROR($K8),ISERROR($L8))</formula>
    </cfRule>
    <cfRule type="expression" dxfId="42" priority="71">
      <formula>ISERROR($C8)</formula>
    </cfRule>
    <cfRule type="expression" dxfId="41" priority="72">
      <formula>AND(NOT(ISBLANK($E8)),ISBLANK($B8))</formula>
    </cfRule>
  </conditionalFormatting>
  <conditionalFormatting sqref="C8:C1000 F8:G1000">
    <cfRule type="expression" dxfId="40" priority="5">
      <formula>IF(AND($C8="Other Assistance",ISBLANK($F8)), AND($C8="Other Assistance", ISBLANK($G8)),"")</formula>
    </cfRule>
  </conditionalFormatting>
  <conditionalFormatting sqref="C8:C1000">
    <cfRule type="containsErrors" dxfId="39" priority="8">
      <formula>ISERROR(C8)</formula>
    </cfRule>
  </conditionalFormatting>
  <conditionalFormatting sqref="D8:D1000">
    <cfRule type="expression" dxfId="38" priority="6">
      <formula>OR(($D8-ROUND($D8,0))&lt;&gt;0, _xlfn.ISFORMULA($D8))</formula>
    </cfRule>
  </conditionalFormatting>
  <conditionalFormatting sqref="E8:G1000 B8:B1000">
    <cfRule type="expression" dxfId="37" priority="70">
      <formula>IF(ISBLANK($B8),0,COUNTIF($M$8:$M$1000,$M8)&gt;1)</formula>
    </cfRule>
  </conditionalFormatting>
  <conditionalFormatting sqref="I1:J1000 I8">
    <cfRule type="containsText" dxfId="36" priority="9" operator="containsText" text="Please complete the ALN with alpha character.">
      <formula>NOT(ISERROR(SEARCH("Please complete the ALN with alpha character.",I1)))</formula>
    </cfRule>
    <cfRule type="containsText" dxfId="35" priority="10" operator="containsText" text="Program Name required, please provide the Other ID Number (if applicable).">
      <formula>NOT(ISERROR(SEARCH("Program Name required, please provide the Other ID Number (if applicable).",I1)))</formula>
    </cfRule>
  </conditionalFormatting>
  <dataValidations xWindow="664" yWindow="386" count="2">
    <dataValidation type="whole" allowBlank="1" showInputMessage="1" showErrorMessage="1" error="Enter a whole number_x000a_" sqref="D8:D1000" xr:uid="{00000000-0002-0000-0300-000000000000}">
      <formula1>-100000000000000000</formula1>
      <formula2>100000000000000000</formula2>
    </dataValidation>
    <dataValidation type="textLength" allowBlank="1" showDropDown="1" showInputMessage="1" showErrorMessage="1" errorTitle="Invalid ALN" error="Please verify and enter the correct ALN._x000a_Contact DOA if assistance needed." sqref="B8:B1000" xr:uid="{00000000-0002-0000-0300-000002000000}">
      <formula1>6</formula1>
      <formula2>7</formula2>
    </dataValidation>
  </dataValidations>
  <pageMargins left="0.5" right="0.5" top="1" bottom="0.6" header="0.5" footer="0.3"/>
  <pageSetup scale="76" fitToHeight="100" orientation="landscape" r:id="rId1"/>
  <headerFooter>
    <oddHeader>&amp;C&amp;"Arial,Bold"Attachment CU5
Federal Schedules
&amp;A</oddHeader>
    <oddFooter xml:space="preserve">&amp;L&amp;F
&amp;A&amp;RPage &amp;P of &amp;N
&amp;D </oddFooter>
  </headerFooter>
  <legacyDrawing r:id="rId2"/>
  <extLst>
    <ext xmlns:x14="http://schemas.microsoft.com/office/spreadsheetml/2009/9/main" uri="{CCE6A557-97BC-4b89-ADB6-D9C93CAAB3DF}">
      <x14:dataValidations xmlns:xm="http://schemas.microsoft.com/office/excel/2006/main" xWindow="664" yWindow="386" count="1">
        <x14:dataValidation type="list" allowBlank="1" showInputMessage="1" showErrorMessage="1" error="Use the drop-down list to select a symbol or leave blank." prompt="@ = R&amp;D_x000a_# = COVID-19_x000a_+ = COVID-19 R&amp;D_x000a_% = IIJA_x000a_&amp; = IIJA R&amp;D" xr:uid="{55727473-CF83-4F6E-966A-EA1CB8D6D6DA}">
          <x14:formula1>
            <xm:f>'REVISION CONTROL LOG'!$I$3:$I$7</xm:f>
          </x14:formula1>
          <xm:sqref>E8:E1000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1000"/>
  <sheetViews>
    <sheetView showGridLines="0" zoomScaleNormal="100" workbookViewId="0">
      <pane xSplit="1" ySplit="7" topLeftCell="B8" activePane="bottomRight" state="frozen"/>
      <selection activeCell="B2" sqref="B2"/>
      <selection pane="topRight" activeCell="B2" sqref="B2"/>
      <selection pane="bottomLeft" activeCell="B2" sqref="B2"/>
      <selection pane="bottomRight" activeCell="B8" sqref="B8"/>
    </sheetView>
  </sheetViews>
  <sheetFormatPr defaultColWidth="9.140625" defaultRowHeight="11.25"/>
  <cols>
    <col min="1" max="1" width="13.7109375" style="116" customWidth="1"/>
    <col min="2" max="2" width="25.5703125" style="100" bestFit="1" customWidth="1"/>
    <col min="3" max="3" width="7.5703125" style="118" customWidth="1"/>
    <col min="4" max="4" width="28.7109375" style="119" bestFit="1" customWidth="1"/>
    <col min="5" max="5" width="19.28515625" style="120" bestFit="1" customWidth="1"/>
    <col min="6" max="6" width="22.42578125" style="120" bestFit="1" customWidth="1"/>
    <col min="7" max="7" width="8.5703125" style="116" customWidth="1"/>
    <col min="8" max="8" width="35.85546875" style="100" bestFit="1" customWidth="1"/>
    <col min="9" max="9" width="41.140625" style="100" bestFit="1" customWidth="1"/>
    <col min="10" max="10" width="1.28515625" style="105" customWidth="1"/>
    <col min="11" max="11" width="52.85546875" style="100" bestFit="1" customWidth="1"/>
    <col min="12" max="12" width="7" style="100" hidden="1" customWidth="1"/>
    <col min="13" max="13" width="8" style="100" hidden="1" customWidth="1"/>
    <col min="14" max="16384" width="9.140625" style="100"/>
  </cols>
  <sheetData>
    <row r="1" spans="1:13" s="76" customFormat="1" ht="12.75">
      <c r="A1" s="73" t="s">
        <v>8733</v>
      </c>
      <c r="B1" s="257" t="str">
        <f>SEFA!$B$1</f>
        <v/>
      </c>
      <c r="C1" s="257"/>
      <c r="D1" s="257"/>
      <c r="E1" s="257"/>
      <c r="F1" s="257"/>
      <c r="G1" s="257"/>
      <c r="H1" s="257"/>
      <c r="I1" s="257"/>
      <c r="J1" s="74"/>
    </row>
    <row r="2" spans="1:13" s="76" customFormat="1" ht="12.75">
      <c r="A2" s="73" t="s">
        <v>8734</v>
      </c>
      <c r="B2" s="111" t="str">
        <f>IF(SEFA!$B$2&gt;0,SEFA!$B$2,"")</f>
        <v/>
      </c>
      <c r="C2" s="84"/>
      <c r="D2" s="79"/>
      <c r="E2" s="80"/>
      <c r="F2" s="85"/>
      <c r="G2" s="75"/>
      <c r="I2" s="125"/>
      <c r="J2" s="74"/>
    </row>
    <row r="3" spans="1:13" s="76" customFormat="1" ht="12.75">
      <c r="A3" s="251" t="s">
        <v>1038</v>
      </c>
      <c r="B3" s="252"/>
      <c r="C3" s="252"/>
      <c r="D3" s="252"/>
      <c r="E3" s="80"/>
      <c r="F3" s="85"/>
      <c r="G3" s="75"/>
      <c r="I3" s="125"/>
      <c r="J3" s="75"/>
    </row>
    <row r="4" spans="1:13" s="76" customFormat="1" ht="12.75">
      <c r="A4" s="75"/>
      <c r="C4" s="78"/>
      <c r="D4" s="112"/>
      <c r="E4" s="85"/>
      <c r="F4" s="85"/>
      <c r="G4" s="75"/>
      <c r="J4" s="75"/>
    </row>
    <row r="5" spans="1:13" s="76" customFormat="1" ht="12.75">
      <c r="A5" s="75"/>
      <c r="C5" s="78"/>
      <c r="D5" s="113" t="s">
        <v>2078</v>
      </c>
      <c r="E5" s="114">
        <f>SUM($E$8:$E$1000)</f>
        <v>0</v>
      </c>
      <c r="F5" s="114">
        <f>SUM($F$8:$F$1000)</f>
        <v>0</v>
      </c>
      <c r="G5" s="75"/>
      <c r="I5" s="125"/>
      <c r="J5" s="75"/>
    </row>
    <row r="6" spans="1:13" s="76" customFormat="1" ht="12.75">
      <c r="A6" s="75"/>
      <c r="C6" s="78"/>
      <c r="D6" s="112"/>
      <c r="E6" s="85"/>
      <c r="F6" s="85"/>
      <c r="G6" s="75"/>
      <c r="J6" s="77"/>
    </row>
    <row r="7" spans="1:13" ht="45" customHeight="1">
      <c r="A7" s="95" t="s">
        <v>8738</v>
      </c>
      <c r="B7" s="95" t="s">
        <v>713</v>
      </c>
      <c r="C7" s="96" t="s">
        <v>6303</v>
      </c>
      <c r="D7" s="95" t="s">
        <v>2215</v>
      </c>
      <c r="E7" s="97" t="s">
        <v>2216</v>
      </c>
      <c r="F7" s="97" t="s">
        <v>2077</v>
      </c>
      <c r="G7" s="154" t="s">
        <v>8248</v>
      </c>
      <c r="H7" s="98" t="s">
        <v>7666</v>
      </c>
      <c r="I7" s="98" t="s">
        <v>4533</v>
      </c>
      <c r="J7" s="99"/>
      <c r="L7" s="101" t="s">
        <v>8330</v>
      </c>
      <c r="M7" s="101" t="s">
        <v>8331</v>
      </c>
    </row>
    <row r="8" spans="1:13">
      <c r="A8" s="116" t="str">
        <f>IF($B8=0,"",$B$2)</f>
        <v/>
      </c>
      <c r="B8" s="42"/>
      <c r="C8" s="30"/>
      <c r="D8" s="105" t="str">
        <f>IF($C8&gt;0,VLOOKUP($C8,'ALN 070824'!$A:$C,2,FALSE),"")</f>
        <v/>
      </c>
      <c r="E8" s="24"/>
      <c r="F8" s="24"/>
      <c r="G8" s="28"/>
      <c r="H8" s="26"/>
      <c r="I8" s="27"/>
      <c r="K8" s="100" t="str">
        <f>IF(OR($C8="84.425",$C8="84.032"),"Please complete the ALN with alpha character.","")</f>
        <v/>
      </c>
      <c r="L8" s="100" t="str">
        <f>CONCATENATE($C8,$G8)</f>
        <v/>
      </c>
      <c r="M8" s="100" t="str">
        <f>CONCATENATE($B8,$C8,$G8,$H8,$I8)</f>
        <v/>
      </c>
    </row>
    <row r="9" spans="1:13">
      <c r="A9" s="116" t="str">
        <f t="shared" ref="A9:A72" si="0">IF($B9=0,"",$B$2)</f>
        <v/>
      </c>
      <c r="B9" s="42"/>
      <c r="C9" s="43"/>
      <c r="D9" s="105" t="str">
        <f>IF($C9&gt;0,VLOOKUP($C9,'ALN 070824'!$A:$C,2,FALSE),"")</f>
        <v/>
      </c>
      <c r="E9" s="24"/>
      <c r="F9" s="24"/>
      <c r="G9" s="28"/>
      <c r="H9" s="26"/>
      <c r="I9" s="27"/>
      <c r="K9" s="100" t="str">
        <f>IF(OR($C9="84.425",$C9="84.032"),"Please complete the ALN with alpha character.","")</f>
        <v/>
      </c>
      <c r="L9" s="100" t="str">
        <f>CONCATENATE($C9,$G9)</f>
        <v/>
      </c>
      <c r="M9" s="100" t="str">
        <f>CONCATENATE($B9,$C9,$G9,$H9,$I9)</f>
        <v/>
      </c>
    </row>
    <row r="10" spans="1:13">
      <c r="A10" s="116" t="str">
        <f t="shared" si="0"/>
        <v/>
      </c>
      <c r="B10" s="42"/>
      <c r="C10" s="43"/>
      <c r="D10" s="105" t="str">
        <f>IF($C10&gt;0,VLOOKUP($C10,'ALN 070824'!$A:$C,2,FALSE),"")</f>
        <v/>
      </c>
      <c r="E10" s="24"/>
      <c r="F10" s="24"/>
      <c r="G10" s="28"/>
      <c r="H10" s="26"/>
      <c r="I10" s="27"/>
      <c r="K10" s="100" t="str">
        <f t="shared" ref="K10:K72" si="1">IF(OR($C10="84.425",$C10="84.032"),"Please complete the ALN with alpha character.","")</f>
        <v/>
      </c>
      <c r="L10" s="100" t="str">
        <f t="shared" ref="L10:L72" si="2">CONCATENATE($C10,$G10)</f>
        <v/>
      </c>
      <c r="M10" s="100" t="str">
        <f t="shared" ref="M10:M72" si="3">CONCATENATE($B10,$C10,$G10,$H10,$I10)</f>
        <v/>
      </c>
    </row>
    <row r="11" spans="1:13">
      <c r="A11" s="116" t="str">
        <f t="shared" si="0"/>
        <v/>
      </c>
      <c r="B11" s="42"/>
      <c r="C11" s="43"/>
      <c r="D11" s="105" t="str">
        <f>IF($C11&gt;0,VLOOKUP($C11,'ALN 070824'!$A:$C,2,FALSE),"")</f>
        <v/>
      </c>
      <c r="E11" s="24"/>
      <c r="F11" s="24"/>
      <c r="G11" s="28"/>
      <c r="H11" s="26"/>
      <c r="I11" s="27"/>
      <c r="K11" s="100" t="str">
        <f t="shared" si="1"/>
        <v/>
      </c>
      <c r="L11" s="100" t="str">
        <f t="shared" si="2"/>
        <v/>
      </c>
      <c r="M11" s="100" t="str">
        <f t="shared" si="3"/>
        <v/>
      </c>
    </row>
    <row r="12" spans="1:13">
      <c r="A12" s="116" t="str">
        <f t="shared" si="0"/>
        <v/>
      </c>
      <c r="B12" s="42"/>
      <c r="C12" s="43"/>
      <c r="D12" s="105" t="str">
        <f>IF($C12&gt;0,VLOOKUP($C12,'ALN 070824'!$A:$C,2,FALSE),"")</f>
        <v/>
      </c>
      <c r="E12" s="24"/>
      <c r="F12" s="24"/>
      <c r="G12" s="28"/>
      <c r="H12" s="26"/>
      <c r="I12" s="27"/>
      <c r="K12" s="100" t="str">
        <f t="shared" si="1"/>
        <v/>
      </c>
      <c r="L12" s="100" t="str">
        <f t="shared" si="2"/>
        <v/>
      </c>
      <c r="M12" s="100" t="str">
        <f t="shared" si="3"/>
        <v/>
      </c>
    </row>
    <row r="13" spans="1:13">
      <c r="A13" s="116" t="str">
        <f t="shared" si="0"/>
        <v/>
      </c>
      <c r="B13" s="42"/>
      <c r="C13" s="43"/>
      <c r="D13" s="105" t="str">
        <f>IF($C13&gt;0,VLOOKUP($C13,'ALN 070824'!$A:$C,2,FALSE),"")</f>
        <v/>
      </c>
      <c r="E13" s="24"/>
      <c r="F13" s="24"/>
      <c r="G13" s="28"/>
      <c r="H13" s="26"/>
      <c r="I13" s="27"/>
      <c r="K13" s="100" t="str">
        <f t="shared" si="1"/>
        <v/>
      </c>
      <c r="L13" s="100" t="str">
        <f t="shared" si="2"/>
        <v/>
      </c>
      <c r="M13" s="100" t="str">
        <f t="shared" si="3"/>
        <v/>
      </c>
    </row>
    <row r="14" spans="1:13">
      <c r="A14" s="116" t="str">
        <f t="shared" si="0"/>
        <v/>
      </c>
      <c r="B14" s="42"/>
      <c r="C14" s="43"/>
      <c r="D14" s="105" t="str">
        <f>IF($C14&gt;0,VLOOKUP($C14,'ALN 070824'!$A:$C,2,FALSE),"")</f>
        <v/>
      </c>
      <c r="E14" s="24"/>
      <c r="F14" s="24"/>
      <c r="G14" s="28"/>
      <c r="H14" s="26"/>
      <c r="I14" s="27"/>
      <c r="K14" s="100" t="str">
        <f t="shared" si="1"/>
        <v/>
      </c>
      <c r="L14" s="100" t="str">
        <f t="shared" si="2"/>
        <v/>
      </c>
      <c r="M14" s="100" t="str">
        <f t="shared" si="3"/>
        <v/>
      </c>
    </row>
    <row r="15" spans="1:13">
      <c r="A15" s="116" t="str">
        <f t="shared" si="0"/>
        <v/>
      </c>
      <c r="B15" s="42"/>
      <c r="C15" s="43"/>
      <c r="D15" s="105" t="str">
        <f>IF($C15&gt;0,VLOOKUP($C15,'ALN 070824'!$A:$C,2,FALSE),"")</f>
        <v/>
      </c>
      <c r="E15" s="24"/>
      <c r="F15" s="24"/>
      <c r="G15" s="28"/>
      <c r="H15" s="26"/>
      <c r="I15" s="27"/>
      <c r="K15" s="100" t="str">
        <f t="shared" si="1"/>
        <v/>
      </c>
      <c r="L15" s="100" t="str">
        <f t="shared" si="2"/>
        <v/>
      </c>
      <c r="M15" s="100" t="str">
        <f t="shared" si="3"/>
        <v/>
      </c>
    </row>
    <row r="16" spans="1:13">
      <c r="A16" s="116" t="str">
        <f t="shared" si="0"/>
        <v/>
      </c>
      <c r="B16" s="42"/>
      <c r="C16" s="43"/>
      <c r="D16" s="105" t="str">
        <f>IF($C16&gt;0,VLOOKUP($C16,'ALN 070824'!$A:$C,2,FALSE),"")</f>
        <v/>
      </c>
      <c r="E16" s="24"/>
      <c r="F16" s="24"/>
      <c r="G16" s="28"/>
      <c r="H16" s="26"/>
      <c r="I16" s="27"/>
      <c r="K16" s="100" t="str">
        <f t="shared" si="1"/>
        <v/>
      </c>
      <c r="L16" s="100" t="str">
        <f t="shared" si="2"/>
        <v/>
      </c>
      <c r="M16" s="100" t="str">
        <f t="shared" si="3"/>
        <v/>
      </c>
    </row>
    <row r="17" spans="1:13">
      <c r="A17" s="116" t="str">
        <f t="shared" si="0"/>
        <v/>
      </c>
      <c r="B17" s="42"/>
      <c r="C17" s="43"/>
      <c r="D17" s="105" t="str">
        <f>IF($C17&gt;0,VLOOKUP($C17,'ALN 070824'!$A:$C,2,FALSE),"")</f>
        <v/>
      </c>
      <c r="E17" s="24"/>
      <c r="F17" s="24"/>
      <c r="G17" s="28"/>
      <c r="H17" s="26"/>
      <c r="I17" s="27"/>
      <c r="K17" s="100" t="str">
        <f t="shared" si="1"/>
        <v/>
      </c>
      <c r="L17" s="100" t="str">
        <f t="shared" si="2"/>
        <v/>
      </c>
      <c r="M17" s="100" t="str">
        <f t="shared" si="3"/>
        <v/>
      </c>
    </row>
    <row r="18" spans="1:13">
      <c r="A18" s="116" t="str">
        <f t="shared" si="0"/>
        <v/>
      </c>
      <c r="B18" s="42"/>
      <c r="C18" s="43"/>
      <c r="D18" s="105" t="str">
        <f>IF($C18&gt;0,VLOOKUP($C18,'ALN 070824'!$A:$C,2,FALSE),"")</f>
        <v/>
      </c>
      <c r="E18" s="24"/>
      <c r="F18" s="24"/>
      <c r="G18" s="28"/>
      <c r="H18" s="26"/>
      <c r="I18" s="27"/>
      <c r="K18" s="100" t="str">
        <f t="shared" si="1"/>
        <v/>
      </c>
      <c r="L18" s="100" t="str">
        <f t="shared" si="2"/>
        <v/>
      </c>
      <c r="M18" s="100" t="str">
        <f t="shared" si="3"/>
        <v/>
      </c>
    </row>
    <row r="19" spans="1:13">
      <c r="A19" s="116" t="str">
        <f t="shared" si="0"/>
        <v/>
      </c>
      <c r="B19" s="42"/>
      <c r="C19" s="43"/>
      <c r="D19" s="105" t="str">
        <f>IF($C19&gt;0,VLOOKUP($C19,'ALN 070824'!$A:$C,2,FALSE),"")</f>
        <v/>
      </c>
      <c r="E19" s="24"/>
      <c r="F19" s="24"/>
      <c r="G19" s="28"/>
      <c r="H19" s="26"/>
      <c r="I19" s="27"/>
      <c r="K19" s="100" t="str">
        <f t="shared" si="1"/>
        <v/>
      </c>
      <c r="L19" s="100" t="str">
        <f t="shared" si="2"/>
        <v/>
      </c>
      <c r="M19" s="100" t="str">
        <f t="shared" si="3"/>
        <v/>
      </c>
    </row>
    <row r="20" spans="1:13">
      <c r="A20" s="116" t="str">
        <f t="shared" si="0"/>
        <v/>
      </c>
      <c r="B20" s="42"/>
      <c r="C20" s="43"/>
      <c r="D20" s="105" t="str">
        <f>IF($C20&gt;0,VLOOKUP($C20,'ALN 070824'!$A:$C,2,FALSE),"")</f>
        <v/>
      </c>
      <c r="E20" s="24"/>
      <c r="F20" s="24"/>
      <c r="G20" s="28"/>
      <c r="H20" s="26"/>
      <c r="I20" s="27"/>
      <c r="K20" s="100" t="str">
        <f t="shared" si="1"/>
        <v/>
      </c>
      <c r="L20" s="100" t="str">
        <f t="shared" si="2"/>
        <v/>
      </c>
      <c r="M20" s="100" t="str">
        <f t="shared" si="3"/>
        <v/>
      </c>
    </row>
    <row r="21" spans="1:13">
      <c r="A21" s="116" t="str">
        <f t="shared" si="0"/>
        <v/>
      </c>
      <c r="B21" s="42"/>
      <c r="C21" s="43"/>
      <c r="D21" s="105" t="str">
        <f>IF($C21&gt;0,VLOOKUP($C21,'ALN 070824'!$A:$C,2,FALSE),"")</f>
        <v/>
      </c>
      <c r="E21" s="24"/>
      <c r="F21" s="24"/>
      <c r="G21" s="28"/>
      <c r="H21" s="26"/>
      <c r="I21" s="27"/>
      <c r="K21" s="100" t="str">
        <f t="shared" si="1"/>
        <v/>
      </c>
      <c r="L21" s="100" t="str">
        <f t="shared" si="2"/>
        <v/>
      </c>
      <c r="M21" s="100" t="str">
        <f t="shared" si="3"/>
        <v/>
      </c>
    </row>
    <row r="22" spans="1:13">
      <c r="A22" s="116" t="str">
        <f t="shared" si="0"/>
        <v/>
      </c>
      <c r="B22" s="42"/>
      <c r="C22" s="43"/>
      <c r="D22" s="105" t="str">
        <f>IF($C22&gt;0,VLOOKUP($C22,'ALN 070824'!$A:$C,2,FALSE),"")</f>
        <v/>
      </c>
      <c r="E22" s="24"/>
      <c r="F22" s="24"/>
      <c r="G22" s="28"/>
      <c r="H22" s="26"/>
      <c r="I22" s="27"/>
      <c r="K22" s="100" t="str">
        <f t="shared" si="1"/>
        <v/>
      </c>
      <c r="L22" s="100" t="str">
        <f t="shared" si="2"/>
        <v/>
      </c>
      <c r="M22" s="100" t="str">
        <f t="shared" si="3"/>
        <v/>
      </c>
    </row>
    <row r="23" spans="1:13">
      <c r="A23" s="116" t="str">
        <f t="shared" si="0"/>
        <v/>
      </c>
      <c r="B23" s="42"/>
      <c r="C23" s="43"/>
      <c r="D23" s="105" t="str">
        <f>IF($C23&gt;0,VLOOKUP($C23,'ALN 070824'!$A:$C,2,FALSE),"")</f>
        <v/>
      </c>
      <c r="E23" s="24"/>
      <c r="F23" s="24"/>
      <c r="G23" s="28"/>
      <c r="H23" s="26"/>
      <c r="I23" s="27"/>
      <c r="K23" s="100" t="str">
        <f t="shared" si="1"/>
        <v/>
      </c>
      <c r="L23" s="100" t="str">
        <f t="shared" si="2"/>
        <v/>
      </c>
      <c r="M23" s="100" t="str">
        <f t="shared" si="3"/>
        <v/>
      </c>
    </row>
    <row r="24" spans="1:13">
      <c r="A24" s="116" t="str">
        <f t="shared" si="0"/>
        <v/>
      </c>
      <c r="B24" s="42"/>
      <c r="C24" s="43"/>
      <c r="D24" s="105" t="str">
        <f>IF($C24&gt;0,VLOOKUP($C24,'ALN 070824'!$A:$C,2,FALSE),"")</f>
        <v/>
      </c>
      <c r="E24" s="24"/>
      <c r="F24" s="24"/>
      <c r="G24" s="28"/>
      <c r="H24" s="26"/>
      <c r="I24" s="27"/>
      <c r="K24" s="100" t="str">
        <f t="shared" si="1"/>
        <v/>
      </c>
      <c r="L24" s="100" t="str">
        <f t="shared" si="2"/>
        <v/>
      </c>
      <c r="M24" s="100" t="str">
        <f t="shared" si="3"/>
        <v/>
      </c>
    </row>
    <row r="25" spans="1:13">
      <c r="A25" s="116" t="str">
        <f t="shared" si="0"/>
        <v/>
      </c>
      <c r="B25" s="42"/>
      <c r="C25" s="43"/>
      <c r="D25" s="105" t="str">
        <f>IF($C25&gt;0,VLOOKUP($C25,'ALN 070824'!$A:$C,2,FALSE),"")</f>
        <v/>
      </c>
      <c r="E25" s="24"/>
      <c r="F25" s="24"/>
      <c r="G25" s="28"/>
      <c r="H25" s="26"/>
      <c r="I25" s="27"/>
      <c r="K25" s="100" t="str">
        <f t="shared" si="1"/>
        <v/>
      </c>
      <c r="L25" s="100" t="str">
        <f t="shared" si="2"/>
        <v/>
      </c>
      <c r="M25" s="100" t="str">
        <f t="shared" si="3"/>
        <v/>
      </c>
    </row>
    <row r="26" spans="1:13">
      <c r="A26" s="116" t="str">
        <f t="shared" si="0"/>
        <v/>
      </c>
      <c r="B26" s="42"/>
      <c r="C26" s="43"/>
      <c r="D26" s="105" t="str">
        <f>IF($C26&gt;0,VLOOKUP($C26,'ALN 070824'!$A:$C,2,FALSE),"")</f>
        <v/>
      </c>
      <c r="E26" s="24"/>
      <c r="F26" s="24"/>
      <c r="G26" s="28"/>
      <c r="H26" s="26"/>
      <c r="I26" s="27"/>
      <c r="K26" s="100" t="str">
        <f t="shared" si="1"/>
        <v/>
      </c>
      <c r="L26" s="100" t="str">
        <f t="shared" si="2"/>
        <v/>
      </c>
      <c r="M26" s="100" t="str">
        <f t="shared" si="3"/>
        <v/>
      </c>
    </row>
    <row r="27" spans="1:13">
      <c r="A27" s="116" t="str">
        <f t="shared" si="0"/>
        <v/>
      </c>
      <c r="B27" s="42"/>
      <c r="C27" s="43"/>
      <c r="D27" s="105" t="str">
        <f>IF($C27&gt;0,VLOOKUP($C27,'ALN 070824'!$A:$C,2,FALSE),"")</f>
        <v/>
      </c>
      <c r="E27" s="24"/>
      <c r="F27" s="24"/>
      <c r="G27" s="28"/>
      <c r="H27" s="26"/>
      <c r="I27" s="27"/>
      <c r="K27" s="100" t="str">
        <f t="shared" si="1"/>
        <v/>
      </c>
      <c r="L27" s="100" t="str">
        <f t="shared" si="2"/>
        <v/>
      </c>
      <c r="M27" s="100" t="str">
        <f t="shared" si="3"/>
        <v/>
      </c>
    </row>
    <row r="28" spans="1:13">
      <c r="A28" s="116" t="str">
        <f t="shared" si="0"/>
        <v/>
      </c>
      <c r="B28" s="42"/>
      <c r="C28" s="43"/>
      <c r="D28" s="105" t="str">
        <f>IF($C28&gt;0,VLOOKUP($C28,'ALN 070824'!$A:$C,2,FALSE),"")</f>
        <v/>
      </c>
      <c r="E28" s="24"/>
      <c r="F28" s="24"/>
      <c r="G28" s="28"/>
      <c r="H28" s="26"/>
      <c r="I28" s="27"/>
      <c r="K28" s="100" t="str">
        <f t="shared" si="1"/>
        <v/>
      </c>
      <c r="L28" s="100" t="str">
        <f t="shared" si="2"/>
        <v/>
      </c>
      <c r="M28" s="100" t="str">
        <f t="shared" si="3"/>
        <v/>
      </c>
    </row>
    <row r="29" spans="1:13">
      <c r="A29" s="116" t="str">
        <f t="shared" si="0"/>
        <v/>
      </c>
      <c r="B29" s="42"/>
      <c r="C29" s="43"/>
      <c r="D29" s="105" t="str">
        <f>IF($C29&gt;0,VLOOKUP($C29,'ALN 070824'!$A:$C,2,FALSE),"")</f>
        <v/>
      </c>
      <c r="E29" s="24"/>
      <c r="F29" s="24"/>
      <c r="G29" s="28"/>
      <c r="H29" s="26"/>
      <c r="I29" s="27"/>
      <c r="K29" s="100" t="str">
        <f t="shared" si="1"/>
        <v/>
      </c>
      <c r="L29" s="100" t="str">
        <f t="shared" si="2"/>
        <v/>
      </c>
      <c r="M29" s="100" t="str">
        <f t="shared" si="3"/>
        <v/>
      </c>
    </row>
    <row r="30" spans="1:13">
      <c r="A30" s="116" t="str">
        <f t="shared" si="0"/>
        <v/>
      </c>
      <c r="B30" s="42"/>
      <c r="C30" s="43"/>
      <c r="D30" s="105" t="str">
        <f>IF($C30&gt;0,VLOOKUP($C30,'ALN 070824'!$A:$C,2,FALSE),"")</f>
        <v/>
      </c>
      <c r="E30" s="24"/>
      <c r="F30" s="24"/>
      <c r="G30" s="28"/>
      <c r="H30" s="26"/>
      <c r="I30" s="27"/>
      <c r="K30" s="100" t="str">
        <f t="shared" si="1"/>
        <v/>
      </c>
      <c r="L30" s="100" t="str">
        <f t="shared" si="2"/>
        <v/>
      </c>
      <c r="M30" s="100" t="str">
        <f t="shared" si="3"/>
        <v/>
      </c>
    </row>
    <row r="31" spans="1:13">
      <c r="A31" s="116" t="str">
        <f t="shared" si="0"/>
        <v/>
      </c>
      <c r="B31" s="42"/>
      <c r="C31" s="43"/>
      <c r="D31" s="105" t="str">
        <f>IF($C31&gt;0,VLOOKUP($C31,'ALN 070824'!$A:$C,2,FALSE),"")</f>
        <v/>
      </c>
      <c r="E31" s="24"/>
      <c r="F31" s="24"/>
      <c r="G31" s="28"/>
      <c r="H31" s="26"/>
      <c r="I31" s="27"/>
      <c r="K31" s="100" t="str">
        <f t="shared" si="1"/>
        <v/>
      </c>
      <c r="L31" s="100" t="str">
        <f t="shared" si="2"/>
        <v/>
      </c>
      <c r="M31" s="100" t="str">
        <f t="shared" si="3"/>
        <v/>
      </c>
    </row>
    <row r="32" spans="1:13">
      <c r="A32" s="116" t="str">
        <f t="shared" si="0"/>
        <v/>
      </c>
      <c r="B32" s="42"/>
      <c r="C32" s="43"/>
      <c r="D32" s="105" t="str">
        <f>IF($C32&gt;0,VLOOKUP($C32,'ALN 070824'!$A:$C,2,FALSE),"")</f>
        <v/>
      </c>
      <c r="E32" s="24"/>
      <c r="F32" s="24"/>
      <c r="G32" s="28"/>
      <c r="H32" s="26"/>
      <c r="I32" s="27"/>
      <c r="K32" s="100" t="str">
        <f t="shared" si="1"/>
        <v/>
      </c>
      <c r="L32" s="100" t="str">
        <f t="shared" si="2"/>
        <v/>
      </c>
      <c r="M32" s="100" t="str">
        <f t="shared" si="3"/>
        <v/>
      </c>
    </row>
    <row r="33" spans="1:13">
      <c r="A33" s="116" t="str">
        <f t="shared" si="0"/>
        <v/>
      </c>
      <c r="B33" s="42"/>
      <c r="C33" s="43"/>
      <c r="D33" s="105" t="str">
        <f>IF($C33&gt;0,VLOOKUP($C33,'ALN 070824'!$A:$C,2,FALSE),"")</f>
        <v/>
      </c>
      <c r="E33" s="24"/>
      <c r="F33" s="24"/>
      <c r="G33" s="28"/>
      <c r="H33" s="26"/>
      <c r="I33" s="27"/>
      <c r="K33" s="100" t="str">
        <f t="shared" si="1"/>
        <v/>
      </c>
      <c r="L33" s="100" t="str">
        <f t="shared" si="2"/>
        <v/>
      </c>
      <c r="M33" s="100" t="str">
        <f t="shared" si="3"/>
        <v/>
      </c>
    </row>
    <row r="34" spans="1:13">
      <c r="A34" s="116" t="str">
        <f t="shared" si="0"/>
        <v/>
      </c>
      <c r="B34" s="42"/>
      <c r="C34" s="43"/>
      <c r="D34" s="105" t="str">
        <f>IF($C34&gt;0,VLOOKUP($C34,'ALN 070824'!$A:$C,2,FALSE),"")</f>
        <v/>
      </c>
      <c r="E34" s="24"/>
      <c r="F34" s="24"/>
      <c r="G34" s="28"/>
      <c r="H34" s="26"/>
      <c r="I34" s="27"/>
      <c r="K34" s="100" t="str">
        <f t="shared" si="1"/>
        <v/>
      </c>
      <c r="L34" s="100" t="str">
        <f t="shared" si="2"/>
        <v/>
      </c>
      <c r="M34" s="100" t="str">
        <f t="shared" si="3"/>
        <v/>
      </c>
    </row>
    <row r="35" spans="1:13">
      <c r="A35" s="116" t="str">
        <f t="shared" si="0"/>
        <v/>
      </c>
      <c r="B35" s="42"/>
      <c r="C35" s="43"/>
      <c r="D35" s="105" t="str">
        <f>IF($C35&gt;0,VLOOKUP($C35,'ALN 070824'!$A:$C,2,FALSE),"")</f>
        <v/>
      </c>
      <c r="E35" s="24"/>
      <c r="F35" s="24"/>
      <c r="G35" s="28"/>
      <c r="H35" s="26"/>
      <c r="I35" s="27"/>
      <c r="K35" s="100" t="str">
        <f t="shared" si="1"/>
        <v/>
      </c>
      <c r="L35" s="100" t="str">
        <f t="shared" si="2"/>
        <v/>
      </c>
      <c r="M35" s="100" t="str">
        <f t="shared" si="3"/>
        <v/>
      </c>
    </row>
    <row r="36" spans="1:13">
      <c r="A36" s="116" t="str">
        <f t="shared" si="0"/>
        <v/>
      </c>
      <c r="B36" s="42"/>
      <c r="C36" s="43"/>
      <c r="D36" s="105" t="str">
        <f>IF($C36&gt;0,VLOOKUP($C36,'ALN 070824'!$A:$C,2,FALSE),"")</f>
        <v/>
      </c>
      <c r="E36" s="24"/>
      <c r="F36" s="24"/>
      <c r="G36" s="28"/>
      <c r="H36" s="26"/>
      <c r="I36" s="27"/>
      <c r="K36" s="100" t="str">
        <f t="shared" si="1"/>
        <v/>
      </c>
      <c r="L36" s="100" t="str">
        <f t="shared" si="2"/>
        <v/>
      </c>
      <c r="M36" s="100" t="str">
        <f t="shared" si="3"/>
        <v/>
      </c>
    </row>
    <row r="37" spans="1:13">
      <c r="A37" s="116" t="str">
        <f t="shared" si="0"/>
        <v/>
      </c>
      <c r="B37" s="42"/>
      <c r="C37" s="43"/>
      <c r="D37" s="105" t="str">
        <f>IF($C37&gt;0,VLOOKUP($C37,'ALN 070824'!$A:$C,2,FALSE),"")</f>
        <v/>
      </c>
      <c r="E37" s="24"/>
      <c r="F37" s="24"/>
      <c r="G37" s="28"/>
      <c r="H37" s="26"/>
      <c r="I37" s="27"/>
      <c r="K37" s="100" t="str">
        <f t="shared" si="1"/>
        <v/>
      </c>
      <c r="L37" s="100" t="str">
        <f t="shared" si="2"/>
        <v/>
      </c>
      <c r="M37" s="100" t="str">
        <f t="shared" si="3"/>
        <v/>
      </c>
    </row>
    <row r="38" spans="1:13">
      <c r="A38" s="116" t="str">
        <f t="shared" si="0"/>
        <v/>
      </c>
      <c r="B38" s="42"/>
      <c r="C38" s="43"/>
      <c r="D38" s="105" t="str">
        <f>IF($C38&gt;0,VLOOKUP($C38,'ALN 070824'!$A:$C,2,FALSE),"")</f>
        <v/>
      </c>
      <c r="E38" s="24"/>
      <c r="F38" s="24"/>
      <c r="G38" s="28"/>
      <c r="H38" s="26"/>
      <c r="I38" s="27"/>
      <c r="K38" s="100" t="str">
        <f t="shared" si="1"/>
        <v/>
      </c>
      <c r="L38" s="100" t="str">
        <f t="shared" si="2"/>
        <v/>
      </c>
      <c r="M38" s="100" t="str">
        <f t="shared" si="3"/>
        <v/>
      </c>
    </row>
    <row r="39" spans="1:13">
      <c r="A39" s="116" t="str">
        <f t="shared" si="0"/>
        <v/>
      </c>
      <c r="B39" s="42"/>
      <c r="C39" s="43"/>
      <c r="D39" s="105" t="str">
        <f>IF($C39&gt;0,VLOOKUP($C39,'ALN 070824'!$A:$C,2,FALSE),"")</f>
        <v/>
      </c>
      <c r="E39" s="24"/>
      <c r="F39" s="24"/>
      <c r="G39" s="28"/>
      <c r="H39" s="26"/>
      <c r="I39" s="27"/>
      <c r="K39" s="100" t="str">
        <f t="shared" si="1"/>
        <v/>
      </c>
      <c r="L39" s="100" t="str">
        <f t="shared" si="2"/>
        <v/>
      </c>
      <c r="M39" s="100" t="str">
        <f t="shared" si="3"/>
        <v/>
      </c>
    </row>
    <row r="40" spans="1:13">
      <c r="A40" s="116" t="str">
        <f t="shared" si="0"/>
        <v/>
      </c>
      <c r="B40" s="42"/>
      <c r="C40" s="43"/>
      <c r="D40" s="105" t="str">
        <f>IF($C40&gt;0,VLOOKUP($C40,'ALN 070824'!$A:$C,2,FALSE),"")</f>
        <v/>
      </c>
      <c r="E40" s="24"/>
      <c r="F40" s="24"/>
      <c r="G40" s="28"/>
      <c r="H40" s="26"/>
      <c r="I40" s="27"/>
      <c r="K40" s="100" t="str">
        <f t="shared" si="1"/>
        <v/>
      </c>
      <c r="L40" s="100" t="str">
        <f t="shared" si="2"/>
        <v/>
      </c>
      <c r="M40" s="100" t="str">
        <f t="shared" si="3"/>
        <v/>
      </c>
    </row>
    <row r="41" spans="1:13">
      <c r="A41" s="116" t="str">
        <f t="shared" si="0"/>
        <v/>
      </c>
      <c r="B41" s="42"/>
      <c r="C41" s="43"/>
      <c r="D41" s="105" t="str">
        <f>IF($C41&gt;0,VLOOKUP($C41,'ALN 070824'!$A:$C,2,FALSE),"")</f>
        <v/>
      </c>
      <c r="E41" s="24"/>
      <c r="F41" s="24"/>
      <c r="G41" s="28"/>
      <c r="H41" s="26"/>
      <c r="I41" s="27"/>
      <c r="K41" s="100" t="str">
        <f t="shared" si="1"/>
        <v/>
      </c>
      <c r="L41" s="100" t="str">
        <f t="shared" si="2"/>
        <v/>
      </c>
      <c r="M41" s="100" t="str">
        <f t="shared" si="3"/>
        <v/>
      </c>
    </row>
    <row r="42" spans="1:13">
      <c r="A42" s="116" t="str">
        <f t="shared" si="0"/>
        <v/>
      </c>
      <c r="B42" s="42"/>
      <c r="C42" s="43"/>
      <c r="D42" s="105" t="str">
        <f>IF($C42&gt;0,VLOOKUP($C42,'ALN 070824'!$A:$C,2,FALSE),"")</f>
        <v/>
      </c>
      <c r="E42" s="24"/>
      <c r="F42" s="24"/>
      <c r="G42" s="28"/>
      <c r="H42" s="26"/>
      <c r="I42" s="27"/>
      <c r="K42" s="100" t="str">
        <f t="shared" si="1"/>
        <v/>
      </c>
      <c r="L42" s="100" t="str">
        <f t="shared" si="2"/>
        <v/>
      </c>
      <c r="M42" s="100" t="str">
        <f t="shared" si="3"/>
        <v/>
      </c>
    </row>
    <row r="43" spans="1:13">
      <c r="A43" s="116" t="str">
        <f t="shared" si="0"/>
        <v/>
      </c>
      <c r="B43" s="42"/>
      <c r="C43" s="43"/>
      <c r="D43" s="105" t="str">
        <f>IF($C43&gt;0,VLOOKUP($C43,'ALN 070824'!$A:$C,2,FALSE),"")</f>
        <v/>
      </c>
      <c r="E43" s="24"/>
      <c r="F43" s="24"/>
      <c r="G43" s="28"/>
      <c r="H43" s="26"/>
      <c r="I43" s="27"/>
      <c r="K43" s="100" t="str">
        <f t="shared" si="1"/>
        <v/>
      </c>
      <c r="L43" s="100" t="str">
        <f t="shared" si="2"/>
        <v/>
      </c>
      <c r="M43" s="100" t="str">
        <f t="shared" si="3"/>
        <v/>
      </c>
    </row>
    <row r="44" spans="1:13">
      <c r="A44" s="116" t="str">
        <f t="shared" si="0"/>
        <v/>
      </c>
      <c r="B44" s="42"/>
      <c r="C44" s="43"/>
      <c r="D44" s="105" t="str">
        <f>IF($C44&gt;0,VLOOKUP($C44,'ALN 070824'!$A:$C,2,FALSE),"")</f>
        <v/>
      </c>
      <c r="E44" s="24"/>
      <c r="F44" s="24"/>
      <c r="G44" s="28"/>
      <c r="H44" s="26"/>
      <c r="I44" s="27"/>
      <c r="K44" s="100" t="str">
        <f t="shared" si="1"/>
        <v/>
      </c>
      <c r="L44" s="100" t="str">
        <f t="shared" si="2"/>
        <v/>
      </c>
      <c r="M44" s="100" t="str">
        <f t="shared" si="3"/>
        <v/>
      </c>
    </row>
    <row r="45" spans="1:13">
      <c r="A45" s="116" t="str">
        <f t="shared" si="0"/>
        <v/>
      </c>
      <c r="B45" s="42"/>
      <c r="C45" s="43"/>
      <c r="D45" s="105" t="str">
        <f>IF($C45&gt;0,VLOOKUP($C45,'ALN 070824'!$A:$C,2,FALSE),"")</f>
        <v/>
      </c>
      <c r="E45" s="24"/>
      <c r="F45" s="24"/>
      <c r="G45" s="28"/>
      <c r="H45" s="26"/>
      <c r="I45" s="27"/>
      <c r="K45" s="100" t="str">
        <f t="shared" si="1"/>
        <v/>
      </c>
      <c r="L45" s="100" t="str">
        <f t="shared" si="2"/>
        <v/>
      </c>
      <c r="M45" s="100" t="str">
        <f t="shared" si="3"/>
        <v/>
      </c>
    </row>
    <row r="46" spans="1:13">
      <c r="A46" s="116" t="str">
        <f t="shared" si="0"/>
        <v/>
      </c>
      <c r="B46" s="42"/>
      <c r="C46" s="43"/>
      <c r="D46" s="105" t="str">
        <f>IF($C46&gt;0,VLOOKUP($C46,'ALN 070824'!$A:$C,2,FALSE),"")</f>
        <v/>
      </c>
      <c r="E46" s="24"/>
      <c r="F46" s="24"/>
      <c r="G46" s="28"/>
      <c r="H46" s="26"/>
      <c r="I46" s="27"/>
      <c r="K46" s="100" t="str">
        <f t="shared" si="1"/>
        <v/>
      </c>
      <c r="L46" s="100" t="str">
        <f t="shared" si="2"/>
        <v/>
      </c>
      <c r="M46" s="100" t="str">
        <f t="shared" si="3"/>
        <v/>
      </c>
    </row>
    <row r="47" spans="1:13">
      <c r="A47" s="116" t="str">
        <f t="shared" si="0"/>
        <v/>
      </c>
      <c r="B47" s="42"/>
      <c r="C47" s="43"/>
      <c r="D47" s="105" t="str">
        <f>IF($C47&gt;0,VLOOKUP($C47,'ALN 070824'!$A:$C,2,FALSE),"")</f>
        <v/>
      </c>
      <c r="E47" s="24"/>
      <c r="F47" s="24"/>
      <c r="G47" s="28"/>
      <c r="H47" s="26"/>
      <c r="I47" s="27"/>
      <c r="K47" s="100" t="str">
        <f t="shared" si="1"/>
        <v/>
      </c>
      <c r="L47" s="100" t="str">
        <f t="shared" si="2"/>
        <v/>
      </c>
      <c r="M47" s="100" t="str">
        <f t="shared" si="3"/>
        <v/>
      </c>
    </row>
    <row r="48" spans="1:13">
      <c r="A48" s="116" t="str">
        <f t="shared" si="0"/>
        <v/>
      </c>
      <c r="B48" s="42"/>
      <c r="C48" s="43"/>
      <c r="D48" s="105" t="str">
        <f>IF($C48&gt;0,VLOOKUP($C48,'ALN 070824'!$A:$C,2,FALSE),"")</f>
        <v/>
      </c>
      <c r="E48" s="24"/>
      <c r="F48" s="24"/>
      <c r="G48" s="28"/>
      <c r="H48" s="26"/>
      <c r="I48" s="27"/>
      <c r="K48" s="100" t="str">
        <f t="shared" si="1"/>
        <v/>
      </c>
      <c r="L48" s="100" t="str">
        <f t="shared" si="2"/>
        <v/>
      </c>
      <c r="M48" s="100" t="str">
        <f t="shared" si="3"/>
        <v/>
      </c>
    </row>
    <row r="49" spans="1:13">
      <c r="A49" s="116" t="str">
        <f t="shared" si="0"/>
        <v/>
      </c>
      <c r="B49" s="42"/>
      <c r="C49" s="43"/>
      <c r="D49" s="105" t="str">
        <f>IF($C49&gt;0,VLOOKUP($C49,'ALN 070824'!$A:$C,2,FALSE),"")</f>
        <v/>
      </c>
      <c r="E49" s="24"/>
      <c r="F49" s="24"/>
      <c r="G49" s="28"/>
      <c r="H49" s="26"/>
      <c r="I49" s="27"/>
      <c r="K49" s="100" t="str">
        <f t="shared" si="1"/>
        <v/>
      </c>
      <c r="L49" s="100" t="str">
        <f t="shared" si="2"/>
        <v/>
      </c>
      <c r="M49" s="100" t="str">
        <f t="shared" si="3"/>
        <v/>
      </c>
    </row>
    <row r="50" spans="1:13">
      <c r="A50" s="116" t="str">
        <f t="shared" si="0"/>
        <v/>
      </c>
      <c r="B50" s="42"/>
      <c r="C50" s="43"/>
      <c r="D50" s="105" t="str">
        <f>IF($C50&gt;0,VLOOKUP($C50,'ALN 070824'!$A:$C,2,FALSE),"")</f>
        <v/>
      </c>
      <c r="E50" s="24"/>
      <c r="F50" s="24"/>
      <c r="G50" s="28"/>
      <c r="H50" s="26"/>
      <c r="I50" s="27"/>
      <c r="K50" s="100" t="str">
        <f t="shared" si="1"/>
        <v/>
      </c>
      <c r="L50" s="100" t="str">
        <f t="shared" si="2"/>
        <v/>
      </c>
      <c r="M50" s="100" t="str">
        <f t="shared" si="3"/>
        <v/>
      </c>
    </row>
    <row r="51" spans="1:13">
      <c r="A51" s="116" t="str">
        <f t="shared" si="0"/>
        <v/>
      </c>
      <c r="B51" s="42"/>
      <c r="C51" s="43"/>
      <c r="D51" s="105" t="str">
        <f>IF($C51&gt;0,VLOOKUP($C51,'ALN 070824'!$A:$C,2,FALSE),"")</f>
        <v/>
      </c>
      <c r="E51" s="24"/>
      <c r="F51" s="24"/>
      <c r="G51" s="28"/>
      <c r="H51" s="26"/>
      <c r="I51" s="27"/>
      <c r="K51" s="100" t="str">
        <f t="shared" si="1"/>
        <v/>
      </c>
      <c r="L51" s="100" t="str">
        <f t="shared" si="2"/>
        <v/>
      </c>
      <c r="M51" s="100" t="str">
        <f t="shared" si="3"/>
        <v/>
      </c>
    </row>
    <row r="52" spans="1:13">
      <c r="A52" s="116" t="str">
        <f t="shared" si="0"/>
        <v/>
      </c>
      <c r="B52" s="42"/>
      <c r="C52" s="43"/>
      <c r="D52" s="105" t="str">
        <f>IF($C52&gt;0,VLOOKUP($C52,'ALN 070824'!$A:$C,2,FALSE),"")</f>
        <v/>
      </c>
      <c r="E52" s="24"/>
      <c r="F52" s="24"/>
      <c r="G52" s="28"/>
      <c r="H52" s="26"/>
      <c r="I52" s="27"/>
      <c r="K52" s="100" t="str">
        <f t="shared" si="1"/>
        <v/>
      </c>
      <c r="L52" s="100" t="str">
        <f t="shared" si="2"/>
        <v/>
      </c>
      <c r="M52" s="100" t="str">
        <f t="shared" si="3"/>
        <v/>
      </c>
    </row>
    <row r="53" spans="1:13">
      <c r="A53" s="116" t="str">
        <f t="shared" si="0"/>
        <v/>
      </c>
      <c r="B53" s="42"/>
      <c r="C53" s="43"/>
      <c r="D53" s="105" t="str">
        <f>IF($C53&gt;0,VLOOKUP($C53,'ALN 070824'!$A:$C,2,FALSE),"")</f>
        <v/>
      </c>
      <c r="E53" s="24"/>
      <c r="F53" s="24"/>
      <c r="G53" s="28"/>
      <c r="H53" s="26"/>
      <c r="I53" s="27"/>
      <c r="K53" s="100" t="str">
        <f t="shared" si="1"/>
        <v/>
      </c>
      <c r="L53" s="100" t="str">
        <f t="shared" si="2"/>
        <v/>
      </c>
      <c r="M53" s="100" t="str">
        <f t="shared" si="3"/>
        <v/>
      </c>
    </row>
    <row r="54" spans="1:13">
      <c r="A54" s="116" t="str">
        <f t="shared" si="0"/>
        <v/>
      </c>
      <c r="B54" s="42"/>
      <c r="C54" s="43"/>
      <c r="D54" s="105" t="str">
        <f>IF($C54&gt;0,VLOOKUP($C54,'ALN 070824'!$A:$C,2,FALSE),"")</f>
        <v/>
      </c>
      <c r="E54" s="24"/>
      <c r="F54" s="24"/>
      <c r="G54" s="28"/>
      <c r="H54" s="26"/>
      <c r="I54" s="27"/>
      <c r="K54" s="100" t="str">
        <f t="shared" si="1"/>
        <v/>
      </c>
      <c r="L54" s="100" t="str">
        <f t="shared" si="2"/>
        <v/>
      </c>
      <c r="M54" s="100" t="str">
        <f t="shared" si="3"/>
        <v/>
      </c>
    </row>
    <row r="55" spans="1:13">
      <c r="A55" s="116" t="str">
        <f t="shared" si="0"/>
        <v/>
      </c>
      <c r="B55" s="42"/>
      <c r="C55" s="43"/>
      <c r="D55" s="105" t="str">
        <f>IF($C55&gt;0,VLOOKUP($C55,'ALN 070824'!$A:$C,2,FALSE),"")</f>
        <v/>
      </c>
      <c r="E55" s="24"/>
      <c r="F55" s="24"/>
      <c r="G55" s="28"/>
      <c r="H55" s="26"/>
      <c r="I55" s="27"/>
      <c r="K55" s="100" t="str">
        <f t="shared" si="1"/>
        <v/>
      </c>
      <c r="L55" s="100" t="str">
        <f t="shared" si="2"/>
        <v/>
      </c>
      <c r="M55" s="100" t="str">
        <f t="shared" si="3"/>
        <v/>
      </c>
    </row>
    <row r="56" spans="1:13">
      <c r="A56" s="116" t="str">
        <f t="shared" si="0"/>
        <v/>
      </c>
      <c r="B56" s="42"/>
      <c r="C56" s="43"/>
      <c r="D56" s="105" t="str">
        <f>IF($C56&gt;0,VLOOKUP($C56,'ALN 070824'!$A:$C,2,FALSE),"")</f>
        <v/>
      </c>
      <c r="E56" s="24"/>
      <c r="F56" s="24"/>
      <c r="G56" s="28"/>
      <c r="H56" s="26"/>
      <c r="I56" s="27"/>
      <c r="K56" s="100" t="str">
        <f t="shared" si="1"/>
        <v/>
      </c>
      <c r="L56" s="100" t="str">
        <f t="shared" si="2"/>
        <v/>
      </c>
      <c r="M56" s="100" t="str">
        <f t="shared" si="3"/>
        <v/>
      </c>
    </row>
    <row r="57" spans="1:13">
      <c r="A57" s="116" t="str">
        <f t="shared" si="0"/>
        <v/>
      </c>
      <c r="B57" s="42"/>
      <c r="C57" s="43"/>
      <c r="D57" s="105" t="str">
        <f>IF($C57&gt;0,VLOOKUP($C57,'ALN 070824'!$A:$C,2,FALSE),"")</f>
        <v/>
      </c>
      <c r="E57" s="24"/>
      <c r="F57" s="24"/>
      <c r="G57" s="28"/>
      <c r="H57" s="26"/>
      <c r="I57" s="27"/>
      <c r="K57" s="100" t="str">
        <f t="shared" si="1"/>
        <v/>
      </c>
      <c r="L57" s="100" t="str">
        <f t="shared" si="2"/>
        <v/>
      </c>
      <c r="M57" s="100" t="str">
        <f t="shared" si="3"/>
        <v/>
      </c>
    </row>
    <row r="58" spans="1:13">
      <c r="A58" s="116" t="str">
        <f t="shared" si="0"/>
        <v/>
      </c>
      <c r="B58" s="42"/>
      <c r="C58" s="43"/>
      <c r="D58" s="105" t="str">
        <f>IF($C58&gt;0,VLOOKUP($C58,'ALN 070824'!$A:$C,2,FALSE),"")</f>
        <v/>
      </c>
      <c r="E58" s="24"/>
      <c r="F58" s="24"/>
      <c r="G58" s="28"/>
      <c r="H58" s="26"/>
      <c r="I58" s="27"/>
      <c r="K58" s="100" t="str">
        <f t="shared" si="1"/>
        <v/>
      </c>
      <c r="L58" s="100" t="str">
        <f t="shared" si="2"/>
        <v/>
      </c>
      <c r="M58" s="100" t="str">
        <f t="shared" si="3"/>
        <v/>
      </c>
    </row>
    <row r="59" spans="1:13">
      <c r="A59" s="116" t="str">
        <f t="shared" si="0"/>
        <v/>
      </c>
      <c r="B59" s="42"/>
      <c r="C59" s="43"/>
      <c r="D59" s="105" t="str">
        <f>IF($C59&gt;0,VLOOKUP($C59,'ALN 070824'!$A:$C,2,FALSE),"")</f>
        <v/>
      </c>
      <c r="E59" s="24"/>
      <c r="F59" s="24"/>
      <c r="G59" s="28"/>
      <c r="H59" s="26"/>
      <c r="I59" s="27"/>
      <c r="K59" s="100" t="str">
        <f t="shared" si="1"/>
        <v/>
      </c>
      <c r="L59" s="100" t="str">
        <f t="shared" si="2"/>
        <v/>
      </c>
      <c r="M59" s="100" t="str">
        <f t="shared" si="3"/>
        <v/>
      </c>
    </row>
    <row r="60" spans="1:13">
      <c r="A60" s="116" t="str">
        <f t="shared" si="0"/>
        <v/>
      </c>
      <c r="B60" s="42"/>
      <c r="C60" s="43"/>
      <c r="D60" s="105" t="str">
        <f>IF($C60&gt;0,VLOOKUP($C60,'ALN 070824'!$A:$C,2,FALSE),"")</f>
        <v/>
      </c>
      <c r="E60" s="24"/>
      <c r="F60" s="24"/>
      <c r="G60" s="28"/>
      <c r="H60" s="26"/>
      <c r="I60" s="27"/>
      <c r="K60" s="100" t="str">
        <f t="shared" si="1"/>
        <v/>
      </c>
      <c r="L60" s="100" t="str">
        <f t="shared" si="2"/>
        <v/>
      </c>
      <c r="M60" s="100" t="str">
        <f t="shared" si="3"/>
        <v/>
      </c>
    </row>
    <row r="61" spans="1:13">
      <c r="A61" s="116" t="str">
        <f t="shared" si="0"/>
        <v/>
      </c>
      <c r="B61" s="42"/>
      <c r="C61" s="43"/>
      <c r="D61" s="105" t="str">
        <f>IF($C61&gt;0,VLOOKUP($C61,'ALN 070824'!$A:$C,2,FALSE),"")</f>
        <v/>
      </c>
      <c r="E61" s="24"/>
      <c r="F61" s="24"/>
      <c r="G61" s="28"/>
      <c r="H61" s="26"/>
      <c r="I61" s="27"/>
      <c r="K61" s="100" t="str">
        <f t="shared" si="1"/>
        <v/>
      </c>
      <c r="L61" s="100" t="str">
        <f t="shared" si="2"/>
        <v/>
      </c>
      <c r="M61" s="100" t="str">
        <f t="shared" si="3"/>
        <v/>
      </c>
    </row>
    <row r="62" spans="1:13">
      <c r="A62" s="116" t="str">
        <f t="shared" si="0"/>
        <v/>
      </c>
      <c r="B62" s="42"/>
      <c r="C62" s="43"/>
      <c r="D62" s="105" t="str">
        <f>IF($C62&gt;0,VLOOKUP($C62,'ALN 070824'!$A:$C,2,FALSE),"")</f>
        <v/>
      </c>
      <c r="E62" s="24"/>
      <c r="F62" s="24"/>
      <c r="G62" s="28"/>
      <c r="H62" s="26"/>
      <c r="I62" s="27"/>
      <c r="K62" s="100" t="str">
        <f t="shared" si="1"/>
        <v/>
      </c>
      <c r="L62" s="100" t="str">
        <f t="shared" si="2"/>
        <v/>
      </c>
      <c r="M62" s="100" t="str">
        <f t="shared" si="3"/>
        <v/>
      </c>
    </row>
    <row r="63" spans="1:13">
      <c r="A63" s="116" t="str">
        <f t="shared" si="0"/>
        <v/>
      </c>
      <c r="B63" s="42"/>
      <c r="C63" s="43"/>
      <c r="D63" s="105" t="str">
        <f>IF($C63&gt;0,VLOOKUP($C63,'ALN 070824'!$A:$C,2,FALSE),"")</f>
        <v/>
      </c>
      <c r="E63" s="24"/>
      <c r="F63" s="24"/>
      <c r="G63" s="28"/>
      <c r="H63" s="26"/>
      <c r="I63" s="27"/>
      <c r="K63" s="100" t="str">
        <f t="shared" si="1"/>
        <v/>
      </c>
      <c r="L63" s="100" t="str">
        <f t="shared" si="2"/>
        <v/>
      </c>
      <c r="M63" s="100" t="str">
        <f t="shared" si="3"/>
        <v/>
      </c>
    </row>
    <row r="64" spans="1:13">
      <c r="A64" s="116" t="str">
        <f t="shared" si="0"/>
        <v/>
      </c>
      <c r="B64" s="42"/>
      <c r="C64" s="43"/>
      <c r="D64" s="105" t="str">
        <f>IF($C64&gt;0,VLOOKUP($C64,'ALN 070824'!$A:$C,2,FALSE),"")</f>
        <v/>
      </c>
      <c r="E64" s="24"/>
      <c r="F64" s="24"/>
      <c r="G64" s="28"/>
      <c r="H64" s="26"/>
      <c r="I64" s="27"/>
      <c r="K64" s="100" t="str">
        <f t="shared" si="1"/>
        <v/>
      </c>
      <c r="L64" s="100" t="str">
        <f t="shared" si="2"/>
        <v/>
      </c>
      <c r="M64" s="100" t="str">
        <f t="shared" si="3"/>
        <v/>
      </c>
    </row>
    <row r="65" spans="1:13">
      <c r="A65" s="116" t="str">
        <f t="shared" si="0"/>
        <v/>
      </c>
      <c r="B65" s="42"/>
      <c r="C65" s="43"/>
      <c r="D65" s="105" t="str">
        <f>IF($C65&gt;0,VLOOKUP($C65,'ALN 070824'!$A:$C,2,FALSE),"")</f>
        <v/>
      </c>
      <c r="E65" s="24"/>
      <c r="F65" s="24"/>
      <c r="G65" s="28"/>
      <c r="H65" s="26"/>
      <c r="I65" s="27"/>
      <c r="K65" s="100" t="str">
        <f t="shared" si="1"/>
        <v/>
      </c>
      <c r="L65" s="100" t="str">
        <f t="shared" si="2"/>
        <v/>
      </c>
      <c r="M65" s="100" t="str">
        <f t="shared" si="3"/>
        <v/>
      </c>
    </row>
    <row r="66" spans="1:13">
      <c r="A66" s="116" t="str">
        <f t="shared" si="0"/>
        <v/>
      </c>
      <c r="B66" s="42"/>
      <c r="C66" s="43"/>
      <c r="D66" s="105" t="str">
        <f>IF($C66&gt;0,VLOOKUP($C66,'ALN 070824'!$A:$C,2,FALSE),"")</f>
        <v/>
      </c>
      <c r="E66" s="24"/>
      <c r="F66" s="24"/>
      <c r="G66" s="28"/>
      <c r="H66" s="26"/>
      <c r="I66" s="27"/>
      <c r="K66" s="100" t="str">
        <f t="shared" si="1"/>
        <v/>
      </c>
      <c r="L66" s="100" t="str">
        <f t="shared" si="2"/>
        <v/>
      </c>
      <c r="M66" s="100" t="str">
        <f t="shared" si="3"/>
        <v/>
      </c>
    </row>
    <row r="67" spans="1:13">
      <c r="A67" s="116" t="str">
        <f t="shared" si="0"/>
        <v/>
      </c>
      <c r="B67" s="42"/>
      <c r="C67" s="43"/>
      <c r="D67" s="105" t="str">
        <f>IF($C67&gt;0,VLOOKUP($C67,'ALN 070824'!$A:$C,2,FALSE),"")</f>
        <v/>
      </c>
      <c r="E67" s="24"/>
      <c r="F67" s="24"/>
      <c r="G67" s="28"/>
      <c r="H67" s="26"/>
      <c r="I67" s="27"/>
      <c r="K67" s="100" t="str">
        <f t="shared" si="1"/>
        <v/>
      </c>
      <c r="L67" s="100" t="str">
        <f t="shared" si="2"/>
        <v/>
      </c>
      <c r="M67" s="100" t="str">
        <f t="shared" si="3"/>
        <v/>
      </c>
    </row>
    <row r="68" spans="1:13">
      <c r="A68" s="116" t="str">
        <f t="shared" si="0"/>
        <v/>
      </c>
      <c r="B68" s="42"/>
      <c r="C68" s="43"/>
      <c r="D68" s="105" t="str">
        <f>IF($C68&gt;0,VLOOKUP($C68,'ALN 070824'!$A:$C,2,FALSE),"")</f>
        <v/>
      </c>
      <c r="E68" s="24"/>
      <c r="F68" s="24"/>
      <c r="G68" s="28"/>
      <c r="H68" s="26"/>
      <c r="I68" s="27"/>
      <c r="K68" s="100" t="str">
        <f t="shared" si="1"/>
        <v/>
      </c>
      <c r="L68" s="100" t="str">
        <f t="shared" si="2"/>
        <v/>
      </c>
      <c r="M68" s="100" t="str">
        <f t="shared" si="3"/>
        <v/>
      </c>
    </row>
    <row r="69" spans="1:13">
      <c r="A69" s="116" t="str">
        <f t="shared" si="0"/>
        <v/>
      </c>
      <c r="B69" s="42"/>
      <c r="C69" s="43"/>
      <c r="D69" s="105" t="str">
        <f>IF($C69&gt;0,VLOOKUP($C69,'ALN 070824'!$A:$C,2,FALSE),"")</f>
        <v/>
      </c>
      <c r="E69" s="24"/>
      <c r="F69" s="24"/>
      <c r="G69" s="28"/>
      <c r="H69" s="26"/>
      <c r="I69" s="27"/>
      <c r="K69" s="100" t="str">
        <f t="shared" si="1"/>
        <v/>
      </c>
      <c r="L69" s="100" t="str">
        <f t="shared" si="2"/>
        <v/>
      </c>
      <c r="M69" s="100" t="str">
        <f t="shared" si="3"/>
        <v/>
      </c>
    </row>
    <row r="70" spans="1:13">
      <c r="A70" s="116" t="str">
        <f t="shared" si="0"/>
        <v/>
      </c>
      <c r="B70" s="42"/>
      <c r="C70" s="43"/>
      <c r="D70" s="105" t="str">
        <f>IF($C70&gt;0,VLOOKUP($C70,'ALN 070824'!$A:$C,2,FALSE),"")</f>
        <v/>
      </c>
      <c r="E70" s="24"/>
      <c r="F70" s="24"/>
      <c r="G70" s="28"/>
      <c r="H70" s="26"/>
      <c r="I70" s="27"/>
      <c r="K70" s="100" t="str">
        <f t="shared" si="1"/>
        <v/>
      </c>
      <c r="L70" s="100" t="str">
        <f t="shared" si="2"/>
        <v/>
      </c>
      <c r="M70" s="100" t="str">
        <f t="shared" si="3"/>
        <v/>
      </c>
    </row>
    <row r="71" spans="1:13">
      <c r="A71" s="116" t="str">
        <f t="shared" si="0"/>
        <v/>
      </c>
      <c r="B71" s="42"/>
      <c r="C71" s="43"/>
      <c r="D71" s="105" t="str">
        <f>IF($C71&gt;0,VLOOKUP($C71,'ALN 070824'!$A:$C,2,FALSE),"")</f>
        <v/>
      </c>
      <c r="E71" s="24"/>
      <c r="F71" s="24"/>
      <c r="G71" s="28"/>
      <c r="H71" s="26"/>
      <c r="I71" s="27"/>
      <c r="K71" s="100" t="str">
        <f t="shared" si="1"/>
        <v/>
      </c>
      <c r="L71" s="100" t="str">
        <f t="shared" si="2"/>
        <v/>
      </c>
      <c r="M71" s="100" t="str">
        <f t="shared" si="3"/>
        <v/>
      </c>
    </row>
    <row r="72" spans="1:13">
      <c r="A72" s="116" t="str">
        <f t="shared" si="0"/>
        <v/>
      </c>
      <c r="B72" s="42"/>
      <c r="C72" s="43"/>
      <c r="D72" s="105" t="str">
        <f>IF($C72&gt;0,VLOOKUP($C72,'ALN 070824'!$A:$C,2,FALSE),"")</f>
        <v/>
      </c>
      <c r="E72" s="24"/>
      <c r="F72" s="24"/>
      <c r="G72" s="28"/>
      <c r="H72" s="26"/>
      <c r="I72" s="27"/>
      <c r="K72" s="100" t="str">
        <f t="shared" si="1"/>
        <v/>
      </c>
      <c r="L72" s="100" t="str">
        <f t="shared" si="2"/>
        <v/>
      </c>
      <c r="M72" s="100" t="str">
        <f t="shared" si="3"/>
        <v/>
      </c>
    </row>
    <row r="73" spans="1:13">
      <c r="A73" s="116" t="str">
        <f t="shared" ref="A73:A136" si="4">IF($B73=0,"",$B$2)</f>
        <v/>
      </c>
      <c r="B73" s="42"/>
      <c r="C73" s="43"/>
      <c r="D73" s="105" t="str">
        <f>IF($C73&gt;0,VLOOKUP($C73,'ALN 070824'!$A:$C,2,FALSE),"")</f>
        <v/>
      </c>
      <c r="E73" s="24"/>
      <c r="F73" s="24"/>
      <c r="G73" s="28"/>
      <c r="H73" s="26"/>
      <c r="I73" s="27"/>
      <c r="K73" s="100" t="str">
        <f t="shared" ref="K73:K136" si="5">IF(OR($C73="84.425",$C73="84.032"),"Please complete the ALN with alpha character.","")</f>
        <v/>
      </c>
      <c r="L73" s="100" t="str">
        <f t="shared" ref="L73:L136" si="6">CONCATENATE($C73,$G73)</f>
        <v/>
      </c>
      <c r="M73" s="100" t="str">
        <f t="shared" ref="M73:M136" si="7">CONCATENATE($B73,$C73,$G73,$H73,$I73)</f>
        <v/>
      </c>
    </row>
    <row r="74" spans="1:13">
      <c r="A74" s="116" t="str">
        <f t="shared" si="4"/>
        <v/>
      </c>
      <c r="B74" s="42"/>
      <c r="C74" s="43"/>
      <c r="D74" s="105" t="str">
        <f>IF($C74&gt;0,VLOOKUP($C74,'ALN 070824'!$A:$C,2,FALSE),"")</f>
        <v/>
      </c>
      <c r="E74" s="24"/>
      <c r="F74" s="24"/>
      <c r="G74" s="28"/>
      <c r="H74" s="26"/>
      <c r="I74" s="27"/>
      <c r="K74" s="100" t="str">
        <f t="shared" si="5"/>
        <v/>
      </c>
      <c r="L74" s="100" t="str">
        <f t="shared" si="6"/>
        <v/>
      </c>
      <c r="M74" s="100" t="str">
        <f t="shared" si="7"/>
        <v/>
      </c>
    </row>
    <row r="75" spans="1:13">
      <c r="A75" s="116" t="str">
        <f t="shared" si="4"/>
        <v/>
      </c>
      <c r="B75" s="42"/>
      <c r="C75" s="43"/>
      <c r="D75" s="105" t="str">
        <f>IF($C75&gt;0,VLOOKUP($C75,'ALN 070824'!$A:$C,2,FALSE),"")</f>
        <v/>
      </c>
      <c r="E75" s="24"/>
      <c r="F75" s="24"/>
      <c r="G75" s="28"/>
      <c r="H75" s="26"/>
      <c r="I75" s="27"/>
      <c r="K75" s="100" t="str">
        <f t="shared" si="5"/>
        <v/>
      </c>
      <c r="L75" s="100" t="str">
        <f t="shared" si="6"/>
        <v/>
      </c>
      <c r="M75" s="100" t="str">
        <f t="shared" si="7"/>
        <v/>
      </c>
    </row>
    <row r="76" spans="1:13">
      <c r="A76" s="116" t="str">
        <f t="shared" si="4"/>
        <v/>
      </c>
      <c r="B76" s="42"/>
      <c r="C76" s="43"/>
      <c r="D76" s="105" t="str">
        <f>IF($C76&gt;0,VLOOKUP($C76,'ALN 070824'!$A:$C,2,FALSE),"")</f>
        <v/>
      </c>
      <c r="E76" s="24"/>
      <c r="F76" s="24"/>
      <c r="G76" s="28"/>
      <c r="H76" s="26"/>
      <c r="I76" s="27"/>
      <c r="K76" s="100" t="str">
        <f t="shared" si="5"/>
        <v/>
      </c>
      <c r="L76" s="100" t="str">
        <f t="shared" si="6"/>
        <v/>
      </c>
      <c r="M76" s="100" t="str">
        <f t="shared" si="7"/>
        <v/>
      </c>
    </row>
    <row r="77" spans="1:13">
      <c r="A77" s="116" t="str">
        <f t="shared" si="4"/>
        <v/>
      </c>
      <c r="B77" s="42"/>
      <c r="C77" s="43"/>
      <c r="D77" s="105" t="str">
        <f>IF($C77&gt;0,VLOOKUP($C77,'ALN 070824'!$A:$C,2,FALSE),"")</f>
        <v/>
      </c>
      <c r="E77" s="24"/>
      <c r="F77" s="24"/>
      <c r="G77" s="28"/>
      <c r="H77" s="26"/>
      <c r="I77" s="27"/>
      <c r="K77" s="100" t="str">
        <f t="shared" si="5"/>
        <v/>
      </c>
      <c r="L77" s="100" t="str">
        <f t="shared" si="6"/>
        <v/>
      </c>
      <c r="M77" s="100" t="str">
        <f t="shared" si="7"/>
        <v/>
      </c>
    </row>
    <row r="78" spans="1:13">
      <c r="A78" s="116" t="str">
        <f t="shared" si="4"/>
        <v/>
      </c>
      <c r="B78" s="42"/>
      <c r="C78" s="43"/>
      <c r="D78" s="105" t="str">
        <f>IF($C78&gt;0,VLOOKUP($C78,'ALN 070824'!$A:$C,2,FALSE),"")</f>
        <v/>
      </c>
      <c r="E78" s="24"/>
      <c r="F78" s="24"/>
      <c r="G78" s="28"/>
      <c r="H78" s="26"/>
      <c r="I78" s="27"/>
      <c r="K78" s="100" t="str">
        <f t="shared" si="5"/>
        <v/>
      </c>
      <c r="L78" s="100" t="str">
        <f t="shared" si="6"/>
        <v/>
      </c>
      <c r="M78" s="100" t="str">
        <f t="shared" si="7"/>
        <v/>
      </c>
    </row>
    <row r="79" spans="1:13">
      <c r="A79" s="116" t="str">
        <f t="shared" si="4"/>
        <v/>
      </c>
      <c r="B79" s="42"/>
      <c r="C79" s="43"/>
      <c r="D79" s="105" t="str">
        <f>IF($C79&gt;0,VLOOKUP($C79,'ALN 070824'!$A:$C,2,FALSE),"")</f>
        <v/>
      </c>
      <c r="E79" s="24"/>
      <c r="F79" s="24"/>
      <c r="G79" s="28"/>
      <c r="H79" s="26"/>
      <c r="I79" s="27"/>
      <c r="K79" s="100" t="str">
        <f t="shared" si="5"/>
        <v/>
      </c>
      <c r="L79" s="100" t="str">
        <f t="shared" si="6"/>
        <v/>
      </c>
      <c r="M79" s="100" t="str">
        <f t="shared" si="7"/>
        <v/>
      </c>
    </row>
    <row r="80" spans="1:13">
      <c r="A80" s="116" t="str">
        <f t="shared" si="4"/>
        <v/>
      </c>
      <c r="B80" s="42"/>
      <c r="C80" s="43"/>
      <c r="D80" s="105" t="str">
        <f>IF($C80&gt;0,VLOOKUP($C80,'ALN 070824'!$A:$C,2,FALSE),"")</f>
        <v/>
      </c>
      <c r="E80" s="24"/>
      <c r="F80" s="24"/>
      <c r="G80" s="28"/>
      <c r="H80" s="26"/>
      <c r="I80" s="27"/>
      <c r="K80" s="100" t="str">
        <f t="shared" si="5"/>
        <v/>
      </c>
      <c r="L80" s="100" t="str">
        <f t="shared" si="6"/>
        <v/>
      </c>
      <c r="M80" s="100" t="str">
        <f t="shared" si="7"/>
        <v/>
      </c>
    </row>
    <row r="81" spans="1:13">
      <c r="A81" s="116" t="str">
        <f t="shared" si="4"/>
        <v/>
      </c>
      <c r="B81" s="42"/>
      <c r="C81" s="43"/>
      <c r="D81" s="105" t="str">
        <f>IF($C81&gt;0,VLOOKUP($C81,'ALN 070824'!$A:$C,2,FALSE),"")</f>
        <v/>
      </c>
      <c r="E81" s="24"/>
      <c r="F81" s="24"/>
      <c r="G81" s="28"/>
      <c r="H81" s="26"/>
      <c r="I81" s="27"/>
      <c r="K81" s="100" t="str">
        <f t="shared" si="5"/>
        <v/>
      </c>
      <c r="L81" s="100" t="str">
        <f t="shared" si="6"/>
        <v/>
      </c>
      <c r="M81" s="100" t="str">
        <f t="shared" si="7"/>
        <v/>
      </c>
    </row>
    <row r="82" spans="1:13">
      <c r="A82" s="116" t="str">
        <f t="shared" si="4"/>
        <v/>
      </c>
      <c r="B82" s="42"/>
      <c r="C82" s="43"/>
      <c r="D82" s="105" t="str">
        <f>IF($C82&gt;0,VLOOKUP($C82,'ALN 070824'!$A:$C,2,FALSE),"")</f>
        <v/>
      </c>
      <c r="E82" s="24"/>
      <c r="F82" s="24"/>
      <c r="G82" s="28"/>
      <c r="H82" s="26"/>
      <c r="I82" s="27"/>
      <c r="K82" s="100" t="str">
        <f t="shared" si="5"/>
        <v/>
      </c>
      <c r="L82" s="100" t="str">
        <f t="shared" si="6"/>
        <v/>
      </c>
      <c r="M82" s="100" t="str">
        <f t="shared" si="7"/>
        <v/>
      </c>
    </row>
    <row r="83" spans="1:13">
      <c r="A83" s="116" t="str">
        <f t="shared" si="4"/>
        <v/>
      </c>
      <c r="B83" s="42"/>
      <c r="C83" s="43"/>
      <c r="D83" s="105" t="str">
        <f>IF($C83&gt;0,VLOOKUP($C83,'ALN 070824'!$A:$C,2,FALSE),"")</f>
        <v/>
      </c>
      <c r="E83" s="24"/>
      <c r="F83" s="24"/>
      <c r="G83" s="28"/>
      <c r="H83" s="26"/>
      <c r="I83" s="27"/>
      <c r="K83" s="100" t="str">
        <f t="shared" si="5"/>
        <v/>
      </c>
      <c r="L83" s="100" t="str">
        <f t="shared" si="6"/>
        <v/>
      </c>
      <c r="M83" s="100" t="str">
        <f t="shared" si="7"/>
        <v/>
      </c>
    </row>
    <row r="84" spans="1:13">
      <c r="A84" s="116" t="str">
        <f t="shared" si="4"/>
        <v/>
      </c>
      <c r="B84" s="42"/>
      <c r="C84" s="43"/>
      <c r="D84" s="105" t="str">
        <f>IF($C84&gt;0,VLOOKUP($C84,'ALN 070824'!$A:$C,2,FALSE),"")</f>
        <v/>
      </c>
      <c r="E84" s="24"/>
      <c r="F84" s="24"/>
      <c r="G84" s="28"/>
      <c r="H84" s="26"/>
      <c r="I84" s="27"/>
      <c r="K84" s="100" t="str">
        <f t="shared" si="5"/>
        <v/>
      </c>
      <c r="L84" s="100" t="str">
        <f t="shared" si="6"/>
        <v/>
      </c>
      <c r="M84" s="100" t="str">
        <f t="shared" si="7"/>
        <v/>
      </c>
    </row>
    <row r="85" spans="1:13">
      <c r="A85" s="116" t="str">
        <f t="shared" si="4"/>
        <v/>
      </c>
      <c r="B85" s="42"/>
      <c r="C85" s="43"/>
      <c r="D85" s="105" t="str">
        <f>IF($C85&gt;0,VLOOKUP($C85,'ALN 070824'!$A:$C,2,FALSE),"")</f>
        <v/>
      </c>
      <c r="E85" s="24"/>
      <c r="F85" s="24"/>
      <c r="G85" s="28"/>
      <c r="H85" s="26"/>
      <c r="I85" s="27"/>
      <c r="K85" s="100" t="str">
        <f t="shared" si="5"/>
        <v/>
      </c>
      <c r="L85" s="100" t="str">
        <f t="shared" si="6"/>
        <v/>
      </c>
      <c r="M85" s="100" t="str">
        <f t="shared" si="7"/>
        <v/>
      </c>
    </row>
    <row r="86" spans="1:13">
      <c r="A86" s="116" t="str">
        <f t="shared" si="4"/>
        <v/>
      </c>
      <c r="B86" s="42"/>
      <c r="C86" s="43"/>
      <c r="D86" s="105" t="str">
        <f>IF($C86&gt;0,VLOOKUP($C86,'ALN 070824'!$A:$C,2,FALSE),"")</f>
        <v/>
      </c>
      <c r="E86" s="24"/>
      <c r="F86" s="24"/>
      <c r="G86" s="28"/>
      <c r="H86" s="26"/>
      <c r="I86" s="27"/>
      <c r="K86" s="100" t="str">
        <f t="shared" si="5"/>
        <v/>
      </c>
      <c r="L86" s="100" t="str">
        <f t="shared" si="6"/>
        <v/>
      </c>
      <c r="M86" s="100" t="str">
        <f t="shared" si="7"/>
        <v/>
      </c>
    </row>
    <row r="87" spans="1:13">
      <c r="A87" s="116" t="str">
        <f t="shared" si="4"/>
        <v/>
      </c>
      <c r="B87" s="42"/>
      <c r="C87" s="43"/>
      <c r="D87" s="105" t="str">
        <f>IF($C87&gt;0,VLOOKUP($C87,'ALN 070824'!$A:$C,2,FALSE),"")</f>
        <v/>
      </c>
      <c r="E87" s="24"/>
      <c r="F87" s="24"/>
      <c r="G87" s="28"/>
      <c r="H87" s="26"/>
      <c r="I87" s="27"/>
      <c r="K87" s="100" t="str">
        <f t="shared" si="5"/>
        <v/>
      </c>
      <c r="L87" s="100" t="str">
        <f t="shared" si="6"/>
        <v/>
      </c>
      <c r="M87" s="100" t="str">
        <f t="shared" si="7"/>
        <v/>
      </c>
    </row>
    <row r="88" spans="1:13">
      <c r="A88" s="116" t="str">
        <f t="shared" si="4"/>
        <v/>
      </c>
      <c r="B88" s="42"/>
      <c r="C88" s="43"/>
      <c r="D88" s="105" t="str">
        <f>IF($C88&gt;0,VLOOKUP($C88,'ALN 070824'!$A:$C,2,FALSE),"")</f>
        <v/>
      </c>
      <c r="E88" s="24"/>
      <c r="F88" s="24"/>
      <c r="G88" s="28"/>
      <c r="H88" s="26"/>
      <c r="I88" s="27"/>
      <c r="K88" s="100" t="str">
        <f t="shared" si="5"/>
        <v/>
      </c>
      <c r="L88" s="100" t="str">
        <f t="shared" si="6"/>
        <v/>
      </c>
      <c r="M88" s="100" t="str">
        <f t="shared" si="7"/>
        <v/>
      </c>
    </row>
    <row r="89" spans="1:13">
      <c r="A89" s="116" t="str">
        <f t="shared" si="4"/>
        <v/>
      </c>
      <c r="B89" s="42"/>
      <c r="C89" s="43"/>
      <c r="D89" s="105" t="str">
        <f>IF($C89&gt;0,VLOOKUP($C89,'ALN 070824'!$A:$C,2,FALSE),"")</f>
        <v/>
      </c>
      <c r="E89" s="24"/>
      <c r="F89" s="24"/>
      <c r="G89" s="28"/>
      <c r="H89" s="26"/>
      <c r="I89" s="27"/>
      <c r="K89" s="100" t="str">
        <f t="shared" si="5"/>
        <v/>
      </c>
      <c r="L89" s="100" t="str">
        <f t="shared" si="6"/>
        <v/>
      </c>
      <c r="M89" s="100" t="str">
        <f t="shared" si="7"/>
        <v/>
      </c>
    </row>
    <row r="90" spans="1:13">
      <c r="A90" s="116" t="str">
        <f t="shared" si="4"/>
        <v/>
      </c>
      <c r="B90" s="42"/>
      <c r="C90" s="43"/>
      <c r="D90" s="105" t="str">
        <f>IF($C90&gt;0,VLOOKUP($C90,'ALN 070824'!$A:$C,2,FALSE),"")</f>
        <v/>
      </c>
      <c r="E90" s="24"/>
      <c r="F90" s="24"/>
      <c r="G90" s="28"/>
      <c r="H90" s="26"/>
      <c r="I90" s="27"/>
      <c r="K90" s="100" t="str">
        <f t="shared" si="5"/>
        <v/>
      </c>
      <c r="L90" s="100" t="str">
        <f t="shared" si="6"/>
        <v/>
      </c>
      <c r="M90" s="100" t="str">
        <f t="shared" si="7"/>
        <v/>
      </c>
    </row>
    <row r="91" spans="1:13">
      <c r="A91" s="116" t="str">
        <f t="shared" si="4"/>
        <v/>
      </c>
      <c r="B91" s="42"/>
      <c r="C91" s="43"/>
      <c r="D91" s="105" t="str">
        <f>IF($C91&gt;0,VLOOKUP($C91,'ALN 070824'!$A:$C,2,FALSE),"")</f>
        <v/>
      </c>
      <c r="E91" s="24"/>
      <c r="F91" s="24"/>
      <c r="G91" s="28"/>
      <c r="H91" s="26"/>
      <c r="I91" s="27"/>
      <c r="K91" s="100" t="str">
        <f t="shared" si="5"/>
        <v/>
      </c>
      <c r="L91" s="100" t="str">
        <f t="shared" si="6"/>
        <v/>
      </c>
      <c r="M91" s="100" t="str">
        <f t="shared" si="7"/>
        <v/>
      </c>
    </row>
    <row r="92" spans="1:13">
      <c r="A92" s="116" t="str">
        <f t="shared" si="4"/>
        <v/>
      </c>
      <c r="B92" s="42"/>
      <c r="C92" s="43"/>
      <c r="D92" s="105" t="str">
        <f>IF($C92&gt;0,VLOOKUP($C92,'ALN 070824'!$A:$C,2,FALSE),"")</f>
        <v/>
      </c>
      <c r="E92" s="24"/>
      <c r="F92" s="24"/>
      <c r="G92" s="28"/>
      <c r="H92" s="26"/>
      <c r="I92" s="27"/>
      <c r="K92" s="100" t="str">
        <f t="shared" si="5"/>
        <v/>
      </c>
      <c r="L92" s="100" t="str">
        <f t="shared" si="6"/>
        <v/>
      </c>
      <c r="M92" s="100" t="str">
        <f t="shared" si="7"/>
        <v/>
      </c>
    </row>
    <row r="93" spans="1:13">
      <c r="A93" s="116" t="str">
        <f t="shared" si="4"/>
        <v/>
      </c>
      <c r="B93" s="42"/>
      <c r="C93" s="43"/>
      <c r="D93" s="105" t="str">
        <f>IF($C93&gt;0,VLOOKUP($C93,'ALN 070824'!$A:$C,2,FALSE),"")</f>
        <v/>
      </c>
      <c r="E93" s="24"/>
      <c r="F93" s="24"/>
      <c r="G93" s="28"/>
      <c r="H93" s="26"/>
      <c r="I93" s="27"/>
      <c r="K93" s="100" t="str">
        <f t="shared" si="5"/>
        <v/>
      </c>
      <c r="L93" s="100" t="str">
        <f t="shared" si="6"/>
        <v/>
      </c>
      <c r="M93" s="100" t="str">
        <f t="shared" si="7"/>
        <v/>
      </c>
    </row>
    <row r="94" spans="1:13">
      <c r="A94" s="116" t="str">
        <f t="shared" si="4"/>
        <v/>
      </c>
      <c r="B94" s="42"/>
      <c r="C94" s="43"/>
      <c r="D94" s="105" t="str">
        <f>IF($C94&gt;0,VLOOKUP($C94,'ALN 070824'!$A:$C,2,FALSE),"")</f>
        <v/>
      </c>
      <c r="E94" s="24"/>
      <c r="F94" s="24"/>
      <c r="G94" s="28"/>
      <c r="H94" s="26"/>
      <c r="I94" s="27"/>
      <c r="K94" s="100" t="str">
        <f t="shared" si="5"/>
        <v/>
      </c>
      <c r="L94" s="100" t="str">
        <f t="shared" si="6"/>
        <v/>
      </c>
      <c r="M94" s="100" t="str">
        <f t="shared" si="7"/>
        <v/>
      </c>
    </row>
    <row r="95" spans="1:13">
      <c r="A95" s="116" t="str">
        <f t="shared" si="4"/>
        <v/>
      </c>
      <c r="B95" s="42"/>
      <c r="C95" s="43"/>
      <c r="D95" s="105" t="str">
        <f>IF($C95&gt;0,VLOOKUP($C95,'ALN 070824'!$A:$C,2,FALSE),"")</f>
        <v/>
      </c>
      <c r="E95" s="24"/>
      <c r="F95" s="24"/>
      <c r="G95" s="28"/>
      <c r="H95" s="26"/>
      <c r="I95" s="27"/>
      <c r="K95" s="100" t="str">
        <f t="shared" si="5"/>
        <v/>
      </c>
      <c r="L95" s="100" t="str">
        <f t="shared" si="6"/>
        <v/>
      </c>
      <c r="M95" s="100" t="str">
        <f t="shared" si="7"/>
        <v/>
      </c>
    </row>
    <row r="96" spans="1:13">
      <c r="A96" s="116" t="str">
        <f t="shared" si="4"/>
        <v/>
      </c>
      <c r="B96" s="42"/>
      <c r="C96" s="43"/>
      <c r="D96" s="105" t="str">
        <f>IF($C96&gt;0,VLOOKUP($C96,'ALN 070824'!$A:$C,2,FALSE),"")</f>
        <v/>
      </c>
      <c r="E96" s="24"/>
      <c r="F96" s="24"/>
      <c r="G96" s="28"/>
      <c r="H96" s="26"/>
      <c r="I96" s="27"/>
      <c r="K96" s="100" t="str">
        <f t="shared" si="5"/>
        <v/>
      </c>
      <c r="L96" s="100" t="str">
        <f t="shared" si="6"/>
        <v/>
      </c>
      <c r="M96" s="100" t="str">
        <f t="shared" si="7"/>
        <v/>
      </c>
    </row>
    <row r="97" spans="1:13">
      <c r="A97" s="116" t="str">
        <f t="shared" si="4"/>
        <v/>
      </c>
      <c r="B97" s="42"/>
      <c r="C97" s="43"/>
      <c r="D97" s="105" t="str">
        <f>IF($C97&gt;0,VLOOKUP($C97,'ALN 070824'!$A:$C,2,FALSE),"")</f>
        <v/>
      </c>
      <c r="E97" s="24"/>
      <c r="F97" s="24"/>
      <c r="G97" s="28"/>
      <c r="H97" s="26"/>
      <c r="I97" s="27"/>
      <c r="K97" s="100" t="str">
        <f t="shared" si="5"/>
        <v/>
      </c>
      <c r="L97" s="100" t="str">
        <f t="shared" si="6"/>
        <v/>
      </c>
      <c r="M97" s="100" t="str">
        <f t="shared" si="7"/>
        <v/>
      </c>
    </row>
    <row r="98" spans="1:13">
      <c r="A98" s="116" t="str">
        <f t="shared" si="4"/>
        <v/>
      </c>
      <c r="B98" s="42"/>
      <c r="C98" s="43"/>
      <c r="D98" s="105" t="str">
        <f>IF($C98&gt;0,VLOOKUP($C98,'ALN 070824'!$A:$C,2,FALSE),"")</f>
        <v/>
      </c>
      <c r="E98" s="24"/>
      <c r="F98" s="24"/>
      <c r="G98" s="28"/>
      <c r="H98" s="26"/>
      <c r="I98" s="27"/>
      <c r="K98" s="100" t="str">
        <f t="shared" si="5"/>
        <v/>
      </c>
      <c r="L98" s="100" t="str">
        <f t="shared" si="6"/>
        <v/>
      </c>
      <c r="M98" s="100" t="str">
        <f t="shared" si="7"/>
        <v/>
      </c>
    </row>
    <row r="99" spans="1:13">
      <c r="A99" s="116" t="str">
        <f t="shared" si="4"/>
        <v/>
      </c>
      <c r="B99" s="42"/>
      <c r="C99" s="43"/>
      <c r="D99" s="105" t="str">
        <f>IF($C99&gt;0,VLOOKUP($C99,'ALN 070824'!$A:$C,2,FALSE),"")</f>
        <v/>
      </c>
      <c r="E99" s="24"/>
      <c r="F99" s="24"/>
      <c r="G99" s="28"/>
      <c r="H99" s="26"/>
      <c r="I99" s="27"/>
      <c r="K99" s="100" t="str">
        <f t="shared" si="5"/>
        <v/>
      </c>
      <c r="L99" s="100" t="str">
        <f t="shared" si="6"/>
        <v/>
      </c>
      <c r="M99" s="100" t="str">
        <f t="shared" si="7"/>
        <v/>
      </c>
    </row>
    <row r="100" spans="1:13">
      <c r="A100" s="116" t="str">
        <f t="shared" si="4"/>
        <v/>
      </c>
      <c r="B100" s="42"/>
      <c r="C100" s="43"/>
      <c r="D100" s="105" t="str">
        <f>IF($C100&gt;0,VLOOKUP($C100,'ALN 070824'!$A:$C,2,FALSE),"")</f>
        <v/>
      </c>
      <c r="E100" s="24"/>
      <c r="F100" s="24"/>
      <c r="G100" s="28"/>
      <c r="H100" s="26"/>
      <c r="I100" s="27"/>
      <c r="K100" s="100" t="str">
        <f t="shared" si="5"/>
        <v/>
      </c>
      <c r="L100" s="100" t="str">
        <f t="shared" si="6"/>
        <v/>
      </c>
      <c r="M100" s="100" t="str">
        <f t="shared" si="7"/>
        <v/>
      </c>
    </row>
    <row r="101" spans="1:13">
      <c r="A101" s="116" t="str">
        <f t="shared" si="4"/>
        <v/>
      </c>
      <c r="B101" s="42"/>
      <c r="C101" s="43"/>
      <c r="D101" s="105" t="str">
        <f>IF($C101&gt;0,VLOOKUP($C101,'ALN 070824'!$A:$C,2,FALSE),"")</f>
        <v/>
      </c>
      <c r="E101" s="24"/>
      <c r="F101" s="24"/>
      <c r="G101" s="28"/>
      <c r="H101" s="26"/>
      <c r="I101" s="27"/>
      <c r="K101" s="100" t="str">
        <f t="shared" si="5"/>
        <v/>
      </c>
      <c r="L101" s="100" t="str">
        <f t="shared" si="6"/>
        <v/>
      </c>
      <c r="M101" s="100" t="str">
        <f t="shared" si="7"/>
        <v/>
      </c>
    </row>
    <row r="102" spans="1:13">
      <c r="A102" s="116" t="str">
        <f t="shared" si="4"/>
        <v/>
      </c>
      <c r="B102" s="42"/>
      <c r="C102" s="43"/>
      <c r="D102" s="105" t="str">
        <f>IF($C102&gt;0,VLOOKUP($C102,'ALN 070824'!$A:$C,2,FALSE),"")</f>
        <v/>
      </c>
      <c r="E102" s="24"/>
      <c r="F102" s="24"/>
      <c r="G102" s="28"/>
      <c r="H102" s="26"/>
      <c r="I102" s="27"/>
      <c r="K102" s="100" t="str">
        <f t="shared" si="5"/>
        <v/>
      </c>
      <c r="L102" s="100" t="str">
        <f t="shared" si="6"/>
        <v/>
      </c>
      <c r="M102" s="100" t="str">
        <f t="shared" si="7"/>
        <v/>
      </c>
    </row>
    <row r="103" spans="1:13">
      <c r="A103" s="116" t="str">
        <f t="shared" si="4"/>
        <v/>
      </c>
      <c r="B103" s="42"/>
      <c r="C103" s="43"/>
      <c r="D103" s="105" t="str">
        <f>IF($C103&gt;0,VLOOKUP($C103,'ALN 070824'!$A:$C,2,FALSE),"")</f>
        <v/>
      </c>
      <c r="E103" s="24"/>
      <c r="F103" s="24"/>
      <c r="G103" s="28"/>
      <c r="H103" s="26"/>
      <c r="I103" s="27"/>
      <c r="K103" s="100" t="str">
        <f t="shared" si="5"/>
        <v/>
      </c>
      <c r="L103" s="100" t="str">
        <f t="shared" si="6"/>
        <v/>
      </c>
      <c r="M103" s="100" t="str">
        <f t="shared" si="7"/>
        <v/>
      </c>
    </row>
    <row r="104" spans="1:13">
      <c r="A104" s="116" t="str">
        <f t="shared" si="4"/>
        <v/>
      </c>
      <c r="B104" s="42"/>
      <c r="C104" s="43"/>
      <c r="D104" s="105" t="str">
        <f>IF($C104&gt;0,VLOOKUP($C104,'ALN 070824'!$A:$C,2,FALSE),"")</f>
        <v/>
      </c>
      <c r="E104" s="24"/>
      <c r="F104" s="24"/>
      <c r="G104" s="28"/>
      <c r="H104" s="26"/>
      <c r="I104" s="27"/>
      <c r="K104" s="100" t="str">
        <f t="shared" si="5"/>
        <v/>
      </c>
      <c r="L104" s="100" t="str">
        <f t="shared" si="6"/>
        <v/>
      </c>
      <c r="M104" s="100" t="str">
        <f t="shared" si="7"/>
        <v/>
      </c>
    </row>
    <row r="105" spans="1:13">
      <c r="A105" s="116" t="str">
        <f t="shared" si="4"/>
        <v/>
      </c>
      <c r="B105" s="42"/>
      <c r="C105" s="43"/>
      <c r="D105" s="105" t="str">
        <f>IF($C105&gt;0,VLOOKUP($C105,'ALN 070824'!$A:$C,2,FALSE),"")</f>
        <v/>
      </c>
      <c r="E105" s="24"/>
      <c r="F105" s="24"/>
      <c r="G105" s="28"/>
      <c r="H105" s="26"/>
      <c r="I105" s="27"/>
      <c r="K105" s="100" t="str">
        <f t="shared" si="5"/>
        <v/>
      </c>
      <c r="L105" s="100" t="str">
        <f t="shared" si="6"/>
        <v/>
      </c>
      <c r="M105" s="100" t="str">
        <f t="shared" si="7"/>
        <v/>
      </c>
    </row>
    <row r="106" spans="1:13">
      <c r="A106" s="116" t="str">
        <f t="shared" si="4"/>
        <v/>
      </c>
      <c r="B106" s="42"/>
      <c r="C106" s="43"/>
      <c r="D106" s="105" t="str">
        <f>IF($C106&gt;0,VLOOKUP($C106,'ALN 070824'!$A:$C,2,FALSE),"")</f>
        <v/>
      </c>
      <c r="E106" s="24"/>
      <c r="F106" s="24"/>
      <c r="G106" s="28"/>
      <c r="H106" s="26"/>
      <c r="I106" s="27"/>
      <c r="K106" s="100" t="str">
        <f t="shared" si="5"/>
        <v/>
      </c>
      <c r="L106" s="100" t="str">
        <f t="shared" si="6"/>
        <v/>
      </c>
      <c r="M106" s="100" t="str">
        <f t="shared" si="7"/>
        <v/>
      </c>
    </row>
    <row r="107" spans="1:13">
      <c r="A107" s="116" t="str">
        <f t="shared" si="4"/>
        <v/>
      </c>
      <c r="B107" s="42"/>
      <c r="C107" s="43"/>
      <c r="D107" s="105" t="str">
        <f>IF($C107&gt;0,VLOOKUP($C107,'ALN 070824'!$A:$C,2,FALSE),"")</f>
        <v/>
      </c>
      <c r="E107" s="24"/>
      <c r="F107" s="24"/>
      <c r="G107" s="28"/>
      <c r="H107" s="26"/>
      <c r="I107" s="27"/>
      <c r="K107" s="100" t="str">
        <f t="shared" si="5"/>
        <v/>
      </c>
      <c r="L107" s="100" t="str">
        <f t="shared" si="6"/>
        <v/>
      </c>
      <c r="M107" s="100" t="str">
        <f t="shared" si="7"/>
        <v/>
      </c>
    </row>
    <row r="108" spans="1:13">
      <c r="A108" s="116" t="str">
        <f t="shared" si="4"/>
        <v/>
      </c>
      <c r="B108" s="42"/>
      <c r="C108" s="43"/>
      <c r="D108" s="105" t="str">
        <f>IF($C108&gt;0,VLOOKUP($C108,'ALN 070824'!$A:$C,2,FALSE),"")</f>
        <v/>
      </c>
      <c r="E108" s="24"/>
      <c r="F108" s="24"/>
      <c r="G108" s="28"/>
      <c r="H108" s="26"/>
      <c r="I108" s="27"/>
      <c r="K108" s="100" t="str">
        <f t="shared" si="5"/>
        <v/>
      </c>
      <c r="L108" s="100" t="str">
        <f t="shared" si="6"/>
        <v/>
      </c>
      <c r="M108" s="100" t="str">
        <f t="shared" si="7"/>
        <v/>
      </c>
    </row>
    <row r="109" spans="1:13">
      <c r="A109" s="116" t="str">
        <f t="shared" si="4"/>
        <v/>
      </c>
      <c r="B109" s="42"/>
      <c r="C109" s="43"/>
      <c r="D109" s="105" t="str">
        <f>IF($C109&gt;0,VLOOKUP($C109,'ALN 070824'!$A:$C,2,FALSE),"")</f>
        <v/>
      </c>
      <c r="E109" s="24"/>
      <c r="F109" s="24"/>
      <c r="G109" s="28"/>
      <c r="H109" s="26"/>
      <c r="I109" s="27"/>
      <c r="K109" s="100" t="str">
        <f t="shared" si="5"/>
        <v/>
      </c>
      <c r="L109" s="100" t="str">
        <f t="shared" si="6"/>
        <v/>
      </c>
      <c r="M109" s="100" t="str">
        <f t="shared" si="7"/>
        <v/>
      </c>
    </row>
    <row r="110" spans="1:13">
      <c r="A110" s="116" t="str">
        <f t="shared" si="4"/>
        <v/>
      </c>
      <c r="B110" s="42"/>
      <c r="C110" s="43"/>
      <c r="D110" s="105" t="str">
        <f>IF($C110&gt;0,VLOOKUP($C110,'ALN 070824'!$A:$C,2,FALSE),"")</f>
        <v/>
      </c>
      <c r="E110" s="24"/>
      <c r="F110" s="24"/>
      <c r="G110" s="28"/>
      <c r="H110" s="26"/>
      <c r="I110" s="27"/>
      <c r="K110" s="100" t="str">
        <f t="shared" si="5"/>
        <v/>
      </c>
      <c r="L110" s="100" t="str">
        <f t="shared" si="6"/>
        <v/>
      </c>
      <c r="M110" s="100" t="str">
        <f t="shared" si="7"/>
        <v/>
      </c>
    </row>
    <row r="111" spans="1:13">
      <c r="A111" s="116" t="str">
        <f t="shared" si="4"/>
        <v/>
      </c>
      <c r="B111" s="42"/>
      <c r="C111" s="43"/>
      <c r="D111" s="105" t="str">
        <f>IF($C111&gt;0,VLOOKUP($C111,'ALN 070824'!$A:$C,2,FALSE),"")</f>
        <v/>
      </c>
      <c r="E111" s="24"/>
      <c r="F111" s="24"/>
      <c r="G111" s="28"/>
      <c r="H111" s="26"/>
      <c r="I111" s="27"/>
      <c r="K111" s="100" t="str">
        <f t="shared" si="5"/>
        <v/>
      </c>
      <c r="L111" s="100" t="str">
        <f t="shared" si="6"/>
        <v/>
      </c>
      <c r="M111" s="100" t="str">
        <f t="shared" si="7"/>
        <v/>
      </c>
    </row>
    <row r="112" spans="1:13">
      <c r="A112" s="116" t="str">
        <f t="shared" si="4"/>
        <v/>
      </c>
      <c r="B112" s="42"/>
      <c r="C112" s="43"/>
      <c r="D112" s="105" t="str">
        <f>IF($C112&gt;0,VLOOKUP($C112,'ALN 070824'!$A:$C,2,FALSE),"")</f>
        <v/>
      </c>
      <c r="E112" s="24"/>
      <c r="F112" s="24"/>
      <c r="G112" s="28"/>
      <c r="H112" s="26"/>
      <c r="I112" s="27"/>
      <c r="K112" s="100" t="str">
        <f t="shared" si="5"/>
        <v/>
      </c>
      <c r="L112" s="100" t="str">
        <f t="shared" si="6"/>
        <v/>
      </c>
      <c r="M112" s="100" t="str">
        <f t="shared" si="7"/>
        <v/>
      </c>
    </row>
    <row r="113" spans="1:13">
      <c r="A113" s="116" t="str">
        <f t="shared" si="4"/>
        <v/>
      </c>
      <c r="B113" s="42"/>
      <c r="C113" s="43"/>
      <c r="D113" s="105" t="str">
        <f>IF($C113&gt;0,VLOOKUP($C113,'ALN 070824'!$A:$C,2,FALSE),"")</f>
        <v/>
      </c>
      <c r="E113" s="24"/>
      <c r="F113" s="24"/>
      <c r="G113" s="28"/>
      <c r="H113" s="26"/>
      <c r="I113" s="27"/>
      <c r="K113" s="100" t="str">
        <f t="shared" si="5"/>
        <v/>
      </c>
      <c r="L113" s="100" t="str">
        <f t="shared" si="6"/>
        <v/>
      </c>
      <c r="M113" s="100" t="str">
        <f t="shared" si="7"/>
        <v/>
      </c>
    </row>
    <row r="114" spans="1:13">
      <c r="A114" s="116" t="str">
        <f t="shared" si="4"/>
        <v/>
      </c>
      <c r="B114" s="42"/>
      <c r="C114" s="43"/>
      <c r="D114" s="105" t="str">
        <f>IF($C114&gt;0,VLOOKUP($C114,'ALN 070824'!$A:$C,2,FALSE),"")</f>
        <v/>
      </c>
      <c r="E114" s="24"/>
      <c r="F114" s="24"/>
      <c r="G114" s="28"/>
      <c r="H114" s="26"/>
      <c r="I114" s="27"/>
      <c r="K114" s="100" t="str">
        <f t="shared" si="5"/>
        <v/>
      </c>
      <c r="L114" s="100" t="str">
        <f t="shared" si="6"/>
        <v/>
      </c>
      <c r="M114" s="100" t="str">
        <f t="shared" si="7"/>
        <v/>
      </c>
    </row>
    <row r="115" spans="1:13">
      <c r="A115" s="116" t="str">
        <f t="shared" si="4"/>
        <v/>
      </c>
      <c r="B115" s="42"/>
      <c r="C115" s="43"/>
      <c r="D115" s="105" t="str">
        <f>IF($C115&gt;0,VLOOKUP($C115,'ALN 070824'!$A:$C,2,FALSE),"")</f>
        <v/>
      </c>
      <c r="E115" s="24"/>
      <c r="F115" s="24"/>
      <c r="G115" s="28"/>
      <c r="H115" s="26"/>
      <c r="I115" s="27"/>
      <c r="K115" s="100" t="str">
        <f t="shared" si="5"/>
        <v/>
      </c>
      <c r="L115" s="100" t="str">
        <f t="shared" si="6"/>
        <v/>
      </c>
      <c r="M115" s="100" t="str">
        <f t="shared" si="7"/>
        <v/>
      </c>
    </row>
    <row r="116" spans="1:13">
      <c r="A116" s="116" t="str">
        <f t="shared" si="4"/>
        <v/>
      </c>
      <c r="B116" s="42"/>
      <c r="C116" s="43"/>
      <c r="D116" s="105" t="str">
        <f>IF($C116&gt;0,VLOOKUP($C116,'ALN 070824'!$A:$C,2,FALSE),"")</f>
        <v/>
      </c>
      <c r="E116" s="24"/>
      <c r="F116" s="24"/>
      <c r="G116" s="28"/>
      <c r="H116" s="26"/>
      <c r="I116" s="27"/>
      <c r="K116" s="100" t="str">
        <f t="shared" si="5"/>
        <v/>
      </c>
      <c r="L116" s="100" t="str">
        <f t="shared" si="6"/>
        <v/>
      </c>
      <c r="M116" s="100" t="str">
        <f t="shared" si="7"/>
        <v/>
      </c>
    </row>
    <row r="117" spans="1:13">
      <c r="A117" s="116" t="str">
        <f t="shared" si="4"/>
        <v/>
      </c>
      <c r="B117" s="42"/>
      <c r="C117" s="43"/>
      <c r="D117" s="105" t="str">
        <f>IF($C117&gt;0,VLOOKUP($C117,'ALN 070824'!$A:$C,2,FALSE),"")</f>
        <v/>
      </c>
      <c r="E117" s="24"/>
      <c r="F117" s="24"/>
      <c r="G117" s="28"/>
      <c r="H117" s="26"/>
      <c r="I117" s="27"/>
      <c r="K117" s="100" t="str">
        <f t="shared" si="5"/>
        <v/>
      </c>
      <c r="L117" s="100" t="str">
        <f t="shared" si="6"/>
        <v/>
      </c>
      <c r="M117" s="100" t="str">
        <f t="shared" si="7"/>
        <v/>
      </c>
    </row>
    <row r="118" spans="1:13">
      <c r="A118" s="116" t="str">
        <f t="shared" si="4"/>
        <v/>
      </c>
      <c r="B118" s="42"/>
      <c r="C118" s="43"/>
      <c r="D118" s="105" t="str">
        <f>IF($C118&gt;0,VLOOKUP($C118,'ALN 070824'!$A:$C,2,FALSE),"")</f>
        <v/>
      </c>
      <c r="E118" s="24"/>
      <c r="F118" s="24"/>
      <c r="G118" s="28"/>
      <c r="H118" s="26"/>
      <c r="I118" s="27"/>
      <c r="K118" s="100" t="str">
        <f t="shared" si="5"/>
        <v/>
      </c>
      <c r="L118" s="100" t="str">
        <f t="shared" si="6"/>
        <v/>
      </c>
      <c r="M118" s="100" t="str">
        <f t="shared" si="7"/>
        <v/>
      </c>
    </row>
    <row r="119" spans="1:13">
      <c r="A119" s="116" t="str">
        <f t="shared" si="4"/>
        <v/>
      </c>
      <c r="B119" s="42"/>
      <c r="C119" s="43"/>
      <c r="D119" s="105" t="str">
        <f>IF($C119&gt;0,VLOOKUP($C119,'ALN 070824'!$A:$C,2,FALSE),"")</f>
        <v/>
      </c>
      <c r="E119" s="24"/>
      <c r="F119" s="24"/>
      <c r="G119" s="28"/>
      <c r="H119" s="26"/>
      <c r="I119" s="27"/>
      <c r="K119" s="100" t="str">
        <f t="shared" si="5"/>
        <v/>
      </c>
      <c r="L119" s="100" t="str">
        <f t="shared" si="6"/>
        <v/>
      </c>
      <c r="M119" s="100" t="str">
        <f t="shared" si="7"/>
        <v/>
      </c>
    </row>
    <row r="120" spans="1:13">
      <c r="A120" s="116" t="str">
        <f t="shared" si="4"/>
        <v/>
      </c>
      <c r="B120" s="42"/>
      <c r="C120" s="43"/>
      <c r="D120" s="105" t="str">
        <f>IF($C120&gt;0,VLOOKUP($C120,'ALN 070824'!$A:$C,2,FALSE),"")</f>
        <v/>
      </c>
      <c r="E120" s="24"/>
      <c r="F120" s="24"/>
      <c r="G120" s="28"/>
      <c r="H120" s="26"/>
      <c r="I120" s="27"/>
      <c r="K120" s="100" t="str">
        <f t="shared" si="5"/>
        <v/>
      </c>
      <c r="L120" s="100" t="str">
        <f t="shared" si="6"/>
        <v/>
      </c>
      <c r="M120" s="100" t="str">
        <f t="shared" si="7"/>
        <v/>
      </c>
    </row>
    <row r="121" spans="1:13">
      <c r="A121" s="116" t="str">
        <f t="shared" si="4"/>
        <v/>
      </c>
      <c r="B121" s="42"/>
      <c r="C121" s="43"/>
      <c r="D121" s="105" t="str">
        <f>IF($C121&gt;0,VLOOKUP($C121,'ALN 070824'!$A:$C,2,FALSE),"")</f>
        <v/>
      </c>
      <c r="E121" s="24"/>
      <c r="F121" s="24"/>
      <c r="G121" s="28"/>
      <c r="H121" s="26"/>
      <c r="I121" s="27"/>
      <c r="K121" s="100" t="str">
        <f t="shared" si="5"/>
        <v/>
      </c>
      <c r="L121" s="100" t="str">
        <f t="shared" si="6"/>
        <v/>
      </c>
      <c r="M121" s="100" t="str">
        <f t="shared" si="7"/>
        <v/>
      </c>
    </row>
    <row r="122" spans="1:13">
      <c r="A122" s="116" t="str">
        <f t="shared" si="4"/>
        <v/>
      </c>
      <c r="B122" s="42"/>
      <c r="C122" s="43"/>
      <c r="D122" s="105" t="str">
        <f>IF($C122&gt;0,VLOOKUP($C122,'ALN 070824'!$A:$C,2,FALSE),"")</f>
        <v/>
      </c>
      <c r="E122" s="24"/>
      <c r="F122" s="24"/>
      <c r="G122" s="28"/>
      <c r="H122" s="26"/>
      <c r="I122" s="27"/>
      <c r="K122" s="100" t="str">
        <f t="shared" si="5"/>
        <v/>
      </c>
      <c r="L122" s="100" t="str">
        <f t="shared" si="6"/>
        <v/>
      </c>
      <c r="M122" s="100" t="str">
        <f t="shared" si="7"/>
        <v/>
      </c>
    </row>
    <row r="123" spans="1:13">
      <c r="A123" s="116" t="str">
        <f t="shared" si="4"/>
        <v/>
      </c>
      <c r="B123" s="42"/>
      <c r="C123" s="43"/>
      <c r="D123" s="105" t="str">
        <f>IF($C123&gt;0,VLOOKUP($C123,'ALN 070824'!$A:$C,2,FALSE),"")</f>
        <v/>
      </c>
      <c r="E123" s="24"/>
      <c r="F123" s="24"/>
      <c r="G123" s="28"/>
      <c r="H123" s="26"/>
      <c r="I123" s="27"/>
      <c r="K123" s="100" t="str">
        <f t="shared" si="5"/>
        <v/>
      </c>
      <c r="L123" s="100" t="str">
        <f t="shared" si="6"/>
        <v/>
      </c>
      <c r="M123" s="100" t="str">
        <f t="shared" si="7"/>
        <v/>
      </c>
    </row>
    <row r="124" spans="1:13">
      <c r="A124" s="116" t="str">
        <f t="shared" si="4"/>
        <v/>
      </c>
      <c r="B124" s="42"/>
      <c r="C124" s="43"/>
      <c r="D124" s="105" t="str">
        <f>IF($C124&gt;0,VLOOKUP($C124,'ALN 070824'!$A:$C,2,FALSE),"")</f>
        <v/>
      </c>
      <c r="E124" s="24"/>
      <c r="F124" s="24"/>
      <c r="G124" s="28"/>
      <c r="H124" s="26"/>
      <c r="I124" s="27"/>
      <c r="K124" s="100" t="str">
        <f t="shared" si="5"/>
        <v/>
      </c>
      <c r="L124" s="100" t="str">
        <f t="shared" si="6"/>
        <v/>
      </c>
      <c r="M124" s="100" t="str">
        <f t="shared" si="7"/>
        <v/>
      </c>
    </row>
    <row r="125" spans="1:13">
      <c r="A125" s="116" t="str">
        <f t="shared" si="4"/>
        <v/>
      </c>
      <c r="B125" s="42"/>
      <c r="C125" s="43"/>
      <c r="D125" s="105" t="str">
        <f>IF($C125&gt;0,VLOOKUP($C125,'ALN 070824'!$A:$C,2,FALSE),"")</f>
        <v/>
      </c>
      <c r="E125" s="24"/>
      <c r="F125" s="24"/>
      <c r="G125" s="28"/>
      <c r="H125" s="26"/>
      <c r="I125" s="27"/>
      <c r="K125" s="100" t="str">
        <f t="shared" si="5"/>
        <v/>
      </c>
      <c r="L125" s="100" t="str">
        <f t="shared" si="6"/>
        <v/>
      </c>
      <c r="M125" s="100" t="str">
        <f t="shared" si="7"/>
        <v/>
      </c>
    </row>
    <row r="126" spans="1:13">
      <c r="A126" s="116" t="str">
        <f t="shared" si="4"/>
        <v/>
      </c>
      <c r="B126" s="42"/>
      <c r="C126" s="43"/>
      <c r="D126" s="105" t="str">
        <f>IF($C126&gt;0,VLOOKUP($C126,'ALN 070824'!$A:$C,2,FALSE),"")</f>
        <v/>
      </c>
      <c r="E126" s="24"/>
      <c r="F126" s="24"/>
      <c r="G126" s="28"/>
      <c r="H126" s="26"/>
      <c r="I126" s="27"/>
      <c r="K126" s="100" t="str">
        <f t="shared" si="5"/>
        <v/>
      </c>
      <c r="L126" s="100" t="str">
        <f t="shared" si="6"/>
        <v/>
      </c>
      <c r="M126" s="100" t="str">
        <f t="shared" si="7"/>
        <v/>
      </c>
    </row>
    <row r="127" spans="1:13">
      <c r="A127" s="116" t="str">
        <f t="shared" si="4"/>
        <v/>
      </c>
      <c r="B127" s="42"/>
      <c r="C127" s="43"/>
      <c r="D127" s="105" t="str">
        <f>IF($C127&gt;0,VLOOKUP($C127,'ALN 070824'!$A:$C,2,FALSE),"")</f>
        <v/>
      </c>
      <c r="E127" s="24"/>
      <c r="F127" s="24"/>
      <c r="G127" s="28"/>
      <c r="H127" s="26"/>
      <c r="I127" s="27"/>
      <c r="K127" s="100" t="str">
        <f t="shared" si="5"/>
        <v/>
      </c>
      <c r="L127" s="100" t="str">
        <f t="shared" si="6"/>
        <v/>
      </c>
      <c r="M127" s="100" t="str">
        <f t="shared" si="7"/>
        <v/>
      </c>
    </row>
    <row r="128" spans="1:13">
      <c r="A128" s="116" t="str">
        <f t="shared" si="4"/>
        <v/>
      </c>
      <c r="B128" s="42"/>
      <c r="C128" s="43"/>
      <c r="D128" s="105" t="str">
        <f>IF($C128&gt;0,VLOOKUP($C128,'ALN 070824'!$A:$C,2,FALSE),"")</f>
        <v/>
      </c>
      <c r="E128" s="24"/>
      <c r="F128" s="24"/>
      <c r="G128" s="28"/>
      <c r="H128" s="26"/>
      <c r="I128" s="27"/>
      <c r="K128" s="100" t="str">
        <f t="shared" si="5"/>
        <v/>
      </c>
      <c r="L128" s="100" t="str">
        <f t="shared" si="6"/>
        <v/>
      </c>
      <c r="M128" s="100" t="str">
        <f t="shared" si="7"/>
        <v/>
      </c>
    </row>
    <row r="129" spans="1:13">
      <c r="A129" s="116" t="str">
        <f t="shared" si="4"/>
        <v/>
      </c>
      <c r="B129" s="42"/>
      <c r="C129" s="43"/>
      <c r="D129" s="105" t="str">
        <f>IF($C129&gt;0,VLOOKUP($C129,'ALN 070824'!$A:$C,2,FALSE),"")</f>
        <v/>
      </c>
      <c r="E129" s="24"/>
      <c r="F129" s="24"/>
      <c r="G129" s="28"/>
      <c r="H129" s="26"/>
      <c r="I129" s="27"/>
      <c r="K129" s="100" t="str">
        <f t="shared" si="5"/>
        <v/>
      </c>
      <c r="L129" s="100" t="str">
        <f t="shared" si="6"/>
        <v/>
      </c>
      <c r="M129" s="100" t="str">
        <f t="shared" si="7"/>
        <v/>
      </c>
    </row>
    <row r="130" spans="1:13">
      <c r="A130" s="116" t="str">
        <f t="shared" si="4"/>
        <v/>
      </c>
      <c r="B130" s="42"/>
      <c r="C130" s="43"/>
      <c r="D130" s="105" t="str">
        <f>IF($C130&gt;0,VLOOKUP($C130,'ALN 070824'!$A:$C,2,FALSE),"")</f>
        <v/>
      </c>
      <c r="E130" s="24"/>
      <c r="F130" s="24"/>
      <c r="G130" s="28"/>
      <c r="H130" s="26"/>
      <c r="I130" s="27"/>
      <c r="K130" s="100" t="str">
        <f t="shared" si="5"/>
        <v/>
      </c>
      <c r="L130" s="100" t="str">
        <f t="shared" si="6"/>
        <v/>
      </c>
      <c r="M130" s="100" t="str">
        <f t="shared" si="7"/>
        <v/>
      </c>
    </row>
    <row r="131" spans="1:13">
      <c r="A131" s="116" t="str">
        <f t="shared" si="4"/>
        <v/>
      </c>
      <c r="B131" s="42"/>
      <c r="C131" s="43"/>
      <c r="D131" s="105" t="str">
        <f>IF($C131&gt;0,VLOOKUP($C131,'ALN 070824'!$A:$C,2,FALSE),"")</f>
        <v/>
      </c>
      <c r="E131" s="24"/>
      <c r="F131" s="24"/>
      <c r="G131" s="28"/>
      <c r="H131" s="26"/>
      <c r="I131" s="27"/>
      <c r="K131" s="100" t="str">
        <f t="shared" si="5"/>
        <v/>
      </c>
      <c r="L131" s="100" t="str">
        <f t="shared" si="6"/>
        <v/>
      </c>
      <c r="M131" s="100" t="str">
        <f t="shared" si="7"/>
        <v/>
      </c>
    </row>
    <row r="132" spans="1:13">
      <c r="A132" s="116" t="str">
        <f t="shared" si="4"/>
        <v/>
      </c>
      <c r="B132" s="42"/>
      <c r="C132" s="43"/>
      <c r="D132" s="105" t="str">
        <f>IF($C132&gt;0,VLOOKUP($C132,'ALN 070824'!$A:$C,2,FALSE),"")</f>
        <v/>
      </c>
      <c r="E132" s="24"/>
      <c r="F132" s="24"/>
      <c r="G132" s="28"/>
      <c r="H132" s="26"/>
      <c r="I132" s="27"/>
      <c r="K132" s="100" t="str">
        <f t="shared" si="5"/>
        <v/>
      </c>
      <c r="L132" s="100" t="str">
        <f t="shared" si="6"/>
        <v/>
      </c>
      <c r="M132" s="100" t="str">
        <f t="shared" si="7"/>
        <v/>
      </c>
    </row>
    <row r="133" spans="1:13">
      <c r="A133" s="116" t="str">
        <f t="shared" si="4"/>
        <v/>
      </c>
      <c r="B133" s="42"/>
      <c r="C133" s="43"/>
      <c r="D133" s="105" t="str">
        <f>IF($C133&gt;0,VLOOKUP($C133,'ALN 070824'!$A:$C,2,FALSE),"")</f>
        <v/>
      </c>
      <c r="E133" s="24"/>
      <c r="F133" s="24"/>
      <c r="G133" s="28"/>
      <c r="H133" s="26"/>
      <c r="I133" s="27"/>
      <c r="K133" s="100" t="str">
        <f t="shared" si="5"/>
        <v/>
      </c>
      <c r="L133" s="100" t="str">
        <f t="shared" si="6"/>
        <v/>
      </c>
      <c r="M133" s="100" t="str">
        <f t="shared" si="7"/>
        <v/>
      </c>
    </row>
    <row r="134" spans="1:13">
      <c r="A134" s="116" t="str">
        <f t="shared" si="4"/>
        <v/>
      </c>
      <c r="B134" s="42"/>
      <c r="C134" s="43"/>
      <c r="D134" s="105" t="str">
        <f>IF($C134&gt;0,VLOOKUP($C134,'ALN 070824'!$A:$C,2,FALSE),"")</f>
        <v/>
      </c>
      <c r="E134" s="24"/>
      <c r="F134" s="24"/>
      <c r="G134" s="28"/>
      <c r="H134" s="26"/>
      <c r="I134" s="27"/>
      <c r="K134" s="100" t="str">
        <f t="shared" si="5"/>
        <v/>
      </c>
      <c r="L134" s="100" t="str">
        <f t="shared" si="6"/>
        <v/>
      </c>
      <c r="M134" s="100" t="str">
        <f t="shared" si="7"/>
        <v/>
      </c>
    </row>
    <row r="135" spans="1:13">
      <c r="A135" s="116" t="str">
        <f t="shared" si="4"/>
        <v/>
      </c>
      <c r="B135" s="42"/>
      <c r="C135" s="43"/>
      <c r="D135" s="105" t="str">
        <f>IF($C135&gt;0,VLOOKUP($C135,'ALN 070824'!$A:$C,2,FALSE),"")</f>
        <v/>
      </c>
      <c r="E135" s="24"/>
      <c r="F135" s="24"/>
      <c r="G135" s="28"/>
      <c r="H135" s="26"/>
      <c r="I135" s="27"/>
      <c r="K135" s="100" t="str">
        <f t="shared" si="5"/>
        <v/>
      </c>
      <c r="L135" s="100" t="str">
        <f t="shared" si="6"/>
        <v/>
      </c>
      <c r="M135" s="100" t="str">
        <f t="shared" si="7"/>
        <v/>
      </c>
    </row>
    <row r="136" spans="1:13">
      <c r="A136" s="116" t="str">
        <f t="shared" si="4"/>
        <v/>
      </c>
      <c r="B136" s="42"/>
      <c r="C136" s="43"/>
      <c r="D136" s="105" t="str">
        <f>IF($C136&gt;0,VLOOKUP($C136,'ALN 070824'!$A:$C,2,FALSE),"")</f>
        <v/>
      </c>
      <c r="E136" s="24"/>
      <c r="F136" s="24"/>
      <c r="G136" s="28"/>
      <c r="H136" s="26"/>
      <c r="I136" s="27"/>
      <c r="K136" s="100" t="str">
        <f t="shared" si="5"/>
        <v/>
      </c>
      <c r="L136" s="100" t="str">
        <f t="shared" si="6"/>
        <v/>
      </c>
      <c r="M136" s="100" t="str">
        <f t="shared" si="7"/>
        <v/>
      </c>
    </row>
    <row r="137" spans="1:13">
      <c r="A137" s="116" t="str">
        <f t="shared" ref="A137:A200" si="8">IF($B137=0,"",$B$2)</f>
        <v/>
      </c>
      <c r="B137" s="42"/>
      <c r="C137" s="43"/>
      <c r="D137" s="105" t="str">
        <f>IF($C137&gt;0,VLOOKUP($C137,'ALN 070824'!$A:$C,2,FALSE),"")</f>
        <v/>
      </c>
      <c r="E137" s="24"/>
      <c r="F137" s="24"/>
      <c r="G137" s="28"/>
      <c r="H137" s="26"/>
      <c r="I137" s="27"/>
      <c r="K137" s="100" t="str">
        <f t="shared" ref="K137:K200" si="9">IF(OR($C137="84.425",$C137="84.032"),"Please complete the ALN with alpha character.","")</f>
        <v/>
      </c>
      <c r="L137" s="100" t="str">
        <f t="shared" ref="L137:L200" si="10">CONCATENATE($C137,$G137)</f>
        <v/>
      </c>
      <c r="M137" s="100" t="str">
        <f t="shared" ref="M137:M200" si="11">CONCATENATE($B137,$C137,$G137,$H137,$I137)</f>
        <v/>
      </c>
    </row>
    <row r="138" spans="1:13">
      <c r="A138" s="116" t="str">
        <f t="shared" si="8"/>
        <v/>
      </c>
      <c r="B138" s="42"/>
      <c r="C138" s="43"/>
      <c r="D138" s="105" t="str">
        <f>IF($C138&gt;0,VLOOKUP($C138,'ALN 070824'!$A:$C,2,FALSE),"")</f>
        <v/>
      </c>
      <c r="E138" s="24"/>
      <c r="F138" s="24"/>
      <c r="G138" s="28"/>
      <c r="H138" s="26"/>
      <c r="I138" s="27"/>
      <c r="K138" s="100" t="str">
        <f t="shared" si="9"/>
        <v/>
      </c>
      <c r="L138" s="100" t="str">
        <f t="shared" si="10"/>
        <v/>
      </c>
      <c r="M138" s="100" t="str">
        <f t="shared" si="11"/>
        <v/>
      </c>
    </row>
    <row r="139" spans="1:13">
      <c r="A139" s="116" t="str">
        <f t="shared" si="8"/>
        <v/>
      </c>
      <c r="B139" s="42"/>
      <c r="C139" s="43"/>
      <c r="D139" s="105" t="str">
        <f>IF($C139&gt;0,VLOOKUP($C139,'ALN 070824'!$A:$C,2,FALSE),"")</f>
        <v/>
      </c>
      <c r="E139" s="24"/>
      <c r="F139" s="24"/>
      <c r="G139" s="28"/>
      <c r="H139" s="26"/>
      <c r="I139" s="27"/>
      <c r="K139" s="100" t="str">
        <f t="shared" si="9"/>
        <v/>
      </c>
      <c r="L139" s="100" t="str">
        <f t="shared" si="10"/>
        <v/>
      </c>
      <c r="M139" s="100" t="str">
        <f t="shared" si="11"/>
        <v/>
      </c>
    </row>
    <row r="140" spans="1:13">
      <c r="A140" s="116" t="str">
        <f t="shared" si="8"/>
        <v/>
      </c>
      <c r="B140" s="42"/>
      <c r="C140" s="43"/>
      <c r="D140" s="105" t="str">
        <f>IF($C140&gt;0,VLOOKUP($C140,'ALN 070824'!$A:$C,2,FALSE),"")</f>
        <v/>
      </c>
      <c r="E140" s="24"/>
      <c r="F140" s="24"/>
      <c r="G140" s="28"/>
      <c r="H140" s="26"/>
      <c r="I140" s="27"/>
      <c r="K140" s="100" t="str">
        <f t="shared" si="9"/>
        <v/>
      </c>
      <c r="L140" s="100" t="str">
        <f t="shared" si="10"/>
        <v/>
      </c>
      <c r="M140" s="100" t="str">
        <f t="shared" si="11"/>
        <v/>
      </c>
    </row>
    <row r="141" spans="1:13">
      <c r="A141" s="116" t="str">
        <f t="shared" si="8"/>
        <v/>
      </c>
      <c r="B141" s="42"/>
      <c r="C141" s="43"/>
      <c r="D141" s="105" t="str">
        <f>IF($C141&gt;0,VLOOKUP($C141,'ALN 070824'!$A:$C,2,FALSE),"")</f>
        <v/>
      </c>
      <c r="E141" s="24"/>
      <c r="F141" s="24"/>
      <c r="G141" s="28"/>
      <c r="H141" s="26"/>
      <c r="I141" s="27"/>
      <c r="K141" s="100" t="str">
        <f t="shared" si="9"/>
        <v/>
      </c>
      <c r="L141" s="100" t="str">
        <f t="shared" si="10"/>
        <v/>
      </c>
      <c r="M141" s="100" t="str">
        <f t="shared" si="11"/>
        <v/>
      </c>
    </row>
    <row r="142" spans="1:13">
      <c r="A142" s="116" t="str">
        <f t="shared" si="8"/>
        <v/>
      </c>
      <c r="B142" s="42"/>
      <c r="C142" s="43"/>
      <c r="D142" s="105" t="str">
        <f>IF($C142&gt;0,VLOOKUP($C142,'ALN 070824'!$A:$C,2,FALSE),"")</f>
        <v/>
      </c>
      <c r="E142" s="24"/>
      <c r="F142" s="24"/>
      <c r="G142" s="28"/>
      <c r="H142" s="26"/>
      <c r="I142" s="27"/>
      <c r="K142" s="100" t="str">
        <f t="shared" si="9"/>
        <v/>
      </c>
      <c r="L142" s="100" t="str">
        <f t="shared" si="10"/>
        <v/>
      </c>
      <c r="M142" s="100" t="str">
        <f t="shared" si="11"/>
        <v/>
      </c>
    </row>
    <row r="143" spans="1:13">
      <c r="A143" s="116" t="str">
        <f t="shared" si="8"/>
        <v/>
      </c>
      <c r="B143" s="42"/>
      <c r="C143" s="43"/>
      <c r="D143" s="105" t="str">
        <f>IF($C143&gt;0,VLOOKUP($C143,'ALN 070824'!$A:$C,2,FALSE),"")</f>
        <v/>
      </c>
      <c r="E143" s="24"/>
      <c r="F143" s="24"/>
      <c r="G143" s="28"/>
      <c r="H143" s="26"/>
      <c r="I143" s="27"/>
      <c r="K143" s="100" t="str">
        <f t="shared" si="9"/>
        <v/>
      </c>
      <c r="L143" s="100" t="str">
        <f t="shared" si="10"/>
        <v/>
      </c>
      <c r="M143" s="100" t="str">
        <f t="shared" si="11"/>
        <v/>
      </c>
    </row>
    <row r="144" spans="1:13">
      <c r="A144" s="116" t="str">
        <f t="shared" si="8"/>
        <v/>
      </c>
      <c r="B144" s="42"/>
      <c r="C144" s="43"/>
      <c r="D144" s="105" t="str">
        <f>IF($C144&gt;0,VLOOKUP($C144,'ALN 070824'!$A:$C,2,FALSE),"")</f>
        <v/>
      </c>
      <c r="E144" s="24"/>
      <c r="F144" s="24"/>
      <c r="G144" s="28"/>
      <c r="H144" s="26"/>
      <c r="I144" s="27"/>
      <c r="K144" s="100" t="str">
        <f t="shared" si="9"/>
        <v/>
      </c>
      <c r="L144" s="100" t="str">
        <f t="shared" si="10"/>
        <v/>
      </c>
      <c r="M144" s="100" t="str">
        <f t="shared" si="11"/>
        <v/>
      </c>
    </row>
    <row r="145" spans="1:13">
      <c r="A145" s="116" t="str">
        <f t="shared" si="8"/>
        <v/>
      </c>
      <c r="B145" s="42"/>
      <c r="C145" s="43"/>
      <c r="D145" s="105" t="str">
        <f>IF($C145&gt;0,VLOOKUP($C145,'ALN 070824'!$A:$C,2,FALSE),"")</f>
        <v/>
      </c>
      <c r="E145" s="24"/>
      <c r="F145" s="24"/>
      <c r="G145" s="28"/>
      <c r="H145" s="26"/>
      <c r="I145" s="27"/>
      <c r="K145" s="100" t="str">
        <f t="shared" si="9"/>
        <v/>
      </c>
      <c r="L145" s="100" t="str">
        <f t="shared" si="10"/>
        <v/>
      </c>
      <c r="M145" s="100" t="str">
        <f t="shared" si="11"/>
        <v/>
      </c>
    </row>
    <row r="146" spans="1:13">
      <c r="A146" s="116" t="str">
        <f t="shared" si="8"/>
        <v/>
      </c>
      <c r="B146" s="42"/>
      <c r="C146" s="43"/>
      <c r="D146" s="105" t="str">
        <f>IF($C146&gt;0,VLOOKUP($C146,'ALN 070824'!$A:$C,2,FALSE),"")</f>
        <v/>
      </c>
      <c r="E146" s="24"/>
      <c r="F146" s="24"/>
      <c r="G146" s="28"/>
      <c r="H146" s="26"/>
      <c r="I146" s="27"/>
      <c r="K146" s="100" t="str">
        <f t="shared" si="9"/>
        <v/>
      </c>
      <c r="L146" s="100" t="str">
        <f t="shared" si="10"/>
        <v/>
      </c>
      <c r="M146" s="100" t="str">
        <f t="shared" si="11"/>
        <v/>
      </c>
    </row>
    <row r="147" spans="1:13">
      <c r="A147" s="116" t="str">
        <f t="shared" si="8"/>
        <v/>
      </c>
      <c r="B147" s="42"/>
      <c r="C147" s="43"/>
      <c r="D147" s="105" t="str">
        <f>IF($C147&gt;0,VLOOKUP($C147,'ALN 070824'!$A:$C,2,FALSE),"")</f>
        <v/>
      </c>
      <c r="E147" s="24"/>
      <c r="F147" s="24"/>
      <c r="G147" s="28"/>
      <c r="H147" s="26"/>
      <c r="I147" s="27"/>
      <c r="K147" s="100" t="str">
        <f t="shared" si="9"/>
        <v/>
      </c>
      <c r="L147" s="100" t="str">
        <f t="shared" si="10"/>
        <v/>
      </c>
      <c r="M147" s="100" t="str">
        <f t="shared" si="11"/>
        <v/>
      </c>
    </row>
    <row r="148" spans="1:13">
      <c r="A148" s="116" t="str">
        <f t="shared" si="8"/>
        <v/>
      </c>
      <c r="B148" s="42"/>
      <c r="C148" s="43"/>
      <c r="D148" s="105" t="str">
        <f>IF($C148&gt;0,VLOOKUP($C148,'ALN 070824'!$A:$C,2,FALSE),"")</f>
        <v/>
      </c>
      <c r="E148" s="24"/>
      <c r="F148" s="24"/>
      <c r="G148" s="28"/>
      <c r="H148" s="26"/>
      <c r="I148" s="27"/>
      <c r="K148" s="100" t="str">
        <f t="shared" si="9"/>
        <v/>
      </c>
      <c r="L148" s="100" t="str">
        <f t="shared" si="10"/>
        <v/>
      </c>
      <c r="M148" s="100" t="str">
        <f t="shared" si="11"/>
        <v/>
      </c>
    </row>
    <row r="149" spans="1:13">
      <c r="A149" s="116" t="str">
        <f t="shared" si="8"/>
        <v/>
      </c>
      <c r="B149" s="42"/>
      <c r="C149" s="43"/>
      <c r="D149" s="105" t="str">
        <f>IF($C149&gt;0,VLOOKUP($C149,'ALN 070824'!$A:$C,2,FALSE),"")</f>
        <v/>
      </c>
      <c r="E149" s="24"/>
      <c r="F149" s="24"/>
      <c r="G149" s="28"/>
      <c r="H149" s="26"/>
      <c r="I149" s="27"/>
      <c r="K149" s="100" t="str">
        <f t="shared" si="9"/>
        <v/>
      </c>
      <c r="L149" s="100" t="str">
        <f t="shared" si="10"/>
        <v/>
      </c>
      <c r="M149" s="100" t="str">
        <f t="shared" si="11"/>
        <v/>
      </c>
    </row>
    <row r="150" spans="1:13">
      <c r="A150" s="116" t="str">
        <f t="shared" si="8"/>
        <v/>
      </c>
      <c r="B150" s="42"/>
      <c r="C150" s="43"/>
      <c r="D150" s="105" t="str">
        <f>IF($C150&gt;0,VLOOKUP($C150,'ALN 070824'!$A:$C,2,FALSE),"")</f>
        <v/>
      </c>
      <c r="E150" s="24"/>
      <c r="F150" s="24"/>
      <c r="G150" s="28"/>
      <c r="H150" s="26"/>
      <c r="I150" s="27"/>
      <c r="K150" s="100" t="str">
        <f t="shared" si="9"/>
        <v/>
      </c>
      <c r="L150" s="100" t="str">
        <f t="shared" si="10"/>
        <v/>
      </c>
      <c r="M150" s="100" t="str">
        <f t="shared" si="11"/>
        <v/>
      </c>
    </row>
    <row r="151" spans="1:13">
      <c r="A151" s="116" t="str">
        <f t="shared" si="8"/>
        <v/>
      </c>
      <c r="B151" s="42"/>
      <c r="C151" s="43"/>
      <c r="D151" s="105" t="str">
        <f>IF($C151&gt;0,VLOOKUP($C151,'ALN 070824'!$A:$C,2,FALSE),"")</f>
        <v/>
      </c>
      <c r="E151" s="24"/>
      <c r="F151" s="24"/>
      <c r="G151" s="28"/>
      <c r="H151" s="26"/>
      <c r="I151" s="27"/>
      <c r="K151" s="100" t="str">
        <f t="shared" si="9"/>
        <v/>
      </c>
      <c r="L151" s="100" t="str">
        <f t="shared" si="10"/>
        <v/>
      </c>
      <c r="M151" s="100" t="str">
        <f t="shared" si="11"/>
        <v/>
      </c>
    </row>
    <row r="152" spans="1:13">
      <c r="A152" s="116" t="str">
        <f t="shared" si="8"/>
        <v/>
      </c>
      <c r="B152" s="42"/>
      <c r="C152" s="43"/>
      <c r="D152" s="105" t="str">
        <f>IF($C152&gt;0,VLOOKUP($C152,'ALN 070824'!$A:$C,2,FALSE),"")</f>
        <v/>
      </c>
      <c r="E152" s="24"/>
      <c r="F152" s="24"/>
      <c r="G152" s="28"/>
      <c r="H152" s="26"/>
      <c r="I152" s="27"/>
      <c r="K152" s="100" t="str">
        <f t="shared" si="9"/>
        <v/>
      </c>
      <c r="L152" s="100" t="str">
        <f t="shared" si="10"/>
        <v/>
      </c>
      <c r="M152" s="100" t="str">
        <f t="shared" si="11"/>
        <v/>
      </c>
    </row>
    <row r="153" spans="1:13">
      <c r="A153" s="116" t="str">
        <f t="shared" si="8"/>
        <v/>
      </c>
      <c r="B153" s="42"/>
      <c r="C153" s="43"/>
      <c r="D153" s="105" t="str">
        <f>IF($C153&gt;0,VLOOKUP($C153,'ALN 070824'!$A:$C,2,FALSE),"")</f>
        <v/>
      </c>
      <c r="E153" s="24"/>
      <c r="F153" s="24"/>
      <c r="G153" s="28"/>
      <c r="H153" s="26"/>
      <c r="I153" s="27"/>
      <c r="K153" s="100" t="str">
        <f t="shared" si="9"/>
        <v/>
      </c>
      <c r="L153" s="100" t="str">
        <f t="shared" si="10"/>
        <v/>
      </c>
      <c r="M153" s="100" t="str">
        <f t="shared" si="11"/>
        <v/>
      </c>
    </row>
    <row r="154" spans="1:13">
      <c r="A154" s="116" t="str">
        <f t="shared" si="8"/>
        <v/>
      </c>
      <c r="B154" s="42"/>
      <c r="C154" s="43"/>
      <c r="D154" s="105" t="str">
        <f>IF($C154&gt;0,VLOOKUP($C154,'ALN 070824'!$A:$C,2,FALSE),"")</f>
        <v/>
      </c>
      <c r="E154" s="24"/>
      <c r="F154" s="24"/>
      <c r="G154" s="28"/>
      <c r="H154" s="26"/>
      <c r="I154" s="27"/>
      <c r="K154" s="100" t="str">
        <f t="shared" si="9"/>
        <v/>
      </c>
      <c r="L154" s="100" t="str">
        <f t="shared" si="10"/>
        <v/>
      </c>
      <c r="M154" s="100" t="str">
        <f t="shared" si="11"/>
        <v/>
      </c>
    </row>
    <row r="155" spans="1:13">
      <c r="A155" s="116" t="str">
        <f t="shared" si="8"/>
        <v/>
      </c>
      <c r="B155" s="42"/>
      <c r="C155" s="43"/>
      <c r="D155" s="105" t="str">
        <f>IF($C155&gt;0,VLOOKUP($C155,'ALN 070824'!$A:$C,2,FALSE),"")</f>
        <v/>
      </c>
      <c r="E155" s="24"/>
      <c r="F155" s="24"/>
      <c r="G155" s="28"/>
      <c r="H155" s="26"/>
      <c r="I155" s="27"/>
      <c r="K155" s="100" t="str">
        <f t="shared" si="9"/>
        <v/>
      </c>
      <c r="L155" s="100" t="str">
        <f t="shared" si="10"/>
        <v/>
      </c>
      <c r="M155" s="100" t="str">
        <f t="shared" si="11"/>
        <v/>
      </c>
    </row>
    <row r="156" spans="1:13">
      <c r="A156" s="116" t="str">
        <f t="shared" si="8"/>
        <v/>
      </c>
      <c r="B156" s="42"/>
      <c r="C156" s="43"/>
      <c r="D156" s="105" t="str">
        <f>IF($C156&gt;0,VLOOKUP($C156,'ALN 070824'!$A:$C,2,FALSE),"")</f>
        <v/>
      </c>
      <c r="E156" s="24"/>
      <c r="F156" s="24"/>
      <c r="G156" s="28"/>
      <c r="H156" s="26"/>
      <c r="I156" s="27"/>
      <c r="K156" s="100" t="str">
        <f t="shared" si="9"/>
        <v/>
      </c>
      <c r="L156" s="100" t="str">
        <f t="shared" si="10"/>
        <v/>
      </c>
      <c r="M156" s="100" t="str">
        <f t="shared" si="11"/>
        <v/>
      </c>
    </row>
    <row r="157" spans="1:13">
      <c r="A157" s="116" t="str">
        <f t="shared" si="8"/>
        <v/>
      </c>
      <c r="B157" s="42"/>
      <c r="C157" s="43"/>
      <c r="D157" s="105" t="str">
        <f>IF($C157&gt;0,VLOOKUP($C157,'ALN 070824'!$A:$C,2,FALSE),"")</f>
        <v/>
      </c>
      <c r="E157" s="24"/>
      <c r="F157" s="24"/>
      <c r="G157" s="28"/>
      <c r="H157" s="26"/>
      <c r="I157" s="27"/>
      <c r="K157" s="100" t="str">
        <f t="shared" si="9"/>
        <v/>
      </c>
      <c r="L157" s="100" t="str">
        <f t="shared" si="10"/>
        <v/>
      </c>
      <c r="M157" s="100" t="str">
        <f t="shared" si="11"/>
        <v/>
      </c>
    </row>
    <row r="158" spans="1:13">
      <c r="A158" s="116" t="str">
        <f t="shared" si="8"/>
        <v/>
      </c>
      <c r="B158" s="42"/>
      <c r="C158" s="43"/>
      <c r="D158" s="105" t="str">
        <f>IF($C158&gt;0,VLOOKUP($C158,'ALN 070824'!$A:$C,2,FALSE),"")</f>
        <v/>
      </c>
      <c r="E158" s="24"/>
      <c r="F158" s="24"/>
      <c r="G158" s="28"/>
      <c r="H158" s="26"/>
      <c r="I158" s="27"/>
      <c r="K158" s="100" t="str">
        <f t="shared" si="9"/>
        <v/>
      </c>
      <c r="L158" s="100" t="str">
        <f t="shared" si="10"/>
        <v/>
      </c>
      <c r="M158" s="100" t="str">
        <f t="shared" si="11"/>
        <v/>
      </c>
    </row>
    <row r="159" spans="1:13">
      <c r="A159" s="116" t="str">
        <f t="shared" si="8"/>
        <v/>
      </c>
      <c r="B159" s="42"/>
      <c r="C159" s="43"/>
      <c r="D159" s="105" t="str">
        <f>IF($C159&gt;0,VLOOKUP($C159,'ALN 070824'!$A:$C,2,FALSE),"")</f>
        <v/>
      </c>
      <c r="E159" s="24"/>
      <c r="F159" s="24"/>
      <c r="G159" s="28"/>
      <c r="H159" s="26"/>
      <c r="I159" s="27"/>
      <c r="K159" s="100" t="str">
        <f t="shared" si="9"/>
        <v/>
      </c>
      <c r="L159" s="100" t="str">
        <f t="shared" si="10"/>
        <v/>
      </c>
      <c r="M159" s="100" t="str">
        <f t="shared" si="11"/>
        <v/>
      </c>
    </row>
    <row r="160" spans="1:13">
      <c r="A160" s="116" t="str">
        <f t="shared" si="8"/>
        <v/>
      </c>
      <c r="B160" s="42"/>
      <c r="C160" s="43"/>
      <c r="D160" s="105" t="str">
        <f>IF($C160&gt;0,VLOOKUP($C160,'ALN 070824'!$A:$C,2,FALSE),"")</f>
        <v/>
      </c>
      <c r="E160" s="24"/>
      <c r="F160" s="24"/>
      <c r="G160" s="28"/>
      <c r="H160" s="26"/>
      <c r="I160" s="27"/>
      <c r="K160" s="100" t="str">
        <f t="shared" si="9"/>
        <v/>
      </c>
      <c r="L160" s="100" t="str">
        <f t="shared" si="10"/>
        <v/>
      </c>
      <c r="M160" s="100" t="str">
        <f t="shared" si="11"/>
        <v/>
      </c>
    </row>
    <row r="161" spans="1:13">
      <c r="A161" s="116" t="str">
        <f t="shared" si="8"/>
        <v/>
      </c>
      <c r="B161" s="42"/>
      <c r="C161" s="43"/>
      <c r="D161" s="105" t="str">
        <f>IF($C161&gt;0,VLOOKUP($C161,'ALN 070824'!$A:$C,2,FALSE),"")</f>
        <v/>
      </c>
      <c r="E161" s="24"/>
      <c r="F161" s="24"/>
      <c r="G161" s="28"/>
      <c r="H161" s="26"/>
      <c r="I161" s="27"/>
      <c r="K161" s="100" t="str">
        <f t="shared" si="9"/>
        <v/>
      </c>
      <c r="L161" s="100" t="str">
        <f t="shared" si="10"/>
        <v/>
      </c>
      <c r="M161" s="100" t="str">
        <f t="shared" si="11"/>
        <v/>
      </c>
    </row>
    <row r="162" spans="1:13">
      <c r="A162" s="116" t="str">
        <f t="shared" si="8"/>
        <v/>
      </c>
      <c r="B162" s="42"/>
      <c r="C162" s="43"/>
      <c r="D162" s="105" t="str">
        <f>IF($C162&gt;0,VLOOKUP($C162,'ALN 070824'!$A:$C,2,FALSE),"")</f>
        <v/>
      </c>
      <c r="E162" s="24"/>
      <c r="F162" s="24"/>
      <c r="G162" s="28"/>
      <c r="H162" s="26"/>
      <c r="I162" s="27"/>
      <c r="K162" s="100" t="str">
        <f t="shared" si="9"/>
        <v/>
      </c>
      <c r="L162" s="100" t="str">
        <f t="shared" si="10"/>
        <v/>
      </c>
      <c r="M162" s="100" t="str">
        <f t="shared" si="11"/>
        <v/>
      </c>
    </row>
    <row r="163" spans="1:13">
      <c r="A163" s="116" t="str">
        <f t="shared" si="8"/>
        <v/>
      </c>
      <c r="B163" s="42"/>
      <c r="C163" s="43"/>
      <c r="D163" s="105" t="str">
        <f>IF($C163&gt;0,VLOOKUP($C163,'ALN 070824'!$A:$C,2,FALSE),"")</f>
        <v/>
      </c>
      <c r="E163" s="24"/>
      <c r="F163" s="24"/>
      <c r="G163" s="28"/>
      <c r="H163" s="26"/>
      <c r="I163" s="27"/>
      <c r="K163" s="100" t="str">
        <f t="shared" si="9"/>
        <v/>
      </c>
      <c r="L163" s="100" t="str">
        <f t="shared" si="10"/>
        <v/>
      </c>
      <c r="M163" s="100" t="str">
        <f t="shared" si="11"/>
        <v/>
      </c>
    </row>
    <row r="164" spans="1:13">
      <c r="A164" s="116" t="str">
        <f t="shared" si="8"/>
        <v/>
      </c>
      <c r="B164" s="42"/>
      <c r="C164" s="43"/>
      <c r="D164" s="105" t="str">
        <f>IF($C164&gt;0,VLOOKUP($C164,'ALN 070824'!$A:$C,2,FALSE),"")</f>
        <v/>
      </c>
      <c r="E164" s="24"/>
      <c r="F164" s="24"/>
      <c r="G164" s="28"/>
      <c r="H164" s="26"/>
      <c r="I164" s="27"/>
      <c r="K164" s="100" t="str">
        <f t="shared" si="9"/>
        <v/>
      </c>
      <c r="L164" s="100" t="str">
        <f t="shared" si="10"/>
        <v/>
      </c>
      <c r="M164" s="100" t="str">
        <f t="shared" si="11"/>
        <v/>
      </c>
    </row>
    <row r="165" spans="1:13">
      <c r="A165" s="116" t="str">
        <f t="shared" si="8"/>
        <v/>
      </c>
      <c r="B165" s="42"/>
      <c r="C165" s="43"/>
      <c r="D165" s="105" t="str">
        <f>IF($C165&gt;0,VLOOKUP($C165,'ALN 070824'!$A:$C,2,FALSE),"")</f>
        <v/>
      </c>
      <c r="E165" s="24"/>
      <c r="F165" s="24"/>
      <c r="G165" s="28"/>
      <c r="H165" s="26"/>
      <c r="I165" s="27"/>
      <c r="K165" s="100" t="str">
        <f t="shared" si="9"/>
        <v/>
      </c>
      <c r="L165" s="100" t="str">
        <f t="shared" si="10"/>
        <v/>
      </c>
      <c r="M165" s="100" t="str">
        <f t="shared" si="11"/>
        <v/>
      </c>
    </row>
    <row r="166" spans="1:13">
      <c r="A166" s="116" t="str">
        <f t="shared" si="8"/>
        <v/>
      </c>
      <c r="B166" s="42"/>
      <c r="C166" s="43"/>
      <c r="D166" s="105" t="str">
        <f>IF($C166&gt;0,VLOOKUP($C166,'ALN 070824'!$A:$C,2,FALSE),"")</f>
        <v/>
      </c>
      <c r="E166" s="24"/>
      <c r="F166" s="24"/>
      <c r="G166" s="28"/>
      <c r="H166" s="26"/>
      <c r="I166" s="27"/>
      <c r="K166" s="100" t="str">
        <f t="shared" si="9"/>
        <v/>
      </c>
      <c r="L166" s="100" t="str">
        <f t="shared" si="10"/>
        <v/>
      </c>
      <c r="M166" s="100" t="str">
        <f t="shared" si="11"/>
        <v/>
      </c>
    </row>
    <row r="167" spans="1:13">
      <c r="A167" s="116" t="str">
        <f t="shared" si="8"/>
        <v/>
      </c>
      <c r="B167" s="42"/>
      <c r="C167" s="43"/>
      <c r="D167" s="105" t="str">
        <f>IF($C167&gt;0,VLOOKUP($C167,'ALN 070824'!$A:$C,2,FALSE),"")</f>
        <v/>
      </c>
      <c r="E167" s="24"/>
      <c r="F167" s="24"/>
      <c r="G167" s="28"/>
      <c r="H167" s="26"/>
      <c r="I167" s="27"/>
      <c r="K167" s="100" t="str">
        <f t="shared" si="9"/>
        <v/>
      </c>
      <c r="L167" s="100" t="str">
        <f t="shared" si="10"/>
        <v/>
      </c>
      <c r="M167" s="100" t="str">
        <f t="shared" si="11"/>
        <v/>
      </c>
    </row>
    <row r="168" spans="1:13">
      <c r="A168" s="116" t="str">
        <f t="shared" si="8"/>
        <v/>
      </c>
      <c r="B168" s="42"/>
      <c r="C168" s="43"/>
      <c r="D168" s="105" t="str">
        <f>IF($C168&gt;0,VLOOKUP($C168,'ALN 070824'!$A:$C,2,FALSE),"")</f>
        <v/>
      </c>
      <c r="E168" s="24"/>
      <c r="F168" s="24"/>
      <c r="G168" s="28"/>
      <c r="H168" s="26"/>
      <c r="I168" s="27"/>
      <c r="K168" s="100" t="str">
        <f t="shared" si="9"/>
        <v/>
      </c>
      <c r="L168" s="100" t="str">
        <f t="shared" si="10"/>
        <v/>
      </c>
      <c r="M168" s="100" t="str">
        <f t="shared" si="11"/>
        <v/>
      </c>
    </row>
    <row r="169" spans="1:13">
      <c r="A169" s="116" t="str">
        <f t="shared" si="8"/>
        <v/>
      </c>
      <c r="B169" s="42"/>
      <c r="C169" s="43"/>
      <c r="D169" s="105" t="str">
        <f>IF($C169&gt;0,VLOOKUP($C169,'ALN 070824'!$A:$C,2,FALSE),"")</f>
        <v/>
      </c>
      <c r="E169" s="24"/>
      <c r="F169" s="24"/>
      <c r="G169" s="28"/>
      <c r="H169" s="26"/>
      <c r="I169" s="27"/>
      <c r="K169" s="100" t="str">
        <f t="shared" si="9"/>
        <v/>
      </c>
      <c r="L169" s="100" t="str">
        <f t="shared" si="10"/>
        <v/>
      </c>
      <c r="M169" s="100" t="str">
        <f t="shared" si="11"/>
        <v/>
      </c>
    </row>
    <row r="170" spans="1:13">
      <c r="A170" s="116" t="str">
        <f t="shared" si="8"/>
        <v/>
      </c>
      <c r="B170" s="42"/>
      <c r="C170" s="43"/>
      <c r="D170" s="105" t="str">
        <f>IF($C170&gt;0,VLOOKUP($C170,'ALN 070824'!$A:$C,2,FALSE),"")</f>
        <v/>
      </c>
      <c r="E170" s="24"/>
      <c r="F170" s="24"/>
      <c r="G170" s="28"/>
      <c r="H170" s="26"/>
      <c r="I170" s="27"/>
      <c r="K170" s="100" t="str">
        <f t="shared" si="9"/>
        <v/>
      </c>
      <c r="L170" s="100" t="str">
        <f t="shared" si="10"/>
        <v/>
      </c>
      <c r="M170" s="100" t="str">
        <f t="shared" si="11"/>
        <v/>
      </c>
    </row>
    <row r="171" spans="1:13">
      <c r="A171" s="116" t="str">
        <f t="shared" si="8"/>
        <v/>
      </c>
      <c r="B171" s="42"/>
      <c r="C171" s="43"/>
      <c r="D171" s="105" t="str">
        <f>IF($C171&gt;0,VLOOKUP($C171,'ALN 070824'!$A:$C,2,FALSE),"")</f>
        <v/>
      </c>
      <c r="E171" s="24"/>
      <c r="F171" s="24"/>
      <c r="G171" s="28"/>
      <c r="H171" s="26"/>
      <c r="I171" s="27"/>
      <c r="K171" s="100" t="str">
        <f t="shared" si="9"/>
        <v/>
      </c>
      <c r="L171" s="100" t="str">
        <f t="shared" si="10"/>
        <v/>
      </c>
      <c r="M171" s="100" t="str">
        <f t="shared" si="11"/>
        <v/>
      </c>
    </row>
    <row r="172" spans="1:13">
      <c r="A172" s="116" t="str">
        <f t="shared" si="8"/>
        <v/>
      </c>
      <c r="B172" s="42"/>
      <c r="C172" s="43"/>
      <c r="D172" s="105" t="str">
        <f>IF($C172&gt;0,VLOOKUP($C172,'ALN 070824'!$A:$C,2,FALSE),"")</f>
        <v/>
      </c>
      <c r="E172" s="24"/>
      <c r="F172" s="24"/>
      <c r="G172" s="28"/>
      <c r="H172" s="26"/>
      <c r="I172" s="27"/>
      <c r="K172" s="100" t="str">
        <f t="shared" si="9"/>
        <v/>
      </c>
      <c r="L172" s="100" t="str">
        <f t="shared" si="10"/>
        <v/>
      </c>
      <c r="M172" s="100" t="str">
        <f t="shared" si="11"/>
        <v/>
      </c>
    </row>
    <row r="173" spans="1:13">
      <c r="A173" s="116" t="str">
        <f t="shared" si="8"/>
        <v/>
      </c>
      <c r="B173" s="42"/>
      <c r="C173" s="43"/>
      <c r="D173" s="105" t="str">
        <f>IF($C173&gt;0,VLOOKUP($C173,'ALN 070824'!$A:$C,2,FALSE),"")</f>
        <v/>
      </c>
      <c r="E173" s="24"/>
      <c r="F173" s="24"/>
      <c r="G173" s="28"/>
      <c r="H173" s="26"/>
      <c r="I173" s="27"/>
      <c r="K173" s="100" t="str">
        <f t="shared" si="9"/>
        <v/>
      </c>
      <c r="L173" s="100" t="str">
        <f t="shared" si="10"/>
        <v/>
      </c>
      <c r="M173" s="100" t="str">
        <f t="shared" si="11"/>
        <v/>
      </c>
    </row>
    <row r="174" spans="1:13">
      <c r="A174" s="116" t="str">
        <f t="shared" si="8"/>
        <v/>
      </c>
      <c r="B174" s="42"/>
      <c r="C174" s="43"/>
      <c r="D174" s="105" t="str">
        <f>IF($C174&gt;0,VLOOKUP($C174,'ALN 070824'!$A:$C,2,FALSE),"")</f>
        <v/>
      </c>
      <c r="E174" s="24"/>
      <c r="F174" s="24"/>
      <c r="G174" s="28"/>
      <c r="H174" s="26"/>
      <c r="I174" s="27"/>
      <c r="K174" s="100" t="str">
        <f t="shared" si="9"/>
        <v/>
      </c>
      <c r="L174" s="100" t="str">
        <f t="shared" si="10"/>
        <v/>
      </c>
      <c r="M174" s="100" t="str">
        <f t="shared" si="11"/>
        <v/>
      </c>
    </row>
    <row r="175" spans="1:13">
      <c r="A175" s="116" t="str">
        <f t="shared" si="8"/>
        <v/>
      </c>
      <c r="B175" s="42"/>
      <c r="C175" s="43"/>
      <c r="D175" s="105" t="str">
        <f>IF($C175&gt;0,VLOOKUP($C175,'ALN 070824'!$A:$C,2,FALSE),"")</f>
        <v/>
      </c>
      <c r="E175" s="24"/>
      <c r="F175" s="24"/>
      <c r="G175" s="28"/>
      <c r="H175" s="26"/>
      <c r="I175" s="27"/>
      <c r="K175" s="100" t="str">
        <f t="shared" si="9"/>
        <v/>
      </c>
      <c r="L175" s="100" t="str">
        <f t="shared" si="10"/>
        <v/>
      </c>
      <c r="M175" s="100" t="str">
        <f t="shared" si="11"/>
        <v/>
      </c>
    </row>
    <row r="176" spans="1:13">
      <c r="A176" s="116" t="str">
        <f t="shared" si="8"/>
        <v/>
      </c>
      <c r="B176" s="42"/>
      <c r="C176" s="43"/>
      <c r="D176" s="105" t="str">
        <f>IF($C176&gt;0,VLOOKUP($C176,'ALN 070824'!$A:$C,2,FALSE),"")</f>
        <v/>
      </c>
      <c r="E176" s="24"/>
      <c r="F176" s="24"/>
      <c r="G176" s="28"/>
      <c r="H176" s="26"/>
      <c r="I176" s="27"/>
      <c r="K176" s="100" t="str">
        <f t="shared" si="9"/>
        <v/>
      </c>
      <c r="L176" s="100" t="str">
        <f t="shared" si="10"/>
        <v/>
      </c>
      <c r="M176" s="100" t="str">
        <f t="shared" si="11"/>
        <v/>
      </c>
    </row>
    <row r="177" spans="1:13">
      <c r="A177" s="116" t="str">
        <f t="shared" si="8"/>
        <v/>
      </c>
      <c r="B177" s="42"/>
      <c r="C177" s="43"/>
      <c r="D177" s="105" t="str">
        <f>IF($C177&gt;0,VLOOKUP($C177,'ALN 070824'!$A:$C,2,FALSE),"")</f>
        <v/>
      </c>
      <c r="E177" s="24"/>
      <c r="F177" s="24"/>
      <c r="G177" s="28"/>
      <c r="H177" s="26"/>
      <c r="I177" s="27"/>
      <c r="K177" s="100" t="str">
        <f t="shared" si="9"/>
        <v/>
      </c>
      <c r="L177" s="100" t="str">
        <f t="shared" si="10"/>
        <v/>
      </c>
      <c r="M177" s="100" t="str">
        <f t="shared" si="11"/>
        <v/>
      </c>
    </row>
    <row r="178" spans="1:13">
      <c r="A178" s="116" t="str">
        <f t="shared" si="8"/>
        <v/>
      </c>
      <c r="B178" s="42"/>
      <c r="C178" s="43"/>
      <c r="D178" s="105" t="str">
        <f>IF($C178&gt;0,VLOOKUP($C178,'ALN 070824'!$A:$C,2,FALSE),"")</f>
        <v/>
      </c>
      <c r="E178" s="24"/>
      <c r="F178" s="24"/>
      <c r="G178" s="28"/>
      <c r="H178" s="26"/>
      <c r="I178" s="27"/>
      <c r="K178" s="100" t="str">
        <f t="shared" si="9"/>
        <v/>
      </c>
      <c r="L178" s="100" t="str">
        <f t="shared" si="10"/>
        <v/>
      </c>
      <c r="M178" s="100" t="str">
        <f t="shared" si="11"/>
        <v/>
      </c>
    </row>
    <row r="179" spans="1:13">
      <c r="A179" s="116" t="str">
        <f t="shared" si="8"/>
        <v/>
      </c>
      <c r="B179" s="42"/>
      <c r="C179" s="43"/>
      <c r="D179" s="105" t="str">
        <f>IF($C179&gt;0,VLOOKUP($C179,'ALN 070824'!$A:$C,2,FALSE),"")</f>
        <v/>
      </c>
      <c r="E179" s="24"/>
      <c r="F179" s="24"/>
      <c r="G179" s="28"/>
      <c r="H179" s="26"/>
      <c r="I179" s="27"/>
      <c r="K179" s="100" t="str">
        <f t="shared" si="9"/>
        <v/>
      </c>
      <c r="L179" s="100" t="str">
        <f t="shared" si="10"/>
        <v/>
      </c>
      <c r="M179" s="100" t="str">
        <f t="shared" si="11"/>
        <v/>
      </c>
    </row>
    <row r="180" spans="1:13">
      <c r="A180" s="116" t="str">
        <f t="shared" si="8"/>
        <v/>
      </c>
      <c r="B180" s="42"/>
      <c r="C180" s="43"/>
      <c r="D180" s="105" t="str">
        <f>IF($C180&gt;0,VLOOKUP($C180,'ALN 070824'!$A:$C,2,FALSE),"")</f>
        <v/>
      </c>
      <c r="E180" s="24"/>
      <c r="F180" s="24"/>
      <c r="G180" s="28"/>
      <c r="H180" s="26"/>
      <c r="I180" s="27"/>
      <c r="K180" s="100" t="str">
        <f t="shared" si="9"/>
        <v/>
      </c>
      <c r="L180" s="100" t="str">
        <f t="shared" si="10"/>
        <v/>
      </c>
      <c r="M180" s="100" t="str">
        <f t="shared" si="11"/>
        <v/>
      </c>
    </row>
    <row r="181" spans="1:13">
      <c r="A181" s="116" t="str">
        <f t="shared" si="8"/>
        <v/>
      </c>
      <c r="B181" s="42"/>
      <c r="C181" s="43"/>
      <c r="D181" s="105" t="str">
        <f>IF($C181&gt;0,VLOOKUP($C181,'ALN 070824'!$A:$C,2,FALSE),"")</f>
        <v/>
      </c>
      <c r="E181" s="24"/>
      <c r="F181" s="24"/>
      <c r="G181" s="28"/>
      <c r="H181" s="26"/>
      <c r="I181" s="27"/>
      <c r="K181" s="100" t="str">
        <f t="shared" si="9"/>
        <v/>
      </c>
      <c r="L181" s="100" t="str">
        <f t="shared" si="10"/>
        <v/>
      </c>
      <c r="M181" s="100" t="str">
        <f t="shared" si="11"/>
        <v/>
      </c>
    </row>
    <row r="182" spans="1:13">
      <c r="A182" s="116" t="str">
        <f t="shared" si="8"/>
        <v/>
      </c>
      <c r="B182" s="42"/>
      <c r="C182" s="43"/>
      <c r="D182" s="105" t="str">
        <f>IF($C182&gt;0,VLOOKUP($C182,'ALN 070824'!$A:$C,2,FALSE),"")</f>
        <v/>
      </c>
      <c r="E182" s="24"/>
      <c r="F182" s="24"/>
      <c r="G182" s="28"/>
      <c r="H182" s="26"/>
      <c r="I182" s="27"/>
      <c r="K182" s="100" t="str">
        <f t="shared" si="9"/>
        <v/>
      </c>
      <c r="L182" s="100" t="str">
        <f t="shared" si="10"/>
        <v/>
      </c>
      <c r="M182" s="100" t="str">
        <f t="shared" si="11"/>
        <v/>
      </c>
    </row>
    <row r="183" spans="1:13">
      <c r="A183" s="116" t="str">
        <f t="shared" si="8"/>
        <v/>
      </c>
      <c r="B183" s="42"/>
      <c r="C183" s="43"/>
      <c r="D183" s="105" t="str">
        <f>IF($C183&gt;0,VLOOKUP($C183,'ALN 070824'!$A:$C,2,FALSE),"")</f>
        <v/>
      </c>
      <c r="E183" s="24"/>
      <c r="F183" s="24"/>
      <c r="G183" s="28"/>
      <c r="H183" s="26"/>
      <c r="I183" s="27"/>
      <c r="K183" s="100" t="str">
        <f t="shared" si="9"/>
        <v/>
      </c>
      <c r="L183" s="100" t="str">
        <f t="shared" si="10"/>
        <v/>
      </c>
      <c r="M183" s="100" t="str">
        <f t="shared" si="11"/>
        <v/>
      </c>
    </row>
    <row r="184" spans="1:13">
      <c r="A184" s="116" t="str">
        <f t="shared" si="8"/>
        <v/>
      </c>
      <c r="B184" s="42"/>
      <c r="C184" s="43"/>
      <c r="D184" s="105" t="str">
        <f>IF($C184&gt;0,VLOOKUP($C184,'ALN 070824'!$A:$C,2,FALSE),"")</f>
        <v/>
      </c>
      <c r="E184" s="24"/>
      <c r="F184" s="24"/>
      <c r="G184" s="28"/>
      <c r="H184" s="26"/>
      <c r="I184" s="27"/>
      <c r="K184" s="100" t="str">
        <f t="shared" si="9"/>
        <v/>
      </c>
      <c r="L184" s="100" t="str">
        <f t="shared" si="10"/>
        <v/>
      </c>
      <c r="M184" s="100" t="str">
        <f t="shared" si="11"/>
        <v/>
      </c>
    </row>
    <row r="185" spans="1:13">
      <c r="A185" s="116" t="str">
        <f t="shared" si="8"/>
        <v/>
      </c>
      <c r="B185" s="42"/>
      <c r="C185" s="43"/>
      <c r="D185" s="105" t="str">
        <f>IF($C185&gt;0,VLOOKUP($C185,'ALN 070824'!$A:$C,2,FALSE),"")</f>
        <v/>
      </c>
      <c r="E185" s="24"/>
      <c r="F185" s="24"/>
      <c r="G185" s="28"/>
      <c r="H185" s="26"/>
      <c r="I185" s="27"/>
      <c r="K185" s="100" t="str">
        <f t="shared" si="9"/>
        <v/>
      </c>
      <c r="L185" s="100" t="str">
        <f t="shared" si="10"/>
        <v/>
      </c>
      <c r="M185" s="100" t="str">
        <f t="shared" si="11"/>
        <v/>
      </c>
    </row>
    <row r="186" spans="1:13">
      <c r="A186" s="116" t="str">
        <f t="shared" si="8"/>
        <v/>
      </c>
      <c r="B186" s="42"/>
      <c r="C186" s="43"/>
      <c r="D186" s="105" t="str">
        <f>IF($C186&gt;0,VLOOKUP($C186,'ALN 070824'!$A:$C,2,FALSE),"")</f>
        <v/>
      </c>
      <c r="E186" s="24"/>
      <c r="F186" s="24"/>
      <c r="G186" s="28"/>
      <c r="H186" s="26"/>
      <c r="I186" s="27"/>
      <c r="K186" s="100" t="str">
        <f t="shared" si="9"/>
        <v/>
      </c>
      <c r="L186" s="100" t="str">
        <f t="shared" si="10"/>
        <v/>
      </c>
      <c r="M186" s="100" t="str">
        <f t="shared" si="11"/>
        <v/>
      </c>
    </row>
    <row r="187" spans="1:13">
      <c r="A187" s="116" t="str">
        <f t="shared" si="8"/>
        <v/>
      </c>
      <c r="B187" s="42"/>
      <c r="C187" s="43"/>
      <c r="D187" s="105" t="str">
        <f>IF($C187&gt;0,VLOOKUP($C187,'ALN 070824'!$A:$C,2,FALSE),"")</f>
        <v/>
      </c>
      <c r="E187" s="24"/>
      <c r="F187" s="24"/>
      <c r="G187" s="28"/>
      <c r="H187" s="26"/>
      <c r="I187" s="27"/>
      <c r="K187" s="100" t="str">
        <f t="shared" si="9"/>
        <v/>
      </c>
      <c r="L187" s="100" t="str">
        <f t="shared" si="10"/>
        <v/>
      </c>
      <c r="M187" s="100" t="str">
        <f t="shared" si="11"/>
        <v/>
      </c>
    </row>
    <row r="188" spans="1:13">
      <c r="A188" s="116" t="str">
        <f t="shared" si="8"/>
        <v/>
      </c>
      <c r="B188" s="42"/>
      <c r="C188" s="43"/>
      <c r="D188" s="105" t="str">
        <f>IF($C188&gt;0,VLOOKUP($C188,'ALN 070824'!$A:$C,2,FALSE),"")</f>
        <v/>
      </c>
      <c r="E188" s="24"/>
      <c r="F188" s="24"/>
      <c r="G188" s="28"/>
      <c r="H188" s="26"/>
      <c r="I188" s="27"/>
      <c r="K188" s="100" t="str">
        <f t="shared" si="9"/>
        <v/>
      </c>
      <c r="L188" s="100" t="str">
        <f t="shared" si="10"/>
        <v/>
      </c>
      <c r="M188" s="100" t="str">
        <f t="shared" si="11"/>
        <v/>
      </c>
    </row>
    <row r="189" spans="1:13">
      <c r="A189" s="116" t="str">
        <f t="shared" si="8"/>
        <v/>
      </c>
      <c r="B189" s="42"/>
      <c r="C189" s="43"/>
      <c r="D189" s="105" t="str">
        <f>IF($C189&gt;0,VLOOKUP($C189,'ALN 070824'!$A:$C,2,FALSE),"")</f>
        <v/>
      </c>
      <c r="E189" s="24"/>
      <c r="F189" s="24"/>
      <c r="G189" s="28"/>
      <c r="H189" s="26"/>
      <c r="I189" s="27"/>
      <c r="K189" s="100" t="str">
        <f t="shared" si="9"/>
        <v/>
      </c>
      <c r="L189" s="100" t="str">
        <f t="shared" si="10"/>
        <v/>
      </c>
      <c r="M189" s="100" t="str">
        <f t="shared" si="11"/>
        <v/>
      </c>
    </row>
    <row r="190" spans="1:13">
      <c r="A190" s="116" t="str">
        <f t="shared" si="8"/>
        <v/>
      </c>
      <c r="B190" s="42"/>
      <c r="C190" s="43"/>
      <c r="D190" s="105" t="str">
        <f>IF($C190&gt;0,VLOOKUP($C190,'ALN 070824'!$A:$C,2,FALSE),"")</f>
        <v/>
      </c>
      <c r="E190" s="24"/>
      <c r="F190" s="24"/>
      <c r="G190" s="28"/>
      <c r="H190" s="26"/>
      <c r="I190" s="27"/>
      <c r="K190" s="100" t="str">
        <f t="shared" si="9"/>
        <v/>
      </c>
      <c r="L190" s="100" t="str">
        <f t="shared" si="10"/>
        <v/>
      </c>
      <c r="M190" s="100" t="str">
        <f t="shared" si="11"/>
        <v/>
      </c>
    </row>
    <row r="191" spans="1:13">
      <c r="A191" s="116" t="str">
        <f t="shared" si="8"/>
        <v/>
      </c>
      <c r="B191" s="42"/>
      <c r="C191" s="43"/>
      <c r="D191" s="105" t="str">
        <f>IF($C191&gt;0,VLOOKUP($C191,'ALN 070824'!$A:$C,2,FALSE),"")</f>
        <v/>
      </c>
      <c r="E191" s="24"/>
      <c r="F191" s="24"/>
      <c r="G191" s="28"/>
      <c r="H191" s="26"/>
      <c r="I191" s="27"/>
      <c r="K191" s="100" t="str">
        <f t="shared" si="9"/>
        <v/>
      </c>
      <c r="L191" s="100" t="str">
        <f t="shared" si="10"/>
        <v/>
      </c>
      <c r="M191" s="100" t="str">
        <f t="shared" si="11"/>
        <v/>
      </c>
    </row>
    <row r="192" spans="1:13">
      <c r="A192" s="116" t="str">
        <f t="shared" si="8"/>
        <v/>
      </c>
      <c r="B192" s="42"/>
      <c r="C192" s="43"/>
      <c r="D192" s="105" t="str">
        <f>IF($C192&gt;0,VLOOKUP($C192,'ALN 070824'!$A:$C,2,FALSE),"")</f>
        <v/>
      </c>
      <c r="E192" s="24"/>
      <c r="F192" s="24"/>
      <c r="G192" s="28"/>
      <c r="H192" s="26"/>
      <c r="I192" s="27"/>
      <c r="K192" s="100" t="str">
        <f t="shared" si="9"/>
        <v/>
      </c>
      <c r="L192" s="100" t="str">
        <f t="shared" si="10"/>
        <v/>
      </c>
      <c r="M192" s="100" t="str">
        <f t="shared" si="11"/>
        <v/>
      </c>
    </row>
    <row r="193" spans="1:13">
      <c r="A193" s="116" t="str">
        <f t="shared" si="8"/>
        <v/>
      </c>
      <c r="B193" s="42"/>
      <c r="C193" s="43"/>
      <c r="D193" s="105" t="str">
        <f>IF($C193&gt;0,VLOOKUP($C193,'ALN 070824'!$A:$C,2,FALSE),"")</f>
        <v/>
      </c>
      <c r="E193" s="24"/>
      <c r="F193" s="24"/>
      <c r="G193" s="28"/>
      <c r="H193" s="26"/>
      <c r="I193" s="27"/>
      <c r="K193" s="100" t="str">
        <f t="shared" si="9"/>
        <v/>
      </c>
      <c r="L193" s="100" t="str">
        <f t="shared" si="10"/>
        <v/>
      </c>
      <c r="M193" s="100" t="str">
        <f t="shared" si="11"/>
        <v/>
      </c>
    </row>
    <row r="194" spans="1:13">
      <c r="A194" s="116" t="str">
        <f t="shared" si="8"/>
        <v/>
      </c>
      <c r="B194" s="42"/>
      <c r="C194" s="43"/>
      <c r="D194" s="105" t="str">
        <f>IF($C194&gt;0,VLOOKUP($C194,'ALN 070824'!$A:$C,2,FALSE),"")</f>
        <v/>
      </c>
      <c r="E194" s="24"/>
      <c r="F194" s="24"/>
      <c r="G194" s="28"/>
      <c r="H194" s="26"/>
      <c r="I194" s="27"/>
      <c r="K194" s="100" t="str">
        <f t="shared" si="9"/>
        <v/>
      </c>
      <c r="L194" s="100" t="str">
        <f t="shared" si="10"/>
        <v/>
      </c>
      <c r="M194" s="100" t="str">
        <f t="shared" si="11"/>
        <v/>
      </c>
    </row>
    <row r="195" spans="1:13">
      <c r="A195" s="116" t="str">
        <f t="shared" si="8"/>
        <v/>
      </c>
      <c r="B195" s="42"/>
      <c r="C195" s="43"/>
      <c r="D195" s="105" t="str">
        <f>IF($C195&gt;0,VLOOKUP($C195,'ALN 070824'!$A:$C,2,FALSE),"")</f>
        <v/>
      </c>
      <c r="E195" s="24"/>
      <c r="F195" s="24"/>
      <c r="G195" s="28"/>
      <c r="H195" s="26"/>
      <c r="I195" s="27"/>
      <c r="K195" s="100" t="str">
        <f t="shared" si="9"/>
        <v/>
      </c>
      <c r="L195" s="100" t="str">
        <f t="shared" si="10"/>
        <v/>
      </c>
      <c r="M195" s="100" t="str">
        <f t="shared" si="11"/>
        <v/>
      </c>
    </row>
    <row r="196" spans="1:13">
      <c r="A196" s="116" t="str">
        <f t="shared" si="8"/>
        <v/>
      </c>
      <c r="B196" s="42"/>
      <c r="C196" s="43"/>
      <c r="D196" s="105" t="str">
        <f>IF($C196&gt;0,VLOOKUP($C196,'ALN 070824'!$A:$C,2,FALSE),"")</f>
        <v/>
      </c>
      <c r="E196" s="24"/>
      <c r="F196" s="24"/>
      <c r="G196" s="28"/>
      <c r="H196" s="26"/>
      <c r="I196" s="27"/>
      <c r="K196" s="100" t="str">
        <f t="shared" si="9"/>
        <v/>
      </c>
      <c r="L196" s="100" t="str">
        <f t="shared" si="10"/>
        <v/>
      </c>
      <c r="M196" s="100" t="str">
        <f t="shared" si="11"/>
        <v/>
      </c>
    </row>
    <row r="197" spans="1:13">
      <c r="A197" s="116" t="str">
        <f t="shared" si="8"/>
        <v/>
      </c>
      <c r="B197" s="42"/>
      <c r="C197" s="43"/>
      <c r="D197" s="105" t="str">
        <f>IF($C197&gt;0,VLOOKUP($C197,'ALN 070824'!$A:$C,2,FALSE),"")</f>
        <v/>
      </c>
      <c r="E197" s="24"/>
      <c r="F197" s="24"/>
      <c r="G197" s="28"/>
      <c r="H197" s="26"/>
      <c r="I197" s="27"/>
      <c r="K197" s="100" t="str">
        <f t="shared" si="9"/>
        <v/>
      </c>
      <c r="L197" s="100" t="str">
        <f t="shared" si="10"/>
        <v/>
      </c>
      <c r="M197" s="100" t="str">
        <f t="shared" si="11"/>
        <v/>
      </c>
    </row>
    <row r="198" spans="1:13">
      <c r="A198" s="116" t="str">
        <f t="shared" si="8"/>
        <v/>
      </c>
      <c r="B198" s="42"/>
      <c r="C198" s="43"/>
      <c r="D198" s="105" t="str">
        <f>IF($C198&gt;0,VLOOKUP($C198,'ALN 070824'!$A:$C,2,FALSE),"")</f>
        <v/>
      </c>
      <c r="E198" s="24"/>
      <c r="F198" s="24"/>
      <c r="G198" s="28"/>
      <c r="H198" s="26"/>
      <c r="I198" s="27"/>
      <c r="K198" s="100" t="str">
        <f t="shared" si="9"/>
        <v/>
      </c>
      <c r="L198" s="100" t="str">
        <f t="shared" si="10"/>
        <v/>
      </c>
      <c r="M198" s="100" t="str">
        <f t="shared" si="11"/>
        <v/>
      </c>
    </row>
    <row r="199" spans="1:13">
      <c r="A199" s="116" t="str">
        <f t="shared" si="8"/>
        <v/>
      </c>
      <c r="B199" s="42"/>
      <c r="C199" s="43"/>
      <c r="D199" s="105" t="str">
        <f>IF($C199&gt;0,VLOOKUP($C199,'ALN 070824'!$A:$C,2,FALSE),"")</f>
        <v/>
      </c>
      <c r="E199" s="24"/>
      <c r="F199" s="24"/>
      <c r="G199" s="28"/>
      <c r="H199" s="26"/>
      <c r="I199" s="27"/>
      <c r="K199" s="100" t="str">
        <f t="shared" si="9"/>
        <v/>
      </c>
      <c r="L199" s="100" t="str">
        <f t="shared" si="10"/>
        <v/>
      </c>
      <c r="M199" s="100" t="str">
        <f t="shared" si="11"/>
        <v/>
      </c>
    </row>
    <row r="200" spans="1:13">
      <c r="A200" s="116" t="str">
        <f t="shared" si="8"/>
        <v/>
      </c>
      <c r="B200" s="42"/>
      <c r="C200" s="43"/>
      <c r="D200" s="105" t="str">
        <f>IF($C200&gt;0,VLOOKUP($C200,'ALN 070824'!$A:$C,2,FALSE),"")</f>
        <v/>
      </c>
      <c r="E200" s="24"/>
      <c r="F200" s="24"/>
      <c r="G200" s="28"/>
      <c r="H200" s="26"/>
      <c r="I200" s="27"/>
      <c r="K200" s="100" t="str">
        <f t="shared" si="9"/>
        <v/>
      </c>
      <c r="L200" s="100" t="str">
        <f t="shared" si="10"/>
        <v/>
      </c>
      <c r="M200" s="100" t="str">
        <f t="shared" si="11"/>
        <v/>
      </c>
    </row>
    <row r="201" spans="1:13">
      <c r="A201" s="116" t="str">
        <f t="shared" ref="A201:A264" si="12">IF($B201=0,"",$B$2)</f>
        <v/>
      </c>
      <c r="B201" s="42"/>
      <c r="C201" s="43"/>
      <c r="D201" s="105" t="str">
        <f>IF($C201&gt;0,VLOOKUP($C201,'ALN 070824'!$A:$C,2,FALSE),"")</f>
        <v/>
      </c>
      <c r="E201" s="24"/>
      <c r="F201" s="24"/>
      <c r="G201" s="28"/>
      <c r="H201" s="26"/>
      <c r="I201" s="27"/>
      <c r="K201" s="100" t="str">
        <f t="shared" ref="K201:K264" si="13">IF(OR($C201="84.425",$C201="84.032"),"Please complete the ALN with alpha character.","")</f>
        <v/>
      </c>
      <c r="L201" s="100" t="str">
        <f t="shared" ref="L201:L264" si="14">CONCATENATE($C201,$G201)</f>
        <v/>
      </c>
      <c r="M201" s="100" t="str">
        <f t="shared" ref="M201:M264" si="15">CONCATENATE($B201,$C201,$G201,$H201,$I201)</f>
        <v/>
      </c>
    </row>
    <row r="202" spans="1:13">
      <c r="A202" s="116" t="str">
        <f t="shared" si="12"/>
        <v/>
      </c>
      <c r="B202" s="42"/>
      <c r="C202" s="43"/>
      <c r="D202" s="105" t="str">
        <f>IF($C202&gt;0,VLOOKUP($C202,'ALN 070824'!$A:$C,2,FALSE),"")</f>
        <v/>
      </c>
      <c r="E202" s="24"/>
      <c r="F202" s="24"/>
      <c r="G202" s="28"/>
      <c r="H202" s="26"/>
      <c r="I202" s="27"/>
      <c r="K202" s="100" t="str">
        <f t="shared" si="13"/>
        <v/>
      </c>
      <c r="L202" s="100" t="str">
        <f t="shared" si="14"/>
        <v/>
      </c>
      <c r="M202" s="100" t="str">
        <f t="shared" si="15"/>
        <v/>
      </c>
    </row>
    <row r="203" spans="1:13">
      <c r="A203" s="116" t="str">
        <f t="shared" si="12"/>
        <v/>
      </c>
      <c r="B203" s="42"/>
      <c r="C203" s="43"/>
      <c r="D203" s="105" t="str">
        <f>IF($C203&gt;0,VLOOKUP($C203,'ALN 070824'!$A:$C,2,FALSE),"")</f>
        <v/>
      </c>
      <c r="E203" s="24"/>
      <c r="F203" s="24"/>
      <c r="G203" s="28"/>
      <c r="H203" s="26"/>
      <c r="I203" s="27"/>
      <c r="K203" s="100" t="str">
        <f t="shared" si="13"/>
        <v/>
      </c>
      <c r="L203" s="100" t="str">
        <f t="shared" si="14"/>
        <v/>
      </c>
      <c r="M203" s="100" t="str">
        <f t="shared" si="15"/>
        <v/>
      </c>
    </row>
    <row r="204" spans="1:13">
      <c r="A204" s="116" t="str">
        <f t="shared" si="12"/>
        <v/>
      </c>
      <c r="B204" s="42"/>
      <c r="C204" s="43"/>
      <c r="D204" s="105" t="str">
        <f>IF($C204&gt;0,VLOOKUP($C204,'ALN 070824'!$A:$C,2,FALSE),"")</f>
        <v/>
      </c>
      <c r="E204" s="24"/>
      <c r="F204" s="24"/>
      <c r="G204" s="28"/>
      <c r="H204" s="26"/>
      <c r="I204" s="27"/>
      <c r="K204" s="100" t="str">
        <f t="shared" si="13"/>
        <v/>
      </c>
      <c r="L204" s="100" t="str">
        <f t="shared" si="14"/>
        <v/>
      </c>
      <c r="M204" s="100" t="str">
        <f t="shared" si="15"/>
        <v/>
      </c>
    </row>
    <row r="205" spans="1:13">
      <c r="A205" s="116" t="str">
        <f t="shared" si="12"/>
        <v/>
      </c>
      <c r="B205" s="42"/>
      <c r="C205" s="43"/>
      <c r="D205" s="105" t="str">
        <f>IF($C205&gt;0,VLOOKUP($C205,'ALN 070824'!$A:$C,2,FALSE),"")</f>
        <v/>
      </c>
      <c r="E205" s="24"/>
      <c r="F205" s="24"/>
      <c r="G205" s="28"/>
      <c r="H205" s="26"/>
      <c r="I205" s="27"/>
      <c r="K205" s="100" t="str">
        <f t="shared" si="13"/>
        <v/>
      </c>
      <c r="L205" s="100" t="str">
        <f t="shared" si="14"/>
        <v/>
      </c>
      <c r="M205" s="100" t="str">
        <f t="shared" si="15"/>
        <v/>
      </c>
    </row>
    <row r="206" spans="1:13">
      <c r="A206" s="116" t="str">
        <f t="shared" si="12"/>
        <v/>
      </c>
      <c r="B206" s="42"/>
      <c r="C206" s="43"/>
      <c r="D206" s="105" t="str">
        <f>IF($C206&gt;0,VLOOKUP($C206,'ALN 070824'!$A:$C,2,FALSE),"")</f>
        <v/>
      </c>
      <c r="E206" s="24"/>
      <c r="F206" s="24"/>
      <c r="G206" s="28"/>
      <c r="H206" s="26"/>
      <c r="I206" s="27"/>
      <c r="K206" s="100" t="str">
        <f t="shared" si="13"/>
        <v/>
      </c>
      <c r="L206" s="100" t="str">
        <f t="shared" si="14"/>
        <v/>
      </c>
      <c r="M206" s="100" t="str">
        <f t="shared" si="15"/>
        <v/>
      </c>
    </row>
    <row r="207" spans="1:13">
      <c r="A207" s="116" t="str">
        <f t="shared" si="12"/>
        <v/>
      </c>
      <c r="B207" s="42"/>
      <c r="C207" s="43"/>
      <c r="D207" s="105" t="str">
        <f>IF($C207&gt;0,VLOOKUP($C207,'ALN 070824'!$A:$C,2,FALSE),"")</f>
        <v/>
      </c>
      <c r="E207" s="24"/>
      <c r="F207" s="24"/>
      <c r="G207" s="28"/>
      <c r="H207" s="26"/>
      <c r="I207" s="27"/>
      <c r="K207" s="100" t="str">
        <f t="shared" si="13"/>
        <v/>
      </c>
      <c r="L207" s="100" t="str">
        <f t="shared" si="14"/>
        <v/>
      </c>
      <c r="M207" s="100" t="str">
        <f t="shared" si="15"/>
        <v/>
      </c>
    </row>
    <row r="208" spans="1:13">
      <c r="A208" s="116" t="str">
        <f t="shared" si="12"/>
        <v/>
      </c>
      <c r="B208" s="42"/>
      <c r="C208" s="43"/>
      <c r="D208" s="105" t="str">
        <f>IF($C208&gt;0,VLOOKUP($C208,'ALN 070824'!$A:$C,2,FALSE),"")</f>
        <v/>
      </c>
      <c r="E208" s="24"/>
      <c r="F208" s="24"/>
      <c r="G208" s="28"/>
      <c r="H208" s="26"/>
      <c r="I208" s="27"/>
      <c r="K208" s="100" t="str">
        <f t="shared" si="13"/>
        <v/>
      </c>
      <c r="L208" s="100" t="str">
        <f t="shared" si="14"/>
        <v/>
      </c>
      <c r="M208" s="100" t="str">
        <f t="shared" si="15"/>
        <v/>
      </c>
    </row>
    <row r="209" spans="1:13">
      <c r="A209" s="116" t="str">
        <f t="shared" si="12"/>
        <v/>
      </c>
      <c r="B209" s="42"/>
      <c r="C209" s="43"/>
      <c r="D209" s="105" t="str">
        <f>IF($C209&gt;0,VLOOKUP($C209,'ALN 070824'!$A:$C,2,FALSE),"")</f>
        <v/>
      </c>
      <c r="E209" s="24"/>
      <c r="F209" s="24"/>
      <c r="G209" s="28"/>
      <c r="H209" s="26"/>
      <c r="I209" s="27"/>
      <c r="K209" s="100" t="str">
        <f t="shared" si="13"/>
        <v/>
      </c>
      <c r="L209" s="100" t="str">
        <f t="shared" si="14"/>
        <v/>
      </c>
      <c r="M209" s="100" t="str">
        <f t="shared" si="15"/>
        <v/>
      </c>
    </row>
    <row r="210" spans="1:13">
      <c r="A210" s="116" t="str">
        <f t="shared" si="12"/>
        <v/>
      </c>
      <c r="B210" s="42"/>
      <c r="C210" s="43"/>
      <c r="D210" s="105" t="str">
        <f>IF($C210&gt;0,VLOOKUP($C210,'ALN 070824'!$A:$C,2,FALSE),"")</f>
        <v/>
      </c>
      <c r="E210" s="24"/>
      <c r="F210" s="24"/>
      <c r="G210" s="28"/>
      <c r="H210" s="26"/>
      <c r="I210" s="27"/>
      <c r="K210" s="100" t="str">
        <f t="shared" si="13"/>
        <v/>
      </c>
      <c r="L210" s="100" t="str">
        <f t="shared" si="14"/>
        <v/>
      </c>
      <c r="M210" s="100" t="str">
        <f t="shared" si="15"/>
        <v/>
      </c>
    </row>
    <row r="211" spans="1:13">
      <c r="A211" s="116" t="str">
        <f t="shared" si="12"/>
        <v/>
      </c>
      <c r="B211" s="42"/>
      <c r="C211" s="43"/>
      <c r="D211" s="105" t="str">
        <f>IF($C211&gt;0,VLOOKUP($C211,'ALN 070824'!$A:$C,2,FALSE),"")</f>
        <v/>
      </c>
      <c r="E211" s="24"/>
      <c r="F211" s="24"/>
      <c r="G211" s="28"/>
      <c r="H211" s="26"/>
      <c r="I211" s="27"/>
      <c r="K211" s="100" t="str">
        <f t="shared" si="13"/>
        <v/>
      </c>
      <c r="L211" s="100" t="str">
        <f t="shared" si="14"/>
        <v/>
      </c>
      <c r="M211" s="100" t="str">
        <f t="shared" si="15"/>
        <v/>
      </c>
    </row>
    <row r="212" spans="1:13">
      <c r="A212" s="116" t="str">
        <f t="shared" si="12"/>
        <v/>
      </c>
      <c r="B212" s="42"/>
      <c r="C212" s="43"/>
      <c r="D212" s="105" t="str">
        <f>IF($C212&gt;0,VLOOKUP($C212,'ALN 070824'!$A:$C,2,FALSE),"")</f>
        <v/>
      </c>
      <c r="E212" s="24"/>
      <c r="F212" s="24"/>
      <c r="G212" s="28"/>
      <c r="H212" s="26"/>
      <c r="I212" s="27"/>
      <c r="K212" s="100" t="str">
        <f t="shared" si="13"/>
        <v/>
      </c>
      <c r="L212" s="100" t="str">
        <f t="shared" si="14"/>
        <v/>
      </c>
      <c r="M212" s="100" t="str">
        <f t="shared" si="15"/>
        <v/>
      </c>
    </row>
    <row r="213" spans="1:13">
      <c r="A213" s="116" t="str">
        <f t="shared" si="12"/>
        <v/>
      </c>
      <c r="B213" s="42"/>
      <c r="C213" s="43"/>
      <c r="D213" s="105" t="str">
        <f>IF($C213&gt;0,VLOOKUP($C213,'ALN 070824'!$A:$C,2,FALSE),"")</f>
        <v/>
      </c>
      <c r="E213" s="24"/>
      <c r="F213" s="24"/>
      <c r="G213" s="28"/>
      <c r="H213" s="26"/>
      <c r="I213" s="27"/>
      <c r="K213" s="100" t="str">
        <f t="shared" si="13"/>
        <v/>
      </c>
      <c r="L213" s="100" t="str">
        <f t="shared" si="14"/>
        <v/>
      </c>
      <c r="M213" s="100" t="str">
        <f t="shared" si="15"/>
        <v/>
      </c>
    </row>
    <row r="214" spans="1:13">
      <c r="A214" s="116" t="str">
        <f t="shared" si="12"/>
        <v/>
      </c>
      <c r="B214" s="42"/>
      <c r="C214" s="43"/>
      <c r="D214" s="105" t="str">
        <f>IF($C214&gt;0,VLOOKUP($C214,'ALN 070824'!$A:$C,2,FALSE),"")</f>
        <v/>
      </c>
      <c r="E214" s="24"/>
      <c r="F214" s="24"/>
      <c r="G214" s="28"/>
      <c r="H214" s="26"/>
      <c r="I214" s="27"/>
      <c r="K214" s="100" t="str">
        <f t="shared" si="13"/>
        <v/>
      </c>
      <c r="L214" s="100" t="str">
        <f t="shared" si="14"/>
        <v/>
      </c>
      <c r="M214" s="100" t="str">
        <f t="shared" si="15"/>
        <v/>
      </c>
    </row>
    <row r="215" spans="1:13">
      <c r="A215" s="116" t="str">
        <f t="shared" si="12"/>
        <v/>
      </c>
      <c r="B215" s="42"/>
      <c r="C215" s="43"/>
      <c r="D215" s="105" t="str">
        <f>IF($C215&gt;0,VLOOKUP($C215,'ALN 070824'!$A:$C,2,FALSE),"")</f>
        <v/>
      </c>
      <c r="E215" s="24"/>
      <c r="F215" s="24"/>
      <c r="G215" s="28"/>
      <c r="H215" s="26"/>
      <c r="I215" s="27"/>
      <c r="K215" s="100" t="str">
        <f t="shared" si="13"/>
        <v/>
      </c>
      <c r="L215" s="100" t="str">
        <f t="shared" si="14"/>
        <v/>
      </c>
      <c r="M215" s="100" t="str">
        <f t="shared" si="15"/>
        <v/>
      </c>
    </row>
    <row r="216" spans="1:13">
      <c r="A216" s="116" t="str">
        <f t="shared" si="12"/>
        <v/>
      </c>
      <c r="B216" s="42"/>
      <c r="C216" s="43"/>
      <c r="D216" s="105" t="str">
        <f>IF($C216&gt;0,VLOOKUP($C216,'ALN 070824'!$A:$C,2,FALSE),"")</f>
        <v/>
      </c>
      <c r="E216" s="24"/>
      <c r="F216" s="24"/>
      <c r="G216" s="28"/>
      <c r="H216" s="26"/>
      <c r="I216" s="27"/>
      <c r="K216" s="100" t="str">
        <f t="shared" si="13"/>
        <v/>
      </c>
      <c r="L216" s="100" t="str">
        <f t="shared" si="14"/>
        <v/>
      </c>
      <c r="M216" s="100" t="str">
        <f t="shared" si="15"/>
        <v/>
      </c>
    </row>
    <row r="217" spans="1:13">
      <c r="A217" s="116" t="str">
        <f t="shared" si="12"/>
        <v/>
      </c>
      <c r="B217" s="42"/>
      <c r="C217" s="43"/>
      <c r="D217" s="105" t="str">
        <f>IF($C217&gt;0,VLOOKUP($C217,'ALN 070824'!$A:$C,2,FALSE),"")</f>
        <v/>
      </c>
      <c r="E217" s="24"/>
      <c r="F217" s="24"/>
      <c r="G217" s="28"/>
      <c r="H217" s="26"/>
      <c r="I217" s="27"/>
      <c r="K217" s="100" t="str">
        <f t="shared" si="13"/>
        <v/>
      </c>
      <c r="L217" s="100" t="str">
        <f t="shared" si="14"/>
        <v/>
      </c>
      <c r="M217" s="100" t="str">
        <f t="shared" si="15"/>
        <v/>
      </c>
    </row>
    <row r="218" spans="1:13">
      <c r="A218" s="116" t="str">
        <f t="shared" si="12"/>
        <v/>
      </c>
      <c r="B218" s="42"/>
      <c r="C218" s="43"/>
      <c r="D218" s="105" t="str">
        <f>IF($C218&gt;0,VLOOKUP($C218,'ALN 070824'!$A:$C,2,FALSE),"")</f>
        <v/>
      </c>
      <c r="E218" s="24"/>
      <c r="F218" s="24"/>
      <c r="G218" s="28"/>
      <c r="H218" s="26"/>
      <c r="I218" s="27"/>
      <c r="K218" s="100" t="str">
        <f t="shared" si="13"/>
        <v/>
      </c>
      <c r="L218" s="100" t="str">
        <f t="shared" si="14"/>
        <v/>
      </c>
      <c r="M218" s="100" t="str">
        <f t="shared" si="15"/>
        <v/>
      </c>
    </row>
    <row r="219" spans="1:13">
      <c r="A219" s="116" t="str">
        <f t="shared" si="12"/>
        <v/>
      </c>
      <c r="B219" s="42"/>
      <c r="C219" s="43"/>
      <c r="D219" s="105" t="str">
        <f>IF($C219&gt;0,VLOOKUP($C219,'ALN 070824'!$A:$C,2,FALSE),"")</f>
        <v/>
      </c>
      <c r="E219" s="24"/>
      <c r="F219" s="24"/>
      <c r="G219" s="28"/>
      <c r="H219" s="26"/>
      <c r="I219" s="27"/>
      <c r="K219" s="100" t="str">
        <f t="shared" si="13"/>
        <v/>
      </c>
      <c r="L219" s="100" t="str">
        <f t="shared" si="14"/>
        <v/>
      </c>
      <c r="M219" s="100" t="str">
        <f t="shared" si="15"/>
        <v/>
      </c>
    </row>
    <row r="220" spans="1:13">
      <c r="A220" s="116" t="str">
        <f t="shared" si="12"/>
        <v/>
      </c>
      <c r="B220" s="42"/>
      <c r="C220" s="43"/>
      <c r="D220" s="105" t="str">
        <f>IF($C220&gt;0,VLOOKUP($C220,'ALN 070824'!$A:$C,2,FALSE),"")</f>
        <v/>
      </c>
      <c r="E220" s="24"/>
      <c r="F220" s="24"/>
      <c r="G220" s="28"/>
      <c r="H220" s="26"/>
      <c r="I220" s="27"/>
      <c r="K220" s="100" t="str">
        <f t="shared" si="13"/>
        <v/>
      </c>
      <c r="L220" s="100" t="str">
        <f t="shared" si="14"/>
        <v/>
      </c>
      <c r="M220" s="100" t="str">
        <f t="shared" si="15"/>
        <v/>
      </c>
    </row>
    <row r="221" spans="1:13">
      <c r="A221" s="116" t="str">
        <f t="shared" si="12"/>
        <v/>
      </c>
      <c r="B221" s="42"/>
      <c r="C221" s="43"/>
      <c r="D221" s="105" t="str">
        <f>IF($C221&gt;0,VLOOKUP($C221,'ALN 070824'!$A:$C,2,FALSE),"")</f>
        <v/>
      </c>
      <c r="E221" s="24"/>
      <c r="F221" s="24"/>
      <c r="G221" s="28"/>
      <c r="H221" s="26"/>
      <c r="I221" s="27"/>
      <c r="K221" s="100" t="str">
        <f t="shared" si="13"/>
        <v/>
      </c>
      <c r="L221" s="100" t="str">
        <f t="shared" si="14"/>
        <v/>
      </c>
      <c r="M221" s="100" t="str">
        <f t="shared" si="15"/>
        <v/>
      </c>
    </row>
    <row r="222" spans="1:13">
      <c r="A222" s="116" t="str">
        <f t="shared" si="12"/>
        <v/>
      </c>
      <c r="B222" s="42"/>
      <c r="C222" s="43"/>
      <c r="D222" s="105" t="str">
        <f>IF($C222&gt;0,VLOOKUP($C222,'ALN 070824'!$A:$C,2,FALSE),"")</f>
        <v/>
      </c>
      <c r="E222" s="24"/>
      <c r="F222" s="24"/>
      <c r="G222" s="28"/>
      <c r="H222" s="26"/>
      <c r="I222" s="27"/>
      <c r="K222" s="100" t="str">
        <f t="shared" si="13"/>
        <v/>
      </c>
      <c r="L222" s="100" t="str">
        <f t="shared" si="14"/>
        <v/>
      </c>
      <c r="M222" s="100" t="str">
        <f t="shared" si="15"/>
        <v/>
      </c>
    </row>
    <row r="223" spans="1:13">
      <c r="A223" s="116" t="str">
        <f t="shared" si="12"/>
        <v/>
      </c>
      <c r="B223" s="42"/>
      <c r="C223" s="43"/>
      <c r="D223" s="105" t="str">
        <f>IF($C223&gt;0,VLOOKUP($C223,'ALN 070824'!$A:$C,2,FALSE),"")</f>
        <v/>
      </c>
      <c r="E223" s="24"/>
      <c r="F223" s="24"/>
      <c r="G223" s="28"/>
      <c r="H223" s="26"/>
      <c r="I223" s="27"/>
      <c r="K223" s="100" t="str">
        <f t="shared" si="13"/>
        <v/>
      </c>
      <c r="L223" s="100" t="str">
        <f t="shared" si="14"/>
        <v/>
      </c>
      <c r="M223" s="100" t="str">
        <f t="shared" si="15"/>
        <v/>
      </c>
    </row>
    <row r="224" spans="1:13">
      <c r="A224" s="116" t="str">
        <f t="shared" si="12"/>
        <v/>
      </c>
      <c r="B224" s="42"/>
      <c r="C224" s="43"/>
      <c r="D224" s="105" t="str">
        <f>IF($C224&gt;0,VLOOKUP($C224,'ALN 070824'!$A:$C,2,FALSE),"")</f>
        <v/>
      </c>
      <c r="E224" s="24"/>
      <c r="F224" s="24"/>
      <c r="G224" s="28"/>
      <c r="H224" s="26"/>
      <c r="I224" s="27"/>
      <c r="K224" s="100" t="str">
        <f t="shared" si="13"/>
        <v/>
      </c>
      <c r="L224" s="100" t="str">
        <f t="shared" si="14"/>
        <v/>
      </c>
      <c r="M224" s="100" t="str">
        <f t="shared" si="15"/>
        <v/>
      </c>
    </row>
    <row r="225" spans="1:13">
      <c r="A225" s="116" t="str">
        <f t="shared" si="12"/>
        <v/>
      </c>
      <c r="B225" s="42"/>
      <c r="C225" s="43"/>
      <c r="D225" s="105" t="str">
        <f>IF($C225&gt;0,VLOOKUP($C225,'ALN 070824'!$A:$C,2,FALSE),"")</f>
        <v/>
      </c>
      <c r="E225" s="24"/>
      <c r="F225" s="24"/>
      <c r="G225" s="28"/>
      <c r="H225" s="26"/>
      <c r="I225" s="27"/>
      <c r="K225" s="100" t="str">
        <f t="shared" si="13"/>
        <v/>
      </c>
      <c r="L225" s="100" t="str">
        <f t="shared" si="14"/>
        <v/>
      </c>
      <c r="M225" s="100" t="str">
        <f t="shared" si="15"/>
        <v/>
      </c>
    </row>
    <row r="226" spans="1:13">
      <c r="A226" s="116" t="str">
        <f t="shared" si="12"/>
        <v/>
      </c>
      <c r="B226" s="42"/>
      <c r="C226" s="43"/>
      <c r="D226" s="105" t="str">
        <f>IF($C226&gt;0,VLOOKUP($C226,'ALN 070824'!$A:$C,2,FALSE),"")</f>
        <v/>
      </c>
      <c r="E226" s="24"/>
      <c r="F226" s="24"/>
      <c r="G226" s="28"/>
      <c r="H226" s="26"/>
      <c r="I226" s="27"/>
      <c r="K226" s="100" t="str">
        <f t="shared" si="13"/>
        <v/>
      </c>
      <c r="L226" s="100" t="str">
        <f t="shared" si="14"/>
        <v/>
      </c>
      <c r="M226" s="100" t="str">
        <f t="shared" si="15"/>
        <v/>
      </c>
    </row>
    <row r="227" spans="1:13">
      <c r="A227" s="116" t="str">
        <f t="shared" si="12"/>
        <v/>
      </c>
      <c r="B227" s="42"/>
      <c r="C227" s="43"/>
      <c r="D227" s="105" t="str">
        <f>IF($C227&gt;0,VLOOKUP($C227,'ALN 070824'!$A:$C,2,FALSE),"")</f>
        <v/>
      </c>
      <c r="E227" s="24"/>
      <c r="F227" s="24"/>
      <c r="G227" s="28"/>
      <c r="H227" s="26"/>
      <c r="I227" s="27"/>
      <c r="K227" s="100" t="str">
        <f t="shared" si="13"/>
        <v/>
      </c>
      <c r="L227" s="100" t="str">
        <f t="shared" si="14"/>
        <v/>
      </c>
      <c r="M227" s="100" t="str">
        <f t="shared" si="15"/>
        <v/>
      </c>
    </row>
    <row r="228" spans="1:13">
      <c r="A228" s="116" t="str">
        <f t="shared" si="12"/>
        <v/>
      </c>
      <c r="B228" s="42"/>
      <c r="C228" s="43"/>
      <c r="D228" s="105" t="str">
        <f>IF($C228&gt;0,VLOOKUP($C228,'ALN 070824'!$A:$C,2,FALSE),"")</f>
        <v/>
      </c>
      <c r="E228" s="24"/>
      <c r="F228" s="24"/>
      <c r="G228" s="28"/>
      <c r="H228" s="26"/>
      <c r="I228" s="27"/>
      <c r="K228" s="100" t="str">
        <f t="shared" si="13"/>
        <v/>
      </c>
      <c r="L228" s="100" t="str">
        <f t="shared" si="14"/>
        <v/>
      </c>
      <c r="M228" s="100" t="str">
        <f t="shared" si="15"/>
        <v/>
      </c>
    </row>
    <row r="229" spans="1:13">
      <c r="A229" s="116" t="str">
        <f t="shared" si="12"/>
        <v/>
      </c>
      <c r="B229" s="42"/>
      <c r="C229" s="43"/>
      <c r="D229" s="105" t="str">
        <f>IF($C229&gt;0,VLOOKUP($C229,'ALN 070824'!$A:$C,2,FALSE),"")</f>
        <v/>
      </c>
      <c r="E229" s="24"/>
      <c r="F229" s="24"/>
      <c r="G229" s="28"/>
      <c r="H229" s="26"/>
      <c r="I229" s="27"/>
      <c r="K229" s="100" t="str">
        <f t="shared" si="13"/>
        <v/>
      </c>
      <c r="L229" s="100" t="str">
        <f t="shared" si="14"/>
        <v/>
      </c>
      <c r="M229" s="100" t="str">
        <f t="shared" si="15"/>
        <v/>
      </c>
    </row>
    <row r="230" spans="1:13">
      <c r="A230" s="116" t="str">
        <f t="shared" si="12"/>
        <v/>
      </c>
      <c r="B230" s="42"/>
      <c r="C230" s="43"/>
      <c r="D230" s="105" t="str">
        <f>IF($C230&gt;0,VLOOKUP($C230,'ALN 070824'!$A:$C,2,FALSE),"")</f>
        <v/>
      </c>
      <c r="E230" s="24"/>
      <c r="F230" s="24"/>
      <c r="G230" s="28"/>
      <c r="H230" s="26"/>
      <c r="I230" s="27"/>
      <c r="K230" s="100" t="str">
        <f t="shared" si="13"/>
        <v/>
      </c>
      <c r="L230" s="100" t="str">
        <f t="shared" si="14"/>
        <v/>
      </c>
      <c r="M230" s="100" t="str">
        <f t="shared" si="15"/>
        <v/>
      </c>
    </row>
    <row r="231" spans="1:13">
      <c r="A231" s="116" t="str">
        <f t="shared" si="12"/>
        <v/>
      </c>
      <c r="B231" s="42"/>
      <c r="C231" s="43"/>
      <c r="D231" s="105" t="str">
        <f>IF($C231&gt;0,VLOOKUP($C231,'ALN 070824'!$A:$C,2,FALSE),"")</f>
        <v/>
      </c>
      <c r="E231" s="24"/>
      <c r="F231" s="24"/>
      <c r="G231" s="28"/>
      <c r="H231" s="26"/>
      <c r="I231" s="27"/>
      <c r="K231" s="100" t="str">
        <f t="shared" si="13"/>
        <v/>
      </c>
      <c r="L231" s="100" t="str">
        <f t="shared" si="14"/>
        <v/>
      </c>
      <c r="M231" s="100" t="str">
        <f t="shared" si="15"/>
        <v/>
      </c>
    </row>
    <row r="232" spans="1:13">
      <c r="A232" s="116" t="str">
        <f t="shared" si="12"/>
        <v/>
      </c>
      <c r="B232" s="42"/>
      <c r="C232" s="43"/>
      <c r="D232" s="105" t="str">
        <f>IF($C232&gt;0,VLOOKUP($C232,'ALN 070824'!$A:$C,2,FALSE),"")</f>
        <v/>
      </c>
      <c r="E232" s="24"/>
      <c r="F232" s="24"/>
      <c r="G232" s="28"/>
      <c r="H232" s="26"/>
      <c r="I232" s="27"/>
      <c r="K232" s="100" t="str">
        <f t="shared" si="13"/>
        <v/>
      </c>
      <c r="L232" s="100" t="str">
        <f t="shared" si="14"/>
        <v/>
      </c>
      <c r="M232" s="100" t="str">
        <f>CONCATENATE($B232,$C232,$G232,$H232,$I232)</f>
        <v/>
      </c>
    </row>
    <row r="233" spans="1:13">
      <c r="A233" s="116" t="str">
        <f t="shared" si="12"/>
        <v/>
      </c>
      <c r="B233" s="42"/>
      <c r="C233" s="43"/>
      <c r="D233" s="105" t="str">
        <f>IF($C233&gt;0,VLOOKUP($C233,'ALN 070824'!$A:$C,2,FALSE),"")</f>
        <v/>
      </c>
      <c r="E233" s="24"/>
      <c r="F233" s="24"/>
      <c r="G233" s="28"/>
      <c r="H233" s="26"/>
      <c r="I233" s="27"/>
      <c r="K233" s="100" t="str">
        <f t="shared" si="13"/>
        <v/>
      </c>
      <c r="L233" s="100" t="str">
        <f t="shared" si="14"/>
        <v/>
      </c>
      <c r="M233" s="100" t="str">
        <f t="shared" si="15"/>
        <v/>
      </c>
    </row>
    <row r="234" spans="1:13">
      <c r="A234" s="116" t="str">
        <f t="shared" si="12"/>
        <v/>
      </c>
      <c r="B234" s="42"/>
      <c r="C234" s="43"/>
      <c r="D234" s="105" t="str">
        <f>IF($C234&gt;0,VLOOKUP($C234,'ALN 070824'!$A:$C,2,FALSE),"")</f>
        <v/>
      </c>
      <c r="E234" s="24"/>
      <c r="F234" s="24"/>
      <c r="G234" s="28"/>
      <c r="H234" s="26"/>
      <c r="I234" s="27"/>
      <c r="K234" s="100" t="str">
        <f t="shared" si="13"/>
        <v/>
      </c>
      <c r="L234" s="100" t="str">
        <f t="shared" si="14"/>
        <v/>
      </c>
      <c r="M234" s="100" t="str">
        <f t="shared" si="15"/>
        <v/>
      </c>
    </row>
    <row r="235" spans="1:13">
      <c r="A235" s="116" t="str">
        <f t="shared" si="12"/>
        <v/>
      </c>
      <c r="B235" s="42"/>
      <c r="C235" s="43"/>
      <c r="D235" s="105" t="str">
        <f>IF($C235&gt;0,VLOOKUP($C235,'ALN 070824'!$A:$C,2,FALSE),"")</f>
        <v/>
      </c>
      <c r="E235" s="24"/>
      <c r="F235" s="24"/>
      <c r="G235" s="28"/>
      <c r="H235" s="26"/>
      <c r="I235" s="27"/>
      <c r="K235" s="100" t="str">
        <f t="shared" si="13"/>
        <v/>
      </c>
      <c r="L235" s="100" t="str">
        <f t="shared" si="14"/>
        <v/>
      </c>
      <c r="M235" s="100" t="str">
        <f t="shared" si="15"/>
        <v/>
      </c>
    </row>
    <row r="236" spans="1:13">
      <c r="A236" s="116" t="str">
        <f t="shared" si="12"/>
        <v/>
      </c>
      <c r="B236" s="42"/>
      <c r="C236" s="43"/>
      <c r="D236" s="105" t="str">
        <f>IF($C236&gt;0,VLOOKUP($C236,'ALN 070824'!$A:$C,2,FALSE),"")</f>
        <v/>
      </c>
      <c r="E236" s="24"/>
      <c r="F236" s="24"/>
      <c r="G236" s="28"/>
      <c r="H236" s="26"/>
      <c r="I236" s="27"/>
      <c r="K236" s="100" t="str">
        <f t="shared" si="13"/>
        <v/>
      </c>
      <c r="L236" s="100" t="str">
        <f t="shared" si="14"/>
        <v/>
      </c>
      <c r="M236" s="100" t="str">
        <f t="shared" si="15"/>
        <v/>
      </c>
    </row>
    <row r="237" spans="1:13">
      <c r="A237" s="116" t="str">
        <f t="shared" si="12"/>
        <v/>
      </c>
      <c r="B237" s="42"/>
      <c r="C237" s="43"/>
      <c r="D237" s="105" t="str">
        <f>IF($C237&gt;0,VLOOKUP($C237,'ALN 070824'!$A:$C,2,FALSE),"")</f>
        <v/>
      </c>
      <c r="E237" s="24"/>
      <c r="F237" s="24"/>
      <c r="G237" s="28"/>
      <c r="H237" s="26"/>
      <c r="I237" s="27"/>
      <c r="K237" s="100" t="str">
        <f t="shared" si="13"/>
        <v/>
      </c>
      <c r="L237" s="100" t="str">
        <f t="shared" si="14"/>
        <v/>
      </c>
      <c r="M237" s="100" t="str">
        <f t="shared" si="15"/>
        <v/>
      </c>
    </row>
    <row r="238" spans="1:13">
      <c r="A238" s="116" t="str">
        <f t="shared" si="12"/>
        <v/>
      </c>
      <c r="B238" s="42"/>
      <c r="C238" s="43"/>
      <c r="D238" s="105" t="str">
        <f>IF($C238&gt;0,VLOOKUP($C238,'ALN 070824'!$A:$C,2,FALSE),"")</f>
        <v/>
      </c>
      <c r="E238" s="24"/>
      <c r="F238" s="24"/>
      <c r="G238" s="28"/>
      <c r="H238" s="26"/>
      <c r="I238" s="27"/>
      <c r="K238" s="100" t="str">
        <f t="shared" si="13"/>
        <v/>
      </c>
      <c r="L238" s="100" t="str">
        <f t="shared" si="14"/>
        <v/>
      </c>
      <c r="M238" s="100" t="str">
        <f t="shared" si="15"/>
        <v/>
      </c>
    </row>
    <row r="239" spans="1:13">
      <c r="A239" s="116" t="str">
        <f t="shared" si="12"/>
        <v/>
      </c>
      <c r="B239" s="42"/>
      <c r="C239" s="43"/>
      <c r="D239" s="105" t="str">
        <f>IF($C239&gt;0,VLOOKUP($C239,'ALN 070824'!$A:$C,2,FALSE),"")</f>
        <v/>
      </c>
      <c r="E239" s="24"/>
      <c r="F239" s="24"/>
      <c r="G239" s="28"/>
      <c r="H239" s="26"/>
      <c r="I239" s="27"/>
      <c r="K239" s="100" t="str">
        <f t="shared" si="13"/>
        <v/>
      </c>
      <c r="L239" s="100" t="str">
        <f t="shared" si="14"/>
        <v/>
      </c>
      <c r="M239" s="100" t="str">
        <f t="shared" si="15"/>
        <v/>
      </c>
    </row>
    <row r="240" spans="1:13">
      <c r="A240" s="116" t="str">
        <f t="shared" si="12"/>
        <v/>
      </c>
      <c r="B240" s="42"/>
      <c r="C240" s="43"/>
      <c r="D240" s="105" t="str">
        <f>IF($C240&gt;0,VLOOKUP($C240,'ALN 070824'!$A:$C,2,FALSE),"")</f>
        <v/>
      </c>
      <c r="E240" s="24"/>
      <c r="F240" s="24"/>
      <c r="G240" s="28"/>
      <c r="H240" s="26"/>
      <c r="I240" s="27"/>
      <c r="K240" s="100" t="str">
        <f t="shared" si="13"/>
        <v/>
      </c>
      <c r="L240" s="100" t="str">
        <f t="shared" si="14"/>
        <v/>
      </c>
      <c r="M240" s="100" t="str">
        <f t="shared" si="15"/>
        <v/>
      </c>
    </row>
    <row r="241" spans="1:13">
      <c r="A241" s="116" t="str">
        <f t="shared" si="12"/>
        <v/>
      </c>
      <c r="B241" s="42"/>
      <c r="C241" s="43"/>
      <c r="D241" s="105" t="str">
        <f>IF($C241&gt;0,VLOOKUP($C241,'ALN 070824'!$A:$C,2,FALSE),"")</f>
        <v/>
      </c>
      <c r="E241" s="24"/>
      <c r="F241" s="24"/>
      <c r="G241" s="28"/>
      <c r="H241" s="26"/>
      <c r="I241" s="27"/>
      <c r="K241" s="100" t="str">
        <f t="shared" si="13"/>
        <v/>
      </c>
      <c r="L241" s="100" t="str">
        <f t="shared" si="14"/>
        <v/>
      </c>
      <c r="M241" s="100" t="str">
        <f t="shared" si="15"/>
        <v/>
      </c>
    </row>
    <row r="242" spans="1:13">
      <c r="A242" s="116" t="str">
        <f t="shared" si="12"/>
        <v/>
      </c>
      <c r="B242" s="42"/>
      <c r="C242" s="43"/>
      <c r="D242" s="105" t="str">
        <f>IF($C242&gt;0,VLOOKUP($C242,'ALN 070824'!$A:$C,2,FALSE),"")</f>
        <v/>
      </c>
      <c r="E242" s="24"/>
      <c r="F242" s="24"/>
      <c r="G242" s="28"/>
      <c r="H242" s="26"/>
      <c r="I242" s="27"/>
      <c r="K242" s="100" t="str">
        <f t="shared" si="13"/>
        <v/>
      </c>
      <c r="L242" s="100" t="str">
        <f t="shared" si="14"/>
        <v/>
      </c>
      <c r="M242" s="100" t="str">
        <f t="shared" si="15"/>
        <v/>
      </c>
    </row>
    <row r="243" spans="1:13">
      <c r="A243" s="116" t="str">
        <f t="shared" si="12"/>
        <v/>
      </c>
      <c r="B243" s="42"/>
      <c r="C243" s="43"/>
      <c r="D243" s="105" t="str">
        <f>IF($C243&gt;0,VLOOKUP($C243,'ALN 070824'!$A:$C,2,FALSE),"")</f>
        <v/>
      </c>
      <c r="E243" s="24"/>
      <c r="F243" s="24"/>
      <c r="G243" s="28"/>
      <c r="H243" s="26"/>
      <c r="I243" s="27"/>
      <c r="K243" s="100" t="str">
        <f t="shared" si="13"/>
        <v/>
      </c>
      <c r="L243" s="100" t="str">
        <f t="shared" si="14"/>
        <v/>
      </c>
      <c r="M243" s="100" t="str">
        <f t="shared" si="15"/>
        <v/>
      </c>
    </row>
    <row r="244" spans="1:13">
      <c r="A244" s="116" t="str">
        <f t="shared" si="12"/>
        <v/>
      </c>
      <c r="B244" s="42"/>
      <c r="C244" s="43"/>
      <c r="D244" s="105" t="str">
        <f>IF($C244&gt;0,VLOOKUP($C244,'ALN 070824'!$A:$C,2,FALSE),"")</f>
        <v/>
      </c>
      <c r="E244" s="24"/>
      <c r="F244" s="24"/>
      <c r="G244" s="28"/>
      <c r="H244" s="26"/>
      <c r="I244" s="27"/>
      <c r="K244" s="100" t="str">
        <f t="shared" si="13"/>
        <v/>
      </c>
      <c r="L244" s="100" t="str">
        <f t="shared" si="14"/>
        <v/>
      </c>
      <c r="M244" s="100" t="str">
        <f t="shared" si="15"/>
        <v/>
      </c>
    </row>
    <row r="245" spans="1:13">
      <c r="A245" s="116" t="str">
        <f t="shared" si="12"/>
        <v/>
      </c>
      <c r="B245" s="42"/>
      <c r="C245" s="43"/>
      <c r="D245" s="105" t="str">
        <f>IF($C245&gt;0,VLOOKUP($C245,'ALN 070824'!$A:$C,2,FALSE),"")</f>
        <v/>
      </c>
      <c r="E245" s="24"/>
      <c r="F245" s="24"/>
      <c r="G245" s="28"/>
      <c r="H245" s="26"/>
      <c r="I245" s="27"/>
      <c r="K245" s="100" t="str">
        <f t="shared" si="13"/>
        <v/>
      </c>
      <c r="L245" s="100" t="str">
        <f t="shared" si="14"/>
        <v/>
      </c>
      <c r="M245" s="100" t="str">
        <f t="shared" si="15"/>
        <v/>
      </c>
    </row>
    <row r="246" spans="1:13">
      <c r="A246" s="116" t="str">
        <f t="shared" si="12"/>
        <v/>
      </c>
      <c r="B246" s="42"/>
      <c r="C246" s="43"/>
      <c r="D246" s="105" t="str">
        <f>IF($C246&gt;0,VLOOKUP($C246,'ALN 070824'!$A:$C,2,FALSE),"")</f>
        <v/>
      </c>
      <c r="E246" s="24"/>
      <c r="F246" s="24"/>
      <c r="G246" s="28"/>
      <c r="H246" s="26"/>
      <c r="I246" s="27"/>
      <c r="K246" s="100" t="str">
        <f t="shared" si="13"/>
        <v/>
      </c>
      <c r="L246" s="100" t="str">
        <f t="shared" si="14"/>
        <v/>
      </c>
      <c r="M246" s="100" t="str">
        <f t="shared" si="15"/>
        <v/>
      </c>
    </row>
    <row r="247" spans="1:13">
      <c r="A247" s="116" t="str">
        <f t="shared" si="12"/>
        <v/>
      </c>
      <c r="B247" s="42"/>
      <c r="C247" s="43"/>
      <c r="D247" s="105" t="str">
        <f>IF($C247&gt;0,VLOOKUP($C247,'ALN 070824'!$A:$C,2,FALSE),"")</f>
        <v/>
      </c>
      <c r="E247" s="24"/>
      <c r="F247" s="24"/>
      <c r="G247" s="28"/>
      <c r="H247" s="26"/>
      <c r="I247" s="27"/>
      <c r="K247" s="100" t="str">
        <f t="shared" si="13"/>
        <v/>
      </c>
      <c r="L247" s="100" t="str">
        <f t="shared" si="14"/>
        <v/>
      </c>
      <c r="M247" s="100" t="str">
        <f t="shared" si="15"/>
        <v/>
      </c>
    </row>
    <row r="248" spans="1:13">
      <c r="A248" s="116" t="str">
        <f t="shared" si="12"/>
        <v/>
      </c>
      <c r="B248" s="42"/>
      <c r="C248" s="43"/>
      <c r="D248" s="105" t="str">
        <f>IF($C248&gt;0,VLOOKUP($C248,'ALN 070824'!$A:$C,2,FALSE),"")</f>
        <v/>
      </c>
      <c r="E248" s="24"/>
      <c r="F248" s="24"/>
      <c r="G248" s="28"/>
      <c r="H248" s="26"/>
      <c r="I248" s="27"/>
      <c r="K248" s="100" t="str">
        <f t="shared" si="13"/>
        <v/>
      </c>
      <c r="L248" s="100" t="str">
        <f t="shared" si="14"/>
        <v/>
      </c>
      <c r="M248" s="100" t="str">
        <f t="shared" si="15"/>
        <v/>
      </c>
    </row>
    <row r="249" spans="1:13">
      <c r="A249" s="116" t="str">
        <f t="shared" si="12"/>
        <v/>
      </c>
      <c r="B249" s="42"/>
      <c r="C249" s="43"/>
      <c r="D249" s="105" t="str">
        <f>IF($C249&gt;0,VLOOKUP($C249,'ALN 070824'!$A:$C,2,FALSE),"")</f>
        <v/>
      </c>
      <c r="E249" s="24"/>
      <c r="F249" s="24"/>
      <c r="G249" s="28"/>
      <c r="H249" s="26"/>
      <c r="I249" s="27"/>
      <c r="K249" s="100" t="str">
        <f t="shared" si="13"/>
        <v/>
      </c>
      <c r="L249" s="100" t="str">
        <f t="shared" si="14"/>
        <v/>
      </c>
      <c r="M249" s="100" t="str">
        <f t="shared" si="15"/>
        <v/>
      </c>
    </row>
    <row r="250" spans="1:13">
      <c r="A250" s="116" t="str">
        <f t="shared" si="12"/>
        <v/>
      </c>
      <c r="B250" s="42"/>
      <c r="C250" s="43"/>
      <c r="D250" s="105" t="str">
        <f>IF($C250&gt;0,VLOOKUP($C250,'ALN 070824'!$A:$C,2,FALSE),"")</f>
        <v/>
      </c>
      <c r="E250" s="24"/>
      <c r="F250" s="24"/>
      <c r="G250" s="28"/>
      <c r="H250" s="26"/>
      <c r="I250" s="27"/>
      <c r="K250" s="100" t="str">
        <f t="shared" si="13"/>
        <v/>
      </c>
      <c r="L250" s="100" t="str">
        <f t="shared" si="14"/>
        <v/>
      </c>
      <c r="M250" s="100" t="str">
        <f t="shared" si="15"/>
        <v/>
      </c>
    </row>
    <row r="251" spans="1:13">
      <c r="A251" s="116" t="str">
        <f t="shared" si="12"/>
        <v/>
      </c>
      <c r="B251" s="42"/>
      <c r="C251" s="43"/>
      <c r="D251" s="105" t="str">
        <f>IF($C251&gt;0,VLOOKUP($C251,'ALN 070824'!$A:$C,2,FALSE),"")</f>
        <v/>
      </c>
      <c r="E251" s="24"/>
      <c r="F251" s="24"/>
      <c r="G251" s="28"/>
      <c r="H251" s="26"/>
      <c r="I251" s="27"/>
      <c r="K251" s="100" t="str">
        <f t="shared" si="13"/>
        <v/>
      </c>
      <c r="L251" s="100" t="str">
        <f t="shared" si="14"/>
        <v/>
      </c>
      <c r="M251" s="100" t="str">
        <f t="shared" si="15"/>
        <v/>
      </c>
    </row>
    <row r="252" spans="1:13">
      <c r="A252" s="116" t="str">
        <f t="shared" si="12"/>
        <v/>
      </c>
      <c r="B252" s="42"/>
      <c r="C252" s="43"/>
      <c r="D252" s="105" t="str">
        <f>IF($C252&gt;0,VLOOKUP($C252,'ALN 070824'!$A:$C,2,FALSE),"")</f>
        <v/>
      </c>
      <c r="E252" s="24"/>
      <c r="F252" s="24"/>
      <c r="G252" s="28"/>
      <c r="H252" s="26"/>
      <c r="I252" s="27"/>
      <c r="K252" s="100" t="str">
        <f t="shared" si="13"/>
        <v/>
      </c>
      <c r="L252" s="100" t="str">
        <f t="shared" si="14"/>
        <v/>
      </c>
      <c r="M252" s="100" t="str">
        <f t="shared" si="15"/>
        <v/>
      </c>
    </row>
    <row r="253" spans="1:13">
      <c r="A253" s="116" t="str">
        <f t="shared" si="12"/>
        <v/>
      </c>
      <c r="B253" s="42"/>
      <c r="C253" s="43"/>
      <c r="D253" s="105" t="str">
        <f>IF($C253&gt;0,VLOOKUP($C253,'ALN 070824'!$A:$C,2,FALSE),"")</f>
        <v/>
      </c>
      <c r="E253" s="24"/>
      <c r="F253" s="24"/>
      <c r="G253" s="28"/>
      <c r="H253" s="26"/>
      <c r="I253" s="27"/>
      <c r="K253" s="100" t="str">
        <f t="shared" si="13"/>
        <v/>
      </c>
      <c r="L253" s="100" t="str">
        <f t="shared" si="14"/>
        <v/>
      </c>
      <c r="M253" s="100" t="str">
        <f t="shared" si="15"/>
        <v/>
      </c>
    </row>
    <row r="254" spans="1:13">
      <c r="A254" s="116" t="str">
        <f t="shared" si="12"/>
        <v/>
      </c>
      <c r="B254" s="42"/>
      <c r="C254" s="43"/>
      <c r="D254" s="105" t="str">
        <f>IF($C254&gt;0,VLOOKUP($C254,'ALN 070824'!$A:$C,2,FALSE),"")</f>
        <v/>
      </c>
      <c r="E254" s="24"/>
      <c r="F254" s="24"/>
      <c r="G254" s="28"/>
      <c r="H254" s="26"/>
      <c r="I254" s="27"/>
      <c r="K254" s="100" t="str">
        <f t="shared" si="13"/>
        <v/>
      </c>
      <c r="L254" s="100" t="str">
        <f t="shared" si="14"/>
        <v/>
      </c>
      <c r="M254" s="100" t="str">
        <f t="shared" si="15"/>
        <v/>
      </c>
    </row>
    <row r="255" spans="1:13">
      <c r="A255" s="116" t="str">
        <f t="shared" si="12"/>
        <v/>
      </c>
      <c r="B255" s="42"/>
      <c r="C255" s="43"/>
      <c r="D255" s="105" t="str">
        <f>IF($C255&gt;0,VLOOKUP($C255,'ALN 070824'!$A:$C,2,FALSE),"")</f>
        <v/>
      </c>
      <c r="E255" s="24"/>
      <c r="F255" s="24"/>
      <c r="G255" s="28"/>
      <c r="H255" s="26"/>
      <c r="I255" s="27"/>
      <c r="K255" s="100" t="str">
        <f t="shared" si="13"/>
        <v/>
      </c>
      <c r="L255" s="100" t="str">
        <f t="shared" si="14"/>
        <v/>
      </c>
      <c r="M255" s="100" t="str">
        <f t="shared" si="15"/>
        <v/>
      </c>
    </row>
    <row r="256" spans="1:13">
      <c r="A256" s="116" t="str">
        <f t="shared" si="12"/>
        <v/>
      </c>
      <c r="B256" s="42"/>
      <c r="C256" s="43"/>
      <c r="D256" s="105" t="str">
        <f>IF($C256&gt;0,VLOOKUP($C256,'ALN 070824'!$A:$C,2,FALSE),"")</f>
        <v/>
      </c>
      <c r="E256" s="24"/>
      <c r="F256" s="24"/>
      <c r="G256" s="28"/>
      <c r="H256" s="26"/>
      <c r="I256" s="27"/>
      <c r="K256" s="100" t="str">
        <f t="shared" si="13"/>
        <v/>
      </c>
      <c r="L256" s="100" t="str">
        <f t="shared" si="14"/>
        <v/>
      </c>
      <c r="M256" s="100" t="str">
        <f t="shared" si="15"/>
        <v/>
      </c>
    </row>
    <row r="257" spans="1:13">
      <c r="A257" s="116" t="str">
        <f t="shared" si="12"/>
        <v/>
      </c>
      <c r="B257" s="42"/>
      <c r="C257" s="43"/>
      <c r="D257" s="105" t="str">
        <f>IF($C257&gt;0,VLOOKUP($C257,'ALN 070824'!$A:$C,2,FALSE),"")</f>
        <v/>
      </c>
      <c r="E257" s="24"/>
      <c r="F257" s="24"/>
      <c r="G257" s="28"/>
      <c r="H257" s="26"/>
      <c r="I257" s="27"/>
      <c r="K257" s="100" t="str">
        <f t="shared" si="13"/>
        <v/>
      </c>
      <c r="L257" s="100" t="str">
        <f t="shared" si="14"/>
        <v/>
      </c>
      <c r="M257" s="100" t="str">
        <f t="shared" si="15"/>
        <v/>
      </c>
    </row>
    <row r="258" spans="1:13">
      <c r="A258" s="116" t="str">
        <f t="shared" si="12"/>
        <v/>
      </c>
      <c r="B258" s="42"/>
      <c r="C258" s="43"/>
      <c r="D258" s="105" t="str">
        <f>IF($C258&gt;0,VLOOKUP($C258,'ALN 070824'!$A:$C,2,FALSE),"")</f>
        <v/>
      </c>
      <c r="E258" s="24"/>
      <c r="F258" s="24"/>
      <c r="G258" s="28"/>
      <c r="H258" s="26"/>
      <c r="I258" s="27"/>
      <c r="K258" s="100" t="str">
        <f t="shared" si="13"/>
        <v/>
      </c>
      <c r="L258" s="100" t="str">
        <f t="shared" si="14"/>
        <v/>
      </c>
      <c r="M258" s="100" t="str">
        <f t="shared" si="15"/>
        <v/>
      </c>
    </row>
    <row r="259" spans="1:13">
      <c r="A259" s="116" t="str">
        <f t="shared" si="12"/>
        <v/>
      </c>
      <c r="B259" s="42"/>
      <c r="C259" s="43"/>
      <c r="D259" s="105" t="str">
        <f>IF($C259&gt;0,VLOOKUP($C259,'ALN 070824'!$A:$C,2,FALSE),"")</f>
        <v/>
      </c>
      <c r="E259" s="24"/>
      <c r="F259" s="24"/>
      <c r="G259" s="28"/>
      <c r="H259" s="26"/>
      <c r="I259" s="27"/>
      <c r="K259" s="100" t="str">
        <f t="shared" si="13"/>
        <v/>
      </c>
      <c r="L259" s="100" t="str">
        <f t="shared" si="14"/>
        <v/>
      </c>
      <c r="M259" s="100" t="str">
        <f t="shared" si="15"/>
        <v/>
      </c>
    </row>
    <row r="260" spans="1:13">
      <c r="A260" s="116" t="str">
        <f t="shared" si="12"/>
        <v/>
      </c>
      <c r="B260" s="42"/>
      <c r="C260" s="43"/>
      <c r="D260" s="105" t="str">
        <f>IF($C260&gt;0,VLOOKUP($C260,'ALN 070824'!$A:$C,2,FALSE),"")</f>
        <v/>
      </c>
      <c r="E260" s="24"/>
      <c r="F260" s="24"/>
      <c r="G260" s="28"/>
      <c r="H260" s="26"/>
      <c r="I260" s="27"/>
      <c r="K260" s="100" t="str">
        <f t="shared" si="13"/>
        <v/>
      </c>
      <c r="L260" s="100" t="str">
        <f t="shared" si="14"/>
        <v/>
      </c>
      <c r="M260" s="100" t="str">
        <f t="shared" si="15"/>
        <v/>
      </c>
    </row>
    <row r="261" spans="1:13">
      <c r="A261" s="116" t="str">
        <f t="shared" si="12"/>
        <v/>
      </c>
      <c r="B261" s="42"/>
      <c r="C261" s="43"/>
      <c r="D261" s="105" t="str">
        <f>IF($C261&gt;0,VLOOKUP($C261,'ALN 070824'!$A:$C,2,FALSE),"")</f>
        <v/>
      </c>
      <c r="E261" s="24"/>
      <c r="F261" s="24"/>
      <c r="G261" s="28"/>
      <c r="H261" s="26"/>
      <c r="I261" s="27"/>
      <c r="K261" s="100" t="str">
        <f t="shared" si="13"/>
        <v/>
      </c>
      <c r="L261" s="100" t="str">
        <f t="shared" si="14"/>
        <v/>
      </c>
      <c r="M261" s="100" t="str">
        <f t="shared" si="15"/>
        <v/>
      </c>
    </row>
    <row r="262" spans="1:13">
      <c r="A262" s="116" t="str">
        <f t="shared" si="12"/>
        <v/>
      </c>
      <c r="B262" s="42"/>
      <c r="C262" s="43"/>
      <c r="D262" s="105" t="str">
        <f>IF($C262&gt;0,VLOOKUP($C262,'ALN 070824'!$A:$C,2,FALSE),"")</f>
        <v/>
      </c>
      <c r="E262" s="24"/>
      <c r="F262" s="24"/>
      <c r="G262" s="28"/>
      <c r="H262" s="26"/>
      <c r="I262" s="27"/>
      <c r="K262" s="100" t="str">
        <f t="shared" si="13"/>
        <v/>
      </c>
      <c r="L262" s="100" t="str">
        <f t="shared" si="14"/>
        <v/>
      </c>
      <c r="M262" s="100" t="str">
        <f t="shared" si="15"/>
        <v/>
      </c>
    </row>
    <row r="263" spans="1:13">
      <c r="A263" s="116" t="str">
        <f t="shared" si="12"/>
        <v/>
      </c>
      <c r="B263" s="42"/>
      <c r="C263" s="43"/>
      <c r="D263" s="105" t="str">
        <f>IF($C263&gt;0,VLOOKUP($C263,'ALN 070824'!$A:$C,2,FALSE),"")</f>
        <v/>
      </c>
      <c r="E263" s="24"/>
      <c r="F263" s="24"/>
      <c r="G263" s="28"/>
      <c r="H263" s="26"/>
      <c r="I263" s="27"/>
      <c r="K263" s="100" t="str">
        <f t="shared" si="13"/>
        <v/>
      </c>
      <c r="L263" s="100" t="str">
        <f t="shared" si="14"/>
        <v/>
      </c>
      <c r="M263" s="100" t="str">
        <f t="shared" si="15"/>
        <v/>
      </c>
    </row>
    <row r="264" spans="1:13">
      <c r="A264" s="116" t="str">
        <f t="shared" si="12"/>
        <v/>
      </c>
      <c r="B264" s="42"/>
      <c r="C264" s="43"/>
      <c r="D264" s="105" t="str">
        <f>IF($C264&gt;0,VLOOKUP($C264,'ALN 070824'!$A:$C,2,FALSE),"")</f>
        <v/>
      </c>
      <c r="E264" s="24"/>
      <c r="F264" s="24"/>
      <c r="G264" s="28"/>
      <c r="H264" s="26"/>
      <c r="I264" s="27"/>
      <c r="K264" s="100" t="str">
        <f t="shared" si="13"/>
        <v/>
      </c>
      <c r="L264" s="100" t="str">
        <f t="shared" si="14"/>
        <v/>
      </c>
      <c r="M264" s="100" t="str">
        <f t="shared" si="15"/>
        <v/>
      </c>
    </row>
    <row r="265" spans="1:13">
      <c r="A265" s="116" t="str">
        <f t="shared" ref="A265:A328" si="16">IF($B265=0,"",$B$2)</f>
        <v/>
      </c>
      <c r="B265" s="42"/>
      <c r="C265" s="43"/>
      <c r="D265" s="105" t="str">
        <f>IF($C265&gt;0,VLOOKUP($C265,'ALN 070824'!$A:$C,2,FALSE),"")</f>
        <v/>
      </c>
      <c r="E265" s="24"/>
      <c r="F265" s="24"/>
      <c r="G265" s="28"/>
      <c r="H265" s="26"/>
      <c r="I265" s="27"/>
      <c r="K265" s="100" t="str">
        <f t="shared" ref="K265:K328" si="17">IF(OR($C265="84.425",$C265="84.032"),"Please complete the ALN with alpha character.","")</f>
        <v/>
      </c>
      <c r="L265" s="100" t="str">
        <f t="shared" ref="L265:L328" si="18">CONCATENATE($C265,$G265)</f>
        <v/>
      </c>
      <c r="M265" s="100" t="str">
        <f t="shared" ref="M265:M328" si="19">CONCATENATE($B265,$C265,$G265,$H265,$I265)</f>
        <v/>
      </c>
    </row>
    <row r="266" spans="1:13">
      <c r="A266" s="116" t="str">
        <f t="shared" si="16"/>
        <v/>
      </c>
      <c r="B266" s="42"/>
      <c r="C266" s="43"/>
      <c r="D266" s="105" t="str">
        <f>IF($C266&gt;0,VLOOKUP($C266,'ALN 070824'!$A:$C,2,FALSE),"")</f>
        <v/>
      </c>
      <c r="E266" s="24"/>
      <c r="F266" s="24"/>
      <c r="G266" s="28"/>
      <c r="H266" s="26"/>
      <c r="I266" s="27"/>
      <c r="K266" s="100" t="str">
        <f t="shared" si="17"/>
        <v/>
      </c>
      <c r="L266" s="100" t="str">
        <f t="shared" si="18"/>
        <v/>
      </c>
      <c r="M266" s="100" t="str">
        <f t="shared" si="19"/>
        <v/>
      </c>
    </row>
    <row r="267" spans="1:13">
      <c r="A267" s="116" t="str">
        <f t="shared" si="16"/>
        <v/>
      </c>
      <c r="B267" s="42"/>
      <c r="C267" s="43"/>
      <c r="D267" s="105" t="str">
        <f>IF($C267&gt;0,VLOOKUP($C267,'ALN 070824'!$A:$C,2,FALSE),"")</f>
        <v/>
      </c>
      <c r="E267" s="24"/>
      <c r="F267" s="24"/>
      <c r="G267" s="28"/>
      <c r="H267" s="26"/>
      <c r="I267" s="27"/>
      <c r="K267" s="100" t="str">
        <f t="shared" si="17"/>
        <v/>
      </c>
      <c r="L267" s="100" t="str">
        <f t="shared" si="18"/>
        <v/>
      </c>
      <c r="M267" s="100" t="str">
        <f t="shared" si="19"/>
        <v/>
      </c>
    </row>
    <row r="268" spans="1:13">
      <c r="A268" s="116" t="str">
        <f t="shared" si="16"/>
        <v/>
      </c>
      <c r="B268" s="42"/>
      <c r="C268" s="43"/>
      <c r="D268" s="105" t="str">
        <f>IF($C268&gt;0,VLOOKUP($C268,'ALN 070824'!$A:$C,2,FALSE),"")</f>
        <v/>
      </c>
      <c r="E268" s="24"/>
      <c r="F268" s="24"/>
      <c r="G268" s="28"/>
      <c r="H268" s="26"/>
      <c r="I268" s="27"/>
      <c r="K268" s="100" t="str">
        <f t="shared" si="17"/>
        <v/>
      </c>
      <c r="L268" s="100" t="str">
        <f t="shared" si="18"/>
        <v/>
      </c>
      <c r="M268" s="100" t="str">
        <f t="shared" si="19"/>
        <v/>
      </c>
    </row>
    <row r="269" spans="1:13">
      <c r="A269" s="116" t="str">
        <f t="shared" si="16"/>
        <v/>
      </c>
      <c r="B269" s="42"/>
      <c r="C269" s="43"/>
      <c r="D269" s="105" t="str">
        <f>IF($C269&gt;0,VLOOKUP($C269,'ALN 070824'!$A:$C,2,FALSE),"")</f>
        <v/>
      </c>
      <c r="E269" s="24"/>
      <c r="F269" s="24"/>
      <c r="G269" s="28"/>
      <c r="H269" s="26"/>
      <c r="I269" s="27"/>
      <c r="K269" s="100" t="str">
        <f t="shared" si="17"/>
        <v/>
      </c>
      <c r="L269" s="100" t="str">
        <f t="shared" si="18"/>
        <v/>
      </c>
      <c r="M269" s="100" t="str">
        <f t="shared" si="19"/>
        <v/>
      </c>
    </row>
    <row r="270" spans="1:13">
      <c r="A270" s="116" t="str">
        <f t="shared" si="16"/>
        <v/>
      </c>
      <c r="B270" s="42"/>
      <c r="C270" s="43"/>
      <c r="D270" s="105" t="str">
        <f>IF($C270&gt;0,VLOOKUP($C270,'ALN 070824'!$A:$C,2,FALSE),"")</f>
        <v/>
      </c>
      <c r="E270" s="24"/>
      <c r="F270" s="24"/>
      <c r="G270" s="28"/>
      <c r="H270" s="26"/>
      <c r="I270" s="27"/>
      <c r="K270" s="100" t="str">
        <f t="shared" si="17"/>
        <v/>
      </c>
      <c r="L270" s="100" t="str">
        <f t="shared" si="18"/>
        <v/>
      </c>
      <c r="M270" s="100" t="str">
        <f t="shared" si="19"/>
        <v/>
      </c>
    </row>
    <row r="271" spans="1:13">
      <c r="A271" s="116" t="str">
        <f t="shared" si="16"/>
        <v/>
      </c>
      <c r="B271" s="42"/>
      <c r="C271" s="43"/>
      <c r="D271" s="105" t="str">
        <f>IF($C271&gt;0,VLOOKUP($C271,'ALN 070824'!$A:$C,2,FALSE),"")</f>
        <v/>
      </c>
      <c r="E271" s="24"/>
      <c r="F271" s="24"/>
      <c r="G271" s="28"/>
      <c r="H271" s="26"/>
      <c r="I271" s="27"/>
      <c r="K271" s="100" t="str">
        <f t="shared" si="17"/>
        <v/>
      </c>
      <c r="L271" s="100" t="str">
        <f t="shared" si="18"/>
        <v/>
      </c>
      <c r="M271" s="100" t="str">
        <f t="shared" si="19"/>
        <v/>
      </c>
    </row>
    <row r="272" spans="1:13">
      <c r="A272" s="116" t="str">
        <f t="shared" si="16"/>
        <v/>
      </c>
      <c r="B272" s="42"/>
      <c r="C272" s="43"/>
      <c r="D272" s="105" t="str">
        <f>IF($C272&gt;0,VLOOKUP($C272,'ALN 070824'!$A:$C,2,FALSE),"")</f>
        <v/>
      </c>
      <c r="E272" s="24"/>
      <c r="F272" s="24"/>
      <c r="G272" s="28"/>
      <c r="H272" s="26"/>
      <c r="I272" s="27"/>
      <c r="K272" s="100" t="str">
        <f t="shared" si="17"/>
        <v/>
      </c>
      <c r="L272" s="100" t="str">
        <f t="shared" si="18"/>
        <v/>
      </c>
      <c r="M272" s="100" t="str">
        <f t="shared" si="19"/>
        <v/>
      </c>
    </row>
    <row r="273" spans="1:13">
      <c r="A273" s="116" t="str">
        <f t="shared" si="16"/>
        <v/>
      </c>
      <c r="B273" s="42"/>
      <c r="C273" s="43"/>
      <c r="D273" s="105" t="str">
        <f>IF($C273&gt;0,VLOOKUP($C273,'ALN 070824'!$A:$C,2,FALSE),"")</f>
        <v/>
      </c>
      <c r="E273" s="24"/>
      <c r="F273" s="24"/>
      <c r="G273" s="28"/>
      <c r="H273" s="26"/>
      <c r="I273" s="27"/>
      <c r="K273" s="100" t="str">
        <f t="shared" si="17"/>
        <v/>
      </c>
      <c r="L273" s="100" t="str">
        <f t="shared" si="18"/>
        <v/>
      </c>
      <c r="M273" s="100" t="str">
        <f t="shared" si="19"/>
        <v/>
      </c>
    </row>
    <row r="274" spans="1:13">
      <c r="A274" s="116" t="str">
        <f t="shared" si="16"/>
        <v/>
      </c>
      <c r="B274" s="42"/>
      <c r="C274" s="43"/>
      <c r="D274" s="105" t="str">
        <f>IF($C274&gt;0,VLOOKUP($C274,'ALN 070824'!$A:$C,2,FALSE),"")</f>
        <v/>
      </c>
      <c r="E274" s="24"/>
      <c r="F274" s="24"/>
      <c r="G274" s="28"/>
      <c r="H274" s="26"/>
      <c r="I274" s="27"/>
      <c r="K274" s="100" t="str">
        <f t="shared" si="17"/>
        <v/>
      </c>
      <c r="L274" s="100" t="str">
        <f t="shared" si="18"/>
        <v/>
      </c>
      <c r="M274" s="100" t="str">
        <f t="shared" si="19"/>
        <v/>
      </c>
    </row>
    <row r="275" spans="1:13">
      <c r="A275" s="116" t="str">
        <f t="shared" si="16"/>
        <v/>
      </c>
      <c r="B275" s="42"/>
      <c r="C275" s="43"/>
      <c r="D275" s="105" t="str">
        <f>IF($C275&gt;0,VLOOKUP($C275,'ALN 070824'!$A:$C,2,FALSE),"")</f>
        <v/>
      </c>
      <c r="E275" s="24"/>
      <c r="F275" s="24"/>
      <c r="G275" s="28"/>
      <c r="H275" s="26"/>
      <c r="I275" s="27"/>
      <c r="K275" s="100" t="str">
        <f t="shared" si="17"/>
        <v/>
      </c>
      <c r="L275" s="100" t="str">
        <f t="shared" si="18"/>
        <v/>
      </c>
      <c r="M275" s="100" t="str">
        <f t="shared" si="19"/>
        <v/>
      </c>
    </row>
    <row r="276" spans="1:13">
      <c r="A276" s="116" t="str">
        <f t="shared" si="16"/>
        <v/>
      </c>
      <c r="B276" s="42"/>
      <c r="C276" s="43"/>
      <c r="D276" s="105" t="str">
        <f>IF($C276&gt;0,VLOOKUP($C276,'ALN 070824'!$A:$C,2,FALSE),"")</f>
        <v/>
      </c>
      <c r="E276" s="24"/>
      <c r="F276" s="24"/>
      <c r="G276" s="28"/>
      <c r="H276" s="26"/>
      <c r="I276" s="27"/>
      <c r="K276" s="100" t="str">
        <f t="shared" si="17"/>
        <v/>
      </c>
      <c r="L276" s="100" t="str">
        <f t="shared" si="18"/>
        <v/>
      </c>
      <c r="M276" s="100" t="str">
        <f t="shared" si="19"/>
        <v/>
      </c>
    </row>
    <row r="277" spans="1:13">
      <c r="A277" s="116" t="str">
        <f t="shared" si="16"/>
        <v/>
      </c>
      <c r="B277" s="42"/>
      <c r="C277" s="43"/>
      <c r="D277" s="105" t="str">
        <f>IF($C277&gt;0,VLOOKUP($C277,'ALN 070824'!$A:$C,2,FALSE),"")</f>
        <v/>
      </c>
      <c r="E277" s="24"/>
      <c r="F277" s="24"/>
      <c r="G277" s="28"/>
      <c r="H277" s="26"/>
      <c r="I277" s="27"/>
      <c r="K277" s="100" t="str">
        <f t="shared" si="17"/>
        <v/>
      </c>
      <c r="L277" s="100" t="str">
        <f t="shared" si="18"/>
        <v/>
      </c>
      <c r="M277" s="100" t="str">
        <f t="shared" si="19"/>
        <v/>
      </c>
    </row>
    <row r="278" spans="1:13">
      <c r="A278" s="116" t="str">
        <f t="shared" si="16"/>
        <v/>
      </c>
      <c r="B278" s="42"/>
      <c r="C278" s="43"/>
      <c r="D278" s="105" t="str">
        <f>IF($C278&gt;0,VLOOKUP($C278,'ALN 070824'!$A:$C,2,FALSE),"")</f>
        <v/>
      </c>
      <c r="E278" s="24"/>
      <c r="F278" s="24"/>
      <c r="G278" s="28"/>
      <c r="H278" s="26"/>
      <c r="I278" s="27"/>
      <c r="K278" s="100" t="str">
        <f t="shared" si="17"/>
        <v/>
      </c>
      <c r="L278" s="100" t="str">
        <f t="shared" si="18"/>
        <v/>
      </c>
      <c r="M278" s="100" t="str">
        <f t="shared" si="19"/>
        <v/>
      </c>
    </row>
    <row r="279" spans="1:13">
      <c r="A279" s="116" t="str">
        <f t="shared" si="16"/>
        <v/>
      </c>
      <c r="B279" s="42"/>
      <c r="C279" s="43"/>
      <c r="D279" s="105" t="str">
        <f>IF($C279&gt;0,VLOOKUP($C279,'ALN 070824'!$A:$C,2,FALSE),"")</f>
        <v/>
      </c>
      <c r="E279" s="24"/>
      <c r="F279" s="24"/>
      <c r="G279" s="28"/>
      <c r="H279" s="26"/>
      <c r="I279" s="27"/>
      <c r="K279" s="100" t="str">
        <f t="shared" si="17"/>
        <v/>
      </c>
      <c r="L279" s="100" t="str">
        <f t="shared" si="18"/>
        <v/>
      </c>
      <c r="M279" s="100" t="str">
        <f t="shared" si="19"/>
        <v/>
      </c>
    </row>
    <row r="280" spans="1:13">
      <c r="A280" s="116" t="str">
        <f t="shared" si="16"/>
        <v/>
      </c>
      <c r="B280" s="42"/>
      <c r="C280" s="43"/>
      <c r="D280" s="105" t="str">
        <f>IF($C280&gt;0,VLOOKUP($C280,'ALN 070824'!$A:$C,2,FALSE),"")</f>
        <v/>
      </c>
      <c r="E280" s="24"/>
      <c r="F280" s="24"/>
      <c r="G280" s="28"/>
      <c r="H280" s="26"/>
      <c r="I280" s="27"/>
      <c r="K280" s="100" t="str">
        <f t="shared" si="17"/>
        <v/>
      </c>
      <c r="L280" s="100" t="str">
        <f t="shared" si="18"/>
        <v/>
      </c>
      <c r="M280" s="100" t="str">
        <f t="shared" si="19"/>
        <v/>
      </c>
    </row>
    <row r="281" spans="1:13">
      <c r="A281" s="116" t="str">
        <f t="shared" si="16"/>
        <v/>
      </c>
      <c r="B281" s="42"/>
      <c r="C281" s="43"/>
      <c r="D281" s="105" t="str">
        <f>IF($C281&gt;0,VLOOKUP($C281,'ALN 070824'!$A:$C,2,FALSE),"")</f>
        <v/>
      </c>
      <c r="E281" s="24"/>
      <c r="F281" s="24"/>
      <c r="G281" s="28"/>
      <c r="H281" s="26"/>
      <c r="I281" s="27"/>
      <c r="K281" s="100" t="str">
        <f t="shared" si="17"/>
        <v/>
      </c>
      <c r="L281" s="100" t="str">
        <f t="shared" si="18"/>
        <v/>
      </c>
      <c r="M281" s="100" t="str">
        <f t="shared" si="19"/>
        <v/>
      </c>
    </row>
    <row r="282" spans="1:13">
      <c r="A282" s="116" t="str">
        <f t="shared" si="16"/>
        <v/>
      </c>
      <c r="B282" s="42"/>
      <c r="C282" s="43"/>
      <c r="D282" s="105" t="str">
        <f>IF($C282&gt;0,VLOOKUP($C282,'ALN 070824'!$A:$C,2,FALSE),"")</f>
        <v/>
      </c>
      <c r="E282" s="24"/>
      <c r="F282" s="24"/>
      <c r="G282" s="28"/>
      <c r="H282" s="26"/>
      <c r="I282" s="27"/>
      <c r="K282" s="100" t="str">
        <f t="shared" si="17"/>
        <v/>
      </c>
      <c r="L282" s="100" t="str">
        <f t="shared" si="18"/>
        <v/>
      </c>
      <c r="M282" s="100" t="str">
        <f t="shared" si="19"/>
        <v/>
      </c>
    </row>
    <row r="283" spans="1:13">
      <c r="A283" s="116" t="str">
        <f t="shared" si="16"/>
        <v/>
      </c>
      <c r="B283" s="42"/>
      <c r="C283" s="43"/>
      <c r="D283" s="105" t="str">
        <f>IF($C283&gt;0,VLOOKUP($C283,'ALN 070824'!$A:$C,2,FALSE),"")</f>
        <v/>
      </c>
      <c r="E283" s="24"/>
      <c r="F283" s="24"/>
      <c r="G283" s="28"/>
      <c r="H283" s="26"/>
      <c r="I283" s="27"/>
      <c r="K283" s="100" t="str">
        <f t="shared" si="17"/>
        <v/>
      </c>
      <c r="L283" s="100" t="str">
        <f t="shared" si="18"/>
        <v/>
      </c>
      <c r="M283" s="100" t="str">
        <f t="shared" si="19"/>
        <v/>
      </c>
    </row>
    <row r="284" spans="1:13">
      <c r="A284" s="116" t="str">
        <f t="shared" si="16"/>
        <v/>
      </c>
      <c r="B284" s="42"/>
      <c r="C284" s="43"/>
      <c r="D284" s="105" t="str">
        <f>IF($C284&gt;0,VLOOKUP($C284,'ALN 070824'!$A:$C,2,FALSE),"")</f>
        <v/>
      </c>
      <c r="E284" s="24"/>
      <c r="F284" s="24"/>
      <c r="G284" s="28"/>
      <c r="H284" s="26"/>
      <c r="I284" s="27"/>
      <c r="K284" s="100" t="str">
        <f t="shared" si="17"/>
        <v/>
      </c>
      <c r="L284" s="100" t="str">
        <f t="shared" si="18"/>
        <v/>
      </c>
      <c r="M284" s="100" t="str">
        <f t="shared" si="19"/>
        <v/>
      </c>
    </row>
    <row r="285" spans="1:13">
      <c r="A285" s="116" t="str">
        <f t="shared" si="16"/>
        <v/>
      </c>
      <c r="B285" s="42"/>
      <c r="C285" s="43"/>
      <c r="D285" s="105" t="str">
        <f>IF($C285&gt;0,VLOOKUP($C285,'ALN 070824'!$A:$C,2,FALSE),"")</f>
        <v/>
      </c>
      <c r="E285" s="24"/>
      <c r="F285" s="24"/>
      <c r="G285" s="28"/>
      <c r="H285" s="26"/>
      <c r="I285" s="27"/>
      <c r="K285" s="100" t="str">
        <f t="shared" si="17"/>
        <v/>
      </c>
      <c r="L285" s="100" t="str">
        <f t="shared" si="18"/>
        <v/>
      </c>
      <c r="M285" s="100" t="str">
        <f t="shared" si="19"/>
        <v/>
      </c>
    </row>
    <row r="286" spans="1:13">
      <c r="A286" s="116" t="str">
        <f t="shared" si="16"/>
        <v/>
      </c>
      <c r="B286" s="42"/>
      <c r="C286" s="43"/>
      <c r="D286" s="105" t="str">
        <f>IF($C286&gt;0,VLOOKUP($C286,'ALN 070824'!$A:$C,2,FALSE),"")</f>
        <v/>
      </c>
      <c r="E286" s="24"/>
      <c r="F286" s="24"/>
      <c r="G286" s="28"/>
      <c r="H286" s="26"/>
      <c r="I286" s="27"/>
      <c r="K286" s="100" t="str">
        <f t="shared" si="17"/>
        <v/>
      </c>
      <c r="L286" s="100" t="str">
        <f t="shared" si="18"/>
        <v/>
      </c>
      <c r="M286" s="100" t="str">
        <f t="shared" si="19"/>
        <v/>
      </c>
    </row>
    <row r="287" spans="1:13">
      <c r="A287" s="116" t="str">
        <f t="shared" si="16"/>
        <v/>
      </c>
      <c r="B287" s="42"/>
      <c r="C287" s="43"/>
      <c r="D287" s="105" t="str">
        <f>IF($C287&gt;0,VLOOKUP($C287,'ALN 070824'!$A:$C,2,FALSE),"")</f>
        <v/>
      </c>
      <c r="E287" s="24"/>
      <c r="F287" s="24"/>
      <c r="G287" s="28"/>
      <c r="H287" s="26"/>
      <c r="I287" s="27"/>
      <c r="K287" s="100" t="str">
        <f t="shared" si="17"/>
        <v/>
      </c>
      <c r="L287" s="100" t="str">
        <f t="shared" si="18"/>
        <v/>
      </c>
      <c r="M287" s="100" t="str">
        <f t="shared" si="19"/>
        <v/>
      </c>
    </row>
    <row r="288" spans="1:13">
      <c r="A288" s="116" t="str">
        <f t="shared" si="16"/>
        <v/>
      </c>
      <c r="B288" s="42"/>
      <c r="C288" s="43"/>
      <c r="D288" s="105" t="str">
        <f>IF($C288&gt;0,VLOOKUP($C288,'ALN 070824'!$A:$C,2,FALSE),"")</f>
        <v/>
      </c>
      <c r="E288" s="24"/>
      <c r="F288" s="24"/>
      <c r="G288" s="28"/>
      <c r="H288" s="26"/>
      <c r="I288" s="27"/>
      <c r="K288" s="100" t="str">
        <f t="shared" si="17"/>
        <v/>
      </c>
      <c r="L288" s="100" t="str">
        <f t="shared" si="18"/>
        <v/>
      </c>
      <c r="M288" s="100" t="str">
        <f t="shared" si="19"/>
        <v/>
      </c>
    </row>
    <row r="289" spans="1:13">
      <c r="A289" s="116" t="str">
        <f t="shared" si="16"/>
        <v/>
      </c>
      <c r="B289" s="42"/>
      <c r="C289" s="43"/>
      <c r="D289" s="105" t="str">
        <f>IF($C289&gt;0,VLOOKUP($C289,'ALN 070824'!$A:$C,2,FALSE),"")</f>
        <v/>
      </c>
      <c r="E289" s="24"/>
      <c r="F289" s="24"/>
      <c r="G289" s="28"/>
      <c r="H289" s="26"/>
      <c r="I289" s="27"/>
      <c r="K289" s="100" t="str">
        <f t="shared" si="17"/>
        <v/>
      </c>
      <c r="L289" s="100" t="str">
        <f t="shared" si="18"/>
        <v/>
      </c>
      <c r="M289" s="100" t="str">
        <f t="shared" si="19"/>
        <v/>
      </c>
    </row>
    <row r="290" spans="1:13">
      <c r="A290" s="116" t="str">
        <f t="shared" si="16"/>
        <v/>
      </c>
      <c r="B290" s="42"/>
      <c r="C290" s="43"/>
      <c r="D290" s="105" t="str">
        <f>IF($C290&gt;0,VLOOKUP($C290,'ALN 070824'!$A:$C,2,FALSE),"")</f>
        <v/>
      </c>
      <c r="E290" s="24"/>
      <c r="F290" s="24"/>
      <c r="G290" s="28"/>
      <c r="H290" s="26"/>
      <c r="I290" s="27"/>
      <c r="K290" s="100" t="str">
        <f t="shared" si="17"/>
        <v/>
      </c>
      <c r="L290" s="100" t="str">
        <f t="shared" si="18"/>
        <v/>
      </c>
      <c r="M290" s="100" t="str">
        <f t="shared" si="19"/>
        <v/>
      </c>
    </row>
    <row r="291" spans="1:13">
      <c r="A291" s="116" t="str">
        <f t="shared" si="16"/>
        <v/>
      </c>
      <c r="B291" s="42"/>
      <c r="C291" s="43"/>
      <c r="D291" s="105" t="str">
        <f>IF($C291&gt;0,VLOOKUP($C291,'ALN 070824'!$A:$C,2,FALSE),"")</f>
        <v/>
      </c>
      <c r="E291" s="24"/>
      <c r="F291" s="24"/>
      <c r="G291" s="28"/>
      <c r="H291" s="26"/>
      <c r="I291" s="27"/>
      <c r="K291" s="100" t="str">
        <f t="shared" si="17"/>
        <v/>
      </c>
      <c r="L291" s="100" t="str">
        <f t="shared" si="18"/>
        <v/>
      </c>
      <c r="M291" s="100" t="str">
        <f t="shared" si="19"/>
        <v/>
      </c>
    </row>
    <row r="292" spans="1:13">
      <c r="A292" s="116" t="str">
        <f t="shared" si="16"/>
        <v/>
      </c>
      <c r="B292" s="42"/>
      <c r="C292" s="43"/>
      <c r="D292" s="105" t="str">
        <f>IF($C292&gt;0,VLOOKUP($C292,'ALN 070824'!$A:$C,2,FALSE),"")</f>
        <v/>
      </c>
      <c r="E292" s="24"/>
      <c r="F292" s="24"/>
      <c r="G292" s="28"/>
      <c r="H292" s="26"/>
      <c r="I292" s="27"/>
      <c r="K292" s="100" t="str">
        <f t="shared" si="17"/>
        <v/>
      </c>
      <c r="L292" s="100" t="str">
        <f t="shared" si="18"/>
        <v/>
      </c>
      <c r="M292" s="100" t="str">
        <f t="shared" si="19"/>
        <v/>
      </c>
    </row>
    <row r="293" spans="1:13">
      <c r="A293" s="116" t="str">
        <f t="shared" si="16"/>
        <v/>
      </c>
      <c r="B293" s="42"/>
      <c r="C293" s="43"/>
      <c r="D293" s="105" t="str">
        <f>IF($C293&gt;0,VLOOKUP($C293,'ALN 070824'!$A:$C,2,FALSE),"")</f>
        <v/>
      </c>
      <c r="E293" s="24"/>
      <c r="F293" s="24"/>
      <c r="G293" s="28"/>
      <c r="H293" s="26"/>
      <c r="I293" s="27"/>
      <c r="K293" s="100" t="str">
        <f t="shared" si="17"/>
        <v/>
      </c>
      <c r="L293" s="100" t="str">
        <f t="shared" si="18"/>
        <v/>
      </c>
      <c r="M293" s="100" t="str">
        <f t="shared" si="19"/>
        <v/>
      </c>
    </row>
    <row r="294" spans="1:13">
      <c r="A294" s="116" t="str">
        <f t="shared" si="16"/>
        <v/>
      </c>
      <c r="B294" s="42"/>
      <c r="C294" s="43"/>
      <c r="D294" s="105" t="str">
        <f>IF($C294&gt;0,VLOOKUP($C294,'ALN 070824'!$A:$C,2,FALSE),"")</f>
        <v/>
      </c>
      <c r="E294" s="24"/>
      <c r="F294" s="24"/>
      <c r="G294" s="28"/>
      <c r="H294" s="26"/>
      <c r="I294" s="27"/>
      <c r="K294" s="100" t="str">
        <f t="shared" si="17"/>
        <v/>
      </c>
      <c r="L294" s="100" t="str">
        <f t="shared" si="18"/>
        <v/>
      </c>
      <c r="M294" s="100" t="str">
        <f t="shared" si="19"/>
        <v/>
      </c>
    </row>
    <row r="295" spans="1:13">
      <c r="A295" s="116" t="str">
        <f t="shared" si="16"/>
        <v/>
      </c>
      <c r="B295" s="42"/>
      <c r="C295" s="43"/>
      <c r="D295" s="105" t="str">
        <f>IF($C295&gt;0,VLOOKUP($C295,'ALN 070824'!$A:$C,2,FALSE),"")</f>
        <v/>
      </c>
      <c r="E295" s="24"/>
      <c r="F295" s="24"/>
      <c r="G295" s="28"/>
      <c r="H295" s="26"/>
      <c r="I295" s="27"/>
      <c r="K295" s="100" t="str">
        <f t="shared" si="17"/>
        <v/>
      </c>
      <c r="L295" s="100" t="str">
        <f t="shared" si="18"/>
        <v/>
      </c>
      <c r="M295" s="100" t="str">
        <f t="shared" si="19"/>
        <v/>
      </c>
    </row>
    <row r="296" spans="1:13">
      <c r="A296" s="116" t="str">
        <f t="shared" si="16"/>
        <v/>
      </c>
      <c r="B296" s="42"/>
      <c r="C296" s="43"/>
      <c r="D296" s="105" t="str">
        <f>IF($C296&gt;0,VLOOKUP($C296,'ALN 070824'!$A:$C,2,FALSE),"")</f>
        <v/>
      </c>
      <c r="E296" s="24"/>
      <c r="F296" s="24"/>
      <c r="G296" s="28"/>
      <c r="H296" s="26"/>
      <c r="I296" s="27"/>
      <c r="K296" s="100" t="str">
        <f t="shared" si="17"/>
        <v/>
      </c>
      <c r="L296" s="100" t="str">
        <f t="shared" si="18"/>
        <v/>
      </c>
      <c r="M296" s="100" t="str">
        <f t="shared" si="19"/>
        <v/>
      </c>
    </row>
    <row r="297" spans="1:13">
      <c r="A297" s="116" t="str">
        <f t="shared" si="16"/>
        <v/>
      </c>
      <c r="B297" s="42"/>
      <c r="C297" s="43"/>
      <c r="D297" s="105" t="str">
        <f>IF($C297&gt;0,VLOOKUP($C297,'ALN 070824'!$A:$C,2,FALSE),"")</f>
        <v/>
      </c>
      <c r="E297" s="24"/>
      <c r="F297" s="24"/>
      <c r="G297" s="28"/>
      <c r="H297" s="26"/>
      <c r="I297" s="27"/>
      <c r="K297" s="100" t="str">
        <f t="shared" si="17"/>
        <v/>
      </c>
      <c r="L297" s="100" t="str">
        <f t="shared" si="18"/>
        <v/>
      </c>
      <c r="M297" s="100" t="str">
        <f t="shared" si="19"/>
        <v/>
      </c>
    </row>
    <row r="298" spans="1:13">
      <c r="A298" s="116" t="str">
        <f t="shared" si="16"/>
        <v/>
      </c>
      <c r="B298" s="42"/>
      <c r="C298" s="43"/>
      <c r="D298" s="105" t="str">
        <f>IF($C298&gt;0,VLOOKUP($C298,'ALN 070824'!$A:$C,2,FALSE),"")</f>
        <v/>
      </c>
      <c r="E298" s="24"/>
      <c r="F298" s="24"/>
      <c r="G298" s="28"/>
      <c r="H298" s="26"/>
      <c r="I298" s="27"/>
      <c r="K298" s="100" t="str">
        <f t="shared" si="17"/>
        <v/>
      </c>
      <c r="L298" s="100" t="str">
        <f t="shared" si="18"/>
        <v/>
      </c>
      <c r="M298" s="100" t="str">
        <f t="shared" si="19"/>
        <v/>
      </c>
    </row>
    <row r="299" spans="1:13">
      <c r="A299" s="116" t="str">
        <f t="shared" si="16"/>
        <v/>
      </c>
      <c r="B299" s="42"/>
      <c r="C299" s="43"/>
      <c r="D299" s="105" t="str">
        <f>IF($C299&gt;0,VLOOKUP($C299,'ALN 070824'!$A:$C,2,FALSE),"")</f>
        <v/>
      </c>
      <c r="E299" s="24"/>
      <c r="F299" s="24"/>
      <c r="G299" s="28"/>
      <c r="H299" s="26"/>
      <c r="I299" s="27"/>
      <c r="K299" s="100" t="str">
        <f t="shared" si="17"/>
        <v/>
      </c>
      <c r="L299" s="100" t="str">
        <f t="shared" si="18"/>
        <v/>
      </c>
      <c r="M299" s="100" t="str">
        <f t="shared" si="19"/>
        <v/>
      </c>
    </row>
    <row r="300" spans="1:13">
      <c r="A300" s="116" t="str">
        <f t="shared" si="16"/>
        <v/>
      </c>
      <c r="B300" s="42"/>
      <c r="C300" s="43"/>
      <c r="D300" s="105" t="str">
        <f>IF($C300&gt;0,VLOOKUP($C300,'ALN 070824'!$A:$C,2,FALSE),"")</f>
        <v/>
      </c>
      <c r="E300" s="24"/>
      <c r="F300" s="24"/>
      <c r="G300" s="28"/>
      <c r="H300" s="26"/>
      <c r="I300" s="27"/>
      <c r="K300" s="100" t="str">
        <f t="shared" si="17"/>
        <v/>
      </c>
      <c r="L300" s="100" t="str">
        <f t="shared" si="18"/>
        <v/>
      </c>
      <c r="M300" s="100" t="str">
        <f t="shared" si="19"/>
        <v/>
      </c>
    </row>
    <row r="301" spans="1:13">
      <c r="A301" s="116" t="str">
        <f t="shared" si="16"/>
        <v/>
      </c>
      <c r="B301" s="42"/>
      <c r="C301" s="43"/>
      <c r="D301" s="105" t="str">
        <f>IF($C301&gt;0,VLOOKUP($C301,'ALN 070824'!$A:$C,2,FALSE),"")</f>
        <v/>
      </c>
      <c r="E301" s="24"/>
      <c r="F301" s="24"/>
      <c r="G301" s="28"/>
      <c r="H301" s="26"/>
      <c r="I301" s="27"/>
      <c r="K301" s="100" t="str">
        <f t="shared" si="17"/>
        <v/>
      </c>
      <c r="L301" s="100" t="str">
        <f t="shared" si="18"/>
        <v/>
      </c>
      <c r="M301" s="100" t="str">
        <f t="shared" si="19"/>
        <v/>
      </c>
    </row>
    <row r="302" spans="1:13">
      <c r="A302" s="116" t="str">
        <f t="shared" si="16"/>
        <v/>
      </c>
      <c r="B302" s="42"/>
      <c r="C302" s="43"/>
      <c r="D302" s="105" t="str">
        <f>IF($C302&gt;0,VLOOKUP($C302,'ALN 070824'!$A:$C,2,FALSE),"")</f>
        <v/>
      </c>
      <c r="E302" s="24"/>
      <c r="F302" s="24"/>
      <c r="G302" s="28"/>
      <c r="H302" s="26"/>
      <c r="I302" s="27"/>
      <c r="K302" s="100" t="str">
        <f t="shared" si="17"/>
        <v/>
      </c>
      <c r="L302" s="100" t="str">
        <f t="shared" si="18"/>
        <v/>
      </c>
      <c r="M302" s="100" t="str">
        <f t="shared" si="19"/>
        <v/>
      </c>
    </row>
    <row r="303" spans="1:13">
      <c r="A303" s="116" t="str">
        <f t="shared" si="16"/>
        <v/>
      </c>
      <c r="B303" s="42"/>
      <c r="C303" s="43"/>
      <c r="D303" s="105" t="str">
        <f>IF($C303&gt;0,VLOOKUP($C303,'ALN 070824'!$A:$C,2,FALSE),"")</f>
        <v/>
      </c>
      <c r="E303" s="24"/>
      <c r="F303" s="24"/>
      <c r="G303" s="28"/>
      <c r="H303" s="26"/>
      <c r="I303" s="27"/>
      <c r="K303" s="100" t="str">
        <f t="shared" si="17"/>
        <v/>
      </c>
      <c r="L303" s="100" t="str">
        <f t="shared" si="18"/>
        <v/>
      </c>
      <c r="M303" s="100" t="str">
        <f t="shared" si="19"/>
        <v/>
      </c>
    </row>
    <row r="304" spans="1:13">
      <c r="A304" s="116" t="str">
        <f t="shared" si="16"/>
        <v/>
      </c>
      <c r="B304" s="42"/>
      <c r="C304" s="43"/>
      <c r="D304" s="105" t="str">
        <f>IF($C304&gt;0,VLOOKUP($C304,'ALN 070824'!$A:$C,2,FALSE),"")</f>
        <v/>
      </c>
      <c r="E304" s="24"/>
      <c r="F304" s="24"/>
      <c r="G304" s="28"/>
      <c r="H304" s="26"/>
      <c r="I304" s="27"/>
      <c r="K304" s="100" t="str">
        <f t="shared" si="17"/>
        <v/>
      </c>
      <c r="L304" s="100" t="str">
        <f t="shared" si="18"/>
        <v/>
      </c>
      <c r="M304" s="100" t="str">
        <f t="shared" si="19"/>
        <v/>
      </c>
    </row>
    <row r="305" spans="1:13">
      <c r="A305" s="116" t="str">
        <f t="shared" si="16"/>
        <v/>
      </c>
      <c r="B305" s="42"/>
      <c r="C305" s="43"/>
      <c r="D305" s="105" t="str">
        <f>IF($C305&gt;0,VLOOKUP($C305,'ALN 070824'!$A:$C,2,FALSE),"")</f>
        <v/>
      </c>
      <c r="E305" s="24"/>
      <c r="F305" s="24"/>
      <c r="G305" s="28"/>
      <c r="H305" s="26"/>
      <c r="I305" s="27"/>
      <c r="K305" s="100" t="str">
        <f t="shared" si="17"/>
        <v/>
      </c>
      <c r="L305" s="100" t="str">
        <f t="shared" si="18"/>
        <v/>
      </c>
      <c r="M305" s="100" t="str">
        <f t="shared" si="19"/>
        <v/>
      </c>
    </row>
    <row r="306" spans="1:13">
      <c r="A306" s="116" t="str">
        <f t="shared" si="16"/>
        <v/>
      </c>
      <c r="B306" s="42"/>
      <c r="C306" s="43"/>
      <c r="D306" s="105" t="str">
        <f>IF($C306&gt;0,VLOOKUP($C306,'ALN 070824'!$A:$C,2,FALSE),"")</f>
        <v/>
      </c>
      <c r="E306" s="24"/>
      <c r="F306" s="24"/>
      <c r="G306" s="28"/>
      <c r="H306" s="26"/>
      <c r="I306" s="27"/>
      <c r="K306" s="100" t="str">
        <f t="shared" si="17"/>
        <v/>
      </c>
      <c r="L306" s="100" t="str">
        <f t="shared" si="18"/>
        <v/>
      </c>
      <c r="M306" s="100" t="str">
        <f t="shared" si="19"/>
        <v/>
      </c>
    </row>
    <row r="307" spans="1:13">
      <c r="A307" s="116" t="str">
        <f t="shared" si="16"/>
        <v/>
      </c>
      <c r="B307" s="42"/>
      <c r="C307" s="43"/>
      <c r="D307" s="105" t="str">
        <f>IF($C307&gt;0,VLOOKUP($C307,'ALN 070824'!$A:$C,2,FALSE),"")</f>
        <v/>
      </c>
      <c r="E307" s="24"/>
      <c r="F307" s="24"/>
      <c r="G307" s="28"/>
      <c r="H307" s="26"/>
      <c r="I307" s="27"/>
      <c r="K307" s="100" t="str">
        <f t="shared" si="17"/>
        <v/>
      </c>
      <c r="L307" s="100" t="str">
        <f t="shared" si="18"/>
        <v/>
      </c>
      <c r="M307" s="100" t="str">
        <f t="shared" si="19"/>
        <v/>
      </c>
    </row>
    <row r="308" spans="1:13">
      <c r="A308" s="116" t="str">
        <f t="shared" si="16"/>
        <v/>
      </c>
      <c r="B308" s="42"/>
      <c r="C308" s="43"/>
      <c r="D308" s="105" t="str">
        <f>IF($C308&gt;0,VLOOKUP($C308,'ALN 070824'!$A:$C,2,FALSE),"")</f>
        <v/>
      </c>
      <c r="E308" s="24"/>
      <c r="F308" s="24"/>
      <c r="G308" s="28"/>
      <c r="H308" s="26"/>
      <c r="I308" s="27"/>
      <c r="K308" s="100" t="str">
        <f t="shared" si="17"/>
        <v/>
      </c>
      <c r="L308" s="100" t="str">
        <f t="shared" si="18"/>
        <v/>
      </c>
      <c r="M308" s="100" t="str">
        <f t="shared" si="19"/>
        <v/>
      </c>
    </row>
    <row r="309" spans="1:13">
      <c r="A309" s="116" t="str">
        <f t="shared" si="16"/>
        <v/>
      </c>
      <c r="B309" s="42"/>
      <c r="C309" s="43"/>
      <c r="D309" s="105" t="str">
        <f>IF($C309&gt;0,VLOOKUP($C309,'ALN 070824'!$A:$C,2,FALSE),"")</f>
        <v/>
      </c>
      <c r="E309" s="24"/>
      <c r="F309" s="24"/>
      <c r="G309" s="28"/>
      <c r="H309" s="26"/>
      <c r="I309" s="27"/>
      <c r="K309" s="100" t="str">
        <f t="shared" si="17"/>
        <v/>
      </c>
      <c r="L309" s="100" t="str">
        <f t="shared" si="18"/>
        <v/>
      </c>
      <c r="M309" s="100" t="str">
        <f t="shared" si="19"/>
        <v/>
      </c>
    </row>
    <row r="310" spans="1:13">
      <c r="A310" s="116" t="str">
        <f t="shared" si="16"/>
        <v/>
      </c>
      <c r="B310" s="42"/>
      <c r="C310" s="43"/>
      <c r="D310" s="105" t="str">
        <f>IF($C310&gt;0,VLOOKUP($C310,'ALN 070824'!$A:$C,2,FALSE),"")</f>
        <v/>
      </c>
      <c r="E310" s="24"/>
      <c r="F310" s="24"/>
      <c r="G310" s="28"/>
      <c r="H310" s="26"/>
      <c r="I310" s="27"/>
      <c r="K310" s="100" t="str">
        <f t="shared" si="17"/>
        <v/>
      </c>
      <c r="L310" s="100" t="str">
        <f t="shared" si="18"/>
        <v/>
      </c>
      <c r="M310" s="100" t="str">
        <f t="shared" si="19"/>
        <v/>
      </c>
    </row>
    <row r="311" spans="1:13">
      <c r="A311" s="116" t="str">
        <f t="shared" si="16"/>
        <v/>
      </c>
      <c r="B311" s="42"/>
      <c r="C311" s="43"/>
      <c r="D311" s="105" t="str">
        <f>IF($C311&gt;0,VLOOKUP($C311,'ALN 070824'!$A:$C,2,FALSE),"")</f>
        <v/>
      </c>
      <c r="E311" s="24"/>
      <c r="F311" s="24"/>
      <c r="G311" s="28"/>
      <c r="H311" s="26"/>
      <c r="I311" s="27"/>
      <c r="K311" s="100" t="str">
        <f t="shared" si="17"/>
        <v/>
      </c>
      <c r="L311" s="100" t="str">
        <f t="shared" si="18"/>
        <v/>
      </c>
      <c r="M311" s="100" t="str">
        <f t="shared" si="19"/>
        <v/>
      </c>
    </row>
    <row r="312" spans="1:13">
      <c r="A312" s="116" t="str">
        <f t="shared" si="16"/>
        <v/>
      </c>
      <c r="B312" s="42"/>
      <c r="C312" s="43"/>
      <c r="D312" s="105" t="str">
        <f>IF($C312&gt;0,VLOOKUP($C312,'ALN 070824'!$A:$C,2,FALSE),"")</f>
        <v/>
      </c>
      <c r="E312" s="24"/>
      <c r="F312" s="24"/>
      <c r="G312" s="28"/>
      <c r="H312" s="26"/>
      <c r="I312" s="27"/>
      <c r="K312" s="100" t="str">
        <f t="shared" si="17"/>
        <v/>
      </c>
      <c r="L312" s="100" t="str">
        <f t="shared" si="18"/>
        <v/>
      </c>
      <c r="M312" s="100" t="str">
        <f t="shared" si="19"/>
        <v/>
      </c>
    </row>
    <row r="313" spans="1:13">
      <c r="A313" s="116" t="str">
        <f t="shared" si="16"/>
        <v/>
      </c>
      <c r="B313" s="42"/>
      <c r="C313" s="43"/>
      <c r="D313" s="105" t="str">
        <f>IF($C313&gt;0,VLOOKUP($C313,'ALN 070824'!$A:$C,2,FALSE),"")</f>
        <v/>
      </c>
      <c r="E313" s="24"/>
      <c r="F313" s="24"/>
      <c r="G313" s="28"/>
      <c r="H313" s="26"/>
      <c r="I313" s="27"/>
      <c r="K313" s="100" t="str">
        <f t="shared" si="17"/>
        <v/>
      </c>
      <c r="L313" s="100" t="str">
        <f t="shared" si="18"/>
        <v/>
      </c>
      <c r="M313" s="100" t="str">
        <f t="shared" si="19"/>
        <v/>
      </c>
    </row>
    <row r="314" spans="1:13">
      <c r="A314" s="116" t="str">
        <f t="shared" si="16"/>
        <v/>
      </c>
      <c r="B314" s="42"/>
      <c r="C314" s="43"/>
      <c r="D314" s="105" t="str">
        <f>IF($C314&gt;0,VLOOKUP($C314,'ALN 070824'!$A:$C,2,FALSE),"")</f>
        <v/>
      </c>
      <c r="E314" s="24"/>
      <c r="F314" s="24"/>
      <c r="G314" s="28"/>
      <c r="H314" s="26"/>
      <c r="I314" s="27"/>
      <c r="K314" s="100" t="str">
        <f t="shared" si="17"/>
        <v/>
      </c>
      <c r="L314" s="100" t="str">
        <f t="shared" si="18"/>
        <v/>
      </c>
      <c r="M314" s="100" t="str">
        <f t="shared" si="19"/>
        <v/>
      </c>
    </row>
    <row r="315" spans="1:13">
      <c r="A315" s="116" t="str">
        <f t="shared" si="16"/>
        <v/>
      </c>
      <c r="B315" s="42"/>
      <c r="C315" s="43"/>
      <c r="D315" s="105" t="str">
        <f>IF($C315&gt;0,VLOOKUP($C315,'ALN 070824'!$A:$C,2,FALSE),"")</f>
        <v/>
      </c>
      <c r="E315" s="24"/>
      <c r="F315" s="24"/>
      <c r="G315" s="28"/>
      <c r="H315" s="26"/>
      <c r="I315" s="27"/>
      <c r="K315" s="100" t="str">
        <f t="shared" si="17"/>
        <v/>
      </c>
      <c r="L315" s="100" t="str">
        <f t="shared" si="18"/>
        <v/>
      </c>
      <c r="M315" s="100" t="str">
        <f t="shared" si="19"/>
        <v/>
      </c>
    </row>
    <row r="316" spans="1:13">
      <c r="A316" s="116" t="str">
        <f t="shared" si="16"/>
        <v/>
      </c>
      <c r="B316" s="42"/>
      <c r="C316" s="43"/>
      <c r="D316" s="105" t="str">
        <f>IF($C316&gt;0,VLOOKUP($C316,'ALN 070824'!$A:$C,2,FALSE),"")</f>
        <v/>
      </c>
      <c r="E316" s="24"/>
      <c r="F316" s="24"/>
      <c r="G316" s="28"/>
      <c r="H316" s="26"/>
      <c r="I316" s="27"/>
      <c r="K316" s="100" t="str">
        <f t="shared" si="17"/>
        <v/>
      </c>
      <c r="L316" s="100" t="str">
        <f t="shared" si="18"/>
        <v/>
      </c>
      <c r="M316" s="100" t="str">
        <f t="shared" si="19"/>
        <v/>
      </c>
    </row>
    <row r="317" spans="1:13">
      <c r="A317" s="116" t="str">
        <f t="shared" si="16"/>
        <v/>
      </c>
      <c r="B317" s="42"/>
      <c r="C317" s="43"/>
      <c r="D317" s="105" t="str">
        <f>IF($C317&gt;0,VLOOKUP($C317,'ALN 070824'!$A:$C,2,FALSE),"")</f>
        <v/>
      </c>
      <c r="E317" s="24"/>
      <c r="F317" s="24"/>
      <c r="G317" s="28"/>
      <c r="H317" s="26"/>
      <c r="I317" s="27"/>
      <c r="K317" s="100" t="str">
        <f t="shared" si="17"/>
        <v/>
      </c>
      <c r="L317" s="100" t="str">
        <f t="shared" si="18"/>
        <v/>
      </c>
      <c r="M317" s="100" t="str">
        <f t="shared" si="19"/>
        <v/>
      </c>
    </row>
    <row r="318" spans="1:13">
      <c r="A318" s="116" t="str">
        <f t="shared" si="16"/>
        <v/>
      </c>
      <c r="B318" s="42"/>
      <c r="C318" s="43"/>
      <c r="D318" s="105" t="str">
        <f>IF($C318&gt;0,VLOOKUP($C318,'ALN 070824'!$A:$C,2,FALSE),"")</f>
        <v/>
      </c>
      <c r="E318" s="24"/>
      <c r="F318" s="24"/>
      <c r="G318" s="28"/>
      <c r="H318" s="26"/>
      <c r="I318" s="27"/>
      <c r="K318" s="100" t="str">
        <f t="shared" si="17"/>
        <v/>
      </c>
      <c r="L318" s="100" t="str">
        <f t="shared" si="18"/>
        <v/>
      </c>
      <c r="M318" s="100" t="str">
        <f t="shared" si="19"/>
        <v/>
      </c>
    </row>
    <row r="319" spans="1:13">
      <c r="A319" s="116" t="str">
        <f t="shared" si="16"/>
        <v/>
      </c>
      <c r="B319" s="42"/>
      <c r="C319" s="43"/>
      <c r="D319" s="105" t="str">
        <f>IF($C319&gt;0,VLOOKUP($C319,'ALN 070824'!$A:$C,2,FALSE),"")</f>
        <v/>
      </c>
      <c r="E319" s="24"/>
      <c r="F319" s="24"/>
      <c r="G319" s="28"/>
      <c r="H319" s="26"/>
      <c r="I319" s="27"/>
      <c r="K319" s="100" t="str">
        <f t="shared" si="17"/>
        <v/>
      </c>
      <c r="L319" s="100" t="str">
        <f t="shared" si="18"/>
        <v/>
      </c>
      <c r="M319" s="100" t="str">
        <f t="shared" si="19"/>
        <v/>
      </c>
    </row>
    <row r="320" spans="1:13">
      <c r="A320" s="116" t="str">
        <f t="shared" si="16"/>
        <v/>
      </c>
      <c r="B320" s="42"/>
      <c r="C320" s="43"/>
      <c r="D320" s="105" t="str">
        <f>IF($C320&gt;0,VLOOKUP($C320,'ALN 070824'!$A:$C,2,FALSE),"")</f>
        <v/>
      </c>
      <c r="E320" s="24"/>
      <c r="F320" s="24"/>
      <c r="G320" s="28"/>
      <c r="H320" s="26"/>
      <c r="I320" s="27"/>
      <c r="K320" s="100" t="str">
        <f t="shared" si="17"/>
        <v/>
      </c>
      <c r="L320" s="100" t="str">
        <f t="shared" si="18"/>
        <v/>
      </c>
      <c r="M320" s="100" t="str">
        <f t="shared" si="19"/>
        <v/>
      </c>
    </row>
    <row r="321" spans="1:13">
      <c r="A321" s="116" t="str">
        <f t="shared" si="16"/>
        <v/>
      </c>
      <c r="B321" s="42"/>
      <c r="C321" s="43"/>
      <c r="D321" s="105" t="str">
        <f>IF($C321&gt;0,VLOOKUP($C321,'ALN 070824'!$A:$C,2,FALSE),"")</f>
        <v/>
      </c>
      <c r="E321" s="24"/>
      <c r="F321" s="24"/>
      <c r="G321" s="28"/>
      <c r="H321" s="26"/>
      <c r="I321" s="27"/>
      <c r="K321" s="100" t="str">
        <f t="shared" si="17"/>
        <v/>
      </c>
      <c r="L321" s="100" t="str">
        <f t="shared" si="18"/>
        <v/>
      </c>
      <c r="M321" s="100" t="str">
        <f t="shared" si="19"/>
        <v/>
      </c>
    </row>
    <row r="322" spans="1:13">
      <c r="A322" s="116" t="str">
        <f t="shared" si="16"/>
        <v/>
      </c>
      <c r="B322" s="42"/>
      <c r="C322" s="43"/>
      <c r="D322" s="105" t="str">
        <f>IF($C322&gt;0,VLOOKUP($C322,'ALN 070824'!$A:$C,2,FALSE),"")</f>
        <v/>
      </c>
      <c r="E322" s="24"/>
      <c r="F322" s="24"/>
      <c r="G322" s="28"/>
      <c r="H322" s="26"/>
      <c r="I322" s="27"/>
      <c r="K322" s="100" t="str">
        <f t="shared" si="17"/>
        <v/>
      </c>
      <c r="L322" s="100" t="str">
        <f t="shared" si="18"/>
        <v/>
      </c>
      <c r="M322" s="100" t="str">
        <f t="shared" si="19"/>
        <v/>
      </c>
    </row>
    <row r="323" spans="1:13">
      <c r="A323" s="116" t="str">
        <f t="shared" si="16"/>
        <v/>
      </c>
      <c r="B323" s="42"/>
      <c r="C323" s="43"/>
      <c r="D323" s="105" t="str">
        <f>IF($C323&gt;0,VLOOKUP($C323,'ALN 070824'!$A:$C,2,FALSE),"")</f>
        <v/>
      </c>
      <c r="E323" s="24"/>
      <c r="F323" s="24"/>
      <c r="G323" s="28"/>
      <c r="H323" s="26"/>
      <c r="I323" s="27"/>
      <c r="K323" s="100" t="str">
        <f t="shared" si="17"/>
        <v/>
      </c>
      <c r="L323" s="100" t="str">
        <f t="shared" si="18"/>
        <v/>
      </c>
      <c r="M323" s="100" t="str">
        <f t="shared" si="19"/>
        <v/>
      </c>
    </row>
    <row r="324" spans="1:13">
      <c r="A324" s="116" t="str">
        <f t="shared" si="16"/>
        <v/>
      </c>
      <c r="B324" s="42"/>
      <c r="C324" s="43"/>
      <c r="D324" s="105" t="str">
        <f>IF($C324&gt;0,VLOOKUP($C324,'ALN 070824'!$A:$C,2,FALSE),"")</f>
        <v/>
      </c>
      <c r="E324" s="24"/>
      <c r="F324" s="24"/>
      <c r="G324" s="28"/>
      <c r="H324" s="26"/>
      <c r="I324" s="27"/>
      <c r="K324" s="100" t="str">
        <f t="shared" si="17"/>
        <v/>
      </c>
      <c r="L324" s="100" t="str">
        <f t="shared" si="18"/>
        <v/>
      </c>
      <c r="M324" s="100" t="str">
        <f t="shared" si="19"/>
        <v/>
      </c>
    </row>
    <row r="325" spans="1:13">
      <c r="A325" s="116" t="str">
        <f t="shared" si="16"/>
        <v/>
      </c>
      <c r="B325" s="42"/>
      <c r="C325" s="43"/>
      <c r="D325" s="105" t="str">
        <f>IF($C325&gt;0,VLOOKUP($C325,'ALN 070824'!$A:$C,2,FALSE),"")</f>
        <v/>
      </c>
      <c r="E325" s="24"/>
      <c r="F325" s="24"/>
      <c r="G325" s="28"/>
      <c r="H325" s="26"/>
      <c r="I325" s="27"/>
      <c r="K325" s="100" t="str">
        <f t="shared" si="17"/>
        <v/>
      </c>
      <c r="L325" s="100" t="str">
        <f t="shared" si="18"/>
        <v/>
      </c>
      <c r="M325" s="100" t="str">
        <f t="shared" si="19"/>
        <v/>
      </c>
    </row>
    <row r="326" spans="1:13">
      <c r="A326" s="116" t="str">
        <f t="shared" si="16"/>
        <v/>
      </c>
      <c r="B326" s="42"/>
      <c r="C326" s="43"/>
      <c r="D326" s="105" t="str">
        <f>IF($C326&gt;0,VLOOKUP($C326,'ALN 070824'!$A:$C,2,FALSE),"")</f>
        <v/>
      </c>
      <c r="E326" s="24"/>
      <c r="F326" s="24"/>
      <c r="G326" s="28"/>
      <c r="H326" s="26"/>
      <c r="I326" s="27"/>
      <c r="K326" s="100" t="str">
        <f t="shared" si="17"/>
        <v/>
      </c>
      <c r="L326" s="100" t="str">
        <f t="shared" si="18"/>
        <v/>
      </c>
      <c r="M326" s="100" t="str">
        <f t="shared" si="19"/>
        <v/>
      </c>
    </row>
    <row r="327" spans="1:13">
      <c r="A327" s="116" t="str">
        <f t="shared" si="16"/>
        <v/>
      </c>
      <c r="B327" s="42"/>
      <c r="C327" s="43"/>
      <c r="D327" s="105" t="str">
        <f>IF($C327&gt;0,VLOOKUP($C327,'ALN 070824'!$A:$C,2,FALSE),"")</f>
        <v/>
      </c>
      <c r="E327" s="24"/>
      <c r="F327" s="24"/>
      <c r="G327" s="28"/>
      <c r="H327" s="26"/>
      <c r="I327" s="27"/>
      <c r="K327" s="100" t="str">
        <f t="shared" si="17"/>
        <v/>
      </c>
      <c r="L327" s="100" t="str">
        <f t="shared" si="18"/>
        <v/>
      </c>
      <c r="M327" s="100" t="str">
        <f t="shared" si="19"/>
        <v/>
      </c>
    </row>
    <row r="328" spans="1:13">
      <c r="A328" s="116" t="str">
        <f t="shared" si="16"/>
        <v/>
      </c>
      <c r="B328" s="42"/>
      <c r="C328" s="43"/>
      <c r="D328" s="105" t="str">
        <f>IF($C328&gt;0,VLOOKUP($C328,'ALN 070824'!$A:$C,2,FALSE),"")</f>
        <v/>
      </c>
      <c r="E328" s="24"/>
      <c r="F328" s="24"/>
      <c r="G328" s="28"/>
      <c r="H328" s="26"/>
      <c r="I328" s="27"/>
      <c r="K328" s="100" t="str">
        <f t="shared" si="17"/>
        <v/>
      </c>
      <c r="L328" s="100" t="str">
        <f t="shared" si="18"/>
        <v/>
      </c>
      <c r="M328" s="100" t="str">
        <f t="shared" si="19"/>
        <v/>
      </c>
    </row>
    <row r="329" spans="1:13">
      <c r="A329" s="116" t="str">
        <f t="shared" ref="A329:A392" si="20">IF($B329=0,"",$B$2)</f>
        <v/>
      </c>
      <c r="B329" s="42"/>
      <c r="C329" s="43"/>
      <c r="D329" s="105" t="str">
        <f>IF($C329&gt;0,VLOOKUP($C329,'ALN 070824'!$A:$C,2,FALSE),"")</f>
        <v/>
      </c>
      <c r="E329" s="24"/>
      <c r="F329" s="24"/>
      <c r="G329" s="28"/>
      <c r="H329" s="26"/>
      <c r="I329" s="27"/>
      <c r="K329" s="100" t="str">
        <f t="shared" ref="K329:K392" si="21">IF(OR($C329="84.425",$C329="84.032"),"Please complete the ALN with alpha character.","")</f>
        <v/>
      </c>
      <c r="L329" s="100" t="str">
        <f t="shared" ref="L329:L392" si="22">CONCATENATE($C329,$G329)</f>
        <v/>
      </c>
      <c r="M329" s="100" t="str">
        <f t="shared" ref="M329:M392" si="23">CONCATENATE($B329,$C329,$G329,$H329,$I329)</f>
        <v/>
      </c>
    </row>
    <row r="330" spans="1:13">
      <c r="A330" s="116" t="str">
        <f t="shared" si="20"/>
        <v/>
      </c>
      <c r="B330" s="42"/>
      <c r="C330" s="43"/>
      <c r="D330" s="105" t="str">
        <f>IF($C330&gt;0,VLOOKUP($C330,'ALN 070824'!$A:$C,2,FALSE),"")</f>
        <v/>
      </c>
      <c r="E330" s="24"/>
      <c r="F330" s="24"/>
      <c r="G330" s="28"/>
      <c r="H330" s="26"/>
      <c r="I330" s="27"/>
      <c r="K330" s="100" t="str">
        <f t="shared" si="21"/>
        <v/>
      </c>
      <c r="L330" s="100" t="str">
        <f t="shared" si="22"/>
        <v/>
      </c>
      <c r="M330" s="100" t="str">
        <f t="shared" si="23"/>
        <v/>
      </c>
    </row>
    <row r="331" spans="1:13">
      <c r="A331" s="116" t="str">
        <f t="shared" si="20"/>
        <v/>
      </c>
      <c r="B331" s="42"/>
      <c r="C331" s="43"/>
      <c r="D331" s="105" t="str">
        <f>IF($C331&gt;0,VLOOKUP($C331,'ALN 070824'!$A:$C,2,FALSE),"")</f>
        <v/>
      </c>
      <c r="E331" s="24"/>
      <c r="F331" s="24"/>
      <c r="G331" s="28"/>
      <c r="H331" s="26"/>
      <c r="I331" s="27"/>
      <c r="K331" s="100" t="str">
        <f t="shared" si="21"/>
        <v/>
      </c>
      <c r="L331" s="100" t="str">
        <f t="shared" si="22"/>
        <v/>
      </c>
      <c r="M331" s="100" t="str">
        <f t="shared" si="23"/>
        <v/>
      </c>
    </row>
    <row r="332" spans="1:13">
      <c r="A332" s="116" t="str">
        <f t="shared" si="20"/>
        <v/>
      </c>
      <c r="B332" s="42"/>
      <c r="C332" s="43"/>
      <c r="D332" s="105" t="str">
        <f>IF($C332&gt;0,VLOOKUP($C332,'ALN 070824'!$A:$C,2,FALSE),"")</f>
        <v/>
      </c>
      <c r="E332" s="24"/>
      <c r="F332" s="24"/>
      <c r="G332" s="28"/>
      <c r="H332" s="26"/>
      <c r="I332" s="27"/>
      <c r="K332" s="100" t="str">
        <f t="shared" si="21"/>
        <v/>
      </c>
      <c r="L332" s="100" t="str">
        <f t="shared" si="22"/>
        <v/>
      </c>
      <c r="M332" s="100" t="str">
        <f t="shared" si="23"/>
        <v/>
      </c>
    </row>
    <row r="333" spans="1:13">
      <c r="A333" s="116" t="str">
        <f t="shared" si="20"/>
        <v/>
      </c>
      <c r="B333" s="42"/>
      <c r="C333" s="43"/>
      <c r="D333" s="105" t="str">
        <f>IF($C333&gt;0,VLOOKUP($C333,'ALN 070824'!$A:$C,2,FALSE),"")</f>
        <v/>
      </c>
      <c r="E333" s="24"/>
      <c r="F333" s="24"/>
      <c r="G333" s="28"/>
      <c r="H333" s="26"/>
      <c r="I333" s="27"/>
      <c r="K333" s="100" t="str">
        <f t="shared" si="21"/>
        <v/>
      </c>
      <c r="L333" s="100" t="str">
        <f t="shared" si="22"/>
        <v/>
      </c>
      <c r="M333" s="100" t="str">
        <f t="shared" si="23"/>
        <v/>
      </c>
    </row>
    <row r="334" spans="1:13">
      <c r="A334" s="116" t="str">
        <f t="shared" si="20"/>
        <v/>
      </c>
      <c r="B334" s="42"/>
      <c r="C334" s="43"/>
      <c r="D334" s="105" t="str">
        <f>IF($C334&gt;0,VLOOKUP($C334,'ALN 070824'!$A:$C,2,FALSE),"")</f>
        <v/>
      </c>
      <c r="E334" s="24"/>
      <c r="F334" s="24"/>
      <c r="G334" s="28"/>
      <c r="H334" s="26"/>
      <c r="I334" s="27"/>
      <c r="K334" s="100" t="str">
        <f t="shared" si="21"/>
        <v/>
      </c>
      <c r="L334" s="100" t="str">
        <f t="shared" si="22"/>
        <v/>
      </c>
      <c r="M334" s="100" t="str">
        <f t="shared" si="23"/>
        <v/>
      </c>
    </row>
    <row r="335" spans="1:13">
      <c r="A335" s="116" t="str">
        <f t="shared" si="20"/>
        <v/>
      </c>
      <c r="B335" s="42"/>
      <c r="C335" s="43"/>
      <c r="D335" s="105" t="str">
        <f>IF($C335&gt;0,VLOOKUP($C335,'ALN 070824'!$A:$C,2,FALSE),"")</f>
        <v/>
      </c>
      <c r="E335" s="24"/>
      <c r="F335" s="24"/>
      <c r="G335" s="28"/>
      <c r="H335" s="26"/>
      <c r="I335" s="27"/>
      <c r="K335" s="100" t="str">
        <f t="shared" si="21"/>
        <v/>
      </c>
      <c r="L335" s="100" t="str">
        <f t="shared" si="22"/>
        <v/>
      </c>
      <c r="M335" s="100" t="str">
        <f t="shared" si="23"/>
        <v/>
      </c>
    </row>
    <row r="336" spans="1:13">
      <c r="A336" s="116" t="str">
        <f t="shared" si="20"/>
        <v/>
      </c>
      <c r="B336" s="42"/>
      <c r="C336" s="43"/>
      <c r="D336" s="105" t="str">
        <f>IF($C336&gt;0,VLOOKUP($C336,'ALN 070824'!$A:$C,2,FALSE),"")</f>
        <v/>
      </c>
      <c r="E336" s="24"/>
      <c r="F336" s="24"/>
      <c r="G336" s="28"/>
      <c r="H336" s="26"/>
      <c r="I336" s="27"/>
      <c r="K336" s="100" t="str">
        <f t="shared" si="21"/>
        <v/>
      </c>
      <c r="L336" s="100" t="str">
        <f t="shared" si="22"/>
        <v/>
      </c>
      <c r="M336" s="100" t="str">
        <f t="shared" si="23"/>
        <v/>
      </c>
    </row>
    <row r="337" spans="1:13">
      <c r="A337" s="116" t="str">
        <f t="shared" si="20"/>
        <v/>
      </c>
      <c r="B337" s="42"/>
      <c r="C337" s="43"/>
      <c r="D337" s="105" t="str">
        <f>IF($C337&gt;0,VLOOKUP($C337,'ALN 070824'!$A:$C,2,FALSE),"")</f>
        <v/>
      </c>
      <c r="E337" s="24"/>
      <c r="F337" s="24"/>
      <c r="G337" s="28"/>
      <c r="H337" s="26"/>
      <c r="I337" s="27"/>
      <c r="K337" s="100" t="str">
        <f t="shared" si="21"/>
        <v/>
      </c>
      <c r="L337" s="100" t="str">
        <f t="shared" si="22"/>
        <v/>
      </c>
      <c r="M337" s="100" t="str">
        <f t="shared" si="23"/>
        <v/>
      </c>
    </row>
    <row r="338" spans="1:13">
      <c r="A338" s="116" t="str">
        <f t="shared" si="20"/>
        <v/>
      </c>
      <c r="B338" s="42"/>
      <c r="C338" s="43"/>
      <c r="D338" s="105" t="str">
        <f>IF($C338&gt;0,VLOOKUP($C338,'ALN 070824'!$A:$C,2,FALSE),"")</f>
        <v/>
      </c>
      <c r="E338" s="24"/>
      <c r="F338" s="24"/>
      <c r="G338" s="28"/>
      <c r="H338" s="26"/>
      <c r="I338" s="27"/>
      <c r="K338" s="100" t="str">
        <f t="shared" si="21"/>
        <v/>
      </c>
      <c r="L338" s="100" t="str">
        <f t="shared" si="22"/>
        <v/>
      </c>
      <c r="M338" s="100" t="str">
        <f t="shared" si="23"/>
        <v/>
      </c>
    </row>
    <row r="339" spans="1:13">
      <c r="A339" s="116" t="str">
        <f t="shared" si="20"/>
        <v/>
      </c>
      <c r="B339" s="42"/>
      <c r="C339" s="43"/>
      <c r="D339" s="105" t="str">
        <f>IF($C339&gt;0,VLOOKUP($C339,'ALN 070824'!$A:$C,2,FALSE),"")</f>
        <v/>
      </c>
      <c r="E339" s="24"/>
      <c r="F339" s="24"/>
      <c r="G339" s="28"/>
      <c r="H339" s="26"/>
      <c r="I339" s="27"/>
      <c r="K339" s="100" t="str">
        <f t="shared" si="21"/>
        <v/>
      </c>
      <c r="L339" s="100" t="str">
        <f t="shared" si="22"/>
        <v/>
      </c>
      <c r="M339" s="100" t="str">
        <f t="shared" si="23"/>
        <v/>
      </c>
    </row>
    <row r="340" spans="1:13">
      <c r="A340" s="116" t="str">
        <f t="shared" si="20"/>
        <v/>
      </c>
      <c r="B340" s="42"/>
      <c r="C340" s="43"/>
      <c r="D340" s="105" t="str">
        <f>IF($C340&gt;0,VLOOKUP($C340,'ALN 070824'!$A:$C,2,FALSE),"")</f>
        <v/>
      </c>
      <c r="E340" s="24"/>
      <c r="F340" s="24"/>
      <c r="G340" s="28"/>
      <c r="H340" s="26"/>
      <c r="I340" s="27"/>
      <c r="K340" s="100" t="str">
        <f t="shared" si="21"/>
        <v/>
      </c>
      <c r="L340" s="100" t="str">
        <f t="shared" si="22"/>
        <v/>
      </c>
      <c r="M340" s="100" t="str">
        <f t="shared" si="23"/>
        <v/>
      </c>
    </row>
    <row r="341" spans="1:13">
      <c r="A341" s="116" t="str">
        <f t="shared" si="20"/>
        <v/>
      </c>
      <c r="B341" s="42"/>
      <c r="C341" s="43"/>
      <c r="D341" s="105" t="str">
        <f>IF($C341&gt;0,VLOOKUP($C341,'ALN 070824'!$A:$C,2,FALSE),"")</f>
        <v/>
      </c>
      <c r="E341" s="24"/>
      <c r="F341" s="24"/>
      <c r="G341" s="28"/>
      <c r="H341" s="26"/>
      <c r="I341" s="27"/>
      <c r="K341" s="100" t="str">
        <f t="shared" si="21"/>
        <v/>
      </c>
      <c r="L341" s="100" t="str">
        <f t="shared" si="22"/>
        <v/>
      </c>
      <c r="M341" s="100" t="str">
        <f t="shared" si="23"/>
        <v/>
      </c>
    </row>
    <row r="342" spans="1:13">
      <c r="A342" s="116" t="str">
        <f t="shared" si="20"/>
        <v/>
      </c>
      <c r="B342" s="42"/>
      <c r="C342" s="43"/>
      <c r="D342" s="105" t="str">
        <f>IF($C342&gt;0,VLOOKUP($C342,'ALN 070824'!$A:$C,2,FALSE),"")</f>
        <v/>
      </c>
      <c r="E342" s="24"/>
      <c r="F342" s="24"/>
      <c r="G342" s="28"/>
      <c r="H342" s="26"/>
      <c r="I342" s="27"/>
      <c r="K342" s="100" t="str">
        <f t="shared" si="21"/>
        <v/>
      </c>
      <c r="L342" s="100" t="str">
        <f t="shared" si="22"/>
        <v/>
      </c>
      <c r="M342" s="100" t="str">
        <f t="shared" si="23"/>
        <v/>
      </c>
    </row>
    <row r="343" spans="1:13">
      <c r="A343" s="116" t="str">
        <f t="shared" si="20"/>
        <v/>
      </c>
      <c r="B343" s="42"/>
      <c r="C343" s="43"/>
      <c r="D343" s="105" t="str">
        <f>IF($C343&gt;0,VLOOKUP($C343,'ALN 070824'!$A:$C,2,FALSE),"")</f>
        <v/>
      </c>
      <c r="E343" s="24"/>
      <c r="F343" s="24"/>
      <c r="G343" s="28"/>
      <c r="H343" s="26"/>
      <c r="I343" s="27"/>
      <c r="K343" s="100" t="str">
        <f t="shared" si="21"/>
        <v/>
      </c>
      <c r="L343" s="100" t="str">
        <f t="shared" si="22"/>
        <v/>
      </c>
      <c r="M343" s="100" t="str">
        <f t="shared" si="23"/>
        <v/>
      </c>
    </row>
    <row r="344" spans="1:13">
      <c r="A344" s="116" t="str">
        <f t="shared" si="20"/>
        <v/>
      </c>
      <c r="B344" s="42"/>
      <c r="C344" s="43"/>
      <c r="D344" s="105" t="str">
        <f>IF($C344&gt;0,VLOOKUP($C344,'ALN 070824'!$A:$C,2,FALSE),"")</f>
        <v/>
      </c>
      <c r="E344" s="24"/>
      <c r="F344" s="24"/>
      <c r="G344" s="28"/>
      <c r="H344" s="26"/>
      <c r="I344" s="27"/>
      <c r="K344" s="100" t="str">
        <f t="shared" si="21"/>
        <v/>
      </c>
      <c r="L344" s="100" t="str">
        <f t="shared" si="22"/>
        <v/>
      </c>
      <c r="M344" s="100" t="str">
        <f t="shared" si="23"/>
        <v/>
      </c>
    </row>
    <row r="345" spans="1:13">
      <c r="A345" s="116" t="str">
        <f t="shared" si="20"/>
        <v/>
      </c>
      <c r="B345" s="42"/>
      <c r="C345" s="43"/>
      <c r="D345" s="105" t="str">
        <f>IF($C345&gt;0,VLOOKUP($C345,'ALN 070824'!$A:$C,2,FALSE),"")</f>
        <v/>
      </c>
      <c r="E345" s="24"/>
      <c r="F345" s="24"/>
      <c r="G345" s="28"/>
      <c r="H345" s="26"/>
      <c r="I345" s="27"/>
      <c r="K345" s="100" t="str">
        <f t="shared" si="21"/>
        <v/>
      </c>
      <c r="L345" s="100" t="str">
        <f t="shared" si="22"/>
        <v/>
      </c>
      <c r="M345" s="100" t="str">
        <f t="shared" si="23"/>
        <v/>
      </c>
    </row>
    <row r="346" spans="1:13">
      <c r="A346" s="116" t="str">
        <f t="shared" si="20"/>
        <v/>
      </c>
      <c r="B346" s="42"/>
      <c r="C346" s="43"/>
      <c r="D346" s="105" t="str">
        <f>IF($C346&gt;0,VLOOKUP($C346,'ALN 070824'!$A:$C,2,FALSE),"")</f>
        <v/>
      </c>
      <c r="E346" s="24"/>
      <c r="F346" s="24"/>
      <c r="G346" s="28"/>
      <c r="H346" s="26"/>
      <c r="I346" s="27"/>
      <c r="K346" s="100" t="str">
        <f t="shared" si="21"/>
        <v/>
      </c>
      <c r="L346" s="100" t="str">
        <f t="shared" si="22"/>
        <v/>
      </c>
      <c r="M346" s="100" t="str">
        <f t="shared" si="23"/>
        <v/>
      </c>
    </row>
    <row r="347" spans="1:13">
      <c r="A347" s="116" t="str">
        <f t="shared" si="20"/>
        <v/>
      </c>
      <c r="B347" s="42"/>
      <c r="C347" s="43"/>
      <c r="D347" s="105" t="str">
        <f>IF($C347&gt;0,VLOOKUP($C347,'ALN 070824'!$A:$C,2,FALSE),"")</f>
        <v/>
      </c>
      <c r="E347" s="24"/>
      <c r="F347" s="24"/>
      <c r="G347" s="28"/>
      <c r="H347" s="26"/>
      <c r="I347" s="27"/>
      <c r="K347" s="100" t="str">
        <f t="shared" si="21"/>
        <v/>
      </c>
      <c r="L347" s="100" t="str">
        <f t="shared" si="22"/>
        <v/>
      </c>
      <c r="M347" s="100" t="str">
        <f t="shared" si="23"/>
        <v/>
      </c>
    </row>
    <row r="348" spans="1:13">
      <c r="A348" s="116" t="str">
        <f t="shared" si="20"/>
        <v/>
      </c>
      <c r="B348" s="42"/>
      <c r="C348" s="43"/>
      <c r="D348" s="105" t="str">
        <f>IF($C348&gt;0,VLOOKUP($C348,'ALN 070824'!$A:$C,2,FALSE),"")</f>
        <v/>
      </c>
      <c r="E348" s="24"/>
      <c r="F348" s="24"/>
      <c r="G348" s="28"/>
      <c r="H348" s="26"/>
      <c r="I348" s="27"/>
      <c r="K348" s="100" t="str">
        <f t="shared" si="21"/>
        <v/>
      </c>
      <c r="L348" s="100" t="str">
        <f t="shared" si="22"/>
        <v/>
      </c>
      <c r="M348" s="100" t="str">
        <f t="shared" si="23"/>
        <v/>
      </c>
    </row>
    <row r="349" spans="1:13">
      <c r="A349" s="116" t="str">
        <f t="shared" si="20"/>
        <v/>
      </c>
      <c r="B349" s="42"/>
      <c r="C349" s="43"/>
      <c r="D349" s="105" t="str">
        <f>IF($C349&gt;0,VLOOKUP($C349,'ALN 070824'!$A:$C,2,FALSE),"")</f>
        <v/>
      </c>
      <c r="E349" s="24"/>
      <c r="F349" s="24"/>
      <c r="G349" s="28"/>
      <c r="H349" s="26"/>
      <c r="I349" s="27"/>
      <c r="K349" s="100" t="str">
        <f t="shared" si="21"/>
        <v/>
      </c>
      <c r="L349" s="100" t="str">
        <f t="shared" si="22"/>
        <v/>
      </c>
      <c r="M349" s="100" t="str">
        <f t="shared" si="23"/>
        <v/>
      </c>
    </row>
    <row r="350" spans="1:13">
      <c r="A350" s="116" t="str">
        <f t="shared" si="20"/>
        <v/>
      </c>
      <c r="B350" s="42"/>
      <c r="C350" s="43"/>
      <c r="D350" s="105" t="str">
        <f>IF($C350&gt;0,VLOOKUP($C350,'ALN 070824'!$A:$C,2,FALSE),"")</f>
        <v/>
      </c>
      <c r="E350" s="24"/>
      <c r="F350" s="24"/>
      <c r="G350" s="28"/>
      <c r="H350" s="26"/>
      <c r="I350" s="27"/>
      <c r="K350" s="100" t="str">
        <f t="shared" si="21"/>
        <v/>
      </c>
      <c r="L350" s="100" t="str">
        <f t="shared" si="22"/>
        <v/>
      </c>
      <c r="M350" s="100" t="str">
        <f t="shared" si="23"/>
        <v/>
      </c>
    </row>
    <row r="351" spans="1:13">
      <c r="A351" s="116" t="str">
        <f t="shared" si="20"/>
        <v/>
      </c>
      <c r="B351" s="42"/>
      <c r="C351" s="43"/>
      <c r="D351" s="105" t="str">
        <f>IF($C351&gt;0,VLOOKUP($C351,'ALN 070824'!$A:$C,2,FALSE),"")</f>
        <v/>
      </c>
      <c r="E351" s="24"/>
      <c r="F351" s="24"/>
      <c r="G351" s="28"/>
      <c r="H351" s="26"/>
      <c r="I351" s="27"/>
      <c r="K351" s="100" t="str">
        <f t="shared" si="21"/>
        <v/>
      </c>
      <c r="L351" s="100" t="str">
        <f t="shared" si="22"/>
        <v/>
      </c>
      <c r="M351" s="100" t="str">
        <f t="shared" si="23"/>
        <v/>
      </c>
    </row>
    <row r="352" spans="1:13">
      <c r="A352" s="116" t="str">
        <f t="shared" si="20"/>
        <v/>
      </c>
      <c r="B352" s="42"/>
      <c r="C352" s="43"/>
      <c r="D352" s="105" t="str">
        <f>IF($C352&gt;0,VLOOKUP($C352,'ALN 070824'!$A:$C,2,FALSE),"")</f>
        <v/>
      </c>
      <c r="E352" s="24"/>
      <c r="F352" s="24"/>
      <c r="G352" s="28"/>
      <c r="H352" s="26"/>
      <c r="I352" s="27"/>
      <c r="K352" s="100" t="str">
        <f t="shared" si="21"/>
        <v/>
      </c>
      <c r="L352" s="100" t="str">
        <f t="shared" si="22"/>
        <v/>
      </c>
      <c r="M352" s="100" t="str">
        <f t="shared" si="23"/>
        <v/>
      </c>
    </row>
    <row r="353" spans="1:13">
      <c r="A353" s="116" t="str">
        <f t="shared" si="20"/>
        <v/>
      </c>
      <c r="B353" s="42"/>
      <c r="C353" s="43"/>
      <c r="D353" s="105" t="str">
        <f>IF($C353&gt;0,VLOOKUP($C353,'ALN 070824'!$A:$C,2,FALSE),"")</f>
        <v/>
      </c>
      <c r="E353" s="24"/>
      <c r="F353" s="24"/>
      <c r="G353" s="28"/>
      <c r="H353" s="26"/>
      <c r="I353" s="27"/>
      <c r="K353" s="100" t="str">
        <f t="shared" si="21"/>
        <v/>
      </c>
      <c r="L353" s="100" t="str">
        <f t="shared" si="22"/>
        <v/>
      </c>
      <c r="M353" s="100" t="str">
        <f t="shared" si="23"/>
        <v/>
      </c>
    </row>
    <row r="354" spans="1:13">
      <c r="A354" s="116" t="str">
        <f t="shared" si="20"/>
        <v/>
      </c>
      <c r="B354" s="42"/>
      <c r="C354" s="43"/>
      <c r="D354" s="105" t="str">
        <f>IF($C354&gt;0,VLOOKUP($C354,'ALN 070824'!$A:$C,2,FALSE),"")</f>
        <v/>
      </c>
      <c r="E354" s="24"/>
      <c r="F354" s="24"/>
      <c r="G354" s="28"/>
      <c r="H354" s="26"/>
      <c r="I354" s="27"/>
      <c r="K354" s="100" t="str">
        <f t="shared" si="21"/>
        <v/>
      </c>
      <c r="L354" s="100" t="str">
        <f t="shared" si="22"/>
        <v/>
      </c>
      <c r="M354" s="100" t="str">
        <f t="shared" si="23"/>
        <v/>
      </c>
    </row>
    <row r="355" spans="1:13">
      <c r="A355" s="116" t="str">
        <f t="shared" si="20"/>
        <v/>
      </c>
      <c r="B355" s="42"/>
      <c r="C355" s="43"/>
      <c r="D355" s="105" t="str">
        <f>IF($C355&gt;0,VLOOKUP($C355,'ALN 070824'!$A:$C,2,FALSE),"")</f>
        <v/>
      </c>
      <c r="E355" s="24"/>
      <c r="F355" s="24"/>
      <c r="G355" s="28"/>
      <c r="H355" s="26"/>
      <c r="I355" s="27"/>
      <c r="K355" s="100" t="str">
        <f t="shared" si="21"/>
        <v/>
      </c>
      <c r="L355" s="100" t="str">
        <f t="shared" si="22"/>
        <v/>
      </c>
      <c r="M355" s="100" t="str">
        <f t="shared" si="23"/>
        <v/>
      </c>
    </row>
    <row r="356" spans="1:13">
      <c r="A356" s="116" t="str">
        <f t="shared" si="20"/>
        <v/>
      </c>
      <c r="B356" s="42"/>
      <c r="C356" s="43"/>
      <c r="D356" s="105" t="str">
        <f>IF($C356&gt;0,VLOOKUP($C356,'ALN 070824'!$A:$C,2,FALSE),"")</f>
        <v/>
      </c>
      <c r="E356" s="24"/>
      <c r="F356" s="24"/>
      <c r="G356" s="28"/>
      <c r="H356" s="26"/>
      <c r="I356" s="27"/>
      <c r="K356" s="100" t="str">
        <f t="shared" si="21"/>
        <v/>
      </c>
      <c r="L356" s="100" t="str">
        <f t="shared" si="22"/>
        <v/>
      </c>
      <c r="M356" s="100" t="str">
        <f t="shared" si="23"/>
        <v/>
      </c>
    </row>
    <row r="357" spans="1:13">
      <c r="A357" s="116" t="str">
        <f t="shared" si="20"/>
        <v/>
      </c>
      <c r="B357" s="42"/>
      <c r="C357" s="43"/>
      <c r="D357" s="105" t="str">
        <f>IF($C357&gt;0,VLOOKUP($C357,'ALN 070824'!$A:$C,2,FALSE),"")</f>
        <v/>
      </c>
      <c r="E357" s="24"/>
      <c r="F357" s="24"/>
      <c r="G357" s="28"/>
      <c r="H357" s="26"/>
      <c r="I357" s="27"/>
      <c r="K357" s="100" t="str">
        <f t="shared" si="21"/>
        <v/>
      </c>
      <c r="L357" s="100" t="str">
        <f t="shared" si="22"/>
        <v/>
      </c>
      <c r="M357" s="100" t="str">
        <f t="shared" si="23"/>
        <v/>
      </c>
    </row>
    <row r="358" spans="1:13">
      <c r="A358" s="116" t="str">
        <f t="shared" si="20"/>
        <v/>
      </c>
      <c r="B358" s="42"/>
      <c r="C358" s="43"/>
      <c r="D358" s="105" t="str">
        <f>IF($C358&gt;0,VLOOKUP($C358,'ALN 070824'!$A:$C,2,FALSE),"")</f>
        <v/>
      </c>
      <c r="E358" s="24"/>
      <c r="F358" s="24"/>
      <c r="G358" s="28"/>
      <c r="H358" s="26"/>
      <c r="I358" s="27"/>
      <c r="K358" s="100" t="str">
        <f t="shared" si="21"/>
        <v/>
      </c>
      <c r="L358" s="100" t="str">
        <f t="shared" si="22"/>
        <v/>
      </c>
      <c r="M358" s="100" t="str">
        <f t="shared" si="23"/>
        <v/>
      </c>
    </row>
    <row r="359" spans="1:13">
      <c r="A359" s="116" t="str">
        <f t="shared" si="20"/>
        <v/>
      </c>
      <c r="B359" s="42"/>
      <c r="C359" s="43"/>
      <c r="D359" s="105" t="str">
        <f>IF($C359&gt;0,VLOOKUP($C359,'ALN 070824'!$A:$C,2,FALSE),"")</f>
        <v/>
      </c>
      <c r="E359" s="24"/>
      <c r="F359" s="24"/>
      <c r="G359" s="28"/>
      <c r="H359" s="26"/>
      <c r="I359" s="27"/>
      <c r="K359" s="100" t="str">
        <f t="shared" si="21"/>
        <v/>
      </c>
      <c r="L359" s="100" t="str">
        <f t="shared" si="22"/>
        <v/>
      </c>
      <c r="M359" s="100" t="str">
        <f t="shared" si="23"/>
        <v/>
      </c>
    </row>
    <row r="360" spans="1:13">
      <c r="A360" s="116" t="str">
        <f t="shared" si="20"/>
        <v/>
      </c>
      <c r="B360" s="42"/>
      <c r="C360" s="43"/>
      <c r="D360" s="105" t="str">
        <f>IF($C360&gt;0,VLOOKUP($C360,'ALN 070824'!$A:$C,2,FALSE),"")</f>
        <v/>
      </c>
      <c r="E360" s="24"/>
      <c r="F360" s="24"/>
      <c r="G360" s="28"/>
      <c r="H360" s="26"/>
      <c r="I360" s="27"/>
      <c r="K360" s="100" t="str">
        <f t="shared" si="21"/>
        <v/>
      </c>
      <c r="L360" s="100" t="str">
        <f t="shared" si="22"/>
        <v/>
      </c>
      <c r="M360" s="100" t="str">
        <f t="shared" si="23"/>
        <v/>
      </c>
    </row>
    <row r="361" spans="1:13">
      <c r="A361" s="116" t="str">
        <f t="shared" si="20"/>
        <v/>
      </c>
      <c r="B361" s="42"/>
      <c r="C361" s="43"/>
      <c r="D361" s="105" t="str">
        <f>IF($C361&gt;0,VLOOKUP($C361,'ALN 070824'!$A:$C,2,FALSE),"")</f>
        <v/>
      </c>
      <c r="E361" s="24"/>
      <c r="F361" s="24"/>
      <c r="G361" s="28"/>
      <c r="H361" s="26"/>
      <c r="I361" s="27"/>
      <c r="K361" s="100" t="str">
        <f t="shared" si="21"/>
        <v/>
      </c>
      <c r="L361" s="100" t="str">
        <f t="shared" si="22"/>
        <v/>
      </c>
      <c r="M361" s="100" t="str">
        <f t="shared" si="23"/>
        <v/>
      </c>
    </row>
    <row r="362" spans="1:13">
      <c r="A362" s="116" t="str">
        <f t="shared" si="20"/>
        <v/>
      </c>
      <c r="B362" s="42"/>
      <c r="C362" s="43"/>
      <c r="D362" s="105" t="str">
        <f>IF($C362&gt;0,VLOOKUP($C362,'ALN 070824'!$A:$C,2,FALSE),"")</f>
        <v/>
      </c>
      <c r="E362" s="24"/>
      <c r="F362" s="24"/>
      <c r="G362" s="28"/>
      <c r="H362" s="26"/>
      <c r="I362" s="27"/>
      <c r="K362" s="100" t="str">
        <f t="shared" si="21"/>
        <v/>
      </c>
      <c r="L362" s="100" t="str">
        <f t="shared" si="22"/>
        <v/>
      </c>
      <c r="M362" s="100" t="str">
        <f t="shared" si="23"/>
        <v/>
      </c>
    </row>
    <row r="363" spans="1:13">
      <c r="A363" s="116" t="str">
        <f t="shared" si="20"/>
        <v/>
      </c>
      <c r="B363" s="42"/>
      <c r="C363" s="43"/>
      <c r="D363" s="105" t="str">
        <f>IF($C363&gt;0,VLOOKUP($C363,'ALN 070824'!$A:$C,2,FALSE),"")</f>
        <v/>
      </c>
      <c r="E363" s="24"/>
      <c r="F363" s="24"/>
      <c r="G363" s="28"/>
      <c r="H363" s="26"/>
      <c r="I363" s="27"/>
      <c r="K363" s="100" t="str">
        <f t="shared" si="21"/>
        <v/>
      </c>
      <c r="L363" s="100" t="str">
        <f t="shared" si="22"/>
        <v/>
      </c>
      <c r="M363" s="100" t="str">
        <f t="shared" si="23"/>
        <v/>
      </c>
    </row>
    <row r="364" spans="1:13">
      <c r="A364" s="116" t="str">
        <f t="shared" si="20"/>
        <v/>
      </c>
      <c r="B364" s="42"/>
      <c r="C364" s="43"/>
      <c r="D364" s="105" t="str">
        <f>IF($C364&gt;0,VLOOKUP($C364,'ALN 070824'!$A:$C,2,FALSE),"")</f>
        <v/>
      </c>
      <c r="E364" s="24"/>
      <c r="F364" s="24"/>
      <c r="G364" s="28"/>
      <c r="H364" s="26"/>
      <c r="I364" s="27"/>
      <c r="K364" s="100" t="str">
        <f t="shared" si="21"/>
        <v/>
      </c>
      <c r="L364" s="100" t="str">
        <f t="shared" si="22"/>
        <v/>
      </c>
      <c r="M364" s="100" t="str">
        <f t="shared" si="23"/>
        <v/>
      </c>
    </row>
    <row r="365" spans="1:13">
      <c r="A365" s="116" t="str">
        <f t="shared" si="20"/>
        <v/>
      </c>
      <c r="B365" s="42"/>
      <c r="C365" s="43"/>
      <c r="D365" s="105" t="str">
        <f>IF($C365&gt;0,VLOOKUP($C365,'ALN 070824'!$A:$C,2,FALSE),"")</f>
        <v/>
      </c>
      <c r="E365" s="24"/>
      <c r="F365" s="24"/>
      <c r="G365" s="28"/>
      <c r="H365" s="26"/>
      <c r="I365" s="27"/>
      <c r="K365" s="100" t="str">
        <f t="shared" si="21"/>
        <v/>
      </c>
      <c r="L365" s="100" t="str">
        <f t="shared" si="22"/>
        <v/>
      </c>
      <c r="M365" s="100" t="str">
        <f t="shared" si="23"/>
        <v/>
      </c>
    </row>
    <row r="366" spans="1:13">
      <c r="A366" s="116" t="str">
        <f t="shared" si="20"/>
        <v/>
      </c>
      <c r="B366" s="42"/>
      <c r="C366" s="43"/>
      <c r="D366" s="105" t="str">
        <f>IF($C366&gt;0,VLOOKUP($C366,'ALN 070824'!$A:$C,2,FALSE),"")</f>
        <v/>
      </c>
      <c r="E366" s="24"/>
      <c r="F366" s="24"/>
      <c r="G366" s="28"/>
      <c r="H366" s="26"/>
      <c r="I366" s="27"/>
      <c r="K366" s="100" t="str">
        <f t="shared" si="21"/>
        <v/>
      </c>
      <c r="L366" s="100" t="str">
        <f t="shared" si="22"/>
        <v/>
      </c>
      <c r="M366" s="100" t="str">
        <f t="shared" si="23"/>
        <v/>
      </c>
    </row>
    <row r="367" spans="1:13">
      <c r="A367" s="116" t="str">
        <f t="shared" si="20"/>
        <v/>
      </c>
      <c r="B367" s="42"/>
      <c r="C367" s="43"/>
      <c r="D367" s="105" t="str">
        <f>IF($C367&gt;0,VLOOKUP($C367,'ALN 070824'!$A:$C,2,FALSE),"")</f>
        <v/>
      </c>
      <c r="E367" s="24"/>
      <c r="F367" s="24"/>
      <c r="G367" s="28"/>
      <c r="H367" s="26"/>
      <c r="I367" s="27"/>
      <c r="K367" s="100" t="str">
        <f t="shared" si="21"/>
        <v/>
      </c>
      <c r="L367" s="100" t="str">
        <f t="shared" si="22"/>
        <v/>
      </c>
      <c r="M367" s="100" t="str">
        <f t="shared" si="23"/>
        <v/>
      </c>
    </row>
    <row r="368" spans="1:13">
      <c r="A368" s="116" t="str">
        <f t="shared" si="20"/>
        <v/>
      </c>
      <c r="B368" s="42"/>
      <c r="C368" s="43"/>
      <c r="D368" s="105" t="str">
        <f>IF($C368&gt;0,VLOOKUP($C368,'ALN 070824'!$A:$C,2,FALSE),"")</f>
        <v/>
      </c>
      <c r="E368" s="24"/>
      <c r="F368" s="24"/>
      <c r="G368" s="28"/>
      <c r="H368" s="26"/>
      <c r="I368" s="27"/>
      <c r="K368" s="100" t="str">
        <f t="shared" si="21"/>
        <v/>
      </c>
      <c r="L368" s="100" t="str">
        <f t="shared" si="22"/>
        <v/>
      </c>
      <c r="M368" s="100" t="str">
        <f t="shared" si="23"/>
        <v/>
      </c>
    </row>
    <row r="369" spans="1:13">
      <c r="A369" s="116" t="str">
        <f t="shared" si="20"/>
        <v/>
      </c>
      <c r="B369" s="42"/>
      <c r="C369" s="43"/>
      <c r="D369" s="105" t="str">
        <f>IF($C369&gt;0,VLOOKUP($C369,'ALN 070824'!$A:$C,2,FALSE),"")</f>
        <v/>
      </c>
      <c r="E369" s="24"/>
      <c r="F369" s="24"/>
      <c r="G369" s="28"/>
      <c r="H369" s="26"/>
      <c r="I369" s="27"/>
      <c r="K369" s="100" t="str">
        <f t="shared" si="21"/>
        <v/>
      </c>
      <c r="L369" s="100" t="str">
        <f t="shared" si="22"/>
        <v/>
      </c>
      <c r="M369" s="100" t="str">
        <f t="shared" si="23"/>
        <v/>
      </c>
    </row>
    <row r="370" spans="1:13">
      <c r="A370" s="116" t="str">
        <f t="shared" si="20"/>
        <v/>
      </c>
      <c r="B370" s="42"/>
      <c r="C370" s="43"/>
      <c r="D370" s="105" t="str">
        <f>IF($C370&gt;0,VLOOKUP($C370,'ALN 070824'!$A:$C,2,FALSE),"")</f>
        <v/>
      </c>
      <c r="E370" s="24"/>
      <c r="F370" s="24"/>
      <c r="G370" s="28"/>
      <c r="H370" s="26"/>
      <c r="I370" s="27"/>
      <c r="K370" s="100" t="str">
        <f t="shared" si="21"/>
        <v/>
      </c>
      <c r="L370" s="100" t="str">
        <f t="shared" si="22"/>
        <v/>
      </c>
      <c r="M370" s="100" t="str">
        <f t="shared" si="23"/>
        <v/>
      </c>
    </row>
    <row r="371" spans="1:13">
      <c r="A371" s="116" t="str">
        <f t="shared" si="20"/>
        <v/>
      </c>
      <c r="B371" s="42"/>
      <c r="C371" s="43"/>
      <c r="D371" s="105" t="str">
        <f>IF($C371&gt;0,VLOOKUP($C371,'ALN 070824'!$A:$C,2,FALSE),"")</f>
        <v/>
      </c>
      <c r="E371" s="24"/>
      <c r="F371" s="24"/>
      <c r="G371" s="28"/>
      <c r="H371" s="26"/>
      <c r="I371" s="27"/>
      <c r="K371" s="100" t="str">
        <f t="shared" si="21"/>
        <v/>
      </c>
      <c r="L371" s="100" t="str">
        <f t="shared" si="22"/>
        <v/>
      </c>
      <c r="M371" s="100" t="str">
        <f t="shared" si="23"/>
        <v/>
      </c>
    </row>
    <row r="372" spans="1:13">
      <c r="A372" s="116" t="str">
        <f t="shared" si="20"/>
        <v/>
      </c>
      <c r="B372" s="42"/>
      <c r="C372" s="43"/>
      <c r="D372" s="105" t="str">
        <f>IF($C372&gt;0,VLOOKUP($C372,'ALN 070824'!$A:$C,2,FALSE),"")</f>
        <v/>
      </c>
      <c r="E372" s="24"/>
      <c r="F372" s="24"/>
      <c r="G372" s="28"/>
      <c r="H372" s="26"/>
      <c r="I372" s="27"/>
      <c r="K372" s="100" t="str">
        <f t="shared" si="21"/>
        <v/>
      </c>
      <c r="L372" s="100" t="str">
        <f t="shared" si="22"/>
        <v/>
      </c>
      <c r="M372" s="100" t="str">
        <f t="shared" si="23"/>
        <v/>
      </c>
    </row>
    <row r="373" spans="1:13">
      <c r="A373" s="116" t="str">
        <f t="shared" si="20"/>
        <v/>
      </c>
      <c r="B373" s="42"/>
      <c r="C373" s="43"/>
      <c r="D373" s="105" t="str">
        <f>IF($C373&gt;0,VLOOKUP($C373,'ALN 070824'!$A:$C,2,FALSE),"")</f>
        <v/>
      </c>
      <c r="E373" s="24"/>
      <c r="F373" s="24"/>
      <c r="G373" s="28"/>
      <c r="H373" s="26"/>
      <c r="I373" s="27"/>
      <c r="K373" s="100" t="str">
        <f t="shared" si="21"/>
        <v/>
      </c>
      <c r="L373" s="100" t="str">
        <f t="shared" si="22"/>
        <v/>
      </c>
      <c r="M373" s="100" t="str">
        <f t="shared" si="23"/>
        <v/>
      </c>
    </row>
    <row r="374" spans="1:13">
      <c r="A374" s="116" t="str">
        <f t="shared" si="20"/>
        <v/>
      </c>
      <c r="B374" s="42"/>
      <c r="C374" s="43"/>
      <c r="D374" s="105" t="str">
        <f>IF($C374&gt;0,VLOOKUP($C374,'ALN 070824'!$A:$C,2,FALSE),"")</f>
        <v/>
      </c>
      <c r="E374" s="24"/>
      <c r="F374" s="24"/>
      <c r="G374" s="28"/>
      <c r="H374" s="26"/>
      <c r="I374" s="27"/>
      <c r="K374" s="100" t="str">
        <f t="shared" si="21"/>
        <v/>
      </c>
      <c r="L374" s="100" t="str">
        <f t="shared" si="22"/>
        <v/>
      </c>
      <c r="M374" s="100" t="str">
        <f t="shared" si="23"/>
        <v/>
      </c>
    </row>
    <row r="375" spans="1:13">
      <c r="A375" s="116" t="str">
        <f t="shared" si="20"/>
        <v/>
      </c>
      <c r="B375" s="42"/>
      <c r="C375" s="43"/>
      <c r="D375" s="105" t="str">
        <f>IF($C375&gt;0,VLOOKUP($C375,'ALN 070824'!$A:$C,2,FALSE),"")</f>
        <v/>
      </c>
      <c r="E375" s="24"/>
      <c r="F375" s="24"/>
      <c r="G375" s="28"/>
      <c r="H375" s="26"/>
      <c r="I375" s="27"/>
      <c r="K375" s="100" t="str">
        <f t="shared" si="21"/>
        <v/>
      </c>
      <c r="L375" s="100" t="str">
        <f t="shared" si="22"/>
        <v/>
      </c>
      <c r="M375" s="100" t="str">
        <f t="shared" si="23"/>
        <v/>
      </c>
    </row>
    <row r="376" spans="1:13">
      <c r="A376" s="116" t="str">
        <f t="shared" si="20"/>
        <v/>
      </c>
      <c r="B376" s="42"/>
      <c r="C376" s="43"/>
      <c r="D376" s="105" t="str">
        <f>IF($C376&gt;0,VLOOKUP($C376,'ALN 070824'!$A:$C,2,FALSE),"")</f>
        <v/>
      </c>
      <c r="E376" s="24"/>
      <c r="F376" s="24"/>
      <c r="G376" s="28"/>
      <c r="H376" s="26"/>
      <c r="I376" s="27"/>
      <c r="K376" s="100" t="str">
        <f t="shared" si="21"/>
        <v/>
      </c>
      <c r="L376" s="100" t="str">
        <f t="shared" si="22"/>
        <v/>
      </c>
      <c r="M376" s="100" t="str">
        <f t="shared" si="23"/>
        <v/>
      </c>
    </row>
    <row r="377" spans="1:13">
      <c r="A377" s="116" t="str">
        <f t="shared" si="20"/>
        <v/>
      </c>
      <c r="B377" s="42"/>
      <c r="C377" s="43"/>
      <c r="D377" s="105" t="str">
        <f>IF($C377&gt;0,VLOOKUP($C377,'ALN 070824'!$A:$C,2,FALSE),"")</f>
        <v/>
      </c>
      <c r="E377" s="24"/>
      <c r="F377" s="24"/>
      <c r="G377" s="28"/>
      <c r="H377" s="26"/>
      <c r="I377" s="27"/>
      <c r="K377" s="100" t="str">
        <f t="shared" si="21"/>
        <v/>
      </c>
      <c r="L377" s="100" t="str">
        <f t="shared" si="22"/>
        <v/>
      </c>
      <c r="M377" s="100" t="str">
        <f t="shared" si="23"/>
        <v/>
      </c>
    </row>
    <row r="378" spans="1:13">
      <c r="A378" s="116" t="str">
        <f t="shared" si="20"/>
        <v/>
      </c>
      <c r="B378" s="42"/>
      <c r="C378" s="43"/>
      <c r="D378" s="105" t="str">
        <f>IF($C378&gt;0,VLOOKUP($C378,'ALN 070824'!$A:$C,2,FALSE),"")</f>
        <v/>
      </c>
      <c r="E378" s="24"/>
      <c r="F378" s="24"/>
      <c r="G378" s="28"/>
      <c r="H378" s="26"/>
      <c r="I378" s="27"/>
      <c r="K378" s="100" t="str">
        <f t="shared" si="21"/>
        <v/>
      </c>
      <c r="L378" s="100" t="str">
        <f t="shared" si="22"/>
        <v/>
      </c>
      <c r="M378" s="100" t="str">
        <f t="shared" si="23"/>
        <v/>
      </c>
    </row>
    <row r="379" spans="1:13">
      <c r="A379" s="116" t="str">
        <f t="shared" si="20"/>
        <v/>
      </c>
      <c r="B379" s="42"/>
      <c r="C379" s="43"/>
      <c r="D379" s="105" t="str">
        <f>IF($C379&gt;0,VLOOKUP($C379,'ALN 070824'!$A:$C,2,FALSE),"")</f>
        <v/>
      </c>
      <c r="E379" s="24"/>
      <c r="F379" s="24"/>
      <c r="G379" s="28"/>
      <c r="H379" s="26"/>
      <c r="I379" s="27"/>
      <c r="K379" s="100" t="str">
        <f t="shared" si="21"/>
        <v/>
      </c>
      <c r="L379" s="100" t="str">
        <f t="shared" si="22"/>
        <v/>
      </c>
      <c r="M379" s="100" t="str">
        <f t="shared" si="23"/>
        <v/>
      </c>
    </row>
    <row r="380" spans="1:13">
      <c r="A380" s="116" t="str">
        <f t="shared" si="20"/>
        <v/>
      </c>
      <c r="B380" s="42"/>
      <c r="C380" s="43"/>
      <c r="D380" s="105" t="str">
        <f>IF($C380&gt;0,VLOOKUP($C380,'ALN 070824'!$A:$C,2,FALSE),"")</f>
        <v/>
      </c>
      <c r="E380" s="24"/>
      <c r="F380" s="24"/>
      <c r="G380" s="28"/>
      <c r="H380" s="26"/>
      <c r="I380" s="27"/>
      <c r="K380" s="100" t="str">
        <f t="shared" si="21"/>
        <v/>
      </c>
      <c r="L380" s="100" t="str">
        <f t="shared" si="22"/>
        <v/>
      </c>
      <c r="M380" s="100" t="str">
        <f t="shared" si="23"/>
        <v/>
      </c>
    </row>
    <row r="381" spans="1:13">
      <c r="A381" s="116" t="str">
        <f t="shared" si="20"/>
        <v/>
      </c>
      <c r="B381" s="42"/>
      <c r="C381" s="43"/>
      <c r="D381" s="105" t="str">
        <f>IF($C381&gt;0,VLOOKUP($C381,'ALN 070824'!$A:$C,2,FALSE),"")</f>
        <v/>
      </c>
      <c r="E381" s="24"/>
      <c r="F381" s="24"/>
      <c r="G381" s="28"/>
      <c r="H381" s="26"/>
      <c r="I381" s="27"/>
      <c r="K381" s="100" t="str">
        <f t="shared" si="21"/>
        <v/>
      </c>
      <c r="L381" s="100" t="str">
        <f t="shared" si="22"/>
        <v/>
      </c>
      <c r="M381" s="100" t="str">
        <f t="shared" si="23"/>
        <v/>
      </c>
    </row>
    <row r="382" spans="1:13">
      <c r="A382" s="116" t="str">
        <f t="shared" si="20"/>
        <v/>
      </c>
      <c r="B382" s="42"/>
      <c r="C382" s="43"/>
      <c r="D382" s="105" t="str">
        <f>IF($C382&gt;0,VLOOKUP($C382,'ALN 070824'!$A:$C,2,FALSE),"")</f>
        <v/>
      </c>
      <c r="E382" s="24"/>
      <c r="F382" s="24"/>
      <c r="G382" s="28"/>
      <c r="H382" s="26"/>
      <c r="I382" s="27"/>
      <c r="K382" s="100" t="str">
        <f t="shared" si="21"/>
        <v/>
      </c>
      <c r="L382" s="100" t="str">
        <f t="shared" si="22"/>
        <v/>
      </c>
      <c r="M382" s="100" t="str">
        <f t="shared" si="23"/>
        <v/>
      </c>
    </row>
    <row r="383" spans="1:13">
      <c r="A383" s="116" t="str">
        <f t="shared" si="20"/>
        <v/>
      </c>
      <c r="B383" s="42"/>
      <c r="C383" s="43"/>
      <c r="D383" s="105" t="str">
        <f>IF($C383&gt;0,VLOOKUP($C383,'ALN 070824'!$A:$C,2,FALSE),"")</f>
        <v/>
      </c>
      <c r="E383" s="24"/>
      <c r="F383" s="24"/>
      <c r="G383" s="28"/>
      <c r="H383" s="26"/>
      <c r="I383" s="27"/>
      <c r="K383" s="100" t="str">
        <f t="shared" si="21"/>
        <v/>
      </c>
      <c r="L383" s="100" t="str">
        <f t="shared" si="22"/>
        <v/>
      </c>
      <c r="M383" s="100" t="str">
        <f t="shared" si="23"/>
        <v/>
      </c>
    </row>
    <row r="384" spans="1:13">
      <c r="A384" s="116" t="str">
        <f t="shared" si="20"/>
        <v/>
      </c>
      <c r="B384" s="42"/>
      <c r="C384" s="43"/>
      <c r="D384" s="105" t="str">
        <f>IF($C384&gt;0,VLOOKUP($C384,'ALN 070824'!$A:$C,2,FALSE),"")</f>
        <v/>
      </c>
      <c r="E384" s="24"/>
      <c r="F384" s="24"/>
      <c r="G384" s="28"/>
      <c r="H384" s="26"/>
      <c r="I384" s="27"/>
      <c r="K384" s="100" t="str">
        <f t="shared" si="21"/>
        <v/>
      </c>
      <c r="L384" s="100" t="str">
        <f t="shared" si="22"/>
        <v/>
      </c>
      <c r="M384" s="100" t="str">
        <f t="shared" si="23"/>
        <v/>
      </c>
    </row>
    <row r="385" spans="1:13">
      <c r="A385" s="116" t="str">
        <f t="shared" si="20"/>
        <v/>
      </c>
      <c r="B385" s="42"/>
      <c r="C385" s="43"/>
      <c r="D385" s="105" t="str">
        <f>IF($C385&gt;0,VLOOKUP($C385,'ALN 070824'!$A:$C,2,FALSE),"")</f>
        <v/>
      </c>
      <c r="E385" s="24"/>
      <c r="F385" s="24"/>
      <c r="G385" s="28"/>
      <c r="H385" s="26"/>
      <c r="I385" s="27"/>
      <c r="K385" s="100" t="str">
        <f t="shared" si="21"/>
        <v/>
      </c>
      <c r="L385" s="100" t="str">
        <f t="shared" si="22"/>
        <v/>
      </c>
      <c r="M385" s="100" t="str">
        <f t="shared" si="23"/>
        <v/>
      </c>
    </row>
    <row r="386" spans="1:13">
      <c r="A386" s="116" t="str">
        <f t="shared" si="20"/>
        <v/>
      </c>
      <c r="B386" s="42"/>
      <c r="C386" s="43"/>
      <c r="D386" s="105" t="str">
        <f>IF($C386&gt;0,VLOOKUP($C386,'ALN 070824'!$A:$C,2,FALSE),"")</f>
        <v/>
      </c>
      <c r="E386" s="24"/>
      <c r="F386" s="24"/>
      <c r="G386" s="28"/>
      <c r="H386" s="26"/>
      <c r="I386" s="27"/>
      <c r="K386" s="100" t="str">
        <f t="shared" si="21"/>
        <v/>
      </c>
      <c r="L386" s="100" t="str">
        <f t="shared" si="22"/>
        <v/>
      </c>
      <c r="M386" s="100" t="str">
        <f t="shared" si="23"/>
        <v/>
      </c>
    </row>
    <row r="387" spans="1:13">
      <c r="A387" s="116" t="str">
        <f t="shared" si="20"/>
        <v/>
      </c>
      <c r="B387" s="42"/>
      <c r="C387" s="43"/>
      <c r="D387" s="105" t="str">
        <f>IF($C387&gt;0,VLOOKUP($C387,'ALN 070824'!$A:$C,2,FALSE),"")</f>
        <v/>
      </c>
      <c r="E387" s="24"/>
      <c r="F387" s="24"/>
      <c r="G387" s="28"/>
      <c r="H387" s="26"/>
      <c r="I387" s="27"/>
      <c r="K387" s="100" t="str">
        <f t="shared" si="21"/>
        <v/>
      </c>
      <c r="L387" s="100" t="str">
        <f t="shared" si="22"/>
        <v/>
      </c>
      <c r="M387" s="100" t="str">
        <f t="shared" si="23"/>
        <v/>
      </c>
    </row>
    <row r="388" spans="1:13">
      <c r="A388" s="116" t="str">
        <f t="shared" si="20"/>
        <v/>
      </c>
      <c r="B388" s="42"/>
      <c r="C388" s="43"/>
      <c r="D388" s="105" t="str">
        <f>IF($C388&gt;0,VLOOKUP($C388,'ALN 070824'!$A:$C,2,FALSE),"")</f>
        <v/>
      </c>
      <c r="E388" s="24"/>
      <c r="F388" s="24"/>
      <c r="G388" s="28"/>
      <c r="H388" s="26"/>
      <c r="I388" s="27"/>
      <c r="K388" s="100" t="str">
        <f t="shared" si="21"/>
        <v/>
      </c>
      <c r="L388" s="100" t="str">
        <f t="shared" si="22"/>
        <v/>
      </c>
      <c r="M388" s="100" t="str">
        <f t="shared" si="23"/>
        <v/>
      </c>
    </row>
    <row r="389" spans="1:13">
      <c r="A389" s="116" t="str">
        <f t="shared" si="20"/>
        <v/>
      </c>
      <c r="B389" s="42"/>
      <c r="C389" s="43"/>
      <c r="D389" s="105" t="str">
        <f>IF($C389&gt;0,VLOOKUP($C389,'ALN 070824'!$A:$C,2,FALSE),"")</f>
        <v/>
      </c>
      <c r="E389" s="24"/>
      <c r="F389" s="24"/>
      <c r="G389" s="28"/>
      <c r="H389" s="26"/>
      <c r="I389" s="27"/>
      <c r="K389" s="100" t="str">
        <f t="shared" si="21"/>
        <v/>
      </c>
      <c r="L389" s="100" t="str">
        <f t="shared" si="22"/>
        <v/>
      </c>
      <c r="M389" s="100" t="str">
        <f t="shared" si="23"/>
        <v/>
      </c>
    </row>
    <row r="390" spans="1:13">
      <c r="A390" s="116" t="str">
        <f t="shared" si="20"/>
        <v/>
      </c>
      <c r="B390" s="42"/>
      <c r="C390" s="43"/>
      <c r="D390" s="105" t="str">
        <f>IF($C390&gt;0,VLOOKUP($C390,'ALN 070824'!$A:$C,2,FALSE),"")</f>
        <v/>
      </c>
      <c r="E390" s="24"/>
      <c r="F390" s="24"/>
      <c r="G390" s="28"/>
      <c r="H390" s="26"/>
      <c r="I390" s="27"/>
      <c r="K390" s="100" t="str">
        <f t="shared" si="21"/>
        <v/>
      </c>
      <c r="L390" s="100" t="str">
        <f t="shared" si="22"/>
        <v/>
      </c>
      <c r="M390" s="100" t="str">
        <f t="shared" si="23"/>
        <v/>
      </c>
    </row>
    <row r="391" spans="1:13">
      <c r="A391" s="116" t="str">
        <f t="shared" si="20"/>
        <v/>
      </c>
      <c r="B391" s="42"/>
      <c r="C391" s="43"/>
      <c r="D391" s="105" t="str">
        <f>IF($C391&gt;0,VLOOKUP($C391,'ALN 070824'!$A:$C,2,FALSE),"")</f>
        <v/>
      </c>
      <c r="E391" s="24"/>
      <c r="F391" s="24"/>
      <c r="G391" s="28"/>
      <c r="H391" s="26"/>
      <c r="I391" s="27"/>
      <c r="K391" s="100" t="str">
        <f t="shared" si="21"/>
        <v/>
      </c>
      <c r="L391" s="100" t="str">
        <f t="shared" si="22"/>
        <v/>
      </c>
      <c r="M391" s="100" t="str">
        <f t="shared" si="23"/>
        <v/>
      </c>
    </row>
    <row r="392" spans="1:13">
      <c r="A392" s="116" t="str">
        <f t="shared" si="20"/>
        <v/>
      </c>
      <c r="B392" s="42"/>
      <c r="C392" s="43"/>
      <c r="D392" s="105" t="str">
        <f>IF($C392&gt;0,VLOOKUP($C392,'ALN 070824'!$A:$C,2,FALSE),"")</f>
        <v/>
      </c>
      <c r="E392" s="24"/>
      <c r="F392" s="24"/>
      <c r="G392" s="28"/>
      <c r="H392" s="26"/>
      <c r="I392" s="27"/>
      <c r="K392" s="100" t="str">
        <f t="shared" si="21"/>
        <v/>
      </c>
      <c r="L392" s="100" t="str">
        <f t="shared" si="22"/>
        <v/>
      </c>
      <c r="M392" s="100" t="str">
        <f t="shared" si="23"/>
        <v/>
      </c>
    </row>
    <row r="393" spans="1:13">
      <c r="A393" s="116" t="str">
        <f t="shared" ref="A393:A456" si="24">IF($B393=0,"",$B$2)</f>
        <v/>
      </c>
      <c r="B393" s="42"/>
      <c r="C393" s="43"/>
      <c r="D393" s="105" t="str">
        <f>IF($C393&gt;0,VLOOKUP($C393,'ALN 070824'!$A:$C,2,FALSE),"")</f>
        <v/>
      </c>
      <c r="E393" s="24"/>
      <c r="F393" s="24"/>
      <c r="G393" s="28"/>
      <c r="H393" s="26"/>
      <c r="I393" s="27"/>
      <c r="K393" s="100" t="str">
        <f t="shared" ref="K393:K456" si="25">IF(OR($C393="84.425",$C393="84.032"),"Please complete the ALN with alpha character.","")</f>
        <v/>
      </c>
      <c r="L393" s="100" t="str">
        <f t="shared" ref="L393:L456" si="26">CONCATENATE($C393,$G393)</f>
        <v/>
      </c>
      <c r="M393" s="100" t="str">
        <f t="shared" ref="M393:M456" si="27">CONCATENATE($B393,$C393,$G393,$H393,$I393)</f>
        <v/>
      </c>
    </row>
    <row r="394" spans="1:13">
      <c r="A394" s="116" t="str">
        <f t="shared" si="24"/>
        <v/>
      </c>
      <c r="B394" s="42"/>
      <c r="C394" s="43"/>
      <c r="D394" s="105" t="str">
        <f>IF($C394&gt;0,VLOOKUP($C394,'ALN 070824'!$A:$C,2,FALSE),"")</f>
        <v/>
      </c>
      <c r="E394" s="24"/>
      <c r="F394" s="24"/>
      <c r="G394" s="28"/>
      <c r="H394" s="26"/>
      <c r="I394" s="27"/>
      <c r="K394" s="100" t="str">
        <f t="shared" si="25"/>
        <v/>
      </c>
      <c r="L394" s="100" t="str">
        <f t="shared" si="26"/>
        <v/>
      </c>
      <c r="M394" s="100" t="str">
        <f t="shared" si="27"/>
        <v/>
      </c>
    </row>
    <row r="395" spans="1:13">
      <c r="A395" s="116" t="str">
        <f t="shared" si="24"/>
        <v/>
      </c>
      <c r="B395" s="42"/>
      <c r="C395" s="43"/>
      <c r="D395" s="105" t="str">
        <f>IF($C395&gt;0,VLOOKUP($C395,'ALN 070824'!$A:$C,2,FALSE),"")</f>
        <v/>
      </c>
      <c r="E395" s="24"/>
      <c r="F395" s="24"/>
      <c r="G395" s="28"/>
      <c r="H395" s="26"/>
      <c r="I395" s="27"/>
      <c r="K395" s="100" t="str">
        <f t="shared" si="25"/>
        <v/>
      </c>
      <c r="L395" s="100" t="str">
        <f t="shared" si="26"/>
        <v/>
      </c>
      <c r="M395" s="100" t="str">
        <f t="shared" si="27"/>
        <v/>
      </c>
    </row>
    <row r="396" spans="1:13">
      <c r="A396" s="116" t="str">
        <f t="shared" si="24"/>
        <v/>
      </c>
      <c r="B396" s="42"/>
      <c r="C396" s="43"/>
      <c r="D396" s="105" t="str">
        <f>IF($C396&gt;0,VLOOKUP($C396,'ALN 070824'!$A:$C,2,FALSE),"")</f>
        <v/>
      </c>
      <c r="E396" s="24"/>
      <c r="F396" s="24"/>
      <c r="G396" s="28"/>
      <c r="H396" s="26"/>
      <c r="I396" s="27"/>
      <c r="K396" s="100" t="str">
        <f t="shared" si="25"/>
        <v/>
      </c>
      <c r="L396" s="100" t="str">
        <f t="shared" si="26"/>
        <v/>
      </c>
      <c r="M396" s="100" t="str">
        <f t="shared" si="27"/>
        <v/>
      </c>
    </row>
    <row r="397" spans="1:13">
      <c r="A397" s="116" t="str">
        <f t="shared" si="24"/>
        <v/>
      </c>
      <c r="B397" s="42"/>
      <c r="C397" s="43"/>
      <c r="D397" s="105" t="str">
        <f>IF($C397&gt;0,VLOOKUP($C397,'ALN 070824'!$A:$C,2,FALSE),"")</f>
        <v/>
      </c>
      <c r="E397" s="24"/>
      <c r="F397" s="24"/>
      <c r="G397" s="28"/>
      <c r="H397" s="26"/>
      <c r="I397" s="27"/>
      <c r="K397" s="100" t="str">
        <f t="shared" si="25"/>
        <v/>
      </c>
      <c r="L397" s="100" t="str">
        <f t="shared" si="26"/>
        <v/>
      </c>
      <c r="M397" s="100" t="str">
        <f t="shared" si="27"/>
        <v/>
      </c>
    </row>
    <row r="398" spans="1:13">
      <c r="A398" s="116" t="str">
        <f t="shared" si="24"/>
        <v/>
      </c>
      <c r="B398" s="42"/>
      <c r="C398" s="43"/>
      <c r="D398" s="105" t="str">
        <f>IF($C398&gt;0,VLOOKUP($C398,'ALN 070824'!$A:$C,2,FALSE),"")</f>
        <v/>
      </c>
      <c r="E398" s="24"/>
      <c r="F398" s="24"/>
      <c r="G398" s="28"/>
      <c r="H398" s="26"/>
      <c r="I398" s="27"/>
      <c r="K398" s="100" t="str">
        <f t="shared" si="25"/>
        <v/>
      </c>
      <c r="L398" s="100" t="str">
        <f t="shared" si="26"/>
        <v/>
      </c>
      <c r="M398" s="100" t="str">
        <f t="shared" si="27"/>
        <v/>
      </c>
    </row>
    <row r="399" spans="1:13">
      <c r="A399" s="116" t="str">
        <f t="shared" si="24"/>
        <v/>
      </c>
      <c r="B399" s="42"/>
      <c r="C399" s="43"/>
      <c r="D399" s="105" t="str">
        <f>IF($C399&gt;0,VLOOKUP($C399,'ALN 070824'!$A:$C,2,FALSE),"")</f>
        <v/>
      </c>
      <c r="E399" s="24"/>
      <c r="F399" s="24"/>
      <c r="G399" s="28"/>
      <c r="H399" s="26"/>
      <c r="I399" s="27"/>
      <c r="K399" s="100" t="str">
        <f t="shared" si="25"/>
        <v/>
      </c>
      <c r="L399" s="100" t="str">
        <f t="shared" si="26"/>
        <v/>
      </c>
      <c r="M399" s="100" t="str">
        <f t="shared" si="27"/>
        <v/>
      </c>
    </row>
    <row r="400" spans="1:13">
      <c r="A400" s="116" t="str">
        <f t="shared" si="24"/>
        <v/>
      </c>
      <c r="B400" s="42"/>
      <c r="C400" s="43"/>
      <c r="D400" s="105" t="str">
        <f>IF($C400&gt;0,VLOOKUP($C400,'ALN 070824'!$A:$C,2,FALSE),"")</f>
        <v/>
      </c>
      <c r="E400" s="24"/>
      <c r="F400" s="24"/>
      <c r="G400" s="28"/>
      <c r="H400" s="26"/>
      <c r="I400" s="27"/>
      <c r="K400" s="100" t="str">
        <f t="shared" si="25"/>
        <v/>
      </c>
      <c r="L400" s="100" t="str">
        <f t="shared" si="26"/>
        <v/>
      </c>
      <c r="M400" s="100" t="str">
        <f t="shared" si="27"/>
        <v/>
      </c>
    </row>
    <row r="401" spans="1:13">
      <c r="A401" s="116" t="str">
        <f t="shared" si="24"/>
        <v/>
      </c>
      <c r="B401" s="42"/>
      <c r="C401" s="43"/>
      <c r="D401" s="105" t="str">
        <f>IF($C401&gt;0,VLOOKUP($C401,'ALN 070824'!$A:$C,2,FALSE),"")</f>
        <v/>
      </c>
      <c r="E401" s="24"/>
      <c r="F401" s="24"/>
      <c r="G401" s="28"/>
      <c r="H401" s="26"/>
      <c r="I401" s="27"/>
      <c r="K401" s="100" t="str">
        <f t="shared" si="25"/>
        <v/>
      </c>
      <c r="L401" s="100" t="str">
        <f t="shared" si="26"/>
        <v/>
      </c>
      <c r="M401" s="100" t="str">
        <f t="shared" si="27"/>
        <v/>
      </c>
    </row>
    <row r="402" spans="1:13">
      <c r="A402" s="116" t="str">
        <f t="shared" si="24"/>
        <v/>
      </c>
      <c r="B402" s="42"/>
      <c r="C402" s="43"/>
      <c r="D402" s="105" t="str">
        <f>IF($C402&gt;0,VLOOKUP($C402,'ALN 070824'!$A:$C,2,FALSE),"")</f>
        <v/>
      </c>
      <c r="E402" s="24"/>
      <c r="F402" s="24"/>
      <c r="G402" s="28"/>
      <c r="H402" s="26"/>
      <c r="I402" s="27"/>
      <c r="K402" s="100" t="str">
        <f t="shared" si="25"/>
        <v/>
      </c>
      <c r="L402" s="100" t="str">
        <f t="shared" si="26"/>
        <v/>
      </c>
      <c r="M402" s="100" t="str">
        <f t="shared" si="27"/>
        <v/>
      </c>
    </row>
    <row r="403" spans="1:13">
      <c r="A403" s="116" t="str">
        <f t="shared" si="24"/>
        <v/>
      </c>
      <c r="B403" s="42"/>
      <c r="C403" s="43"/>
      <c r="D403" s="105" t="str">
        <f>IF($C403&gt;0,VLOOKUP($C403,'ALN 070824'!$A:$C,2,FALSE),"")</f>
        <v/>
      </c>
      <c r="E403" s="24"/>
      <c r="F403" s="24"/>
      <c r="G403" s="28"/>
      <c r="H403" s="26"/>
      <c r="I403" s="27"/>
      <c r="K403" s="100" t="str">
        <f t="shared" si="25"/>
        <v/>
      </c>
      <c r="L403" s="100" t="str">
        <f t="shared" si="26"/>
        <v/>
      </c>
      <c r="M403" s="100" t="str">
        <f t="shared" si="27"/>
        <v/>
      </c>
    </row>
    <row r="404" spans="1:13">
      <c r="A404" s="116" t="str">
        <f t="shared" si="24"/>
        <v/>
      </c>
      <c r="B404" s="42"/>
      <c r="C404" s="43"/>
      <c r="D404" s="105" t="str">
        <f>IF($C404&gt;0,VLOOKUP($C404,'ALN 070824'!$A:$C,2,FALSE),"")</f>
        <v/>
      </c>
      <c r="E404" s="24"/>
      <c r="F404" s="24"/>
      <c r="G404" s="28"/>
      <c r="H404" s="26"/>
      <c r="I404" s="27"/>
      <c r="K404" s="100" t="str">
        <f t="shared" si="25"/>
        <v/>
      </c>
      <c r="L404" s="100" t="str">
        <f t="shared" si="26"/>
        <v/>
      </c>
      <c r="M404" s="100" t="str">
        <f t="shared" si="27"/>
        <v/>
      </c>
    </row>
    <row r="405" spans="1:13">
      <c r="A405" s="116" t="str">
        <f t="shared" si="24"/>
        <v/>
      </c>
      <c r="B405" s="42"/>
      <c r="C405" s="43"/>
      <c r="D405" s="105" t="str">
        <f>IF($C405&gt;0,VLOOKUP($C405,'ALN 070824'!$A:$C,2,FALSE),"")</f>
        <v/>
      </c>
      <c r="E405" s="24"/>
      <c r="F405" s="24"/>
      <c r="G405" s="28"/>
      <c r="H405" s="26"/>
      <c r="I405" s="27"/>
      <c r="K405" s="100" t="str">
        <f t="shared" si="25"/>
        <v/>
      </c>
      <c r="L405" s="100" t="str">
        <f t="shared" si="26"/>
        <v/>
      </c>
      <c r="M405" s="100" t="str">
        <f t="shared" si="27"/>
        <v/>
      </c>
    </row>
    <row r="406" spans="1:13">
      <c r="A406" s="116" t="str">
        <f t="shared" si="24"/>
        <v/>
      </c>
      <c r="B406" s="42"/>
      <c r="C406" s="43"/>
      <c r="D406" s="105" t="str">
        <f>IF($C406&gt;0,VLOOKUP($C406,'ALN 070824'!$A:$C,2,FALSE),"")</f>
        <v/>
      </c>
      <c r="E406" s="24"/>
      <c r="F406" s="24"/>
      <c r="G406" s="28"/>
      <c r="H406" s="26"/>
      <c r="I406" s="27"/>
      <c r="K406" s="100" t="str">
        <f t="shared" si="25"/>
        <v/>
      </c>
      <c r="L406" s="100" t="str">
        <f t="shared" si="26"/>
        <v/>
      </c>
      <c r="M406" s="100" t="str">
        <f t="shared" si="27"/>
        <v/>
      </c>
    </row>
    <row r="407" spans="1:13">
      <c r="A407" s="116" t="str">
        <f t="shared" si="24"/>
        <v/>
      </c>
      <c r="B407" s="42"/>
      <c r="C407" s="43"/>
      <c r="D407" s="105" t="str">
        <f>IF($C407&gt;0,VLOOKUP($C407,'ALN 070824'!$A:$C,2,FALSE),"")</f>
        <v/>
      </c>
      <c r="E407" s="24"/>
      <c r="F407" s="24"/>
      <c r="G407" s="28"/>
      <c r="H407" s="26"/>
      <c r="I407" s="27"/>
      <c r="K407" s="100" t="str">
        <f t="shared" si="25"/>
        <v/>
      </c>
      <c r="L407" s="100" t="str">
        <f t="shared" si="26"/>
        <v/>
      </c>
      <c r="M407" s="100" t="str">
        <f t="shared" si="27"/>
        <v/>
      </c>
    </row>
    <row r="408" spans="1:13">
      <c r="A408" s="116" t="str">
        <f t="shared" si="24"/>
        <v/>
      </c>
      <c r="B408" s="42"/>
      <c r="C408" s="43"/>
      <c r="D408" s="105" t="str">
        <f>IF($C408&gt;0,VLOOKUP($C408,'ALN 070824'!$A:$C,2,FALSE),"")</f>
        <v/>
      </c>
      <c r="E408" s="24"/>
      <c r="F408" s="24"/>
      <c r="G408" s="28"/>
      <c r="H408" s="26"/>
      <c r="I408" s="27"/>
      <c r="K408" s="100" t="str">
        <f t="shared" si="25"/>
        <v/>
      </c>
      <c r="L408" s="100" t="str">
        <f t="shared" si="26"/>
        <v/>
      </c>
      <c r="M408" s="100" t="str">
        <f t="shared" si="27"/>
        <v/>
      </c>
    </row>
    <row r="409" spans="1:13">
      <c r="A409" s="116" t="str">
        <f t="shared" si="24"/>
        <v/>
      </c>
      <c r="B409" s="42"/>
      <c r="C409" s="43"/>
      <c r="D409" s="105" t="str">
        <f>IF($C409&gt;0,VLOOKUP($C409,'ALN 070824'!$A:$C,2,FALSE),"")</f>
        <v/>
      </c>
      <c r="E409" s="24"/>
      <c r="F409" s="24"/>
      <c r="G409" s="28"/>
      <c r="H409" s="26"/>
      <c r="I409" s="27"/>
      <c r="K409" s="100" t="str">
        <f t="shared" si="25"/>
        <v/>
      </c>
      <c r="L409" s="100" t="str">
        <f t="shared" si="26"/>
        <v/>
      </c>
      <c r="M409" s="100" t="str">
        <f t="shared" si="27"/>
        <v/>
      </c>
    </row>
    <row r="410" spans="1:13">
      <c r="A410" s="116" t="str">
        <f t="shared" si="24"/>
        <v/>
      </c>
      <c r="B410" s="42"/>
      <c r="C410" s="43"/>
      <c r="D410" s="105" t="str">
        <f>IF($C410&gt;0,VLOOKUP($C410,'ALN 070824'!$A:$C,2,FALSE),"")</f>
        <v/>
      </c>
      <c r="E410" s="24"/>
      <c r="F410" s="24"/>
      <c r="G410" s="28"/>
      <c r="H410" s="26"/>
      <c r="I410" s="27"/>
      <c r="K410" s="100" t="str">
        <f t="shared" si="25"/>
        <v/>
      </c>
      <c r="L410" s="100" t="str">
        <f t="shared" si="26"/>
        <v/>
      </c>
      <c r="M410" s="100" t="str">
        <f t="shared" si="27"/>
        <v/>
      </c>
    </row>
    <row r="411" spans="1:13">
      <c r="A411" s="116" t="str">
        <f t="shared" si="24"/>
        <v/>
      </c>
      <c r="B411" s="42"/>
      <c r="C411" s="43"/>
      <c r="D411" s="105" t="str">
        <f>IF($C411&gt;0,VLOOKUP($C411,'ALN 070824'!$A:$C,2,FALSE),"")</f>
        <v/>
      </c>
      <c r="E411" s="24"/>
      <c r="F411" s="24"/>
      <c r="G411" s="28"/>
      <c r="H411" s="26"/>
      <c r="I411" s="27"/>
      <c r="K411" s="100" t="str">
        <f t="shared" si="25"/>
        <v/>
      </c>
      <c r="L411" s="100" t="str">
        <f t="shared" si="26"/>
        <v/>
      </c>
      <c r="M411" s="100" t="str">
        <f t="shared" si="27"/>
        <v/>
      </c>
    </row>
    <row r="412" spans="1:13">
      <c r="A412" s="116" t="str">
        <f t="shared" si="24"/>
        <v/>
      </c>
      <c r="B412" s="42"/>
      <c r="C412" s="43"/>
      <c r="D412" s="105" t="str">
        <f>IF($C412&gt;0,VLOOKUP($C412,'ALN 070824'!$A:$C,2,FALSE),"")</f>
        <v/>
      </c>
      <c r="E412" s="24"/>
      <c r="F412" s="24"/>
      <c r="G412" s="28"/>
      <c r="H412" s="26"/>
      <c r="I412" s="27"/>
      <c r="K412" s="100" t="str">
        <f t="shared" si="25"/>
        <v/>
      </c>
      <c r="L412" s="100" t="str">
        <f t="shared" si="26"/>
        <v/>
      </c>
      <c r="M412" s="100" t="str">
        <f t="shared" si="27"/>
        <v/>
      </c>
    </row>
    <row r="413" spans="1:13">
      <c r="A413" s="116" t="str">
        <f t="shared" si="24"/>
        <v/>
      </c>
      <c r="B413" s="42"/>
      <c r="C413" s="43"/>
      <c r="D413" s="105" t="str">
        <f>IF($C413&gt;0,VLOOKUP($C413,'ALN 070824'!$A:$C,2,FALSE),"")</f>
        <v/>
      </c>
      <c r="E413" s="24"/>
      <c r="F413" s="24"/>
      <c r="G413" s="28"/>
      <c r="H413" s="26"/>
      <c r="I413" s="27"/>
      <c r="K413" s="100" t="str">
        <f t="shared" si="25"/>
        <v/>
      </c>
      <c r="L413" s="100" t="str">
        <f t="shared" si="26"/>
        <v/>
      </c>
      <c r="M413" s="100" t="str">
        <f t="shared" si="27"/>
        <v/>
      </c>
    </row>
    <row r="414" spans="1:13">
      <c r="A414" s="116" t="str">
        <f t="shared" si="24"/>
        <v/>
      </c>
      <c r="B414" s="42"/>
      <c r="C414" s="43"/>
      <c r="D414" s="105" t="str">
        <f>IF($C414&gt;0,VLOOKUP($C414,'ALN 070824'!$A:$C,2,FALSE),"")</f>
        <v/>
      </c>
      <c r="E414" s="24"/>
      <c r="F414" s="24"/>
      <c r="G414" s="28"/>
      <c r="H414" s="26"/>
      <c r="I414" s="27"/>
      <c r="K414" s="100" t="str">
        <f t="shared" si="25"/>
        <v/>
      </c>
      <c r="L414" s="100" t="str">
        <f t="shared" si="26"/>
        <v/>
      </c>
      <c r="M414" s="100" t="str">
        <f t="shared" si="27"/>
        <v/>
      </c>
    </row>
    <row r="415" spans="1:13">
      <c r="A415" s="116" t="str">
        <f t="shared" si="24"/>
        <v/>
      </c>
      <c r="B415" s="42"/>
      <c r="C415" s="43"/>
      <c r="D415" s="105" t="str">
        <f>IF($C415&gt;0,VLOOKUP($C415,'ALN 070824'!$A:$C,2,FALSE),"")</f>
        <v/>
      </c>
      <c r="E415" s="24"/>
      <c r="F415" s="24"/>
      <c r="G415" s="28"/>
      <c r="H415" s="26"/>
      <c r="I415" s="27"/>
      <c r="K415" s="100" t="str">
        <f t="shared" si="25"/>
        <v/>
      </c>
      <c r="L415" s="100" t="str">
        <f t="shared" si="26"/>
        <v/>
      </c>
      <c r="M415" s="100" t="str">
        <f t="shared" si="27"/>
        <v/>
      </c>
    </row>
    <row r="416" spans="1:13">
      <c r="A416" s="116" t="str">
        <f t="shared" si="24"/>
        <v/>
      </c>
      <c r="B416" s="42"/>
      <c r="C416" s="43"/>
      <c r="D416" s="105" t="str">
        <f>IF($C416&gt;0,VLOOKUP($C416,'ALN 070824'!$A:$C,2,FALSE),"")</f>
        <v/>
      </c>
      <c r="E416" s="24"/>
      <c r="F416" s="24"/>
      <c r="G416" s="28"/>
      <c r="H416" s="26"/>
      <c r="I416" s="27"/>
      <c r="K416" s="100" t="str">
        <f t="shared" si="25"/>
        <v/>
      </c>
      <c r="L416" s="100" t="str">
        <f t="shared" si="26"/>
        <v/>
      </c>
      <c r="M416" s="100" t="str">
        <f t="shared" si="27"/>
        <v/>
      </c>
    </row>
    <row r="417" spans="1:13">
      <c r="A417" s="116" t="str">
        <f t="shared" si="24"/>
        <v/>
      </c>
      <c r="B417" s="42"/>
      <c r="C417" s="43"/>
      <c r="D417" s="105" t="str">
        <f>IF($C417&gt;0,VLOOKUP($C417,'ALN 070824'!$A:$C,2,FALSE),"")</f>
        <v/>
      </c>
      <c r="E417" s="24"/>
      <c r="F417" s="24"/>
      <c r="G417" s="28"/>
      <c r="H417" s="26"/>
      <c r="I417" s="27"/>
      <c r="K417" s="100" t="str">
        <f t="shared" si="25"/>
        <v/>
      </c>
      <c r="L417" s="100" t="str">
        <f t="shared" si="26"/>
        <v/>
      </c>
      <c r="M417" s="100" t="str">
        <f t="shared" si="27"/>
        <v/>
      </c>
    </row>
    <row r="418" spans="1:13">
      <c r="A418" s="116" t="str">
        <f t="shared" si="24"/>
        <v/>
      </c>
      <c r="B418" s="42"/>
      <c r="C418" s="43"/>
      <c r="D418" s="105" t="str">
        <f>IF($C418&gt;0,VLOOKUP($C418,'ALN 070824'!$A:$C,2,FALSE),"")</f>
        <v/>
      </c>
      <c r="E418" s="24"/>
      <c r="F418" s="24"/>
      <c r="G418" s="28"/>
      <c r="H418" s="26"/>
      <c r="I418" s="27"/>
      <c r="K418" s="100" t="str">
        <f t="shared" si="25"/>
        <v/>
      </c>
      <c r="L418" s="100" t="str">
        <f t="shared" si="26"/>
        <v/>
      </c>
      <c r="M418" s="100" t="str">
        <f t="shared" si="27"/>
        <v/>
      </c>
    </row>
    <row r="419" spans="1:13">
      <c r="A419" s="116" t="str">
        <f t="shared" si="24"/>
        <v/>
      </c>
      <c r="B419" s="42"/>
      <c r="C419" s="43"/>
      <c r="D419" s="105" t="str">
        <f>IF($C419&gt;0,VLOOKUP($C419,'ALN 070824'!$A:$C,2,FALSE),"")</f>
        <v/>
      </c>
      <c r="E419" s="24"/>
      <c r="F419" s="24"/>
      <c r="G419" s="28"/>
      <c r="H419" s="26"/>
      <c r="I419" s="27"/>
      <c r="K419" s="100" t="str">
        <f t="shared" si="25"/>
        <v/>
      </c>
      <c r="L419" s="100" t="str">
        <f t="shared" si="26"/>
        <v/>
      </c>
      <c r="M419" s="100" t="str">
        <f t="shared" si="27"/>
        <v/>
      </c>
    </row>
    <row r="420" spans="1:13">
      <c r="A420" s="116" t="str">
        <f t="shared" si="24"/>
        <v/>
      </c>
      <c r="B420" s="42"/>
      <c r="C420" s="43"/>
      <c r="D420" s="105" t="str">
        <f>IF($C420&gt;0,VLOOKUP($C420,'ALN 070824'!$A:$C,2,FALSE),"")</f>
        <v/>
      </c>
      <c r="E420" s="24"/>
      <c r="F420" s="24"/>
      <c r="G420" s="28"/>
      <c r="H420" s="26"/>
      <c r="I420" s="27"/>
      <c r="K420" s="100" t="str">
        <f t="shared" si="25"/>
        <v/>
      </c>
      <c r="L420" s="100" t="str">
        <f t="shared" si="26"/>
        <v/>
      </c>
      <c r="M420" s="100" t="str">
        <f t="shared" si="27"/>
        <v/>
      </c>
    </row>
    <row r="421" spans="1:13">
      <c r="A421" s="116" t="str">
        <f t="shared" si="24"/>
        <v/>
      </c>
      <c r="B421" s="42"/>
      <c r="C421" s="43"/>
      <c r="D421" s="105" t="str">
        <f>IF($C421&gt;0,VLOOKUP($C421,'ALN 070824'!$A:$C,2,FALSE),"")</f>
        <v/>
      </c>
      <c r="E421" s="24"/>
      <c r="F421" s="24"/>
      <c r="G421" s="28"/>
      <c r="H421" s="26"/>
      <c r="I421" s="27"/>
      <c r="K421" s="100" t="str">
        <f t="shared" si="25"/>
        <v/>
      </c>
      <c r="L421" s="100" t="str">
        <f t="shared" si="26"/>
        <v/>
      </c>
      <c r="M421" s="100" t="str">
        <f t="shared" si="27"/>
        <v/>
      </c>
    </row>
    <row r="422" spans="1:13">
      <c r="A422" s="116" t="str">
        <f t="shared" si="24"/>
        <v/>
      </c>
      <c r="B422" s="42"/>
      <c r="C422" s="43"/>
      <c r="D422" s="105" t="str">
        <f>IF($C422&gt;0,VLOOKUP($C422,'ALN 070824'!$A:$C,2,FALSE),"")</f>
        <v/>
      </c>
      <c r="E422" s="24"/>
      <c r="F422" s="24"/>
      <c r="G422" s="28"/>
      <c r="H422" s="26"/>
      <c r="I422" s="27"/>
      <c r="K422" s="100" t="str">
        <f t="shared" si="25"/>
        <v/>
      </c>
      <c r="L422" s="100" t="str">
        <f t="shared" si="26"/>
        <v/>
      </c>
      <c r="M422" s="100" t="str">
        <f t="shared" si="27"/>
        <v/>
      </c>
    </row>
    <row r="423" spans="1:13">
      <c r="A423" s="116" t="str">
        <f t="shared" si="24"/>
        <v/>
      </c>
      <c r="B423" s="42"/>
      <c r="C423" s="43"/>
      <c r="D423" s="105" t="str">
        <f>IF($C423&gt;0,VLOOKUP($C423,'ALN 070824'!$A:$C,2,FALSE),"")</f>
        <v/>
      </c>
      <c r="E423" s="24"/>
      <c r="F423" s="24"/>
      <c r="G423" s="28"/>
      <c r="H423" s="26"/>
      <c r="I423" s="27"/>
      <c r="K423" s="100" t="str">
        <f t="shared" si="25"/>
        <v/>
      </c>
      <c r="L423" s="100" t="str">
        <f t="shared" si="26"/>
        <v/>
      </c>
      <c r="M423" s="100" t="str">
        <f t="shared" si="27"/>
        <v/>
      </c>
    </row>
    <row r="424" spans="1:13">
      <c r="A424" s="116" t="str">
        <f t="shared" si="24"/>
        <v/>
      </c>
      <c r="B424" s="42"/>
      <c r="C424" s="43"/>
      <c r="D424" s="105" t="str">
        <f>IF($C424&gt;0,VLOOKUP($C424,'ALN 070824'!$A:$C,2,FALSE),"")</f>
        <v/>
      </c>
      <c r="E424" s="24"/>
      <c r="F424" s="24"/>
      <c r="G424" s="28"/>
      <c r="H424" s="26"/>
      <c r="I424" s="27"/>
      <c r="K424" s="100" t="str">
        <f t="shared" si="25"/>
        <v/>
      </c>
      <c r="L424" s="100" t="str">
        <f t="shared" si="26"/>
        <v/>
      </c>
      <c r="M424" s="100" t="str">
        <f t="shared" si="27"/>
        <v/>
      </c>
    </row>
    <row r="425" spans="1:13">
      <c r="A425" s="116" t="str">
        <f t="shared" si="24"/>
        <v/>
      </c>
      <c r="B425" s="42"/>
      <c r="C425" s="43"/>
      <c r="D425" s="105" t="str">
        <f>IF($C425&gt;0,VLOOKUP($C425,'ALN 070824'!$A:$C,2,FALSE),"")</f>
        <v/>
      </c>
      <c r="E425" s="24"/>
      <c r="F425" s="24"/>
      <c r="G425" s="28"/>
      <c r="H425" s="26"/>
      <c r="I425" s="27"/>
      <c r="K425" s="100" t="str">
        <f t="shared" si="25"/>
        <v/>
      </c>
      <c r="L425" s="100" t="str">
        <f t="shared" si="26"/>
        <v/>
      </c>
      <c r="M425" s="100" t="str">
        <f t="shared" si="27"/>
        <v/>
      </c>
    </row>
    <row r="426" spans="1:13">
      <c r="A426" s="116" t="str">
        <f t="shared" si="24"/>
        <v/>
      </c>
      <c r="B426" s="42"/>
      <c r="C426" s="43"/>
      <c r="D426" s="105" t="str">
        <f>IF($C426&gt;0,VLOOKUP($C426,'ALN 070824'!$A:$C,2,FALSE),"")</f>
        <v/>
      </c>
      <c r="E426" s="24"/>
      <c r="F426" s="24"/>
      <c r="G426" s="28"/>
      <c r="H426" s="26"/>
      <c r="I426" s="27"/>
      <c r="K426" s="100" t="str">
        <f t="shared" si="25"/>
        <v/>
      </c>
      <c r="L426" s="100" t="str">
        <f t="shared" si="26"/>
        <v/>
      </c>
      <c r="M426" s="100" t="str">
        <f t="shared" si="27"/>
        <v/>
      </c>
    </row>
    <row r="427" spans="1:13">
      <c r="A427" s="116" t="str">
        <f t="shared" si="24"/>
        <v/>
      </c>
      <c r="B427" s="42"/>
      <c r="C427" s="43"/>
      <c r="D427" s="105" t="str">
        <f>IF($C427&gt;0,VLOOKUP($C427,'ALN 070824'!$A:$C,2,FALSE),"")</f>
        <v/>
      </c>
      <c r="E427" s="24"/>
      <c r="F427" s="24"/>
      <c r="G427" s="28"/>
      <c r="H427" s="26"/>
      <c r="I427" s="27"/>
      <c r="K427" s="100" t="str">
        <f t="shared" si="25"/>
        <v/>
      </c>
      <c r="L427" s="100" t="str">
        <f t="shared" si="26"/>
        <v/>
      </c>
      <c r="M427" s="100" t="str">
        <f t="shared" si="27"/>
        <v/>
      </c>
    </row>
    <row r="428" spans="1:13">
      <c r="A428" s="116" t="str">
        <f t="shared" si="24"/>
        <v/>
      </c>
      <c r="B428" s="42"/>
      <c r="C428" s="43"/>
      <c r="D428" s="105" t="str">
        <f>IF($C428&gt;0,VLOOKUP($C428,'ALN 070824'!$A:$C,2,FALSE),"")</f>
        <v/>
      </c>
      <c r="E428" s="24"/>
      <c r="F428" s="24"/>
      <c r="G428" s="28"/>
      <c r="H428" s="26"/>
      <c r="I428" s="27"/>
      <c r="K428" s="100" t="str">
        <f t="shared" si="25"/>
        <v/>
      </c>
      <c r="L428" s="100" t="str">
        <f t="shared" si="26"/>
        <v/>
      </c>
      <c r="M428" s="100" t="str">
        <f t="shared" si="27"/>
        <v/>
      </c>
    </row>
    <row r="429" spans="1:13">
      <c r="A429" s="116" t="str">
        <f t="shared" si="24"/>
        <v/>
      </c>
      <c r="B429" s="42"/>
      <c r="C429" s="43"/>
      <c r="D429" s="105" t="str">
        <f>IF($C429&gt;0,VLOOKUP($C429,'ALN 070824'!$A:$C,2,FALSE),"")</f>
        <v/>
      </c>
      <c r="E429" s="24"/>
      <c r="F429" s="24"/>
      <c r="G429" s="28"/>
      <c r="H429" s="26"/>
      <c r="I429" s="27"/>
      <c r="K429" s="100" t="str">
        <f t="shared" si="25"/>
        <v/>
      </c>
      <c r="L429" s="100" t="str">
        <f t="shared" si="26"/>
        <v/>
      </c>
      <c r="M429" s="100" t="str">
        <f t="shared" si="27"/>
        <v/>
      </c>
    </row>
    <row r="430" spans="1:13">
      <c r="A430" s="116" t="str">
        <f t="shared" si="24"/>
        <v/>
      </c>
      <c r="B430" s="42"/>
      <c r="C430" s="43"/>
      <c r="D430" s="105" t="str">
        <f>IF($C430&gt;0,VLOOKUP($C430,'ALN 070824'!$A:$C,2,FALSE),"")</f>
        <v/>
      </c>
      <c r="E430" s="24"/>
      <c r="F430" s="24"/>
      <c r="G430" s="28"/>
      <c r="H430" s="26"/>
      <c r="I430" s="27"/>
      <c r="K430" s="100" t="str">
        <f t="shared" si="25"/>
        <v/>
      </c>
      <c r="L430" s="100" t="str">
        <f t="shared" si="26"/>
        <v/>
      </c>
      <c r="M430" s="100" t="str">
        <f t="shared" si="27"/>
        <v/>
      </c>
    </row>
    <row r="431" spans="1:13">
      <c r="A431" s="116" t="str">
        <f t="shared" si="24"/>
        <v/>
      </c>
      <c r="B431" s="42"/>
      <c r="C431" s="43"/>
      <c r="D431" s="105" t="str">
        <f>IF($C431&gt;0,VLOOKUP($C431,'ALN 070824'!$A:$C,2,FALSE),"")</f>
        <v/>
      </c>
      <c r="E431" s="24"/>
      <c r="F431" s="24"/>
      <c r="G431" s="28"/>
      <c r="H431" s="26"/>
      <c r="I431" s="27"/>
      <c r="K431" s="100" t="str">
        <f t="shared" si="25"/>
        <v/>
      </c>
      <c r="L431" s="100" t="str">
        <f t="shared" si="26"/>
        <v/>
      </c>
      <c r="M431" s="100" t="str">
        <f t="shared" si="27"/>
        <v/>
      </c>
    </row>
    <row r="432" spans="1:13">
      <c r="A432" s="116" t="str">
        <f t="shared" si="24"/>
        <v/>
      </c>
      <c r="B432" s="42"/>
      <c r="C432" s="43"/>
      <c r="D432" s="105" t="str">
        <f>IF($C432&gt;0,VLOOKUP($C432,'ALN 070824'!$A:$C,2,FALSE),"")</f>
        <v/>
      </c>
      <c r="E432" s="24"/>
      <c r="F432" s="24"/>
      <c r="G432" s="28"/>
      <c r="H432" s="26"/>
      <c r="I432" s="27"/>
      <c r="K432" s="100" t="str">
        <f t="shared" si="25"/>
        <v/>
      </c>
      <c r="L432" s="100" t="str">
        <f t="shared" si="26"/>
        <v/>
      </c>
      <c r="M432" s="100" t="str">
        <f t="shared" si="27"/>
        <v/>
      </c>
    </row>
    <row r="433" spans="1:13">
      <c r="A433" s="116" t="str">
        <f t="shared" si="24"/>
        <v/>
      </c>
      <c r="B433" s="42"/>
      <c r="C433" s="43"/>
      <c r="D433" s="105" t="str">
        <f>IF($C433&gt;0,VLOOKUP($C433,'ALN 070824'!$A:$C,2,FALSE),"")</f>
        <v/>
      </c>
      <c r="E433" s="24"/>
      <c r="F433" s="24"/>
      <c r="G433" s="28"/>
      <c r="H433" s="26"/>
      <c r="I433" s="27"/>
      <c r="K433" s="100" t="str">
        <f t="shared" si="25"/>
        <v/>
      </c>
      <c r="L433" s="100" t="str">
        <f t="shared" si="26"/>
        <v/>
      </c>
      <c r="M433" s="100" t="str">
        <f t="shared" si="27"/>
        <v/>
      </c>
    </row>
    <row r="434" spans="1:13">
      <c r="A434" s="116" t="str">
        <f t="shared" si="24"/>
        <v/>
      </c>
      <c r="B434" s="42"/>
      <c r="C434" s="43"/>
      <c r="D434" s="105" t="str">
        <f>IF($C434&gt;0,VLOOKUP($C434,'ALN 070824'!$A:$C,2,FALSE),"")</f>
        <v/>
      </c>
      <c r="E434" s="24"/>
      <c r="F434" s="24"/>
      <c r="G434" s="28"/>
      <c r="H434" s="26"/>
      <c r="I434" s="27"/>
      <c r="K434" s="100" t="str">
        <f t="shared" si="25"/>
        <v/>
      </c>
      <c r="L434" s="100" t="str">
        <f t="shared" si="26"/>
        <v/>
      </c>
      <c r="M434" s="100" t="str">
        <f t="shared" si="27"/>
        <v/>
      </c>
    </row>
    <row r="435" spans="1:13">
      <c r="A435" s="116" t="str">
        <f t="shared" si="24"/>
        <v/>
      </c>
      <c r="B435" s="42"/>
      <c r="C435" s="43"/>
      <c r="D435" s="105" t="str">
        <f>IF($C435&gt;0,VLOOKUP($C435,'ALN 070824'!$A:$C,2,FALSE),"")</f>
        <v/>
      </c>
      <c r="E435" s="24"/>
      <c r="F435" s="24"/>
      <c r="G435" s="28"/>
      <c r="H435" s="26"/>
      <c r="I435" s="27"/>
      <c r="K435" s="100" t="str">
        <f t="shared" si="25"/>
        <v/>
      </c>
      <c r="L435" s="100" t="str">
        <f t="shared" si="26"/>
        <v/>
      </c>
      <c r="M435" s="100" t="str">
        <f t="shared" si="27"/>
        <v/>
      </c>
    </row>
    <row r="436" spans="1:13">
      <c r="A436" s="116" t="str">
        <f t="shared" si="24"/>
        <v/>
      </c>
      <c r="B436" s="42"/>
      <c r="C436" s="43"/>
      <c r="D436" s="105" t="str">
        <f>IF($C436&gt;0,VLOOKUP($C436,'ALN 070824'!$A:$C,2,FALSE),"")</f>
        <v/>
      </c>
      <c r="E436" s="24"/>
      <c r="F436" s="24"/>
      <c r="G436" s="28"/>
      <c r="H436" s="26"/>
      <c r="I436" s="27"/>
      <c r="K436" s="100" t="str">
        <f t="shared" si="25"/>
        <v/>
      </c>
      <c r="L436" s="100" t="str">
        <f t="shared" si="26"/>
        <v/>
      </c>
      <c r="M436" s="100" t="str">
        <f t="shared" si="27"/>
        <v/>
      </c>
    </row>
    <row r="437" spans="1:13">
      <c r="A437" s="116" t="str">
        <f t="shared" si="24"/>
        <v/>
      </c>
      <c r="B437" s="42"/>
      <c r="C437" s="43"/>
      <c r="D437" s="105" t="str">
        <f>IF($C437&gt;0,VLOOKUP($C437,'ALN 070824'!$A:$C,2,FALSE),"")</f>
        <v/>
      </c>
      <c r="E437" s="24"/>
      <c r="F437" s="24"/>
      <c r="G437" s="28"/>
      <c r="H437" s="26"/>
      <c r="I437" s="27"/>
      <c r="K437" s="100" t="str">
        <f t="shared" si="25"/>
        <v/>
      </c>
      <c r="L437" s="100" t="str">
        <f t="shared" si="26"/>
        <v/>
      </c>
      <c r="M437" s="100" t="str">
        <f t="shared" si="27"/>
        <v/>
      </c>
    </row>
    <row r="438" spans="1:13">
      <c r="A438" s="116" t="str">
        <f t="shared" si="24"/>
        <v/>
      </c>
      <c r="B438" s="42"/>
      <c r="C438" s="43"/>
      <c r="D438" s="105" t="str">
        <f>IF($C438&gt;0,VLOOKUP($C438,'ALN 070824'!$A:$C,2,FALSE),"")</f>
        <v/>
      </c>
      <c r="E438" s="24"/>
      <c r="F438" s="24"/>
      <c r="G438" s="28"/>
      <c r="H438" s="26"/>
      <c r="I438" s="27"/>
      <c r="K438" s="100" t="str">
        <f t="shared" si="25"/>
        <v/>
      </c>
      <c r="L438" s="100" t="str">
        <f t="shared" si="26"/>
        <v/>
      </c>
      <c r="M438" s="100" t="str">
        <f t="shared" si="27"/>
        <v/>
      </c>
    </row>
    <row r="439" spans="1:13">
      <c r="A439" s="116" t="str">
        <f t="shared" si="24"/>
        <v/>
      </c>
      <c r="B439" s="42"/>
      <c r="C439" s="43"/>
      <c r="D439" s="105" t="str">
        <f>IF($C439&gt;0,VLOOKUP($C439,'ALN 070824'!$A:$C,2,FALSE),"")</f>
        <v/>
      </c>
      <c r="E439" s="24"/>
      <c r="F439" s="24"/>
      <c r="G439" s="28"/>
      <c r="H439" s="26"/>
      <c r="I439" s="27"/>
      <c r="K439" s="100" t="str">
        <f t="shared" si="25"/>
        <v/>
      </c>
      <c r="L439" s="100" t="str">
        <f t="shared" si="26"/>
        <v/>
      </c>
      <c r="M439" s="100" t="str">
        <f t="shared" si="27"/>
        <v/>
      </c>
    </row>
    <row r="440" spans="1:13">
      <c r="A440" s="116" t="str">
        <f t="shared" si="24"/>
        <v/>
      </c>
      <c r="B440" s="42"/>
      <c r="C440" s="43"/>
      <c r="D440" s="105" t="str">
        <f>IF($C440&gt;0,VLOOKUP($C440,'ALN 070824'!$A:$C,2,FALSE),"")</f>
        <v/>
      </c>
      <c r="E440" s="24"/>
      <c r="F440" s="24"/>
      <c r="G440" s="28"/>
      <c r="H440" s="26"/>
      <c r="I440" s="27"/>
      <c r="K440" s="100" t="str">
        <f t="shared" si="25"/>
        <v/>
      </c>
      <c r="L440" s="100" t="str">
        <f t="shared" si="26"/>
        <v/>
      </c>
      <c r="M440" s="100" t="str">
        <f t="shared" si="27"/>
        <v/>
      </c>
    </row>
    <row r="441" spans="1:13">
      <c r="A441" s="116" t="str">
        <f t="shared" si="24"/>
        <v/>
      </c>
      <c r="B441" s="42"/>
      <c r="C441" s="43"/>
      <c r="D441" s="105" t="str">
        <f>IF($C441&gt;0,VLOOKUP($C441,'ALN 070824'!$A:$C,2,FALSE),"")</f>
        <v/>
      </c>
      <c r="E441" s="24"/>
      <c r="F441" s="24"/>
      <c r="G441" s="28"/>
      <c r="H441" s="26"/>
      <c r="I441" s="27"/>
      <c r="K441" s="100" t="str">
        <f t="shared" si="25"/>
        <v/>
      </c>
      <c r="L441" s="100" t="str">
        <f t="shared" si="26"/>
        <v/>
      </c>
      <c r="M441" s="100" t="str">
        <f t="shared" si="27"/>
        <v/>
      </c>
    </row>
    <row r="442" spans="1:13">
      <c r="A442" s="116" t="str">
        <f t="shared" si="24"/>
        <v/>
      </c>
      <c r="B442" s="42"/>
      <c r="C442" s="43"/>
      <c r="D442" s="105" t="str">
        <f>IF($C442&gt;0,VLOOKUP($C442,'ALN 070824'!$A:$C,2,FALSE),"")</f>
        <v/>
      </c>
      <c r="E442" s="24"/>
      <c r="F442" s="24"/>
      <c r="G442" s="28"/>
      <c r="H442" s="26"/>
      <c r="I442" s="27"/>
      <c r="K442" s="100" t="str">
        <f t="shared" si="25"/>
        <v/>
      </c>
      <c r="L442" s="100" t="str">
        <f t="shared" si="26"/>
        <v/>
      </c>
      <c r="M442" s="100" t="str">
        <f t="shared" si="27"/>
        <v/>
      </c>
    </row>
    <row r="443" spans="1:13">
      <c r="A443" s="116" t="str">
        <f t="shared" si="24"/>
        <v/>
      </c>
      <c r="B443" s="42"/>
      <c r="C443" s="43"/>
      <c r="D443" s="105" t="str">
        <f>IF($C443&gt;0,VLOOKUP($C443,'ALN 070824'!$A:$C,2,FALSE),"")</f>
        <v/>
      </c>
      <c r="E443" s="24"/>
      <c r="F443" s="24"/>
      <c r="G443" s="28"/>
      <c r="H443" s="26"/>
      <c r="I443" s="27"/>
      <c r="K443" s="100" t="str">
        <f t="shared" si="25"/>
        <v/>
      </c>
      <c r="L443" s="100" t="str">
        <f t="shared" si="26"/>
        <v/>
      </c>
      <c r="M443" s="100" t="str">
        <f t="shared" si="27"/>
        <v/>
      </c>
    </row>
    <row r="444" spans="1:13">
      <c r="A444" s="116" t="str">
        <f t="shared" si="24"/>
        <v/>
      </c>
      <c r="B444" s="42"/>
      <c r="C444" s="43"/>
      <c r="D444" s="105" t="str">
        <f>IF($C444&gt;0,VLOOKUP($C444,'ALN 070824'!$A:$C,2,FALSE),"")</f>
        <v/>
      </c>
      <c r="E444" s="24"/>
      <c r="F444" s="24"/>
      <c r="G444" s="28"/>
      <c r="H444" s="26"/>
      <c r="I444" s="27"/>
      <c r="K444" s="100" t="str">
        <f t="shared" si="25"/>
        <v/>
      </c>
      <c r="L444" s="100" t="str">
        <f t="shared" si="26"/>
        <v/>
      </c>
      <c r="M444" s="100" t="str">
        <f t="shared" si="27"/>
        <v/>
      </c>
    </row>
    <row r="445" spans="1:13">
      <c r="A445" s="116" t="str">
        <f t="shared" si="24"/>
        <v/>
      </c>
      <c r="B445" s="42"/>
      <c r="C445" s="43"/>
      <c r="D445" s="105" t="str">
        <f>IF($C445&gt;0,VLOOKUP($C445,'ALN 070824'!$A:$C,2,FALSE),"")</f>
        <v/>
      </c>
      <c r="E445" s="24"/>
      <c r="F445" s="24"/>
      <c r="G445" s="28"/>
      <c r="H445" s="26"/>
      <c r="I445" s="27"/>
      <c r="K445" s="100" t="str">
        <f t="shared" si="25"/>
        <v/>
      </c>
      <c r="L445" s="100" t="str">
        <f t="shared" si="26"/>
        <v/>
      </c>
      <c r="M445" s="100" t="str">
        <f t="shared" si="27"/>
        <v/>
      </c>
    </row>
    <row r="446" spans="1:13">
      <c r="A446" s="116" t="str">
        <f t="shared" si="24"/>
        <v/>
      </c>
      <c r="B446" s="42"/>
      <c r="C446" s="43"/>
      <c r="D446" s="105" t="str">
        <f>IF($C446&gt;0,VLOOKUP($C446,'ALN 070824'!$A:$C,2,FALSE),"")</f>
        <v/>
      </c>
      <c r="E446" s="24"/>
      <c r="F446" s="24"/>
      <c r="G446" s="28"/>
      <c r="H446" s="26"/>
      <c r="I446" s="27"/>
      <c r="K446" s="100" t="str">
        <f t="shared" si="25"/>
        <v/>
      </c>
      <c r="L446" s="100" t="str">
        <f t="shared" si="26"/>
        <v/>
      </c>
      <c r="M446" s="100" t="str">
        <f t="shared" si="27"/>
        <v/>
      </c>
    </row>
    <row r="447" spans="1:13">
      <c r="A447" s="116" t="str">
        <f t="shared" si="24"/>
        <v/>
      </c>
      <c r="B447" s="42"/>
      <c r="C447" s="43"/>
      <c r="D447" s="105" t="str">
        <f>IF($C447&gt;0,VLOOKUP($C447,'ALN 070824'!$A:$C,2,FALSE),"")</f>
        <v/>
      </c>
      <c r="E447" s="24"/>
      <c r="F447" s="24"/>
      <c r="G447" s="28"/>
      <c r="H447" s="26"/>
      <c r="I447" s="27"/>
      <c r="K447" s="100" t="str">
        <f t="shared" si="25"/>
        <v/>
      </c>
      <c r="L447" s="100" t="str">
        <f t="shared" si="26"/>
        <v/>
      </c>
      <c r="M447" s="100" t="str">
        <f t="shared" si="27"/>
        <v/>
      </c>
    </row>
    <row r="448" spans="1:13">
      <c r="A448" s="116" t="str">
        <f t="shared" si="24"/>
        <v/>
      </c>
      <c r="B448" s="42"/>
      <c r="C448" s="43"/>
      <c r="D448" s="105" t="str">
        <f>IF($C448&gt;0,VLOOKUP($C448,'ALN 070824'!$A:$C,2,FALSE),"")</f>
        <v/>
      </c>
      <c r="E448" s="24"/>
      <c r="F448" s="24"/>
      <c r="G448" s="28"/>
      <c r="H448" s="26"/>
      <c r="I448" s="27"/>
      <c r="K448" s="100" t="str">
        <f t="shared" si="25"/>
        <v/>
      </c>
      <c r="L448" s="100" t="str">
        <f t="shared" si="26"/>
        <v/>
      </c>
      <c r="M448" s="100" t="str">
        <f t="shared" si="27"/>
        <v/>
      </c>
    </row>
    <row r="449" spans="1:13">
      <c r="A449" s="116" t="str">
        <f t="shared" si="24"/>
        <v/>
      </c>
      <c r="B449" s="42"/>
      <c r="C449" s="43"/>
      <c r="D449" s="105" t="str">
        <f>IF($C449&gt;0,VLOOKUP($C449,'ALN 070824'!$A:$C,2,FALSE),"")</f>
        <v/>
      </c>
      <c r="E449" s="24"/>
      <c r="F449" s="24"/>
      <c r="G449" s="28"/>
      <c r="H449" s="26"/>
      <c r="I449" s="27"/>
      <c r="K449" s="100" t="str">
        <f t="shared" si="25"/>
        <v/>
      </c>
      <c r="L449" s="100" t="str">
        <f t="shared" si="26"/>
        <v/>
      </c>
      <c r="M449" s="100" t="str">
        <f t="shared" si="27"/>
        <v/>
      </c>
    </row>
    <row r="450" spans="1:13">
      <c r="A450" s="116" t="str">
        <f t="shared" si="24"/>
        <v/>
      </c>
      <c r="B450" s="42"/>
      <c r="C450" s="43"/>
      <c r="D450" s="105" t="str">
        <f>IF($C450&gt;0,VLOOKUP($C450,'ALN 070824'!$A:$C,2,FALSE),"")</f>
        <v/>
      </c>
      <c r="E450" s="24"/>
      <c r="F450" s="24"/>
      <c r="G450" s="28"/>
      <c r="H450" s="26"/>
      <c r="I450" s="27"/>
      <c r="K450" s="100" t="str">
        <f t="shared" si="25"/>
        <v/>
      </c>
      <c r="L450" s="100" t="str">
        <f t="shared" si="26"/>
        <v/>
      </c>
      <c r="M450" s="100" t="str">
        <f t="shared" si="27"/>
        <v/>
      </c>
    </row>
    <row r="451" spans="1:13">
      <c r="A451" s="116" t="str">
        <f t="shared" si="24"/>
        <v/>
      </c>
      <c r="B451" s="42"/>
      <c r="C451" s="43"/>
      <c r="D451" s="105" t="str">
        <f>IF($C451&gt;0,VLOOKUP($C451,'ALN 070824'!$A:$C,2,FALSE),"")</f>
        <v/>
      </c>
      <c r="E451" s="24"/>
      <c r="F451" s="24"/>
      <c r="G451" s="28"/>
      <c r="H451" s="26"/>
      <c r="I451" s="27"/>
      <c r="K451" s="100" t="str">
        <f t="shared" si="25"/>
        <v/>
      </c>
      <c r="L451" s="100" t="str">
        <f t="shared" si="26"/>
        <v/>
      </c>
      <c r="M451" s="100" t="str">
        <f t="shared" si="27"/>
        <v/>
      </c>
    </row>
    <row r="452" spans="1:13">
      <c r="A452" s="116" t="str">
        <f t="shared" si="24"/>
        <v/>
      </c>
      <c r="B452" s="42"/>
      <c r="C452" s="43"/>
      <c r="D452" s="105" t="str">
        <f>IF($C452&gt;0,VLOOKUP($C452,'ALN 070824'!$A:$C,2,FALSE),"")</f>
        <v/>
      </c>
      <c r="E452" s="24"/>
      <c r="F452" s="24"/>
      <c r="G452" s="28"/>
      <c r="H452" s="26"/>
      <c r="I452" s="27"/>
      <c r="K452" s="100" t="str">
        <f t="shared" si="25"/>
        <v/>
      </c>
      <c r="L452" s="100" t="str">
        <f t="shared" si="26"/>
        <v/>
      </c>
      <c r="M452" s="100" t="str">
        <f t="shared" si="27"/>
        <v/>
      </c>
    </row>
    <row r="453" spans="1:13">
      <c r="A453" s="116" t="str">
        <f t="shared" si="24"/>
        <v/>
      </c>
      <c r="B453" s="42"/>
      <c r="C453" s="43"/>
      <c r="D453" s="105" t="str">
        <f>IF($C453&gt;0,VLOOKUP($C453,'ALN 070824'!$A:$C,2,FALSE),"")</f>
        <v/>
      </c>
      <c r="E453" s="24"/>
      <c r="F453" s="24"/>
      <c r="G453" s="28"/>
      <c r="H453" s="26"/>
      <c r="I453" s="27"/>
      <c r="K453" s="100" t="str">
        <f t="shared" si="25"/>
        <v/>
      </c>
      <c r="L453" s="100" t="str">
        <f t="shared" si="26"/>
        <v/>
      </c>
      <c r="M453" s="100" t="str">
        <f t="shared" si="27"/>
        <v/>
      </c>
    </row>
    <row r="454" spans="1:13">
      <c r="A454" s="116" t="str">
        <f t="shared" si="24"/>
        <v/>
      </c>
      <c r="B454" s="42"/>
      <c r="C454" s="43"/>
      <c r="D454" s="105" t="str">
        <f>IF($C454&gt;0,VLOOKUP($C454,'ALN 070824'!$A:$C,2,FALSE),"")</f>
        <v/>
      </c>
      <c r="E454" s="24"/>
      <c r="F454" s="24"/>
      <c r="G454" s="28"/>
      <c r="H454" s="26"/>
      <c r="I454" s="27"/>
      <c r="K454" s="100" t="str">
        <f t="shared" si="25"/>
        <v/>
      </c>
      <c r="L454" s="100" t="str">
        <f t="shared" si="26"/>
        <v/>
      </c>
      <c r="M454" s="100" t="str">
        <f t="shared" si="27"/>
        <v/>
      </c>
    </row>
    <row r="455" spans="1:13">
      <c r="A455" s="116" t="str">
        <f t="shared" si="24"/>
        <v/>
      </c>
      <c r="B455" s="42"/>
      <c r="C455" s="43"/>
      <c r="D455" s="105" t="str">
        <f>IF($C455&gt;0,VLOOKUP($C455,'ALN 070824'!$A:$C,2,FALSE),"")</f>
        <v/>
      </c>
      <c r="E455" s="24"/>
      <c r="F455" s="24"/>
      <c r="G455" s="28"/>
      <c r="H455" s="26"/>
      <c r="I455" s="27"/>
      <c r="K455" s="100" t="str">
        <f t="shared" si="25"/>
        <v/>
      </c>
      <c r="L455" s="100" t="str">
        <f t="shared" si="26"/>
        <v/>
      </c>
      <c r="M455" s="100" t="str">
        <f t="shared" si="27"/>
        <v/>
      </c>
    </row>
    <row r="456" spans="1:13">
      <c r="A456" s="116" t="str">
        <f t="shared" si="24"/>
        <v/>
      </c>
      <c r="B456" s="42"/>
      <c r="C456" s="43"/>
      <c r="D456" s="105" t="str">
        <f>IF($C456&gt;0,VLOOKUP($C456,'ALN 070824'!$A:$C,2,FALSE),"")</f>
        <v/>
      </c>
      <c r="E456" s="24"/>
      <c r="F456" s="24"/>
      <c r="G456" s="28"/>
      <c r="H456" s="26"/>
      <c r="I456" s="27"/>
      <c r="K456" s="100" t="str">
        <f t="shared" si="25"/>
        <v/>
      </c>
      <c r="L456" s="100" t="str">
        <f t="shared" si="26"/>
        <v/>
      </c>
      <c r="M456" s="100" t="str">
        <f t="shared" si="27"/>
        <v/>
      </c>
    </row>
    <row r="457" spans="1:13">
      <c r="A457" s="116" t="str">
        <f t="shared" ref="A457:A520" si="28">IF($B457=0,"",$B$2)</f>
        <v/>
      </c>
      <c r="B457" s="42"/>
      <c r="C457" s="43"/>
      <c r="D457" s="105" t="str">
        <f>IF($C457&gt;0,VLOOKUP($C457,'ALN 070824'!$A:$C,2,FALSE),"")</f>
        <v/>
      </c>
      <c r="E457" s="24"/>
      <c r="F457" s="24"/>
      <c r="G457" s="28"/>
      <c r="H457" s="26"/>
      <c r="I457" s="27"/>
      <c r="K457" s="100" t="str">
        <f t="shared" ref="K457:K520" si="29">IF(OR($C457="84.425",$C457="84.032"),"Please complete the ALN with alpha character.","")</f>
        <v/>
      </c>
      <c r="L457" s="100" t="str">
        <f t="shared" ref="L457:L520" si="30">CONCATENATE($C457,$G457)</f>
        <v/>
      </c>
      <c r="M457" s="100" t="str">
        <f t="shared" ref="M457:M520" si="31">CONCATENATE($B457,$C457,$G457,$H457,$I457)</f>
        <v/>
      </c>
    </row>
    <row r="458" spans="1:13">
      <c r="A458" s="116" t="str">
        <f t="shared" si="28"/>
        <v/>
      </c>
      <c r="B458" s="42"/>
      <c r="C458" s="43"/>
      <c r="D458" s="105" t="str">
        <f>IF($C458&gt;0,VLOOKUP($C458,'ALN 070824'!$A:$C,2,FALSE),"")</f>
        <v/>
      </c>
      <c r="E458" s="24"/>
      <c r="F458" s="24"/>
      <c r="G458" s="28"/>
      <c r="H458" s="26"/>
      <c r="I458" s="27"/>
      <c r="K458" s="100" t="str">
        <f t="shared" si="29"/>
        <v/>
      </c>
      <c r="L458" s="100" t="str">
        <f t="shared" si="30"/>
        <v/>
      </c>
      <c r="M458" s="100" t="str">
        <f t="shared" si="31"/>
        <v/>
      </c>
    </row>
    <row r="459" spans="1:13">
      <c r="A459" s="116" t="str">
        <f t="shared" si="28"/>
        <v/>
      </c>
      <c r="B459" s="42"/>
      <c r="C459" s="43"/>
      <c r="D459" s="105" t="str">
        <f>IF($C459&gt;0,VLOOKUP($C459,'ALN 070824'!$A:$C,2,FALSE),"")</f>
        <v/>
      </c>
      <c r="E459" s="24"/>
      <c r="F459" s="24"/>
      <c r="G459" s="28"/>
      <c r="H459" s="26"/>
      <c r="I459" s="27"/>
      <c r="K459" s="100" t="str">
        <f t="shared" si="29"/>
        <v/>
      </c>
      <c r="L459" s="100" t="str">
        <f t="shared" si="30"/>
        <v/>
      </c>
      <c r="M459" s="100" t="str">
        <f t="shared" si="31"/>
        <v/>
      </c>
    </row>
    <row r="460" spans="1:13">
      <c r="A460" s="116" t="str">
        <f t="shared" si="28"/>
        <v/>
      </c>
      <c r="B460" s="42"/>
      <c r="C460" s="43"/>
      <c r="D460" s="105" t="str">
        <f>IF($C460&gt;0,VLOOKUP($C460,'ALN 070824'!$A:$C,2,FALSE),"")</f>
        <v/>
      </c>
      <c r="E460" s="24"/>
      <c r="F460" s="24"/>
      <c r="G460" s="28"/>
      <c r="H460" s="26"/>
      <c r="I460" s="27"/>
      <c r="K460" s="100" t="str">
        <f t="shared" si="29"/>
        <v/>
      </c>
      <c r="L460" s="100" t="str">
        <f t="shared" si="30"/>
        <v/>
      </c>
      <c r="M460" s="100" t="str">
        <f t="shared" si="31"/>
        <v/>
      </c>
    </row>
    <row r="461" spans="1:13">
      <c r="A461" s="116" t="str">
        <f t="shared" si="28"/>
        <v/>
      </c>
      <c r="B461" s="42"/>
      <c r="C461" s="43"/>
      <c r="D461" s="105" t="str">
        <f>IF($C461&gt;0,VLOOKUP($C461,'ALN 070824'!$A:$C,2,FALSE),"")</f>
        <v/>
      </c>
      <c r="E461" s="24"/>
      <c r="F461" s="24"/>
      <c r="G461" s="28"/>
      <c r="H461" s="26"/>
      <c r="I461" s="27"/>
      <c r="K461" s="100" t="str">
        <f t="shared" si="29"/>
        <v/>
      </c>
      <c r="L461" s="100" t="str">
        <f t="shared" si="30"/>
        <v/>
      </c>
      <c r="M461" s="100" t="str">
        <f t="shared" si="31"/>
        <v/>
      </c>
    </row>
    <row r="462" spans="1:13">
      <c r="A462" s="116" t="str">
        <f t="shared" si="28"/>
        <v/>
      </c>
      <c r="B462" s="42"/>
      <c r="C462" s="43"/>
      <c r="D462" s="105" t="str">
        <f>IF($C462&gt;0,VLOOKUP($C462,'ALN 070824'!$A:$C,2,FALSE),"")</f>
        <v/>
      </c>
      <c r="E462" s="24"/>
      <c r="F462" s="24"/>
      <c r="G462" s="28"/>
      <c r="H462" s="26"/>
      <c r="I462" s="27"/>
      <c r="K462" s="100" t="str">
        <f t="shared" si="29"/>
        <v/>
      </c>
      <c r="L462" s="100" t="str">
        <f t="shared" si="30"/>
        <v/>
      </c>
      <c r="M462" s="100" t="str">
        <f t="shared" si="31"/>
        <v/>
      </c>
    </row>
    <row r="463" spans="1:13">
      <c r="A463" s="116" t="str">
        <f t="shared" si="28"/>
        <v/>
      </c>
      <c r="B463" s="42"/>
      <c r="C463" s="43"/>
      <c r="D463" s="105" t="str">
        <f>IF($C463&gt;0,VLOOKUP($C463,'ALN 070824'!$A:$C,2,FALSE),"")</f>
        <v/>
      </c>
      <c r="E463" s="24"/>
      <c r="F463" s="24"/>
      <c r="G463" s="28"/>
      <c r="H463" s="26"/>
      <c r="I463" s="27"/>
      <c r="K463" s="100" t="str">
        <f t="shared" si="29"/>
        <v/>
      </c>
      <c r="L463" s="100" t="str">
        <f t="shared" si="30"/>
        <v/>
      </c>
      <c r="M463" s="100" t="str">
        <f t="shared" si="31"/>
        <v/>
      </c>
    </row>
    <row r="464" spans="1:13">
      <c r="A464" s="116" t="str">
        <f t="shared" si="28"/>
        <v/>
      </c>
      <c r="B464" s="42"/>
      <c r="C464" s="43"/>
      <c r="D464" s="105" t="str">
        <f>IF($C464&gt;0,VLOOKUP($C464,'ALN 070824'!$A:$C,2,FALSE),"")</f>
        <v/>
      </c>
      <c r="E464" s="24"/>
      <c r="F464" s="24"/>
      <c r="G464" s="28"/>
      <c r="H464" s="26"/>
      <c r="I464" s="27"/>
      <c r="K464" s="100" t="str">
        <f t="shared" si="29"/>
        <v/>
      </c>
      <c r="L464" s="100" t="str">
        <f t="shared" si="30"/>
        <v/>
      </c>
      <c r="M464" s="100" t="str">
        <f t="shared" si="31"/>
        <v/>
      </c>
    </row>
    <row r="465" spans="1:13">
      <c r="A465" s="116" t="str">
        <f t="shared" si="28"/>
        <v/>
      </c>
      <c r="B465" s="42"/>
      <c r="C465" s="43"/>
      <c r="D465" s="105" t="str">
        <f>IF($C465&gt;0,VLOOKUP($C465,'ALN 070824'!$A:$C,2,FALSE),"")</f>
        <v/>
      </c>
      <c r="E465" s="24"/>
      <c r="F465" s="24"/>
      <c r="G465" s="28"/>
      <c r="H465" s="26"/>
      <c r="I465" s="27"/>
      <c r="K465" s="100" t="str">
        <f t="shared" si="29"/>
        <v/>
      </c>
      <c r="L465" s="100" t="str">
        <f t="shared" si="30"/>
        <v/>
      </c>
      <c r="M465" s="100" t="str">
        <f t="shared" si="31"/>
        <v/>
      </c>
    </row>
    <row r="466" spans="1:13">
      <c r="A466" s="116" t="str">
        <f t="shared" si="28"/>
        <v/>
      </c>
      <c r="B466" s="42"/>
      <c r="C466" s="43"/>
      <c r="D466" s="105" t="str">
        <f>IF($C466&gt;0,VLOOKUP($C466,'ALN 070824'!$A:$C,2,FALSE),"")</f>
        <v/>
      </c>
      <c r="E466" s="24"/>
      <c r="F466" s="24"/>
      <c r="G466" s="28"/>
      <c r="H466" s="26"/>
      <c r="I466" s="27"/>
      <c r="K466" s="100" t="str">
        <f t="shared" si="29"/>
        <v/>
      </c>
      <c r="L466" s="100" t="str">
        <f t="shared" si="30"/>
        <v/>
      </c>
      <c r="M466" s="100" t="str">
        <f t="shared" si="31"/>
        <v/>
      </c>
    </row>
    <row r="467" spans="1:13">
      <c r="A467" s="116" t="str">
        <f t="shared" si="28"/>
        <v/>
      </c>
      <c r="B467" s="42"/>
      <c r="C467" s="43"/>
      <c r="D467" s="105" t="str">
        <f>IF($C467&gt;0,VLOOKUP($C467,'ALN 070824'!$A:$C,2,FALSE),"")</f>
        <v/>
      </c>
      <c r="E467" s="24"/>
      <c r="F467" s="24"/>
      <c r="G467" s="28"/>
      <c r="H467" s="26"/>
      <c r="I467" s="27"/>
      <c r="K467" s="100" t="str">
        <f t="shared" si="29"/>
        <v/>
      </c>
      <c r="L467" s="100" t="str">
        <f t="shared" si="30"/>
        <v/>
      </c>
      <c r="M467" s="100" t="str">
        <f t="shared" si="31"/>
        <v/>
      </c>
    </row>
    <row r="468" spans="1:13">
      <c r="A468" s="116" t="str">
        <f t="shared" si="28"/>
        <v/>
      </c>
      <c r="B468" s="42"/>
      <c r="C468" s="43"/>
      <c r="D468" s="105" t="str">
        <f>IF($C468&gt;0,VLOOKUP($C468,'ALN 070824'!$A:$C,2,FALSE),"")</f>
        <v/>
      </c>
      <c r="E468" s="24"/>
      <c r="F468" s="24"/>
      <c r="G468" s="28"/>
      <c r="H468" s="26"/>
      <c r="I468" s="27"/>
      <c r="K468" s="100" t="str">
        <f t="shared" si="29"/>
        <v/>
      </c>
      <c r="L468" s="100" t="str">
        <f t="shared" si="30"/>
        <v/>
      </c>
      <c r="M468" s="100" t="str">
        <f t="shared" si="31"/>
        <v/>
      </c>
    </row>
    <row r="469" spans="1:13">
      <c r="A469" s="116" t="str">
        <f t="shared" si="28"/>
        <v/>
      </c>
      <c r="B469" s="42"/>
      <c r="C469" s="43"/>
      <c r="D469" s="105" t="str">
        <f>IF($C469&gt;0,VLOOKUP($C469,'ALN 070824'!$A:$C,2,FALSE),"")</f>
        <v/>
      </c>
      <c r="E469" s="24"/>
      <c r="F469" s="24"/>
      <c r="G469" s="28"/>
      <c r="H469" s="26"/>
      <c r="I469" s="27"/>
      <c r="K469" s="100" t="str">
        <f t="shared" si="29"/>
        <v/>
      </c>
      <c r="L469" s="100" t="str">
        <f t="shared" si="30"/>
        <v/>
      </c>
      <c r="M469" s="100" t="str">
        <f t="shared" si="31"/>
        <v/>
      </c>
    </row>
    <row r="470" spans="1:13">
      <c r="A470" s="116" t="str">
        <f t="shared" si="28"/>
        <v/>
      </c>
      <c r="B470" s="42"/>
      <c r="C470" s="43"/>
      <c r="D470" s="105" t="str">
        <f>IF($C470&gt;0,VLOOKUP($C470,'ALN 070824'!$A:$C,2,FALSE),"")</f>
        <v/>
      </c>
      <c r="E470" s="24"/>
      <c r="F470" s="24"/>
      <c r="G470" s="28"/>
      <c r="H470" s="26"/>
      <c r="I470" s="27"/>
      <c r="K470" s="100" t="str">
        <f t="shared" si="29"/>
        <v/>
      </c>
      <c r="L470" s="100" t="str">
        <f t="shared" si="30"/>
        <v/>
      </c>
      <c r="M470" s="100" t="str">
        <f t="shared" si="31"/>
        <v/>
      </c>
    </row>
    <row r="471" spans="1:13">
      <c r="A471" s="116" t="str">
        <f t="shared" si="28"/>
        <v/>
      </c>
      <c r="B471" s="42"/>
      <c r="C471" s="43"/>
      <c r="D471" s="105" t="str">
        <f>IF($C471&gt;0,VLOOKUP($C471,'ALN 070824'!$A:$C,2,FALSE),"")</f>
        <v/>
      </c>
      <c r="E471" s="24"/>
      <c r="F471" s="24"/>
      <c r="G471" s="28"/>
      <c r="H471" s="26"/>
      <c r="I471" s="27"/>
      <c r="K471" s="100" t="str">
        <f t="shared" si="29"/>
        <v/>
      </c>
      <c r="L471" s="100" t="str">
        <f t="shared" si="30"/>
        <v/>
      </c>
      <c r="M471" s="100" t="str">
        <f t="shared" si="31"/>
        <v/>
      </c>
    </row>
    <row r="472" spans="1:13">
      <c r="A472" s="116" t="str">
        <f t="shared" si="28"/>
        <v/>
      </c>
      <c r="B472" s="42"/>
      <c r="C472" s="43"/>
      <c r="D472" s="105" t="str">
        <f>IF($C472&gt;0,VLOOKUP($C472,'ALN 070824'!$A:$C,2,FALSE),"")</f>
        <v/>
      </c>
      <c r="E472" s="24"/>
      <c r="F472" s="24"/>
      <c r="G472" s="28"/>
      <c r="H472" s="26"/>
      <c r="I472" s="27"/>
      <c r="K472" s="100" t="str">
        <f t="shared" si="29"/>
        <v/>
      </c>
      <c r="L472" s="100" t="str">
        <f t="shared" si="30"/>
        <v/>
      </c>
      <c r="M472" s="100" t="str">
        <f t="shared" si="31"/>
        <v/>
      </c>
    </row>
    <row r="473" spans="1:13">
      <c r="A473" s="116" t="str">
        <f t="shared" si="28"/>
        <v/>
      </c>
      <c r="B473" s="42"/>
      <c r="C473" s="43"/>
      <c r="D473" s="105" t="str">
        <f>IF($C473&gt;0,VLOOKUP($C473,'ALN 070824'!$A:$C,2,FALSE),"")</f>
        <v/>
      </c>
      <c r="E473" s="24"/>
      <c r="F473" s="24"/>
      <c r="G473" s="28"/>
      <c r="H473" s="26"/>
      <c r="I473" s="27"/>
      <c r="K473" s="100" t="str">
        <f t="shared" si="29"/>
        <v/>
      </c>
      <c r="L473" s="100" t="str">
        <f t="shared" si="30"/>
        <v/>
      </c>
      <c r="M473" s="100" t="str">
        <f t="shared" si="31"/>
        <v/>
      </c>
    </row>
    <row r="474" spans="1:13">
      <c r="A474" s="116" t="str">
        <f t="shared" si="28"/>
        <v/>
      </c>
      <c r="B474" s="42"/>
      <c r="C474" s="43"/>
      <c r="D474" s="105" t="str">
        <f>IF($C474&gt;0,VLOOKUP($C474,'ALN 070824'!$A:$C,2,FALSE),"")</f>
        <v/>
      </c>
      <c r="E474" s="24"/>
      <c r="F474" s="24"/>
      <c r="G474" s="28"/>
      <c r="H474" s="26"/>
      <c r="I474" s="27"/>
      <c r="K474" s="100" t="str">
        <f t="shared" si="29"/>
        <v/>
      </c>
      <c r="L474" s="100" t="str">
        <f t="shared" si="30"/>
        <v/>
      </c>
      <c r="M474" s="100" t="str">
        <f t="shared" si="31"/>
        <v/>
      </c>
    </row>
    <row r="475" spans="1:13">
      <c r="A475" s="116" t="str">
        <f t="shared" si="28"/>
        <v/>
      </c>
      <c r="B475" s="42"/>
      <c r="C475" s="43"/>
      <c r="D475" s="105" t="str">
        <f>IF($C475&gt;0,VLOOKUP($C475,'ALN 070824'!$A:$C,2,FALSE),"")</f>
        <v/>
      </c>
      <c r="E475" s="24"/>
      <c r="F475" s="24"/>
      <c r="G475" s="28"/>
      <c r="H475" s="26"/>
      <c r="I475" s="27"/>
      <c r="K475" s="100" t="str">
        <f t="shared" si="29"/>
        <v/>
      </c>
      <c r="L475" s="100" t="str">
        <f t="shared" si="30"/>
        <v/>
      </c>
      <c r="M475" s="100" t="str">
        <f t="shared" si="31"/>
        <v/>
      </c>
    </row>
    <row r="476" spans="1:13">
      <c r="A476" s="116" t="str">
        <f t="shared" si="28"/>
        <v/>
      </c>
      <c r="B476" s="42"/>
      <c r="C476" s="43"/>
      <c r="D476" s="105" t="str">
        <f>IF($C476&gt;0,VLOOKUP($C476,'ALN 070824'!$A:$C,2,FALSE),"")</f>
        <v/>
      </c>
      <c r="E476" s="24"/>
      <c r="F476" s="24"/>
      <c r="G476" s="28"/>
      <c r="H476" s="26"/>
      <c r="I476" s="27"/>
      <c r="K476" s="100" t="str">
        <f t="shared" si="29"/>
        <v/>
      </c>
      <c r="L476" s="100" t="str">
        <f t="shared" si="30"/>
        <v/>
      </c>
      <c r="M476" s="100" t="str">
        <f t="shared" si="31"/>
        <v/>
      </c>
    </row>
    <row r="477" spans="1:13">
      <c r="A477" s="116" t="str">
        <f t="shared" si="28"/>
        <v/>
      </c>
      <c r="B477" s="42"/>
      <c r="C477" s="43"/>
      <c r="D477" s="105" t="str">
        <f>IF($C477&gt;0,VLOOKUP($C477,'ALN 070824'!$A:$C,2,FALSE),"")</f>
        <v/>
      </c>
      <c r="E477" s="24"/>
      <c r="F477" s="24"/>
      <c r="G477" s="28"/>
      <c r="H477" s="26"/>
      <c r="I477" s="27"/>
      <c r="K477" s="100" t="str">
        <f t="shared" si="29"/>
        <v/>
      </c>
      <c r="L477" s="100" t="str">
        <f t="shared" si="30"/>
        <v/>
      </c>
      <c r="M477" s="100" t="str">
        <f t="shared" si="31"/>
        <v/>
      </c>
    </row>
    <row r="478" spans="1:13">
      <c r="A478" s="116" t="str">
        <f t="shared" si="28"/>
        <v/>
      </c>
      <c r="B478" s="42"/>
      <c r="C478" s="43"/>
      <c r="D478" s="105" t="str">
        <f>IF($C478&gt;0,VLOOKUP($C478,'ALN 070824'!$A:$C,2,FALSE),"")</f>
        <v/>
      </c>
      <c r="E478" s="24"/>
      <c r="F478" s="24"/>
      <c r="G478" s="28"/>
      <c r="H478" s="26"/>
      <c r="I478" s="27"/>
      <c r="K478" s="100" t="str">
        <f t="shared" si="29"/>
        <v/>
      </c>
      <c r="L478" s="100" t="str">
        <f t="shared" si="30"/>
        <v/>
      </c>
      <c r="M478" s="100" t="str">
        <f t="shared" si="31"/>
        <v/>
      </c>
    </row>
    <row r="479" spans="1:13">
      <c r="A479" s="116" t="str">
        <f t="shared" si="28"/>
        <v/>
      </c>
      <c r="B479" s="42"/>
      <c r="C479" s="43"/>
      <c r="D479" s="105" t="str">
        <f>IF($C479&gt;0,VLOOKUP($C479,'ALN 070824'!$A:$C,2,FALSE),"")</f>
        <v/>
      </c>
      <c r="E479" s="24"/>
      <c r="F479" s="24"/>
      <c r="G479" s="28"/>
      <c r="H479" s="26"/>
      <c r="I479" s="27"/>
      <c r="K479" s="100" t="str">
        <f t="shared" si="29"/>
        <v/>
      </c>
      <c r="L479" s="100" t="str">
        <f t="shared" si="30"/>
        <v/>
      </c>
      <c r="M479" s="100" t="str">
        <f t="shared" si="31"/>
        <v/>
      </c>
    </row>
    <row r="480" spans="1:13">
      <c r="A480" s="116" t="str">
        <f t="shared" si="28"/>
        <v/>
      </c>
      <c r="B480" s="42"/>
      <c r="C480" s="43"/>
      <c r="D480" s="105" t="str">
        <f>IF($C480&gt;0,VLOOKUP($C480,'ALN 070824'!$A:$C,2,FALSE),"")</f>
        <v/>
      </c>
      <c r="E480" s="24"/>
      <c r="F480" s="24"/>
      <c r="G480" s="28"/>
      <c r="H480" s="26"/>
      <c r="I480" s="27"/>
      <c r="K480" s="100" t="str">
        <f t="shared" si="29"/>
        <v/>
      </c>
      <c r="L480" s="100" t="str">
        <f t="shared" si="30"/>
        <v/>
      </c>
      <c r="M480" s="100" t="str">
        <f t="shared" si="31"/>
        <v/>
      </c>
    </row>
    <row r="481" spans="1:13">
      <c r="A481" s="116" t="str">
        <f t="shared" si="28"/>
        <v/>
      </c>
      <c r="B481" s="42"/>
      <c r="C481" s="43"/>
      <c r="D481" s="105" t="str">
        <f>IF($C481&gt;0,VLOOKUP($C481,'ALN 070824'!$A:$C,2,FALSE),"")</f>
        <v/>
      </c>
      <c r="E481" s="24"/>
      <c r="F481" s="24"/>
      <c r="G481" s="28"/>
      <c r="H481" s="26"/>
      <c r="I481" s="27"/>
      <c r="K481" s="100" t="str">
        <f t="shared" si="29"/>
        <v/>
      </c>
      <c r="L481" s="100" t="str">
        <f t="shared" si="30"/>
        <v/>
      </c>
      <c r="M481" s="100" t="str">
        <f t="shared" si="31"/>
        <v/>
      </c>
    </row>
    <row r="482" spans="1:13">
      <c r="A482" s="116" t="str">
        <f t="shared" si="28"/>
        <v/>
      </c>
      <c r="B482" s="42"/>
      <c r="C482" s="43"/>
      <c r="D482" s="105" t="str">
        <f>IF($C482&gt;0,VLOOKUP($C482,'ALN 070824'!$A:$C,2,FALSE),"")</f>
        <v/>
      </c>
      <c r="E482" s="24"/>
      <c r="F482" s="24"/>
      <c r="G482" s="28"/>
      <c r="H482" s="26"/>
      <c r="I482" s="27"/>
      <c r="K482" s="100" t="str">
        <f t="shared" si="29"/>
        <v/>
      </c>
      <c r="L482" s="100" t="str">
        <f t="shared" si="30"/>
        <v/>
      </c>
      <c r="M482" s="100" t="str">
        <f t="shared" si="31"/>
        <v/>
      </c>
    </row>
    <row r="483" spans="1:13">
      <c r="A483" s="116" t="str">
        <f t="shared" si="28"/>
        <v/>
      </c>
      <c r="B483" s="42"/>
      <c r="C483" s="43"/>
      <c r="D483" s="105" t="str">
        <f>IF($C483&gt;0,VLOOKUP($C483,'ALN 070824'!$A:$C,2,FALSE),"")</f>
        <v/>
      </c>
      <c r="E483" s="24"/>
      <c r="F483" s="24"/>
      <c r="G483" s="28"/>
      <c r="H483" s="26"/>
      <c r="I483" s="27"/>
      <c r="K483" s="100" t="str">
        <f t="shared" si="29"/>
        <v/>
      </c>
      <c r="L483" s="100" t="str">
        <f t="shared" si="30"/>
        <v/>
      </c>
      <c r="M483" s="100" t="str">
        <f t="shared" si="31"/>
        <v/>
      </c>
    </row>
    <row r="484" spans="1:13">
      <c r="A484" s="116" t="str">
        <f t="shared" si="28"/>
        <v/>
      </c>
      <c r="B484" s="42"/>
      <c r="C484" s="43"/>
      <c r="D484" s="105" t="str">
        <f>IF($C484&gt;0,VLOOKUP($C484,'ALN 070824'!$A:$C,2,FALSE),"")</f>
        <v/>
      </c>
      <c r="E484" s="24"/>
      <c r="F484" s="24"/>
      <c r="G484" s="28"/>
      <c r="H484" s="26"/>
      <c r="I484" s="27"/>
      <c r="K484" s="100" t="str">
        <f t="shared" si="29"/>
        <v/>
      </c>
      <c r="L484" s="100" t="str">
        <f t="shared" si="30"/>
        <v/>
      </c>
      <c r="M484" s="100" t="str">
        <f t="shared" si="31"/>
        <v/>
      </c>
    </row>
    <row r="485" spans="1:13">
      <c r="A485" s="116" t="str">
        <f t="shared" si="28"/>
        <v/>
      </c>
      <c r="B485" s="42"/>
      <c r="C485" s="43"/>
      <c r="D485" s="105" t="str">
        <f>IF($C485&gt;0,VLOOKUP($C485,'ALN 070824'!$A:$C,2,FALSE),"")</f>
        <v/>
      </c>
      <c r="E485" s="24"/>
      <c r="F485" s="24"/>
      <c r="G485" s="28"/>
      <c r="H485" s="26"/>
      <c r="I485" s="27"/>
      <c r="K485" s="100" t="str">
        <f t="shared" si="29"/>
        <v/>
      </c>
      <c r="L485" s="100" t="str">
        <f t="shared" si="30"/>
        <v/>
      </c>
      <c r="M485" s="100" t="str">
        <f t="shared" si="31"/>
        <v/>
      </c>
    </row>
    <row r="486" spans="1:13">
      <c r="A486" s="116" t="str">
        <f t="shared" si="28"/>
        <v/>
      </c>
      <c r="B486" s="42"/>
      <c r="C486" s="43"/>
      <c r="D486" s="105" t="str">
        <f>IF($C486&gt;0,VLOOKUP($C486,'ALN 070824'!$A:$C,2,FALSE),"")</f>
        <v/>
      </c>
      <c r="E486" s="24"/>
      <c r="F486" s="24"/>
      <c r="G486" s="28"/>
      <c r="H486" s="26"/>
      <c r="I486" s="27"/>
      <c r="K486" s="100" t="str">
        <f t="shared" si="29"/>
        <v/>
      </c>
      <c r="L486" s="100" t="str">
        <f t="shared" si="30"/>
        <v/>
      </c>
      <c r="M486" s="100" t="str">
        <f t="shared" si="31"/>
        <v/>
      </c>
    </row>
    <row r="487" spans="1:13">
      <c r="A487" s="116" t="str">
        <f t="shared" si="28"/>
        <v/>
      </c>
      <c r="B487" s="42"/>
      <c r="C487" s="43"/>
      <c r="D487" s="105" t="str">
        <f>IF($C487&gt;0,VLOOKUP($C487,'ALN 070824'!$A:$C,2,FALSE),"")</f>
        <v/>
      </c>
      <c r="E487" s="24"/>
      <c r="F487" s="24"/>
      <c r="G487" s="28"/>
      <c r="H487" s="26"/>
      <c r="I487" s="27"/>
      <c r="K487" s="100" t="str">
        <f t="shared" si="29"/>
        <v/>
      </c>
      <c r="L487" s="100" t="str">
        <f t="shared" si="30"/>
        <v/>
      </c>
      <c r="M487" s="100" t="str">
        <f t="shared" si="31"/>
        <v/>
      </c>
    </row>
    <row r="488" spans="1:13">
      <c r="A488" s="116" t="str">
        <f t="shared" si="28"/>
        <v/>
      </c>
      <c r="B488" s="42"/>
      <c r="C488" s="43"/>
      <c r="D488" s="105" t="str">
        <f>IF($C488&gt;0,VLOOKUP($C488,'ALN 070824'!$A:$C,2,FALSE),"")</f>
        <v/>
      </c>
      <c r="E488" s="24"/>
      <c r="F488" s="24"/>
      <c r="G488" s="28"/>
      <c r="H488" s="26"/>
      <c r="I488" s="27"/>
      <c r="K488" s="100" t="str">
        <f t="shared" si="29"/>
        <v/>
      </c>
      <c r="L488" s="100" t="str">
        <f t="shared" si="30"/>
        <v/>
      </c>
      <c r="M488" s="100" t="str">
        <f t="shared" si="31"/>
        <v/>
      </c>
    </row>
    <row r="489" spans="1:13">
      <c r="A489" s="116" t="str">
        <f t="shared" si="28"/>
        <v/>
      </c>
      <c r="B489" s="42"/>
      <c r="C489" s="43"/>
      <c r="D489" s="105" t="str">
        <f>IF($C489&gt;0,VLOOKUP($C489,'ALN 070824'!$A:$C,2,FALSE),"")</f>
        <v/>
      </c>
      <c r="E489" s="24"/>
      <c r="F489" s="24"/>
      <c r="G489" s="28"/>
      <c r="H489" s="26"/>
      <c r="I489" s="27"/>
      <c r="K489" s="100" t="str">
        <f t="shared" si="29"/>
        <v/>
      </c>
      <c r="L489" s="100" t="str">
        <f t="shared" si="30"/>
        <v/>
      </c>
      <c r="M489" s="100" t="str">
        <f t="shared" si="31"/>
        <v/>
      </c>
    </row>
    <row r="490" spans="1:13">
      <c r="A490" s="116" t="str">
        <f t="shared" si="28"/>
        <v/>
      </c>
      <c r="B490" s="42"/>
      <c r="C490" s="43"/>
      <c r="D490" s="105" t="str">
        <f>IF($C490&gt;0,VLOOKUP($C490,'ALN 070824'!$A:$C,2,FALSE),"")</f>
        <v/>
      </c>
      <c r="E490" s="24"/>
      <c r="F490" s="24"/>
      <c r="G490" s="28"/>
      <c r="H490" s="26"/>
      <c r="I490" s="27"/>
      <c r="K490" s="100" t="str">
        <f t="shared" si="29"/>
        <v/>
      </c>
      <c r="L490" s="100" t="str">
        <f t="shared" si="30"/>
        <v/>
      </c>
      <c r="M490" s="100" t="str">
        <f t="shared" si="31"/>
        <v/>
      </c>
    </row>
    <row r="491" spans="1:13">
      <c r="A491" s="116" t="str">
        <f t="shared" si="28"/>
        <v/>
      </c>
      <c r="B491" s="42"/>
      <c r="C491" s="43"/>
      <c r="D491" s="105" t="str">
        <f>IF($C491&gt;0,VLOOKUP($C491,'ALN 070824'!$A:$C,2,FALSE),"")</f>
        <v/>
      </c>
      <c r="E491" s="24"/>
      <c r="F491" s="24"/>
      <c r="G491" s="28"/>
      <c r="H491" s="26"/>
      <c r="I491" s="27"/>
      <c r="K491" s="100" t="str">
        <f t="shared" si="29"/>
        <v/>
      </c>
      <c r="L491" s="100" t="str">
        <f t="shared" si="30"/>
        <v/>
      </c>
      <c r="M491" s="100" t="str">
        <f t="shared" si="31"/>
        <v/>
      </c>
    </row>
    <row r="492" spans="1:13">
      <c r="A492" s="116" t="str">
        <f t="shared" si="28"/>
        <v/>
      </c>
      <c r="B492" s="42"/>
      <c r="C492" s="43"/>
      <c r="D492" s="105" t="str">
        <f>IF($C492&gt;0,VLOOKUP($C492,'ALN 070824'!$A:$C,2,FALSE),"")</f>
        <v/>
      </c>
      <c r="E492" s="24"/>
      <c r="F492" s="24"/>
      <c r="G492" s="28"/>
      <c r="H492" s="26"/>
      <c r="I492" s="27"/>
      <c r="K492" s="100" t="str">
        <f t="shared" si="29"/>
        <v/>
      </c>
      <c r="L492" s="100" t="str">
        <f t="shared" si="30"/>
        <v/>
      </c>
      <c r="M492" s="100" t="str">
        <f t="shared" si="31"/>
        <v/>
      </c>
    </row>
    <row r="493" spans="1:13">
      <c r="A493" s="116" t="str">
        <f t="shared" si="28"/>
        <v/>
      </c>
      <c r="B493" s="42"/>
      <c r="C493" s="43"/>
      <c r="D493" s="105" t="str">
        <f>IF($C493&gt;0,VLOOKUP($C493,'ALN 070824'!$A:$C,2,FALSE),"")</f>
        <v/>
      </c>
      <c r="E493" s="24"/>
      <c r="F493" s="24"/>
      <c r="G493" s="28"/>
      <c r="H493" s="26"/>
      <c r="I493" s="27"/>
      <c r="K493" s="100" t="str">
        <f t="shared" si="29"/>
        <v/>
      </c>
      <c r="L493" s="100" t="str">
        <f t="shared" si="30"/>
        <v/>
      </c>
      <c r="M493" s="100" t="str">
        <f t="shared" si="31"/>
        <v/>
      </c>
    </row>
    <row r="494" spans="1:13">
      <c r="A494" s="116" t="str">
        <f t="shared" si="28"/>
        <v/>
      </c>
      <c r="B494" s="42"/>
      <c r="C494" s="43"/>
      <c r="D494" s="105" t="str">
        <f>IF($C494&gt;0,VLOOKUP($C494,'ALN 070824'!$A:$C,2,FALSE),"")</f>
        <v/>
      </c>
      <c r="E494" s="24"/>
      <c r="F494" s="24"/>
      <c r="G494" s="28"/>
      <c r="H494" s="26"/>
      <c r="I494" s="27"/>
      <c r="K494" s="100" t="str">
        <f t="shared" si="29"/>
        <v/>
      </c>
      <c r="L494" s="100" t="str">
        <f t="shared" si="30"/>
        <v/>
      </c>
      <c r="M494" s="100" t="str">
        <f t="shared" si="31"/>
        <v/>
      </c>
    </row>
    <row r="495" spans="1:13">
      <c r="A495" s="116" t="str">
        <f t="shared" si="28"/>
        <v/>
      </c>
      <c r="B495" s="42"/>
      <c r="C495" s="43"/>
      <c r="D495" s="105" t="str">
        <f>IF($C495&gt;0,VLOOKUP($C495,'ALN 070824'!$A:$C,2,FALSE),"")</f>
        <v/>
      </c>
      <c r="E495" s="24"/>
      <c r="F495" s="24"/>
      <c r="G495" s="28"/>
      <c r="H495" s="26"/>
      <c r="I495" s="27"/>
      <c r="K495" s="100" t="str">
        <f t="shared" si="29"/>
        <v/>
      </c>
      <c r="L495" s="100" t="str">
        <f t="shared" si="30"/>
        <v/>
      </c>
      <c r="M495" s="100" t="str">
        <f t="shared" si="31"/>
        <v/>
      </c>
    </row>
    <row r="496" spans="1:13">
      <c r="A496" s="116" t="str">
        <f t="shared" si="28"/>
        <v/>
      </c>
      <c r="B496" s="42"/>
      <c r="C496" s="43"/>
      <c r="D496" s="105" t="str">
        <f>IF($C496&gt;0,VLOOKUP($C496,'ALN 070824'!$A:$C,2,FALSE),"")</f>
        <v/>
      </c>
      <c r="E496" s="24"/>
      <c r="F496" s="24"/>
      <c r="G496" s="28"/>
      <c r="H496" s="26"/>
      <c r="I496" s="27"/>
      <c r="K496" s="100" t="str">
        <f t="shared" si="29"/>
        <v/>
      </c>
      <c r="L496" s="100" t="str">
        <f t="shared" si="30"/>
        <v/>
      </c>
      <c r="M496" s="100" t="str">
        <f t="shared" si="31"/>
        <v/>
      </c>
    </row>
    <row r="497" spans="1:13">
      <c r="A497" s="116" t="str">
        <f t="shared" si="28"/>
        <v/>
      </c>
      <c r="B497" s="42"/>
      <c r="C497" s="43"/>
      <c r="D497" s="105" t="str">
        <f>IF($C497&gt;0,VLOOKUP($C497,'ALN 070824'!$A:$C,2,FALSE),"")</f>
        <v/>
      </c>
      <c r="E497" s="24"/>
      <c r="F497" s="24"/>
      <c r="G497" s="28"/>
      <c r="H497" s="26"/>
      <c r="I497" s="27"/>
      <c r="K497" s="100" t="str">
        <f t="shared" si="29"/>
        <v/>
      </c>
      <c r="L497" s="100" t="str">
        <f t="shared" si="30"/>
        <v/>
      </c>
      <c r="M497" s="100" t="str">
        <f t="shared" si="31"/>
        <v/>
      </c>
    </row>
    <row r="498" spans="1:13">
      <c r="A498" s="116" t="str">
        <f t="shared" si="28"/>
        <v/>
      </c>
      <c r="B498" s="42"/>
      <c r="C498" s="43"/>
      <c r="D498" s="105" t="str">
        <f>IF($C498&gt;0,VLOOKUP($C498,'ALN 070824'!$A:$C,2,FALSE),"")</f>
        <v/>
      </c>
      <c r="E498" s="24"/>
      <c r="F498" s="24"/>
      <c r="G498" s="28"/>
      <c r="H498" s="26"/>
      <c r="I498" s="27"/>
      <c r="K498" s="100" t="str">
        <f t="shared" si="29"/>
        <v/>
      </c>
      <c r="L498" s="100" t="str">
        <f t="shared" si="30"/>
        <v/>
      </c>
      <c r="M498" s="100" t="str">
        <f t="shared" si="31"/>
        <v/>
      </c>
    </row>
    <row r="499" spans="1:13">
      <c r="A499" s="116" t="str">
        <f t="shared" si="28"/>
        <v/>
      </c>
      <c r="B499" s="42"/>
      <c r="C499" s="43"/>
      <c r="D499" s="105" t="str">
        <f>IF($C499&gt;0,VLOOKUP($C499,'ALN 070824'!$A:$C,2,FALSE),"")</f>
        <v/>
      </c>
      <c r="E499" s="24"/>
      <c r="F499" s="24"/>
      <c r="G499" s="28"/>
      <c r="H499" s="26"/>
      <c r="I499" s="27"/>
      <c r="K499" s="100" t="str">
        <f t="shared" si="29"/>
        <v/>
      </c>
      <c r="L499" s="100" t="str">
        <f t="shared" si="30"/>
        <v/>
      </c>
      <c r="M499" s="100" t="str">
        <f t="shared" si="31"/>
        <v/>
      </c>
    </row>
    <row r="500" spans="1:13">
      <c r="A500" s="116" t="str">
        <f t="shared" si="28"/>
        <v/>
      </c>
      <c r="B500" s="42"/>
      <c r="C500" s="43"/>
      <c r="D500" s="105" t="str">
        <f>IF($C500&gt;0,VLOOKUP($C500,'ALN 070824'!$A:$C,2,FALSE),"")</f>
        <v/>
      </c>
      <c r="E500" s="24"/>
      <c r="F500" s="24"/>
      <c r="G500" s="28"/>
      <c r="H500" s="26"/>
      <c r="I500" s="27"/>
      <c r="K500" s="100" t="str">
        <f t="shared" si="29"/>
        <v/>
      </c>
      <c r="L500" s="100" t="str">
        <f t="shared" si="30"/>
        <v/>
      </c>
      <c r="M500" s="100" t="str">
        <f t="shared" si="31"/>
        <v/>
      </c>
    </row>
    <row r="501" spans="1:13">
      <c r="A501" s="116" t="str">
        <f t="shared" si="28"/>
        <v/>
      </c>
      <c r="B501" s="42"/>
      <c r="C501" s="43"/>
      <c r="D501" s="105" t="str">
        <f>IF($C501&gt;0,VLOOKUP($C501,'ALN 070824'!$A:$C,2,FALSE),"")</f>
        <v/>
      </c>
      <c r="E501" s="24"/>
      <c r="F501" s="24"/>
      <c r="G501" s="28"/>
      <c r="H501" s="26"/>
      <c r="I501" s="27"/>
      <c r="K501" s="100" t="str">
        <f t="shared" si="29"/>
        <v/>
      </c>
      <c r="L501" s="100" t="str">
        <f t="shared" si="30"/>
        <v/>
      </c>
      <c r="M501" s="100" t="str">
        <f t="shared" si="31"/>
        <v/>
      </c>
    </row>
    <row r="502" spans="1:13">
      <c r="A502" s="116" t="str">
        <f t="shared" si="28"/>
        <v/>
      </c>
      <c r="B502" s="42"/>
      <c r="C502" s="43"/>
      <c r="D502" s="105" t="str">
        <f>IF($C502&gt;0,VLOOKUP($C502,'ALN 070824'!$A:$C,2,FALSE),"")</f>
        <v/>
      </c>
      <c r="E502" s="24"/>
      <c r="F502" s="24"/>
      <c r="G502" s="28"/>
      <c r="H502" s="26"/>
      <c r="I502" s="27"/>
      <c r="K502" s="100" t="str">
        <f t="shared" si="29"/>
        <v/>
      </c>
      <c r="L502" s="100" t="str">
        <f t="shared" si="30"/>
        <v/>
      </c>
      <c r="M502" s="100" t="str">
        <f t="shared" si="31"/>
        <v/>
      </c>
    </row>
    <row r="503" spans="1:13">
      <c r="A503" s="116" t="str">
        <f t="shared" si="28"/>
        <v/>
      </c>
      <c r="B503" s="42"/>
      <c r="C503" s="43"/>
      <c r="D503" s="105" t="str">
        <f>IF($C503&gt;0,VLOOKUP($C503,'ALN 070824'!$A:$C,2,FALSE),"")</f>
        <v/>
      </c>
      <c r="E503" s="24"/>
      <c r="F503" s="24"/>
      <c r="G503" s="28"/>
      <c r="H503" s="26"/>
      <c r="I503" s="27"/>
      <c r="K503" s="100" t="str">
        <f t="shared" si="29"/>
        <v/>
      </c>
      <c r="L503" s="100" t="str">
        <f t="shared" si="30"/>
        <v/>
      </c>
      <c r="M503" s="100" t="str">
        <f t="shared" si="31"/>
        <v/>
      </c>
    </row>
    <row r="504" spans="1:13">
      <c r="A504" s="116" t="str">
        <f t="shared" si="28"/>
        <v/>
      </c>
      <c r="B504" s="42"/>
      <c r="C504" s="43"/>
      <c r="D504" s="105" t="str">
        <f>IF($C504&gt;0,VLOOKUP($C504,'ALN 070824'!$A:$C,2,FALSE),"")</f>
        <v/>
      </c>
      <c r="E504" s="24"/>
      <c r="F504" s="24"/>
      <c r="G504" s="28"/>
      <c r="H504" s="26"/>
      <c r="I504" s="27"/>
      <c r="K504" s="100" t="str">
        <f t="shared" si="29"/>
        <v/>
      </c>
      <c r="L504" s="100" t="str">
        <f t="shared" si="30"/>
        <v/>
      </c>
      <c r="M504" s="100" t="str">
        <f t="shared" si="31"/>
        <v/>
      </c>
    </row>
    <row r="505" spans="1:13">
      <c r="A505" s="116" t="str">
        <f t="shared" si="28"/>
        <v/>
      </c>
      <c r="B505" s="42"/>
      <c r="C505" s="43"/>
      <c r="D505" s="105" t="str">
        <f>IF($C505&gt;0,VLOOKUP($C505,'ALN 070824'!$A:$C,2,FALSE),"")</f>
        <v/>
      </c>
      <c r="E505" s="24"/>
      <c r="F505" s="24"/>
      <c r="G505" s="28"/>
      <c r="H505" s="26"/>
      <c r="I505" s="27"/>
      <c r="K505" s="100" t="str">
        <f t="shared" si="29"/>
        <v/>
      </c>
      <c r="L505" s="100" t="str">
        <f t="shared" si="30"/>
        <v/>
      </c>
      <c r="M505" s="100" t="str">
        <f t="shared" si="31"/>
        <v/>
      </c>
    </row>
    <row r="506" spans="1:13">
      <c r="A506" s="116" t="str">
        <f t="shared" si="28"/>
        <v/>
      </c>
      <c r="B506" s="42"/>
      <c r="C506" s="43"/>
      <c r="D506" s="105" t="str">
        <f>IF($C506&gt;0,VLOOKUP($C506,'ALN 070824'!$A:$C,2,FALSE),"")</f>
        <v/>
      </c>
      <c r="E506" s="24"/>
      <c r="F506" s="24"/>
      <c r="G506" s="28"/>
      <c r="H506" s="26"/>
      <c r="I506" s="27"/>
      <c r="K506" s="100" t="str">
        <f t="shared" si="29"/>
        <v/>
      </c>
      <c r="L506" s="100" t="str">
        <f t="shared" si="30"/>
        <v/>
      </c>
      <c r="M506" s="100" t="str">
        <f t="shared" si="31"/>
        <v/>
      </c>
    </row>
    <row r="507" spans="1:13">
      <c r="A507" s="116" t="str">
        <f t="shared" si="28"/>
        <v/>
      </c>
      <c r="B507" s="42"/>
      <c r="C507" s="43"/>
      <c r="D507" s="105" t="str">
        <f>IF($C507&gt;0,VLOOKUP($C507,'ALN 070824'!$A:$C,2,FALSE),"")</f>
        <v/>
      </c>
      <c r="E507" s="24"/>
      <c r="F507" s="24"/>
      <c r="G507" s="28"/>
      <c r="H507" s="26"/>
      <c r="I507" s="27"/>
      <c r="K507" s="100" t="str">
        <f t="shared" si="29"/>
        <v/>
      </c>
      <c r="L507" s="100" t="str">
        <f t="shared" si="30"/>
        <v/>
      </c>
      <c r="M507" s="100" t="str">
        <f t="shared" si="31"/>
        <v/>
      </c>
    </row>
    <row r="508" spans="1:13">
      <c r="A508" s="116" t="str">
        <f t="shared" si="28"/>
        <v/>
      </c>
      <c r="B508" s="42"/>
      <c r="C508" s="43"/>
      <c r="D508" s="105" t="str">
        <f>IF($C508&gt;0,VLOOKUP($C508,'ALN 070824'!$A:$C,2,FALSE),"")</f>
        <v/>
      </c>
      <c r="E508" s="24"/>
      <c r="F508" s="24"/>
      <c r="G508" s="28"/>
      <c r="H508" s="26"/>
      <c r="I508" s="27"/>
      <c r="K508" s="100" t="str">
        <f t="shared" si="29"/>
        <v/>
      </c>
      <c r="L508" s="100" t="str">
        <f t="shared" si="30"/>
        <v/>
      </c>
      <c r="M508" s="100" t="str">
        <f t="shared" si="31"/>
        <v/>
      </c>
    </row>
    <row r="509" spans="1:13">
      <c r="A509" s="116" t="str">
        <f t="shared" si="28"/>
        <v/>
      </c>
      <c r="B509" s="42"/>
      <c r="C509" s="43"/>
      <c r="D509" s="105" t="str">
        <f>IF($C509&gt;0,VLOOKUP($C509,'ALN 070824'!$A:$C,2,FALSE),"")</f>
        <v/>
      </c>
      <c r="E509" s="24"/>
      <c r="F509" s="24"/>
      <c r="G509" s="28"/>
      <c r="H509" s="26"/>
      <c r="I509" s="27"/>
      <c r="K509" s="100" t="str">
        <f t="shared" si="29"/>
        <v/>
      </c>
      <c r="L509" s="100" t="str">
        <f t="shared" si="30"/>
        <v/>
      </c>
      <c r="M509" s="100" t="str">
        <f t="shared" si="31"/>
        <v/>
      </c>
    </row>
    <row r="510" spans="1:13">
      <c r="A510" s="116" t="str">
        <f t="shared" si="28"/>
        <v/>
      </c>
      <c r="B510" s="42"/>
      <c r="C510" s="43"/>
      <c r="D510" s="105" t="str">
        <f>IF($C510&gt;0,VLOOKUP($C510,'ALN 070824'!$A:$C,2,FALSE),"")</f>
        <v/>
      </c>
      <c r="E510" s="24"/>
      <c r="F510" s="24"/>
      <c r="G510" s="28"/>
      <c r="H510" s="26"/>
      <c r="I510" s="27"/>
      <c r="K510" s="100" t="str">
        <f t="shared" si="29"/>
        <v/>
      </c>
      <c r="L510" s="100" t="str">
        <f t="shared" si="30"/>
        <v/>
      </c>
      <c r="M510" s="100" t="str">
        <f t="shared" si="31"/>
        <v/>
      </c>
    </row>
    <row r="511" spans="1:13">
      <c r="A511" s="116" t="str">
        <f t="shared" si="28"/>
        <v/>
      </c>
      <c r="B511" s="42"/>
      <c r="C511" s="43"/>
      <c r="D511" s="105" t="str">
        <f>IF($C511&gt;0,VLOOKUP($C511,'ALN 070824'!$A:$C,2,FALSE),"")</f>
        <v/>
      </c>
      <c r="E511" s="24"/>
      <c r="F511" s="24"/>
      <c r="G511" s="28"/>
      <c r="H511" s="26"/>
      <c r="I511" s="27"/>
      <c r="K511" s="100" t="str">
        <f t="shared" si="29"/>
        <v/>
      </c>
      <c r="L511" s="100" t="str">
        <f t="shared" si="30"/>
        <v/>
      </c>
      <c r="M511" s="100" t="str">
        <f t="shared" si="31"/>
        <v/>
      </c>
    </row>
    <row r="512" spans="1:13">
      <c r="A512" s="116" t="str">
        <f t="shared" si="28"/>
        <v/>
      </c>
      <c r="B512" s="42"/>
      <c r="C512" s="43"/>
      <c r="D512" s="105" t="str">
        <f>IF($C512&gt;0,VLOOKUP($C512,'ALN 070824'!$A:$C,2,FALSE),"")</f>
        <v/>
      </c>
      <c r="E512" s="24"/>
      <c r="F512" s="24"/>
      <c r="G512" s="28"/>
      <c r="H512" s="26"/>
      <c r="I512" s="27"/>
      <c r="K512" s="100" t="str">
        <f t="shared" si="29"/>
        <v/>
      </c>
      <c r="L512" s="100" t="str">
        <f t="shared" si="30"/>
        <v/>
      </c>
      <c r="M512" s="100" t="str">
        <f t="shared" si="31"/>
        <v/>
      </c>
    </row>
    <row r="513" spans="1:13">
      <c r="A513" s="116" t="str">
        <f t="shared" si="28"/>
        <v/>
      </c>
      <c r="B513" s="42"/>
      <c r="C513" s="43"/>
      <c r="D513" s="105" t="str">
        <f>IF($C513&gt;0,VLOOKUP($C513,'ALN 070824'!$A:$C,2,FALSE),"")</f>
        <v/>
      </c>
      <c r="E513" s="24"/>
      <c r="F513" s="24"/>
      <c r="G513" s="28"/>
      <c r="H513" s="26"/>
      <c r="I513" s="27"/>
      <c r="K513" s="100" t="str">
        <f t="shared" si="29"/>
        <v/>
      </c>
      <c r="L513" s="100" t="str">
        <f t="shared" si="30"/>
        <v/>
      </c>
      <c r="M513" s="100" t="str">
        <f t="shared" si="31"/>
        <v/>
      </c>
    </row>
    <row r="514" spans="1:13">
      <c r="A514" s="116" t="str">
        <f t="shared" si="28"/>
        <v/>
      </c>
      <c r="B514" s="42"/>
      <c r="C514" s="43"/>
      <c r="D514" s="105" t="str">
        <f>IF($C514&gt;0,VLOOKUP($C514,'ALN 070824'!$A:$C,2,FALSE),"")</f>
        <v/>
      </c>
      <c r="E514" s="24"/>
      <c r="F514" s="24"/>
      <c r="G514" s="28"/>
      <c r="H514" s="26"/>
      <c r="I514" s="27"/>
      <c r="K514" s="100" t="str">
        <f t="shared" si="29"/>
        <v/>
      </c>
      <c r="L514" s="100" t="str">
        <f t="shared" si="30"/>
        <v/>
      </c>
      <c r="M514" s="100" t="str">
        <f t="shared" si="31"/>
        <v/>
      </c>
    </row>
    <row r="515" spans="1:13">
      <c r="A515" s="116" t="str">
        <f t="shared" si="28"/>
        <v/>
      </c>
      <c r="B515" s="42"/>
      <c r="C515" s="43"/>
      <c r="D515" s="105" t="str">
        <f>IF($C515&gt;0,VLOOKUP($C515,'ALN 070824'!$A:$C,2,FALSE),"")</f>
        <v/>
      </c>
      <c r="E515" s="24"/>
      <c r="F515" s="24"/>
      <c r="G515" s="28"/>
      <c r="H515" s="26"/>
      <c r="I515" s="27"/>
      <c r="K515" s="100" t="str">
        <f t="shared" si="29"/>
        <v/>
      </c>
      <c r="L515" s="100" t="str">
        <f t="shared" si="30"/>
        <v/>
      </c>
      <c r="M515" s="100" t="str">
        <f t="shared" si="31"/>
        <v/>
      </c>
    </row>
    <row r="516" spans="1:13">
      <c r="A516" s="116" t="str">
        <f t="shared" si="28"/>
        <v/>
      </c>
      <c r="B516" s="42"/>
      <c r="C516" s="43"/>
      <c r="D516" s="105" t="str">
        <f>IF($C516&gt;0,VLOOKUP($C516,'ALN 070824'!$A:$C,2,FALSE),"")</f>
        <v/>
      </c>
      <c r="E516" s="24"/>
      <c r="F516" s="24"/>
      <c r="G516" s="28"/>
      <c r="H516" s="26"/>
      <c r="I516" s="27"/>
      <c r="K516" s="100" t="str">
        <f t="shared" si="29"/>
        <v/>
      </c>
      <c r="L516" s="100" t="str">
        <f t="shared" si="30"/>
        <v/>
      </c>
      <c r="M516" s="100" t="str">
        <f t="shared" si="31"/>
        <v/>
      </c>
    </row>
    <row r="517" spans="1:13">
      <c r="A517" s="116" t="str">
        <f t="shared" si="28"/>
        <v/>
      </c>
      <c r="B517" s="42"/>
      <c r="C517" s="43"/>
      <c r="D517" s="105" t="str">
        <f>IF($C517&gt;0,VLOOKUP($C517,'ALN 070824'!$A:$C,2,FALSE),"")</f>
        <v/>
      </c>
      <c r="E517" s="24"/>
      <c r="F517" s="24"/>
      <c r="G517" s="28"/>
      <c r="H517" s="26"/>
      <c r="I517" s="27"/>
      <c r="K517" s="100" t="str">
        <f t="shared" si="29"/>
        <v/>
      </c>
      <c r="L517" s="100" t="str">
        <f t="shared" si="30"/>
        <v/>
      </c>
      <c r="M517" s="100" t="str">
        <f t="shared" si="31"/>
        <v/>
      </c>
    </row>
    <row r="518" spans="1:13">
      <c r="A518" s="116" t="str">
        <f t="shared" si="28"/>
        <v/>
      </c>
      <c r="B518" s="42"/>
      <c r="C518" s="43"/>
      <c r="D518" s="105" t="str">
        <f>IF($C518&gt;0,VLOOKUP($C518,'ALN 070824'!$A:$C,2,FALSE),"")</f>
        <v/>
      </c>
      <c r="E518" s="24"/>
      <c r="F518" s="24"/>
      <c r="G518" s="28"/>
      <c r="H518" s="26"/>
      <c r="I518" s="27"/>
      <c r="K518" s="100" t="str">
        <f t="shared" si="29"/>
        <v/>
      </c>
      <c r="L518" s="100" t="str">
        <f t="shared" si="30"/>
        <v/>
      </c>
      <c r="M518" s="100" t="str">
        <f t="shared" si="31"/>
        <v/>
      </c>
    </row>
    <row r="519" spans="1:13">
      <c r="A519" s="116" t="str">
        <f t="shared" si="28"/>
        <v/>
      </c>
      <c r="B519" s="42"/>
      <c r="C519" s="43"/>
      <c r="D519" s="105" t="str">
        <f>IF($C519&gt;0,VLOOKUP($C519,'ALN 070824'!$A:$C,2,FALSE),"")</f>
        <v/>
      </c>
      <c r="E519" s="24"/>
      <c r="F519" s="24"/>
      <c r="G519" s="28"/>
      <c r="H519" s="26"/>
      <c r="I519" s="27"/>
      <c r="K519" s="100" t="str">
        <f t="shared" si="29"/>
        <v/>
      </c>
      <c r="L519" s="100" t="str">
        <f t="shared" si="30"/>
        <v/>
      </c>
      <c r="M519" s="100" t="str">
        <f t="shared" si="31"/>
        <v/>
      </c>
    </row>
    <row r="520" spans="1:13">
      <c r="A520" s="116" t="str">
        <f t="shared" si="28"/>
        <v/>
      </c>
      <c r="B520" s="42"/>
      <c r="C520" s="43"/>
      <c r="D520" s="105" t="str">
        <f>IF($C520&gt;0,VLOOKUP($C520,'ALN 070824'!$A:$C,2,FALSE),"")</f>
        <v/>
      </c>
      <c r="E520" s="24"/>
      <c r="F520" s="24"/>
      <c r="G520" s="28"/>
      <c r="H520" s="26"/>
      <c r="I520" s="27"/>
      <c r="K520" s="100" t="str">
        <f t="shared" si="29"/>
        <v/>
      </c>
      <c r="L520" s="100" t="str">
        <f t="shared" si="30"/>
        <v/>
      </c>
      <c r="M520" s="100" t="str">
        <f t="shared" si="31"/>
        <v/>
      </c>
    </row>
    <row r="521" spans="1:13">
      <c r="A521" s="116" t="str">
        <f t="shared" ref="A521:A584" si="32">IF($B521=0,"",$B$2)</f>
        <v/>
      </c>
      <c r="B521" s="42"/>
      <c r="C521" s="43"/>
      <c r="D521" s="105" t="str">
        <f>IF($C521&gt;0,VLOOKUP($C521,'ALN 070824'!$A:$C,2,FALSE),"")</f>
        <v/>
      </c>
      <c r="E521" s="24"/>
      <c r="F521" s="24"/>
      <c r="G521" s="28"/>
      <c r="H521" s="26"/>
      <c r="I521" s="27"/>
      <c r="K521" s="100" t="str">
        <f t="shared" ref="K521:K584" si="33">IF(OR($C521="84.425",$C521="84.032"),"Please complete the ALN with alpha character.","")</f>
        <v/>
      </c>
      <c r="L521" s="100" t="str">
        <f t="shared" ref="L521:L584" si="34">CONCATENATE($C521,$G521)</f>
        <v/>
      </c>
      <c r="M521" s="100" t="str">
        <f t="shared" ref="M521:M584" si="35">CONCATENATE($B521,$C521,$G521,$H521,$I521)</f>
        <v/>
      </c>
    </row>
    <row r="522" spans="1:13">
      <c r="A522" s="116" t="str">
        <f t="shared" si="32"/>
        <v/>
      </c>
      <c r="B522" s="42"/>
      <c r="C522" s="43"/>
      <c r="D522" s="105" t="str">
        <f>IF($C522&gt;0,VLOOKUP($C522,'ALN 070824'!$A:$C,2,FALSE),"")</f>
        <v/>
      </c>
      <c r="E522" s="24"/>
      <c r="F522" s="24"/>
      <c r="G522" s="28"/>
      <c r="H522" s="26"/>
      <c r="I522" s="27"/>
      <c r="K522" s="100" t="str">
        <f t="shared" si="33"/>
        <v/>
      </c>
      <c r="L522" s="100" t="str">
        <f t="shared" si="34"/>
        <v/>
      </c>
      <c r="M522" s="100" t="str">
        <f t="shared" si="35"/>
        <v/>
      </c>
    </row>
    <row r="523" spans="1:13">
      <c r="A523" s="116" t="str">
        <f t="shared" si="32"/>
        <v/>
      </c>
      <c r="B523" s="42"/>
      <c r="C523" s="43"/>
      <c r="D523" s="105" t="str">
        <f>IF($C523&gt;0,VLOOKUP($C523,'ALN 070824'!$A:$C,2,FALSE),"")</f>
        <v/>
      </c>
      <c r="E523" s="24"/>
      <c r="F523" s="24"/>
      <c r="G523" s="28"/>
      <c r="H523" s="26"/>
      <c r="I523" s="27"/>
      <c r="K523" s="100" t="str">
        <f t="shared" si="33"/>
        <v/>
      </c>
      <c r="L523" s="100" t="str">
        <f t="shared" si="34"/>
        <v/>
      </c>
      <c r="M523" s="100" t="str">
        <f t="shared" si="35"/>
        <v/>
      </c>
    </row>
    <row r="524" spans="1:13">
      <c r="A524" s="116" t="str">
        <f t="shared" si="32"/>
        <v/>
      </c>
      <c r="B524" s="42"/>
      <c r="C524" s="43"/>
      <c r="D524" s="105" t="str">
        <f>IF($C524&gt;0,VLOOKUP($C524,'ALN 070824'!$A:$C,2,FALSE),"")</f>
        <v/>
      </c>
      <c r="E524" s="24"/>
      <c r="F524" s="24"/>
      <c r="G524" s="28"/>
      <c r="H524" s="26"/>
      <c r="I524" s="27"/>
      <c r="K524" s="100" t="str">
        <f t="shared" si="33"/>
        <v/>
      </c>
      <c r="L524" s="100" t="str">
        <f t="shared" si="34"/>
        <v/>
      </c>
      <c r="M524" s="100" t="str">
        <f t="shared" si="35"/>
        <v/>
      </c>
    </row>
    <row r="525" spans="1:13">
      <c r="A525" s="116" t="str">
        <f t="shared" si="32"/>
        <v/>
      </c>
      <c r="B525" s="42"/>
      <c r="C525" s="43"/>
      <c r="D525" s="105" t="str">
        <f>IF($C525&gt;0,VLOOKUP($C525,'ALN 070824'!$A:$C,2,FALSE),"")</f>
        <v/>
      </c>
      <c r="E525" s="24"/>
      <c r="F525" s="24"/>
      <c r="G525" s="28"/>
      <c r="H525" s="26"/>
      <c r="I525" s="27"/>
      <c r="K525" s="100" t="str">
        <f t="shared" si="33"/>
        <v/>
      </c>
      <c r="L525" s="100" t="str">
        <f t="shared" si="34"/>
        <v/>
      </c>
      <c r="M525" s="100" t="str">
        <f t="shared" si="35"/>
        <v/>
      </c>
    </row>
    <row r="526" spans="1:13">
      <c r="A526" s="116" t="str">
        <f t="shared" si="32"/>
        <v/>
      </c>
      <c r="B526" s="42"/>
      <c r="C526" s="43"/>
      <c r="D526" s="105" t="str">
        <f>IF($C526&gt;0,VLOOKUP($C526,'ALN 070824'!$A:$C,2,FALSE),"")</f>
        <v/>
      </c>
      <c r="E526" s="24"/>
      <c r="F526" s="24"/>
      <c r="G526" s="28"/>
      <c r="H526" s="26"/>
      <c r="I526" s="27"/>
      <c r="K526" s="100" t="str">
        <f t="shared" si="33"/>
        <v/>
      </c>
      <c r="L526" s="100" t="str">
        <f t="shared" si="34"/>
        <v/>
      </c>
      <c r="M526" s="100" t="str">
        <f t="shared" si="35"/>
        <v/>
      </c>
    </row>
    <row r="527" spans="1:13">
      <c r="A527" s="116" t="str">
        <f t="shared" si="32"/>
        <v/>
      </c>
      <c r="B527" s="42"/>
      <c r="C527" s="43"/>
      <c r="D527" s="105" t="str">
        <f>IF($C527&gt;0,VLOOKUP($C527,'ALN 070824'!$A:$C,2,FALSE),"")</f>
        <v/>
      </c>
      <c r="E527" s="24"/>
      <c r="F527" s="24"/>
      <c r="G527" s="28"/>
      <c r="H527" s="26"/>
      <c r="I527" s="27"/>
      <c r="K527" s="100" t="str">
        <f t="shared" si="33"/>
        <v/>
      </c>
      <c r="L527" s="100" t="str">
        <f t="shared" si="34"/>
        <v/>
      </c>
      <c r="M527" s="100" t="str">
        <f t="shared" si="35"/>
        <v/>
      </c>
    </row>
    <row r="528" spans="1:13">
      <c r="A528" s="116" t="str">
        <f t="shared" si="32"/>
        <v/>
      </c>
      <c r="B528" s="42"/>
      <c r="C528" s="43"/>
      <c r="D528" s="105" t="str">
        <f>IF($C528&gt;0,VLOOKUP($C528,'ALN 070824'!$A:$C,2,FALSE),"")</f>
        <v/>
      </c>
      <c r="E528" s="24"/>
      <c r="F528" s="24"/>
      <c r="G528" s="28"/>
      <c r="H528" s="26"/>
      <c r="I528" s="27"/>
      <c r="K528" s="100" t="str">
        <f t="shared" si="33"/>
        <v/>
      </c>
      <c r="L528" s="100" t="str">
        <f t="shared" si="34"/>
        <v/>
      </c>
      <c r="M528" s="100" t="str">
        <f t="shared" si="35"/>
        <v/>
      </c>
    </row>
    <row r="529" spans="1:13">
      <c r="A529" s="116" t="str">
        <f t="shared" si="32"/>
        <v/>
      </c>
      <c r="B529" s="42"/>
      <c r="C529" s="43"/>
      <c r="D529" s="105" t="str">
        <f>IF($C529&gt;0,VLOOKUP($C529,'ALN 070824'!$A:$C,2,FALSE),"")</f>
        <v/>
      </c>
      <c r="E529" s="24"/>
      <c r="F529" s="24"/>
      <c r="G529" s="28"/>
      <c r="H529" s="26"/>
      <c r="I529" s="27"/>
      <c r="K529" s="100" t="str">
        <f t="shared" si="33"/>
        <v/>
      </c>
      <c r="L529" s="100" t="str">
        <f t="shared" si="34"/>
        <v/>
      </c>
      <c r="M529" s="100" t="str">
        <f t="shared" si="35"/>
        <v/>
      </c>
    </row>
    <row r="530" spans="1:13">
      <c r="A530" s="116" t="str">
        <f t="shared" si="32"/>
        <v/>
      </c>
      <c r="B530" s="42"/>
      <c r="C530" s="43"/>
      <c r="D530" s="105" t="str">
        <f>IF($C530&gt;0,VLOOKUP($C530,'ALN 070824'!$A:$C,2,FALSE),"")</f>
        <v/>
      </c>
      <c r="E530" s="24"/>
      <c r="F530" s="24"/>
      <c r="G530" s="28"/>
      <c r="H530" s="26"/>
      <c r="I530" s="27"/>
      <c r="K530" s="100" t="str">
        <f t="shared" si="33"/>
        <v/>
      </c>
      <c r="L530" s="100" t="str">
        <f t="shared" si="34"/>
        <v/>
      </c>
      <c r="M530" s="100" t="str">
        <f t="shared" si="35"/>
        <v/>
      </c>
    </row>
    <row r="531" spans="1:13">
      <c r="A531" s="116" t="str">
        <f t="shared" si="32"/>
        <v/>
      </c>
      <c r="B531" s="42"/>
      <c r="C531" s="43"/>
      <c r="D531" s="105" t="str">
        <f>IF($C531&gt;0,VLOOKUP($C531,'ALN 070824'!$A:$C,2,FALSE),"")</f>
        <v/>
      </c>
      <c r="E531" s="24"/>
      <c r="F531" s="24"/>
      <c r="G531" s="28"/>
      <c r="H531" s="26"/>
      <c r="I531" s="27"/>
      <c r="K531" s="100" t="str">
        <f t="shared" si="33"/>
        <v/>
      </c>
      <c r="L531" s="100" t="str">
        <f t="shared" si="34"/>
        <v/>
      </c>
      <c r="M531" s="100" t="str">
        <f t="shared" si="35"/>
        <v/>
      </c>
    </row>
    <row r="532" spans="1:13">
      <c r="A532" s="116" t="str">
        <f t="shared" si="32"/>
        <v/>
      </c>
      <c r="B532" s="42"/>
      <c r="C532" s="43"/>
      <c r="D532" s="105" t="str">
        <f>IF($C532&gt;0,VLOOKUP($C532,'ALN 070824'!$A:$C,2,FALSE),"")</f>
        <v/>
      </c>
      <c r="E532" s="24"/>
      <c r="F532" s="24"/>
      <c r="G532" s="28"/>
      <c r="H532" s="26"/>
      <c r="I532" s="27"/>
      <c r="K532" s="100" t="str">
        <f t="shared" si="33"/>
        <v/>
      </c>
      <c r="L532" s="100" t="str">
        <f t="shared" si="34"/>
        <v/>
      </c>
      <c r="M532" s="100" t="str">
        <f t="shared" si="35"/>
        <v/>
      </c>
    </row>
    <row r="533" spans="1:13">
      <c r="A533" s="116" t="str">
        <f t="shared" si="32"/>
        <v/>
      </c>
      <c r="B533" s="42"/>
      <c r="C533" s="43"/>
      <c r="D533" s="105" t="str">
        <f>IF($C533&gt;0,VLOOKUP($C533,'ALN 070824'!$A:$C,2,FALSE),"")</f>
        <v/>
      </c>
      <c r="E533" s="24"/>
      <c r="F533" s="24"/>
      <c r="G533" s="28"/>
      <c r="H533" s="26"/>
      <c r="I533" s="27"/>
      <c r="K533" s="100" t="str">
        <f t="shared" si="33"/>
        <v/>
      </c>
      <c r="L533" s="100" t="str">
        <f t="shared" si="34"/>
        <v/>
      </c>
      <c r="M533" s="100" t="str">
        <f t="shared" si="35"/>
        <v/>
      </c>
    </row>
    <row r="534" spans="1:13">
      <c r="A534" s="116" t="str">
        <f t="shared" si="32"/>
        <v/>
      </c>
      <c r="B534" s="42"/>
      <c r="C534" s="43"/>
      <c r="D534" s="105" t="str">
        <f>IF($C534&gt;0,VLOOKUP($C534,'ALN 070824'!$A:$C,2,FALSE),"")</f>
        <v/>
      </c>
      <c r="E534" s="24"/>
      <c r="F534" s="24"/>
      <c r="G534" s="28"/>
      <c r="H534" s="26"/>
      <c r="I534" s="27"/>
      <c r="K534" s="100" t="str">
        <f t="shared" si="33"/>
        <v/>
      </c>
      <c r="L534" s="100" t="str">
        <f t="shared" si="34"/>
        <v/>
      </c>
      <c r="M534" s="100" t="str">
        <f t="shared" si="35"/>
        <v/>
      </c>
    </row>
    <row r="535" spans="1:13">
      <c r="A535" s="116" t="str">
        <f t="shared" si="32"/>
        <v/>
      </c>
      <c r="B535" s="42"/>
      <c r="C535" s="43"/>
      <c r="D535" s="105" t="str">
        <f>IF($C535&gt;0,VLOOKUP($C535,'ALN 070824'!$A:$C,2,FALSE),"")</f>
        <v/>
      </c>
      <c r="E535" s="24"/>
      <c r="F535" s="24"/>
      <c r="G535" s="28"/>
      <c r="H535" s="26"/>
      <c r="I535" s="27"/>
      <c r="K535" s="100" t="str">
        <f t="shared" si="33"/>
        <v/>
      </c>
      <c r="L535" s="100" t="str">
        <f t="shared" si="34"/>
        <v/>
      </c>
      <c r="M535" s="100" t="str">
        <f t="shared" si="35"/>
        <v/>
      </c>
    </row>
    <row r="536" spans="1:13">
      <c r="A536" s="116" t="str">
        <f t="shared" si="32"/>
        <v/>
      </c>
      <c r="B536" s="42"/>
      <c r="C536" s="43"/>
      <c r="D536" s="105" t="str">
        <f>IF($C536&gt;0,VLOOKUP($C536,'ALN 070824'!$A:$C,2,FALSE),"")</f>
        <v/>
      </c>
      <c r="E536" s="24"/>
      <c r="F536" s="24"/>
      <c r="G536" s="28"/>
      <c r="H536" s="26"/>
      <c r="I536" s="27"/>
      <c r="K536" s="100" t="str">
        <f t="shared" si="33"/>
        <v/>
      </c>
      <c r="L536" s="100" t="str">
        <f t="shared" si="34"/>
        <v/>
      </c>
      <c r="M536" s="100" t="str">
        <f t="shared" si="35"/>
        <v/>
      </c>
    </row>
    <row r="537" spans="1:13">
      <c r="A537" s="116" t="str">
        <f t="shared" si="32"/>
        <v/>
      </c>
      <c r="B537" s="42"/>
      <c r="C537" s="43"/>
      <c r="D537" s="105" t="str">
        <f>IF($C537&gt;0,VLOOKUP($C537,'ALN 070824'!$A:$C,2,FALSE),"")</f>
        <v/>
      </c>
      <c r="E537" s="24"/>
      <c r="F537" s="24"/>
      <c r="G537" s="28"/>
      <c r="H537" s="26"/>
      <c r="I537" s="27"/>
      <c r="K537" s="100" t="str">
        <f t="shared" si="33"/>
        <v/>
      </c>
      <c r="L537" s="100" t="str">
        <f t="shared" si="34"/>
        <v/>
      </c>
      <c r="M537" s="100" t="str">
        <f t="shared" si="35"/>
        <v/>
      </c>
    </row>
    <row r="538" spans="1:13">
      <c r="A538" s="116" t="str">
        <f t="shared" si="32"/>
        <v/>
      </c>
      <c r="B538" s="42"/>
      <c r="C538" s="43"/>
      <c r="D538" s="105" t="str">
        <f>IF($C538&gt;0,VLOOKUP($C538,'ALN 070824'!$A:$C,2,FALSE),"")</f>
        <v/>
      </c>
      <c r="E538" s="24"/>
      <c r="F538" s="24"/>
      <c r="G538" s="28"/>
      <c r="H538" s="26"/>
      <c r="I538" s="27"/>
      <c r="K538" s="100" t="str">
        <f t="shared" si="33"/>
        <v/>
      </c>
      <c r="L538" s="100" t="str">
        <f t="shared" si="34"/>
        <v/>
      </c>
      <c r="M538" s="100" t="str">
        <f t="shared" si="35"/>
        <v/>
      </c>
    </row>
    <row r="539" spans="1:13">
      <c r="A539" s="116" t="str">
        <f t="shared" si="32"/>
        <v/>
      </c>
      <c r="B539" s="42"/>
      <c r="C539" s="43"/>
      <c r="D539" s="105" t="str">
        <f>IF($C539&gt;0,VLOOKUP($C539,'ALN 070824'!$A:$C,2,FALSE),"")</f>
        <v/>
      </c>
      <c r="E539" s="24"/>
      <c r="F539" s="24"/>
      <c r="G539" s="28"/>
      <c r="H539" s="26"/>
      <c r="I539" s="27"/>
      <c r="K539" s="100" t="str">
        <f t="shared" si="33"/>
        <v/>
      </c>
      <c r="L539" s="100" t="str">
        <f t="shared" si="34"/>
        <v/>
      </c>
      <c r="M539" s="100" t="str">
        <f t="shared" si="35"/>
        <v/>
      </c>
    </row>
    <row r="540" spans="1:13">
      <c r="A540" s="116" t="str">
        <f t="shared" si="32"/>
        <v/>
      </c>
      <c r="B540" s="42"/>
      <c r="C540" s="43"/>
      <c r="D540" s="105" t="str">
        <f>IF($C540&gt;0,VLOOKUP($C540,'ALN 070824'!$A:$C,2,FALSE),"")</f>
        <v/>
      </c>
      <c r="E540" s="24"/>
      <c r="F540" s="24"/>
      <c r="G540" s="28"/>
      <c r="H540" s="26"/>
      <c r="I540" s="27"/>
      <c r="K540" s="100" t="str">
        <f t="shared" si="33"/>
        <v/>
      </c>
      <c r="L540" s="100" t="str">
        <f t="shared" si="34"/>
        <v/>
      </c>
      <c r="M540" s="100" t="str">
        <f t="shared" si="35"/>
        <v/>
      </c>
    </row>
    <row r="541" spans="1:13">
      <c r="A541" s="116" t="str">
        <f t="shared" si="32"/>
        <v/>
      </c>
      <c r="B541" s="42"/>
      <c r="C541" s="43"/>
      <c r="D541" s="105" t="str">
        <f>IF($C541&gt;0,VLOOKUP($C541,'ALN 070824'!$A:$C,2,FALSE),"")</f>
        <v/>
      </c>
      <c r="E541" s="24"/>
      <c r="F541" s="24"/>
      <c r="G541" s="28"/>
      <c r="H541" s="26"/>
      <c r="I541" s="27"/>
      <c r="K541" s="100" t="str">
        <f t="shared" si="33"/>
        <v/>
      </c>
      <c r="L541" s="100" t="str">
        <f t="shared" si="34"/>
        <v/>
      </c>
      <c r="M541" s="100" t="str">
        <f t="shared" si="35"/>
        <v/>
      </c>
    </row>
    <row r="542" spans="1:13">
      <c r="A542" s="116" t="str">
        <f t="shared" si="32"/>
        <v/>
      </c>
      <c r="B542" s="42"/>
      <c r="C542" s="43"/>
      <c r="D542" s="105" t="str">
        <f>IF($C542&gt;0,VLOOKUP($C542,'ALN 070824'!$A:$C,2,FALSE),"")</f>
        <v/>
      </c>
      <c r="E542" s="24"/>
      <c r="F542" s="24"/>
      <c r="G542" s="28"/>
      <c r="H542" s="26"/>
      <c r="I542" s="27"/>
      <c r="K542" s="100" t="str">
        <f t="shared" si="33"/>
        <v/>
      </c>
      <c r="L542" s="100" t="str">
        <f t="shared" si="34"/>
        <v/>
      </c>
      <c r="M542" s="100" t="str">
        <f t="shared" si="35"/>
        <v/>
      </c>
    </row>
    <row r="543" spans="1:13">
      <c r="A543" s="116" t="str">
        <f t="shared" si="32"/>
        <v/>
      </c>
      <c r="B543" s="42"/>
      <c r="C543" s="43"/>
      <c r="D543" s="105" t="str">
        <f>IF($C543&gt;0,VLOOKUP($C543,'ALN 070824'!$A:$C,2,FALSE),"")</f>
        <v/>
      </c>
      <c r="E543" s="24"/>
      <c r="F543" s="24"/>
      <c r="G543" s="28"/>
      <c r="H543" s="26"/>
      <c r="I543" s="27"/>
      <c r="K543" s="100" t="str">
        <f t="shared" si="33"/>
        <v/>
      </c>
      <c r="L543" s="100" t="str">
        <f t="shared" si="34"/>
        <v/>
      </c>
      <c r="M543" s="100" t="str">
        <f t="shared" si="35"/>
        <v/>
      </c>
    </row>
    <row r="544" spans="1:13">
      <c r="A544" s="116" t="str">
        <f t="shared" si="32"/>
        <v/>
      </c>
      <c r="B544" s="42"/>
      <c r="C544" s="43"/>
      <c r="D544" s="105" t="str">
        <f>IF($C544&gt;0,VLOOKUP($C544,'ALN 070824'!$A:$C,2,FALSE),"")</f>
        <v/>
      </c>
      <c r="E544" s="24"/>
      <c r="F544" s="24"/>
      <c r="G544" s="28"/>
      <c r="H544" s="26"/>
      <c r="I544" s="27"/>
      <c r="K544" s="100" t="str">
        <f t="shared" si="33"/>
        <v/>
      </c>
      <c r="L544" s="100" t="str">
        <f t="shared" si="34"/>
        <v/>
      </c>
      <c r="M544" s="100" t="str">
        <f t="shared" si="35"/>
        <v/>
      </c>
    </row>
    <row r="545" spans="1:13">
      <c r="A545" s="116" t="str">
        <f t="shared" si="32"/>
        <v/>
      </c>
      <c r="B545" s="42"/>
      <c r="C545" s="43"/>
      <c r="D545" s="105" t="str">
        <f>IF($C545&gt;0,VLOOKUP($C545,'ALN 070824'!$A:$C,2,FALSE),"")</f>
        <v/>
      </c>
      <c r="E545" s="24"/>
      <c r="F545" s="24"/>
      <c r="G545" s="28"/>
      <c r="H545" s="26"/>
      <c r="I545" s="27"/>
      <c r="K545" s="100" t="str">
        <f t="shared" si="33"/>
        <v/>
      </c>
      <c r="L545" s="100" t="str">
        <f t="shared" si="34"/>
        <v/>
      </c>
      <c r="M545" s="100" t="str">
        <f t="shared" si="35"/>
        <v/>
      </c>
    </row>
    <row r="546" spans="1:13">
      <c r="A546" s="116" t="str">
        <f t="shared" si="32"/>
        <v/>
      </c>
      <c r="B546" s="42"/>
      <c r="C546" s="43"/>
      <c r="D546" s="105" t="str">
        <f>IF($C546&gt;0,VLOOKUP($C546,'ALN 070824'!$A:$C,2,FALSE),"")</f>
        <v/>
      </c>
      <c r="E546" s="24"/>
      <c r="F546" s="24"/>
      <c r="G546" s="28"/>
      <c r="H546" s="26"/>
      <c r="I546" s="27"/>
      <c r="K546" s="100" t="str">
        <f t="shared" si="33"/>
        <v/>
      </c>
      <c r="L546" s="100" t="str">
        <f t="shared" si="34"/>
        <v/>
      </c>
      <c r="M546" s="100" t="str">
        <f t="shared" si="35"/>
        <v/>
      </c>
    </row>
    <row r="547" spans="1:13">
      <c r="A547" s="116" t="str">
        <f t="shared" si="32"/>
        <v/>
      </c>
      <c r="B547" s="42"/>
      <c r="C547" s="43"/>
      <c r="D547" s="105" t="str">
        <f>IF($C547&gt;0,VLOOKUP($C547,'ALN 070824'!$A:$C,2,FALSE),"")</f>
        <v/>
      </c>
      <c r="E547" s="24"/>
      <c r="F547" s="24"/>
      <c r="G547" s="28"/>
      <c r="H547" s="26"/>
      <c r="I547" s="27"/>
      <c r="K547" s="100" t="str">
        <f t="shared" si="33"/>
        <v/>
      </c>
      <c r="L547" s="100" t="str">
        <f t="shared" si="34"/>
        <v/>
      </c>
      <c r="M547" s="100" t="str">
        <f t="shared" si="35"/>
        <v/>
      </c>
    </row>
    <row r="548" spans="1:13">
      <c r="A548" s="116" t="str">
        <f t="shared" si="32"/>
        <v/>
      </c>
      <c r="B548" s="42"/>
      <c r="C548" s="43"/>
      <c r="D548" s="105" t="str">
        <f>IF($C548&gt;0,VLOOKUP($C548,'ALN 070824'!$A:$C,2,FALSE),"")</f>
        <v/>
      </c>
      <c r="E548" s="24"/>
      <c r="F548" s="24"/>
      <c r="G548" s="28"/>
      <c r="H548" s="26"/>
      <c r="I548" s="27"/>
      <c r="K548" s="100" t="str">
        <f t="shared" si="33"/>
        <v/>
      </c>
      <c r="L548" s="100" t="str">
        <f t="shared" si="34"/>
        <v/>
      </c>
      <c r="M548" s="100" t="str">
        <f t="shared" si="35"/>
        <v/>
      </c>
    </row>
    <row r="549" spans="1:13">
      <c r="A549" s="116" t="str">
        <f t="shared" si="32"/>
        <v/>
      </c>
      <c r="B549" s="42"/>
      <c r="C549" s="43"/>
      <c r="D549" s="105" t="str">
        <f>IF($C549&gt;0,VLOOKUP($C549,'ALN 070824'!$A:$C,2,FALSE),"")</f>
        <v/>
      </c>
      <c r="E549" s="24"/>
      <c r="F549" s="24"/>
      <c r="G549" s="28"/>
      <c r="H549" s="26"/>
      <c r="I549" s="27"/>
      <c r="K549" s="100" t="str">
        <f t="shared" si="33"/>
        <v/>
      </c>
      <c r="L549" s="100" t="str">
        <f t="shared" si="34"/>
        <v/>
      </c>
      <c r="M549" s="100" t="str">
        <f t="shared" si="35"/>
        <v/>
      </c>
    </row>
    <row r="550" spans="1:13">
      <c r="A550" s="116" t="str">
        <f t="shared" si="32"/>
        <v/>
      </c>
      <c r="B550" s="42"/>
      <c r="C550" s="43"/>
      <c r="D550" s="105" t="str">
        <f>IF($C550&gt;0,VLOOKUP($C550,'ALN 070824'!$A:$C,2,FALSE),"")</f>
        <v/>
      </c>
      <c r="E550" s="24"/>
      <c r="F550" s="24"/>
      <c r="G550" s="28"/>
      <c r="H550" s="26"/>
      <c r="I550" s="27"/>
      <c r="K550" s="100" t="str">
        <f t="shared" si="33"/>
        <v/>
      </c>
      <c r="L550" s="100" t="str">
        <f t="shared" si="34"/>
        <v/>
      </c>
      <c r="M550" s="100" t="str">
        <f t="shared" si="35"/>
        <v/>
      </c>
    </row>
    <row r="551" spans="1:13">
      <c r="A551" s="116" t="str">
        <f t="shared" si="32"/>
        <v/>
      </c>
      <c r="B551" s="42"/>
      <c r="C551" s="43"/>
      <c r="D551" s="105" t="str">
        <f>IF($C551&gt;0,VLOOKUP($C551,'ALN 070824'!$A:$C,2,FALSE),"")</f>
        <v/>
      </c>
      <c r="E551" s="24"/>
      <c r="F551" s="24"/>
      <c r="G551" s="28"/>
      <c r="H551" s="26"/>
      <c r="I551" s="27"/>
      <c r="K551" s="100" t="str">
        <f t="shared" si="33"/>
        <v/>
      </c>
      <c r="L551" s="100" t="str">
        <f t="shared" si="34"/>
        <v/>
      </c>
      <c r="M551" s="100" t="str">
        <f t="shared" si="35"/>
        <v/>
      </c>
    </row>
    <row r="552" spans="1:13">
      <c r="A552" s="116" t="str">
        <f t="shared" si="32"/>
        <v/>
      </c>
      <c r="B552" s="42"/>
      <c r="C552" s="43"/>
      <c r="D552" s="105" t="str">
        <f>IF($C552&gt;0,VLOOKUP($C552,'ALN 070824'!$A:$C,2,FALSE),"")</f>
        <v/>
      </c>
      <c r="E552" s="24"/>
      <c r="F552" s="24"/>
      <c r="G552" s="28"/>
      <c r="H552" s="26"/>
      <c r="I552" s="27"/>
      <c r="K552" s="100" t="str">
        <f t="shared" si="33"/>
        <v/>
      </c>
      <c r="L552" s="100" t="str">
        <f t="shared" si="34"/>
        <v/>
      </c>
      <c r="M552" s="100" t="str">
        <f t="shared" si="35"/>
        <v/>
      </c>
    </row>
    <row r="553" spans="1:13">
      <c r="A553" s="116" t="str">
        <f t="shared" si="32"/>
        <v/>
      </c>
      <c r="B553" s="42"/>
      <c r="C553" s="43"/>
      <c r="D553" s="105" t="str">
        <f>IF($C553&gt;0,VLOOKUP($C553,'ALN 070824'!$A:$C,2,FALSE),"")</f>
        <v/>
      </c>
      <c r="E553" s="24"/>
      <c r="F553" s="24"/>
      <c r="G553" s="28"/>
      <c r="H553" s="26"/>
      <c r="I553" s="27"/>
      <c r="K553" s="100" t="str">
        <f t="shared" si="33"/>
        <v/>
      </c>
      <c r="L553" s="100" t="str">
        <f t="shared" si="34"/>
        <v/>
      </c>
      <c r="M553" s="100" t="str">
        <f t="shared" si="35"/>
        <v/>
      </c>
    </row>
    <row r="554" spans="1:13">
      <c r="A554" s="116" t="str">
        <f t="shared" si="32"/>
        <v/>
      </c>
      <c r="B554" s="42"/>
      <c r="C554" s="43"/>
      <c r="D554" s="105" t="str">
        <f>IF($C554&gt;0,VLOOKUP($C554,'ALN 070824'!$A:$C,2,FALSE),"")</f>
        <v/>
      </c>
      <c r="E554" s="24"/>
      <c r="F554" s="24"/>
      <c r="G554" s="28"/>
      <c r="H554" s="26"/>
      <c r="I554" s="27"/>
      <c r="K554" s="100" t="str">
        <f t="shared" si="33"/>
        <v/>
      </c>
      <c r="L554" s="100" t="str">
        <f t="shared" si="34"/>
        <v/>
      </c>
      <c r="M554" s="100" t="str">
        <f t="shared" si="35"/>
        <v/>
      </c>
    </row>
    <row r="555" spans="1:13">
      <c r="A555" s="116" t="str">
        <f t="shared" si="32"/>
        <v/>
      </c>
      <c r="B555" s="42"/>
      <c r="C555" s="43"/>
      <c r="D555" s="105" t="str">
        <f>IF($C555&gt;0,VLOOKUP($C555,'ALN 070824'!$A:$C,2,FALSE),"")</f>
        <v/>
      </c>
      <c r="E555" s="24"/>
      <c r="F555" s="24"/>
      <c r="G555" s="28"/>
      <c r="H555" s="26"/>
      <c r="I555" s="27"/>
      <c r="K555" s="100" t="str">
        <f t="shared" si="33"/>
        <v/>
      </c>
      <c r="L555" s="100" t="str">
        <f t="shared" si="34"/>
        <v/>
      </c>
      <c r="M555" s="100" t="str">
        <f t="shared" si="35"/>
        <v/>
      </c>
    </row>
    <row r="556" spans="1:13">
      <c r="A556" s="116" t="str">
        <f t="shared" si="32"/>
        <v/>
      </c>
      <c r="B556" s="42"/>
      <c r="C556" s="43"/>
      <c r="D556" s="105" t="str">
        <f>IF($C556&gt;0,VLOOKUP($C556,'ALN 070824'!$A:$C,2,FALSE),"")</f>
        <v/>
      </c>
      <c r="E556" s="24"/>
      <c r="F556" s="24"/>
      <c r="G556" s="28"/>
      <c r="H556" s="26"/>
      <c r="I556" s="27"/>
      <c r="K556" s="100" t="str">
        <f t="shared" si="33"/>
        <v/>
      </c>
      <c r="L556" s="100" t="str">
        <f t="shared" si="34"/>
        <v/>
      </c>
      <c r="M556" s="100" t="str">
        <f t="shared" si="35"/>
        <v/>
      </c>
    </row>
    <row r="557" spans="1:13">
      <c r="A557" s="116" t="str">
        <f t="shared" si="32"/>
        <v/>
      </c>
      <c r="B557" s="42"/>
      <c r="C557" s="43"/>
      <c r="D557" s="105" t="str">
        <f>IF($C557&gt;0,VLOOKUP($C557,'ALN 070824'!$A:$C,2,FALSE),"")</f>
        <v/>
      </c>
      <c r="E557" s="24"/>
      <c r="F557" s="24"/>
      <c r="G557" s="28"/>
      <c r="H557" s="26"/>
      <c r="I557" s="27"/>
      <c r="K557" s="100" t="str">
        <f t="shared" si="33"/>
        <v/>
      </c>
      <c r="L557" s="100" t="str">
        <f t="shared" si="34"/>
        <v/>
      </c>
      <c r="M557" s="100" t="str">
        <f t="shared" si="35"/>
        <v/>
      </c>
    </row>
    <row r="558" spans="1:13">
      <c r="A558" s="116" t="str">
        <f t="shared" si="32"/>
        <v/>
      </c>
      <c r="B558" s="42"/>
      <c r="C558" s="43"/>
      <c r="D558" s="105" t="str">
        <f>IF($C558&gt;0,VLOOKUP($C558,'ALN 070824'!$A:$C,2,FALSE),"")</f>
        <v/>
      </c>
      <c r="E558" s="24"/>
      <c r="F558" s="24"/>
      <c r="G558" s="28"/>
      <c r="H558" s="26"/>
      <c r="I558" s="27"/>
      <c r="K558" s="100" t="str">
        <f t="shared" si="33"/>
        <v/>
      </c>
      <c r="L558" s="100" t="str">
        <f t="shared" si="34"/>
        <v/>
      </c>
      <c r="M558" s="100" t="str">
        <f t="shared" si="35"/>
        <v/>
      </c>
    </row>
    <row r="559" spans="1:13">
      <c r="A559" s="116" t="str">
        <f t="shared" si="32"/>
        <v/>
      </c>
      <c r="B559" s="42"/>
      <c r="C559" s="43"/>
      <c r="D559" s="105" t="str">
        <f>IF($C559&gt;0,VLOOKUP($C559,'ALN 070824'!$A:$C,2,FALSE),"")</f>
        <v/>
      </c>
      <c r="E559" s="24"/>
      <c r="F559" s="24"/>
      <c r="G559" s="28"/>
      <c r="H559" s="26"/>
      <c r="I559" s="27"/>
      <c r="K559" s="100" t="str">
        <f t="shared" si="33"/>
        <v/>
      </c>
      <c r="L559" s="100" t="str">
        <f t="shared" si="34"/>
        <v/>
      </c>
      <c r="M559" s="100" t="str">
        <f t="shared" si="35"/>
        <v/>
      </c>
    </row>
    <row r="560" spans="1:13">
      <c r="A560" s="116" t="str">
        <f t="shared" si="32"/>
        <v/>
      </c>
      <c r="B560" s="42"/>
      <c r="C560" s="43"/>
      <c r="D560" s="105" t="str">
        <f>IF($C560&gt;0,VLOOKUP($C560,'ALN 070824'!$A:$C,2,FALSE),"")</f>
        <v/>
      </c>
      <c r="E560" s="24"/>
      <c r="F560" s="24"/>
      <c r="G560" s="28"/>
      <c r="H560" s="26"/>
      <c r="I560" s="27"/>
      <c r="K560" s="100" t="str">
        <f t="shared" si="33"/>
        <v/>
      </c>
      <c r="L560" s="100" t="str">
        <f t="shared" si="34"/>
        <v/>
      </c>
      <c r="M560" s="100" t="str">
        <f t="shared" si="35"/>
        <v/>
      </c>
    </row>
    <row r="561" spans="1:13">
      <c r="A561" s="116" t="str">
        <f t="shared" si="32"/>
        <v/>
      </c>
      <c r="B561" s="42"/>
      <c r="C561" s="43"/>
      <c r="D561" s="105" t="str">
        <f>IF($C561&gt;0,VLOOKUP($C561,'ALN 070824'!$A:$C,2,FALSE),"")</f>
        <v/>
      </c>
      <c r="E561" s="24"/>
      <c r="F561" s="24"/>
      <c r="G561" s="28"/>
      <c r="H561" s="26"/>
      <c r="I561" s="27"/>
      <c r="K561" s="100" t="str">
        <f t="shared" si="33"/>
        <v/>
      </c>
      <c r="L561" s="100" t="str">
        <f t="shared" si="34"/>
        <v/>
      </c>
      <c r="M561" s="100" t="str">
        <f t="shared" si="35"/>
        <v/>
      </c>
    </row>
    <row r="562" spans="1:13">
      <c r="A562" s="116" t="str">
        <f t="shared" si="32"/>
        <v/>
      </c>
      <c r="B562" s="42"/>
      <c r="C562" s="43"/>
      <c r="D562" s="105" t="str">
        <f>IF($C562&gt;0,VLOOKUP($C562,'ALN 070824'!$A:$C,2,FALSE),"")</f>
        <v/>
      </c>
      <c r="E562" s="24"/>
      <c r="F562" s="24"/>
      <c r="G562" s="28"/>
      <c r="H562" s="26"/>
      <c r="I562" s="27"/>
      <c r="K562" s="100" t="str">
        <f t="shared" si="33"/>
        <v/>
      </c>
      <c r="L562" s="100" t="str">
        <f t="shared" si="34"/>
        <v/>
      </c>
      <c r="M562" s="100" t="str">
        <f t="shared" si="35"/>
        <v/>
      </c>
    </row>
    <row r="563" spans="1:13">
      <c r="A563" s="116" t="str">
        <f t="shared" si="32"/>
        <v/>
      </c>
      <c r="B563" s="42"/>
      <c r="C563" s="43"/>
      <c r="D563" s="105" t="str">
        <f>IF($C563&gt;0,VLOOKUP($C563,'ALN 070824'!$A:$C,2,FALSE),"")</f>
        <v/>
      </c>
      <c r="E563" s="24"/>
      <c r="F563" s="24"/>
      <c r="G563" s="28"/>
      <c r="H563" s="26"/>
      <c r="I563" s="27"/>
      <c r="K563" s="100" t="str">
        <f t="shared" si="33"/>
        <v/>
      </c>
      <c r="L563" s="100" t="str">
        <f t="shared" si="34"/>
        <v/>
      </c>
      <c r="M563" s="100" t="str">
        <f t="shared" si="35"/>
        <v/>
      </c>
    </row>
    <row r="564" spans="1:13">
      <c r="A564" s="116" t="str">
        <f t="shared" si="32"/>
        <v/>
      </c>
      <c r="B564" s="42"/>
      <c r="C564" s="43"/>
      <c r="D564" s="105" t="str">
        <f>IF($C564&gt;0,VLOOKUP($C564,'ALN 070824'!$A:$C,2,FALSE),"")</f>
        <v/>
      </c>
      <c r="E564" s="24"/>
      <c r="F564" s="24"/>
      <c r="G564" s="28"/>
      <c r="H564" s="26"/>
      <c r="I564" s="27"/>
      <c r="K564" s="100" t="str">
        <f t="shared" si="33"/>
        <v/>
      </c>
      <c r="L564" s="100" t="str">
        <f t="shared" si="34"/>
        <v/>
      </c>
      <c r="M564" s="100" t="str">
        <f t="shared" si="35"/>
        <v/>
      </c>
    </row>
    <row r="565" spans="1:13">
      <c r="A565" s="116" t="str">
        <f t="shared" si="32"/>
        <v/>
      </c>
      <c r="B565" s="42"/>
      <c r="C565" s="43"/>
      <c r="D565" s="105" t="str">
        <f>IF($C565&gt;0,VLOOKUP($C565,'ALN 070824'!$A:$C,2,FALSE),"")</f>
        <v/>
      </c>
      <c r="E565" s="24"/>
      <c r="F565" s="24"/>
      <c r="G565" s="28"/>
      <c r="H565" s="26"/>
      <c r="I565" s="27"/>
      <c r="K565" s="100" t="str">
        <f t="shared" si="33"/>
        <v/>
      </c>
      <c r="L565" s="100" t="str">
        <f t="shared" si="34"/>
        <v/>
      </c>
      <c r="M565" s="100" t="str">
        <f t="shared" si="35"/>
        <v/>
      </c>
    </row>
    <row r="566" spans="1:13">
      <c r="A566" s="116" t="str">
        <f t="shared" si="32"/>
        <v/>
      </c>
      <c r="B566" s="42"/>
      <c r="C566" s="43"/>
      <c r="D566" s="105" t="str">
        <f>IF($C566&gt;0,VLOOKUP($C566,'ALN 070824'!$A:$C,2,FALSE),"")</f>
        <v/>
      </c>
      <c r="E566" s="24"/>
      <c r="F566" s="24"/>
      <c r="G566" s="28"/>
      <c r="H566" s="26"/>
      <c r="I566" s="27"/>
      <c r="K566" s="100" t="str">
        <f t="shared" si="33"/>
        <v/>
      </c>
      <c r="L566" s="100" t="str">
        <f t="shared" si="34"/>
        <v/>
      </c>
      <c r="M566" s="100" t="str">
        <f t="shared" si="35"/>
        <v/>
      </c>
    </row>
    <row r="567" spans="1:13">
      <c r="A567" s="116" t="str">
        <f t="shared" si="32"/>
        <v/>
      </c>
      <c r="B567" s="42"/>
      <c r="C567" s="43"/>
      <c r="D567" s="105" t="str">
        <f>IF($C567&gt;0,VLOOKUP($C567,'ALN 070824'!$A:$C,2,FALSE),"")</f>
        <v/>
      </c>
      <c r="E567" s="24"/>
      <c r="F567" s="24"/>
      <c r="G567" s="28"/>
      <c r="H567" s="26"/>
      <c r="I567" s="27"/>
      <c r="K567" s="100" t="str">
        <f t="shared" si="33"/>
        <v/>
      </c>
      <c r="L567" s="100" t="str">
        <f t="shared" si="34"/>
        <v/>
      </c>
      <c r="M567" s="100" t="str">
        <f t="shared" si="35"/>
        <v/>
      </c>
    </row>
    <row r="568" spans="1:13">
      <c r="A568" s="116" t="str">
        <f t="shared" si="32"/>
        <v/>
      </c>
      <c r="B568" s="42"/>
      <c r="C568" s="43"/>
      <c r="D568" s="105" t="str">
        <f>IF($C568&gt;0,VLOOKUP($C568,'ALN 070824'!$A:$C,2,FALSE),"")</f>
        <v/>
      </c>
      <c r="E568" s="24"/>
      <c r="F568" s="24"/>
      <c r="G568" s="28"/>
      <c r="H568" s="26"/>
      <c r="I568" s="27"/>
      <c r="K568" s="100" t="str">
        <f t="shared" si="33"/>
        <v/>
      </c>
      <c r="L568" s="100" t="str">
        <f t="shared" si="34"/>
        <v/>
      </c>
      <c r="M568" s="100" t="str">
        <f t="shared" si="35"/>
        <v/>
      </c>
    </row>
    <row r="569" spans="1:13">
      <c r="A569" s="116" t="str">
        <f t="shared" si="32"/>
        <v/>
      </c>
      <c r="B569" s="42"/>
      <c r="C569" s="43"/>
      <c r="D569" s="105" t="str">
        <f>IF($C569&gt;0,VLOOKUP($C569,'ALN 070824'!$A:$C,2,FALSE),"")</f>
        <v/>
      </c>
      <c r="E569" s="24"/>
      <c r="F569" s="24"/>
      <c r="G569" s="28"/>
      <c r="H569" s="26"/>
      <c r="I569" s="27"/>
      <c r="K569" s="100" t="str">
        <f t="shared" si="33"/>
        <v/>
      </c>
      <c r="L569" s="100" t="str">
        <f t="shared" si="34"/>
        <v/>
      </c>
      <c r="M569" s="100" t="str">
        <f t="shared" si="35"/>
        <v/>
      </c>
    </row>
    <row r="570" spans="1:13">
      <c r="A570" s="116" t="str">
        <f t="shared" si="32"/>
        <v/>
      </c>
      <c r="B570" s="42"/>
      <c r="C570" s="43"/>
      <c r="D570" s="105" t="str">
        <f>IF($C570&gt;0,VLOOKUP($C570,'ALN 070824'!$A:$C,2,FALSE),"")</f>
        <v/>
      </c>
      <c r="E570" s="24"/>
      <c r="F570" s="24"/>
      <c r="G570" s="28"/>
      <c r="H570" s="26"/>
      <c r="I570" s="27"/>
      <c r="K570" s="100" t="str">
        <f t="shared" si="33"/>
        <v/>
      </c>
      <c r="L570" s="100" t="str">
        <f t="shared" si="34"/>
        <v/>
      </c>
      <c r="M570" s="100" t="str">
        <f t="shared" si="35"/>
        <v/>
      </c>
    </row>
    <row r="571" spans="1:13">
      <c r="A571" s="116" t="str">
        <f t="shared" si="32"/>
        <v/>
      </c>
      <c r="B571" s="42"/>
      <c r="C571" s="43"/>
      <c r="D571" s="105" t="str">
        <f>IF($C571&gt;0,VLOOKUP($C571,'ALN 070824'!$A:$C,2,FALSE),"")</f>
        <v/>
      </c>
      <c r="E571" s="24"/>
      <c r="F571" s="24"/>
      <c r="G571" s="28"/>
      <c r="H571" s="26"/>
      <c r="I571" s="27"/>
      <c r="K571" s="100" t="str">
        <f t="shared" si="33"/>
        <v/>
      </c>
      <c r="L571" s="100" t="str">
        <f t="shared" si="34"/>
        <v/>
      </c>
      <c r="M571" s="100" t="str">
        <f t="shared" si="35"/>
        <v/>
      </c>
    </row>
    <row r="572" spans="1:13">
      <c r="A572" s="116" t="str">
        <f t="shared" si="32"/>
        <v/>
      </c>
      <c r="B572" s="42"/>
      <c r="C572" s="43"/>
      <c r="D572" s="105" t="str">
        <f>IF($C572&gt;0,VLOOKUP($C572,'ALN 070824'!$A:$C,2,FALSE),"")</f>
        <v/>
      </c>
      <c r="E572" s="24"/>
      <c r="F572" s="24"/>
      <c r="G572" s="28"/>
      <c r="H572" s="26"/>
      <c r="I572" s="27"/>
      <c r="K572" s="100" t="str">
        <f t="shared" si="33"/>
        <v/>
      </c>
      <c r="L572" s="100" t="str">
        <f t="shared" si="34"/>
        <v/>
      </c>
      <c r="M572" s="100" t="str">
        <f t="shared" si="35"/>
        <v/>
      </c>
    </row>
    <row r="573" spans="1:13">
      <c r="A573" s="116" t="str">
        <f t="shared" si="32"/>
        <v/>
      </c>
      <c r="B573" s="42"/>
      <c r="C573" s="43"/>
      <c r="D573" s="105" t="str">
        <f>IF($C573&gt;0,VLOOKUP($C573,'ALN 070824'!$A:$C,2,FALSE),"")</f>
        <v/>
      </c>
      <c r="E573" s="24"/>
      <c r="F573" s="24"/>
      <c r="G573" s="28"/>
      <c r="H573" s="26"/>
      <c r="I573" s="27"/>
      <c r="K573" s="100" t="str">
        <f t="shared" si="33"/>
        <v/>
      </c>
      <c r="L573" s="100" t="str">
        <f t="shared" si="34"/>
        <v/>
      </c>
      <c r="M573" s="100" t="str">
        <f t="shared" si="35"/>
        <v/>
      </c>
    </row>
    <row r="574" spans="1:13">
      <c r="A574" s="116" t="str">
        <f t="shared" si="32"/>
        <v/>
      </c>
      <c r="B574" s="42"/>
      <c r="C574" s="43"/>
      <c r="D574" s="105" t="str">
        <f>IF($C574&gt;0,VLOOKUP($C574,'ALN 070824'!$A:$C,2,FALSE),"")</f>
        <v/>
      </c>
      <c r="E574" s="24"/>
      <c r="F574" s="24"/>
      <c r="G574" s="28"/>
      <c r="H574" s="26"/>
      <c r="I574" s="27"/>
      <c r="K574" s="100" t="str">
        <f t="shared" si="33"/>
        <v/>
      </c>
      <c r="L574" s="100" t="str">
        <f t="shared" si="34"/>
        <v/>
      </c>
      <c r="M574" s="100" t="str">
        <f t="shared" si="35"/>
        <v/>
      </c>
    </row>
    <row r="575" spans="1:13">
      <c r="A575" s="116" t="str">
        <f t="shared" si="32"/>
        <v/>
      </c>
      <c r="B575" s="42"/>
      <c r="C575" s="43"/>
      <c r="D575" s="105" t="str">
        <f>IF($C575&gt;0,VLOOKUP($C575,'ALN 070824'!$A:$C,2,FALSE),"")</f>
        <v/>
      </c>
      <c r="E575" s="24"/>
      <c r="F575" s="24"/>
      <c r="G575" s="28"/>
      <c r="H575" s="26"/>
      <c r="I575" s="27"/>
      <c r="K575" s="100" t="str">
        <f t="shared" si="33"/>
        <v/>
      </c>
      <c r="L575" s="100" t="str">
        <f t="shared" si="34"/>
        <v/>
      </c>
      <c r="M575" s="100" t="str">
        <f t="shared" si="35"/>
        <v/>
      </c>
    </row>
    <row r="576" spans="1:13">
      <c r="A576" s="116" t="str">
        <f t="shared" si="32"/>
        <v/>
      </c>
      <c r="B576" s="42"/>
      <c r="C576" s="43"/>
      <c r="D576" s="105" t="str">
        <f>IF($C576&gt;0,VLOOKUP($C576,'ALN 070824'!$A:$C,2,FALSE),"")</f>
        <v/>
      </c>
      <c r="E576" s="24"/>
      <c r="F576" s="24"/>
      <c r="G576" s="28"/>
      <c r="H576" s="26"/>
      <c r="I576" s="27"/>
      <c r="K576" s="100" t="str">
        <f t="shared" si="33"/>
        <v/>
      </c>
      <c r="L576" s="100" t="str">
        <f t="shared" si="34"/>
        <v/>
      </c>
      <c r="M576" s="100" t="str">
        <f t="shared" si="35"/>
        <v/>
      </c>
    </row>
    <row r="577" spans="1:13">
      <c r="A577" s="116" t="str">
        <f t="shared" si="32"/>
        <v/>
      </c>
      <c r="B577" s="42"/>
      <c r="C577" s="43"/>
      <c r="D577" s="105" t="str">
        <f>IF($C577&gt;0,VLOOKUP($C577,'ALN 070824'!$A:$C,2,FALSE),"")</f>
        <v/>
      </c>
      <c r="E577" s="24"/>
      <c r="F577" s="24"/>
      <c r="G577" s="28"/>
      <c r="H577" s="26"/>
      <c r="I577" s="27"/>
      <c r="K577" s="100" t="str">
        <f t="shared" si="33"/>
        <v/>
      </c>
      <c r="L577" s="100" t="str">
        <f t="shared" si="34"/>
        <v/>
      </c>
      <c r="M577" s="100" t="str">
        <f t="shared" si="35"/>
        <v/>
      </c>
    </row>
    <row r="578" spans="1:13">
      <c r="A578" s="116" t="str">
        <f t="shared" si="32"/>
        <v/>
      </c>
      <c r="B578" s="42"/>
      <c r="C578" s="43"/>
      <c r="D578" s="105" t="str">
        <f>IF($C578&gt;0,VLOOKUP($C578,'ALN 070824'!$A:$C,2,FALSE),"")</f>
        <v/>
      </c>
      <c r="E578" s="24"/>
      <c r="F578" s="24"/>
      <c r="G578" s="28"/>
      <c r="H578" s="26"/>
      <c r="I578" s="27"/>
      <c r="K578" s="100" t="str">
        <f t="shared" si="33"/>
        <v/>
      </c>
      <c r="L578" s="100" t="str">
        <f t="shared" si="34"/>
        <v/>
      </c>
      <c r="M578" s="100" t="str">
        <f t="shared" si="35"/>
        <v/>
      </c>
    </row>
    <row r="579" spans="1:13">
      <c r="A579" s="116" t="str">
        <f t="shared" si="32"/>
        <v/>
      </c>
      <c r="B579" s="42"/>
      <c r="C579" s="43"/>
      <c r="D579" s="105" t="str">
        <f>IF($C579&gt;0,VLOOKUP($C579,'ALN 070824'!$A:$C,2,FALSE),"")</f>
        <v/>
      </c>
      <c r="E579" s="24"/>
      <c r="F579" s="24"/>
      <c r="G579" s="28"/>
      <c r="H579" s="26"/>
      <c r="I579" s="27"/>
      <c r="K579" s="100" t="str">
        <f t="shared" si="33"/>
        <v/>
      </c>
      <c r="L579" s="100" t="str">
        <f t="shared" si="34"/>
        <v/>
      </c>
      <c r="M579" s="100" t="str">
        <f t="shared" si="35"/>
        <v/>
      </c>
    </row>
    <row r="580" spans="1:13">
      <c r="A580" s="116" t="str">
        <f t="shared" si="32"/>
        <v/>
      </c>
      <c r="B580" s="42"/>
      <c r="C580" s="43"/>
      <c r="D580" s="105" t="str">
        <f>IF($C580&gt;0,VLOOKUP($C580,'ALN 070824'!$A:$C,2,FALSE),"")</f>
        <v/>
      </c>
      <c r="E580" s="24"/>
      <c r="F580" s="24"/>
      <c r="G580" s="28"/>
      <c r="H580" s="26"/>
      <c r="I580" s="27"/>
      <c r="K580" s="100" t="str">
        <f t="shared" si="33"/>
        <v/>
      </c>
      <c r="L580" s="100" t="str">
        <f t="shared" si="34"/>
        <v/>
      </c>
      <c r="M580" s="100" t="str">
        <f t="shared" si="35"/>
        <v/>
      </c>
    </row>
    <row r="581" spans="1:13">
      <c r="A581" s="116" t="str">
        <f t="shared" si="32"/>
        <v/>
      </c>
      <c r="B581" s="42"/>
      <c r="C581" s="43"/>
      <c r="D581" s="105" t="str">
        <f>IF($C581&gt;0,VLOOKUP($C581,'ALN 070824'!$A:$C,2,FALSE),"")</f>
        <v/>
      </c>
      <c r="E581" s="24"/>
      <c r="F581" s="24"/>
      <c r="G581" s="28"/>
      <c r="H581" s="26"/>
      <c r="I581" s="27"/>
      <c r="K581" s="100" t="str">
        <f t="shared" si="33"/>
        <v/>
      </c>
      <c r="L581" s="100" t="str">
        <f t="shared" si="34"/>
        <v/>
      </c>
      <c r="M581" s="100" t="str">
        <f t="shared" si="35"/>
        <v/>
      </c>
    </row>
    <row r="582" spans="1:13">
      <c r="A582" s="116" t="str">
        <f t="shared" si="32"/>
        <v/>
      </c>
      <c r="B582" s="42"/>
      <c r="C582" s="43"/>
      <c r="D582" s="105" t="str">
        <f>IF($C582&gt;0,VLOOKUP($C582,'ALN 070824'!$A:$C,2,FALSE),"")</f>
        <v/>
      </c>
      <c r="E582" s="24"/>
      <c r="F582" s="24"/>
      <c r="G582" s="28"/>
      <c r="H582" s="26"/>
      <c r="I582" s="27"/>
      <c r="K582" s="100" t="str">
        <f t="shared" si="33"/>
        <v/>
      </c>
      <c r="L582" s="100" t="str">
        <f t="shared" si="34"/>
        <v/>
      </c>
      <c r="M582" s="100" t="str">
        <f t="shared" si="35"/>
        <v/>
      </c>
    </row>
    <row r="583" spans="1:13">
      <c r="A583" s="116" t="str">
        <f t="shared" si="32"/>
        <v/>
      </c>
      <c r="B583" s="42"/>
      <c r="C583" s="43"/>
      <c r="D583" s="105" t="str">
        <f>IF($C583&gt;0,VLOOKUP($C583,'ALN 070824'!$A:$C,2,FALSE),"")</f>
        <v/>
      </c>
      <c r="E583" s="24"/>
      <c r="F583" s="24"/>
      <c r="G583" s="28"/>
      <c r="H583" s="26"/>
      <c r="I583" s="27"/>
      <c r="K583" s="100" t="str">
        <f t="shared" si="33"/>
        <v/>
      </c>
      <c r="L583" s="100" t="str">
        <f t="shared" si="34"/>
        <v/>
      </c>
      <c r="M583" s="100" t="str">
        <f t="shared" si="35"/>
        <v/>
      </c>
    </row>
    <row r="584" spans="1:13">
      <c r="A584" s="116" t="str">
        <f t="shared" si="32"/>
        <v/>
      </c>
      <c r="B584" s="42"/>
      <c r="C584" s="43"/>
      <c r="D584" s="105" t="str">
        <f>IF($C584&gt;0,VLOOKUP($C584,'ALN 070824'!$A:$C,2,FALSE),"")</f>
        <v/>
      </c>
      <c r="E584" s="24"/>
      <c r="F584" s="24"/>
      <c r="G584" s="28"/>
      <c r="H584" s="26"/>
      <c r="I584" s="27"/>
      <c r="K584" s="100" t="str">
        <f t="shared" si="33"/>
        <v/>
      </c>
      <c r="L584" s="100" t="str">
        <f t="shared" si="34"/>
        <v/>
      </c>
      <c r="M584" s="100" t="str">
        <f t="shared" si="35"/>
        <v/>
      </c>
    </row>
    <row r="585" spans="1:13">
      <c r="A585" s="116" t="str">
        <f t="shared" ref="A585:A648" si="36">IF($B585=0,"",$B$2)</f>
        <v/>
      </c>
      <c r="B585" s="42"/>
      <c r="C585" s="43"/>
      <c r="D585" s="105" t="str">
        <f>IF($C585&gt;0,VLOOKUP($C585,'ALN 070824'!$A:$C,2,FALSE),"")</f>
        <v/>
      </c>
      <c r="E585" s="24"/>
      <c r="F585" s="24"/>
      <c r="G585" s="28"/>
      <c r="H585" s="26"/>
      <c r="I585" s="27"/>
      <c r="K585" s="100" t="str">
        <f t="shared" ref="K585:K648" si="37">IF(OR($C585="84.425",$C585="84.032"),"Please complete the ALN with alpha character.","")</f>
        <v/>
      </c>
      <c r="L585" s="100" t="str">
        <f t="shared" ref="L585:L648" si="38">CONCATENATE($C585,$G585)</f>
        <v/>
      </c>
      <c r="M585" s="100" t="str">
        <f t="shared" ref="M585:M648" si="39">CONCATENATE($B585,$C585,$G585,$H585,$I585)</f>
        <v/>
      </c>
    </row>
    <row r="586" spans="1:13">
      <c r="A586" s="116" t="str">
        <f t="shared" si="36"/>
        <v/>
      </c>
      <c r="B586" s="42"/>
      <c r="C586" s="43"/>
      <c r="D586" s="105" t="str">
        <f>IF($C586&gt;0,VLOOKUP($C586,'ALN 070824'!$A:$C,2,FALSE),"")</f>
        <v/>
      </c>
      <c r="E586" s="24"/>
      <c r="F586" s="24"/>
      <c r="G586" s="28"/>
      <c r="H586" s="26"/>
      <c r="I586" s="27"/>
      <c r="K586" s="100" t="str">
        <f t="shared" si="37"/>
        <v/>
      </c>
      <c r="L586" s="100" t="str">
        <f t="shared" si="38"/>
        <v/>
      </c>
      <c r="M586" s="100" t="str">
        <f t="shared" si="39"/>
        <v/>
      </c>
    </row>
    <row r="587" spans="1:13">
      <c r="A587" s="116" t="str">
        <f t="shared" si="36"/>
        <v/>
      </c>
      <c r="B587" s="42"/>
      <c r="C587" s="43"/>
      <c r="D587" s="105" t="str">
        <f>IF($C587&gt;0,VLOOKUP($C587,'ALN 070824'!$A:$C,2,FALSE),"")</f>
        <v/>
      </c>
      <c r="E587" s="24"/>
      <c r="F587" s="24"/>
      <c r="G587" s="28"/>
      <c r="H587" s="26"/>
      <c r="I587" s="27"/>
      <c r="K587" s="100" t="str">
        <f t="shared" si="37"/>
        <v/>
      </c>
      <c r="L587" s="100" t="str">
        <f t="shared" si="38"/>
        <v/>
      </c>
      <c r="M587" s="100" t="str">
        <f t="shared" si="39"/>
        <v/>
      </c>
    </row>
    <row r="588" spans="1:13">
      <c r="A588" s="116" t="str">
        <f t="shared" si="36"/>
        <v/>
      </c>
      <c r="B588" s="42"/>
      <c r="C588" s="43"/>
      <c r="D588" s="105" t="str">
        <f>IF($C588&gt;0,VLOOKUP($C588,'ALN 070824'!$A:$C,2,FALSE),"")</f>
        <v/>
      </c>
      <c r="E588" s="24"/>
      <c r="F588" s="24"/>
      <c r="G588" s="28"/>
      <c r="H588" s="26"/>
      <c r="I588" s="27"/>
      <c r="K588" s="100" t="str">
        <f t="shared" si="37"/>
        <v/>
      </c>
      <c r="L588" s="100" t="str">
        <f t="shared" si="38"/>
        <v/>
      </c>
      <c r="M588" s="100" t="str">
        <f t="shared" si="39"/>
        <v/>
      </c>
    </row>
    <row r="589" spans="1:13">
      <c r="A589" s="116" t="str">
        <f t="shared" si="36"/>
        <v/>
      </c>
      <c r="B589" s="42"/>
      <c r="C589" s="43"/>
      <c r="D589" s="105" t="str">
        <f>IF($C589&gt;0,VLOOKUP($C589,'ALN 070824'!$A:$C,2,FALSE),"")</f>
        <v/>
      </c>
      <c r="E589" s="24"/>
      <c r="F589" s="24"/>
      <c r="G589" s="28"/>
      <c r="H589" s="26"/>
      <c r="I589" s="27"/>
      <c r="K589" s="100" t="str">
        <f t="shared" si="37"/>
        <v/>
      </c>
      <c r="L589" s="100" t="str">
        <f t="shared" si="38"/>
        <v/>
      </c>
      <c r="M589" s="100" t="str">
        <f t="shared" si="39"/>
        <v/>
      </c>
    </row>
    <row r="590" spans="1:13">
      <c r="A590" s="116" t="str">
        <f t="shared" si="36"/>
        <v/>
      </c>
      <c r="B590" s="42"/>
      <c r="C590" s="43"/>
      <c r="D590" s="105" t="str">
        <f>IF($C590&gt;0,VLOOKUP($C590,'ALN 070824'!$A:$C,2,FALSE),"")</f>
        <v/>
      </c>
      <c r="E590" s="24"/>
      <c r="F590" s="24"/>
      <c r="G590" s="28"/>
      <c r="H590" s="26"/>
      <c r="I590" s="27"/>
      <c r="K590" s="100" t="str">
        <f t="shared" si="37"/>
        <v/>
      </c>
      <c r="L590" s="100" t="str">
        <f t="shared" si="38"/>
        <v/>
      </c>
      <c r="M590" s="100" t="str">
        <f t="shared" si="39"/>
        <v/>
      </c>
    </row>
    <row r="591" spans="1:13">
      <c r="A591" s="116" t="str">
        <f t="shared" si="36"/>
        <v/>
      </c>
      <c r="B591" s="42"/>
      <c r="C591" s="43"/>
      <c r="D591" s="105" t="str">
        <f>IF($C591&gt;0,VLOOKUP($C591,'ALN 070824'!$A:$C,2,FALSE),"")</f>
        <v/>
      </c>
      <c r="E591" s="24"/>
      <c r="F591" s="24"/>
      <c r="G591" s="28"/>
      <c r="H591" s="26"/>
      <c r="I591" s="27"/>
      <c r="K591" s="100" t="str">
        <f t="shared" si="37"/>
        <v/>
      </c>
      <c r="L591" s="100" t="str">
        <f t="shared" si="38"/>
        <v/>
      </c>
      <c r="M591" s="100" t="str">
        <f t="shared" si="39"/>
        <v/>
      </c>
    </row>
    <row r="592" spans="1:13">
      <c r="A592" s="116" t="str">
        <f t="shared" si="36"/>
        <v/>
      </c>
      <c r="B592" s="42"/>
      <c r="C592" s="43"/>
      <c r="D592" s="105" t="str">
        <f>IF($C592&gt;0,VLOOKUP($C592,'ALN 070824'!$A:$C,2,FALSE),"")</f>
        <v/>
      </c>
      <c r="E592" s="24"/>
      <c r="F592" s="24"/>
      <c r="G592" s="28"/>
      <c r="H592" s="26"/>
      <c r="I592" s="27"/>
      <c r="K592" s="100" t="str">
        <f t="shared" si="37"/>
        <v/>
      </c>
      <c r="L592" s="100" t="str">
        <f t="shared" si="38"/>
        <v/>
      </c>
      <c r="M592" s="100" t="str">
        <f t="shared" si="39"/>
        <v/>
      </c>
    </row>
    <row r="593" spans="1:13">
      <c r="A593" s="116" t="str">
        <f t="shared" si="36"/>
        <v/>
      </c>
      <c r="B593" s="42"/>
      <c r="C593" s="43"/>
      <c r="D593" s="105" t="str">
        <f>IF($C593&gt;0,VLOOKUP($C593,'ALN 070824'!$A:$C,2,FALSE),"")</f>
        <v/>
      </c>
      <c r="E593" s="24"/>
      <c r="F593" s="24"/>
      <c r="G593" s="28"/>
      <c r="H593" s="26"/>
      <c r="I593" s="27"/>
      <c r="K593" s="100" t="str">
        <f t="shared" si="37"/>
        <v/>
      </c>
      <c r="L593" s="100" t="str">
        <f t="shared" si="38"/>
        <v/>
      </c>
      <c r="M593" s="100" t="str">
        <f t="shared" si="39"/>
        <v/>
      </c>
    </row>
    <row r="594" spans="1:13">
      <c r="A594" s="116" t="str">
        <f t="shared" si="36"/>
        <v/>
      </c>
      <c r="B594" s="42"/>
      <c r="C594" s="43"/>
      <c r="D594" s="105" t="str">
        <f>IF($C594&gt;0,VLOOKUP($C594,'ALN 070824'!$A:$C,2,FALSE),"")</f>
        <v/>
      </c>
      <c r="E594" s="24"/>
      <c r="F594" s="24"/>
      <c r="G594" s="28"/>
      <c r="H594" s="26"/>
      <c r="I594" s="27"/>
      <c r="K594" s="100" t="str">
        <f t="shared" si="37"/>
        <v/>
      </c>
      <c r="L594" s="100" t="str">
        <f t="shared" si="38"/>
        <v/>
      </c>
      <c r="M594" s="100" t="str">
        <f t="shared" si="39"/>
        <v/>
      </c>
    </row>
    <row r="595" spans="1:13">
      <c r="A595" s="116" t="str">
        <f t="shared" si="36"/>
        <v/>
      </c>
      <c r="B595" s="42"/>
      <c r="C595" s="43"/>
      <c r="D595" s="105" t="str">
        <f>IF($C595&gt;0,VLOOKUP($C595,'ALN 070824'!$A:$C,2,FALSE),"")</f>
        <v/>
      </c>
      <c r="E595" s="24"/>
      <c r="F595" s="24"/>
      <c r="G595" s="28"/>
      <c r="H595" s="26"/>
      <c r="I595" s="27"/>
      <c r="K595" s="100" t="str">
        <f t="shared" si="37"/>
        <v/>
      </c>
      <c r="L595" s="100" t="str">
        <f t="shared" si="38"/>
        <v/>
      </c>
      <c r="M595" s="100" t="str">
        <f t="shared" si="39"/>
        <v/>
      </c>
    </row>
    <row r="596" spans="1:13">
      <c r="A596" s="116" t="str">
        <f t="shared" si="36"/>
        <v/>
      </c>
      <c r="B596" s="42"/>
      <c r="C596" s="43"/>
      <c r="D596" s="105" t="str">
        <f>IF($C596&gt;0,VLOOKUP($C596,'ALN 070824'!$A:$C,2,FALSE),"")</f>
        <v/>
      </c>
      <c r="E596" s="24"/>
      <c r="F596" s="24"/>
      <c r="G596" s="28"/>
      <c r="H596" s="26"/>
      <c r="I596" s="27"/>
      <c r="K596" s="100" t="str">
        <f t="shared" si="37"/>
        <v/>
      </c>
      <c r="L596" s="100" t="str">
        <f t="shared" si="38"/>
        <v/>
      </c>
      <c r="M596" s="100" t="str">
        <f t="shared" si="39"/>
        <v/>
      </c>
    </row>
    <row r="597" spans="1:13">
      <c r="A597" s="116" t="str">
        <f t="shared" si="36"/>
        <v/>
      </c>
      <c r="B597" s="42"/>
      <c r="C597" s="43"/>
      <c r="D597" s="105" t="str">
        <f>IF($C597&gt;0,VLOOKUP($C597,'ALN 070824'!$A:$C,2,FALSE),"")</f>
        <v/>
      </c>
      <c r="E597" s="24"/>
      <c r="F597" s="24"/>
      <c r="G597" s="28"/>
      <c r="H597" s="26"/>
      <c r="I597" s="27"/>
      <c r="K597" s="100" t="str">
        <f t="shared" si="37"/>
        <v/>
      </c>
      <c r="L597" s="100" t="str">
        <f t="shared" si="38"/>
        <v/>
      </c>
      <c r="M597" s="100" t="str">
        <f t="shared" si="39"/>
        <v/>
      </c>
    </row>
    <row r="598" spans="1:13">
      <c r="A598" s="116" t="str">
        <f t="shared" si="36"/>
        <v/>
      </c>
      <c r="B598" s="42"/>
      <c r="C598" s="43"/>
      <c r="D598" s="105" t="str">
        <f>IF($C598&gt;0,VLOOKUP($C598,'ALN 070824'!$A:$C,2,FALSE),"")</f>
        <v/>
      </c>
      <c r="E598" s="24"/>
      <c r="F598" s="24"/>
      <c r="G598" s="28"/>
      <c r="H598" s="26"/>
      <c r="I598" s="27"/>
      <c r="K598" s="100" t="str">
        <f t="shared" si="37"/>
        <v/>
      </c>
      <c r="L598" s="100" t="str">
        <f t="shared" si="38"/>
        <v/>
      </c>
      <c r="M598" s="100" t="str">
        <f t="shared" si="39"/>
        <v/>
      </c>
    </row>
    <row r="599" spans="1:13">
      <c r="A599" s="116" t="str">
        <f t="shared" si="36"/>
        <v/>
      </c>
      <c r="B599" s="42"/>
      <c r="C599" s="43"/>
      <c r="D599" s="105" t="str">
        <f>IF($C599&gt;0,VLOOKUP($C599,'ALN 070824'!$A:$C,2,FALSE),"")</f>
        <v/>
      </c>
      <c r="E599" s="24"/>
      <c r="F599" s="24"/>
      <c r="G599" s="28"/>
      <c r="H599" s="26"/>
      <c r="I599" s="27"/>
      <c r="K599" s="100" t="str">
        <f t="shared" si="37"/>
        <v/>
      </c>
      <c r="L599" s="100" t="str">
        <f t="shared" si="38"/>
        <v/>
      </c>
      <c r="M599" s="100" t="str">
        <f t="shared" si="39"/>
        <v/>
      </c>
    </row>
    <row r="600" spans="1:13">
      <c r="A600" s="116" t="str">
        <f t="shared" si="36"/>
        <v/>
      </c>
      <c r="B600" s="42"/>
      <c r="C600" s="43"/>
      <c r="D600" s="105" t="str">
        <f>IF($C600&gt;0,VLOOKUP($C600,'ALN 070824'!$A:$C,2,FALSE),"")</f>
        <v/>
      </c>
      <c r="E600" s="24"/>
      <c r="F600" s="24"/>
      <c r="G600" s="28"/>
      <c r="H600" s="26"/>
      <c r="I600" s="27"/>
      <c r="K600" s="100" t="str">
        <f t="shared" si="37"/>
        <v/>
      </c>
      <c r="L600" s="100" t="str">
        <f t="shared" si="38"/>
        <v/>
      </c>
      <c r="M600" s="100" t="str">
        <f t="shared" si="39"/>
        <v/>
      </c>
    </row>
    <row r="601" spans="1:13">
      <c r="A601" s="116" t="str">
        <f t="shared" si="36"/>
        <v/>
      </c>
      <c r="B601" s="42"/>
      <c r="C601" s="43"/>
      <c r="D601" s="105" t="str">
        <f>IF($C601&gt;0,VLOOKUP($C601,'ALN 070824'!$A:$C,2,FALSE),"")</f>
        <v/>
      </c>
      <c r="E601" s="24"/>
      <c r="F601" s="24"/>
      <c r="G601" s="28"/>
      <c r="H601" s="26"/>
      <c r="I601" s="27"/>
      <c r="K601" s="100" t="str">
        <f t="shared" si="37"/>
        <v/>
      </c>
      <c r="L601" s="100" t="str">
        <f t="shared" si="38"/>
        <v/>
      </c>
      <c r="M601" s="100" t="str">
        <f t="shared" si="39"/>
        <v/>
      </c>
    </row>
    <row r="602" spans="1:13">
      <c r="A602" s="116" t="str">
        <f t="shared" si="36"/>
        <v/>
      </c>
      <c r="B602" s="42"/>
      <c r="C602" s="43"/>
      <c r="D602" s="105" t="str">
        <f>IF($C602&gt;0,VLOOKUP($C602,'ALN 070824'!$A:$C,2,FALSE),"")</f>
        <v/>
      </c>
      <c r="E602" s="24"/>
      <c r="F602" s="24"/>
      <c r="G602" s="28"/>
      <c r="H602" s="26"/>
      <c r="I602" s="27"/>
      <c r="K602" s="100" t="str">
        <f t="shared" si="37"/>
        <v/>
      </c>
      <c r="L602" s="100" t="str">
        <f t="shared" si="38"/>
        <v/>
      </c>
      <c r="M602" s="100" t="str">
        <f t="shared" si="39"/>
        <v/>
      </c>
    </row>
    <row r="603" spans="1:13">
      <c r="A603" s="116" t="str">
        <f t="shared" si="36"/>
        <v/>
      </c>
      <c r="B603" s="42"/>
      <c r="C603" s="43"/>
      <c r="D603" s="105" t="str">
        <f>IF($C603&gt;0,VLOOKUP($C603,'ALN 070824'!$A:$C,2,FALSE),"")</f>
        <v/>
      </c>
      <c r="E603" s="24"/>
      <c r="F603" s="24"/>
      <c r="G603" s="28"/>
      <c r="H603" s="26"/>
      <c r="I603" s="27"/>
      <c r="K603" s="100" t="str">
        <f t="shared" si="37"/>
        <v/>
      </c>
      <c r="L603" s="100" t="str">
        <f t="shared" si="38"/>
        <v/>
      </c>
      <c r="M603" s="100" t="str">
        <f t="shared" si="39"/>
        <v/>
      </c>
    </row>
    <row r="604" spans="1:13">
      <c r="A604" s="116" t="str">
        <f t="shared" si="36"/>
        <v/>
      </c>
      <c r="B604" s="42"/>
      <c r="C604" s="43"/>
      <c r="D604" s="105" t="str">
        <f>IF($C604&gt;0,VLOOKUP($C604,'ALN 070824'!$A:$C,2,FALSE),"")</f>
        <v/>
      </c>
      <c r="E604" s="24"/>
      <c r="F604" s="24"/>
      <c r="G604" s="28"/>
      <c r="H604" s="26"/>
      <c r="I604" s="27"/>
      <c r="K604" s="100" t="str">
        <f t="shared" si="37"/>
        <v/>
      </c>
      <c r="L604" s="100" t="str">
        <f t="shared" si="38"/>
        <v/>
      </c>
      <c r="M604" s="100" t="str">
        <f t="shared" si="39"/>
        <v/>
      </c>
    </row>
    <row r="605" spans="1:13">
      <c r="A605" s="116" t="str">
        <f t="shared" si="36"/>
        <v/>
      </c>
      <c r="B605" s="42"/>
      <c r="C605" s="43"/>
      <c r="D605" s="105" t="str">
        <f>IF($C605&gt;0,VLOOKUP($C605,'ALN 070824'!$A:$C,2,FALSE),"")</f>
        <v/>
      </c>
      <c r="E605" s="24"/>
      <c r="F605" s="24"/>
      <c r="G605" s="28"/>
      <c r="H605" s="26"/>
      <c r="I605" s="27"/>
      <c r="K605" s="100" t="str">
        <f t="shared" si="37"/>
        <v/>
      </c>
      <c r="L605" s="100" t="str">
        <f t="shared" si="38"/>
        <v/>
      </c>
      <c r="M605" s="100" t="str">
        <f t="shared" si="39"/>
        <v/>
      </c>
    </row>
    <row r="606" spans="1:13">
      <c r="A606" s="116" t="str">
        <f t="shared" si="36"/>
        <v/>
      </c>
      <c r="B606" s="42"/>
      <c r="C606" s="43"/>
      <c r="D606" s="105" t="str">
        <f>IF($C606&gt;0,VLOOKUP($C606,'ALN 070824'!$A:$C,2,FALSE),"")</f>
        <v/>
      </c>
      <c r="E606" s="24"/>
      <c r="F606" s="24"/>
      <c r="G606" s="28"/>
      <c r="H606" s="26"/>
      <c r="I606" s="27"/>
      <c r="K606" s="100" t="str">
        <f t="shared" si="37"/>
        <v/>
      </c>
      <c r="L606" s="100" t="str">
        <f t="shared" si="38"/>
        <v/>
      </c>
      <c r="M606" s="100" t="str">
        <f t="shared" si="39"/>
        <v/>
      </c>
    </row>
    <row r="607" spans="1:13">
      <c r="A607" s="116" t="str">
        <f t="shared" si="36"/>
        <v/>
      </c>
      <c r="B607" s="42"/>
      <c r="C607" s="43"/>
      <c r="D607" s="105" t="str">
        <f>IF($C607&gt;0,VLOOKUP($C607,'ALN 070824'!$A:$C,2,FALSE),"")</f>
        <v/>
      </c>
      <c r="E607" s="24"/>
      <c r="F607" s="24"/>
      <c r="G607" s="28"/>
      <c r="H607" s="26"/>
      <c r="I607" s="27"/>
      <c r="K607" s="100" t="str">
        <f t="shared" si="37"/>
        <v/>
      </c>
      <c r="L607" s="100" t="str">
        <f t="shared" si="38"/>
        <v/>
      </c>
      <c r="M607" s="100" t="str">
        <f t="shared" si="39"/>
        <v/>
      </c>
    </row>
    <row r="608" spans="1:13">
      <c r="A608" s="116" t="str">
        <f t="shared" si="36"/>
        <v/>
      </c>
      <c r="B608" s="42"/>
      <c r="C608" s="43"/>
      <c r="D608" s="105" t="str">
        <f>IF($C608&gt;0,VLOOKUP($C608,'ALN 070824'!$A:$C,2,FALSE),"")</f>
        <v/>
      </c>
      <c r="E608" s="24"/>
      <c r="F608" s="24"/>
      <c r="G608" s="28"/>
      <c r="H608" s="26"/>
      <c r="I608" s="27"/>
      <c r="K608" s="100" t="str">
        <f t="shared" si="37"/>
        <v/>
      </c>
      <c r="L608" s="100" t="str">
        <f t="shared" si="38"/>
        <v/>
      </c>
      <c r="M608" s="100" t="str">
        <f t="shared" si="39"/>
        <v/>
      </c>
    </row>
    <row r="609" spans="1:13">
      <c r="A609" s="116" t="str">
        <f t="shared" si="36"/>
        <v/>
      </c>
      <c r="B609" s="42"/>
      <c r="C609" s="43"/>
      <c r="D609" s="105" t="str">
        <f>IF($C609&gt;0,VLOOKUP($C609,'ALN 070824'!$A:$C,2,FALSE),"")</f>
        <v/>
      </c>
      <c r="E609" s="24"/>
      <c r="F609" s="24"/>
      <c r="G609" s="28"/>
      <c r="H609" s="26"/>
      <c r="I609" s="27"/>
      <c r="K609" s="100" t="str">
        <f t="shared" si="37"/>
        <v/>
      </c>
      <c r="L609" s="100" t="str">
        <f t="shared" si="38"/>
        <v/>
      </c>
      <c r="M609" s="100" t="str">
        <f t="shared" si="39"/>
        <v/>
      </c>
    </row>
    <row r="610" spans="1:13">
      <c r="A610" s="116" t="str">
        <f t="shared" si="36"/>
        <v/>
      </c>
      <c r="B610" s="42"/>
      <c r="C610" s="43"/>
      <c r="D610" s="105" t="str">
        <f>IF($C610&gt;0,VLOOKUP($C610,'ALN 070824'!$A:$C,2,FALSE),"")</f>
        <v/>
      </c>
      <c r="E610" s="24"/>
      <c r="F610" s="24"/>
      <c r="G610" s="28"/>
      <c r="H610" s="26"/>
      <c r="I610" s="27"/>
      <c r="K610" s="100" t="str">
        <f t="shared" si="37"/>
        <v/>
      </c>
      <c r="L610" s="100" t="str">
        <f t="shared" si="38"/>
        <v/>
      </c>
      <c r="M610" s="100" t="str">
        <f t="shared" si="39"/>
        <v/>
      </c>
    </row>
    <row r="611" spans="1:13">
      <c r="A611" s="116" t="str">
        <f t="shared" si="36"/>
        <v/>
      </c>
      <c r="B611" s="42"/>
      <c r="C611" s="43"/>
      <c r="D611" s="105" t="str">
        <f>IF($C611&gt;0,VLOOKUP($C611,'ALN 070824'!$A:$C,2,FALSE),"")</f>
        <v/>
      </c>
      <c r="E611" s="24"/>
      <c r="F611" s="24"/>
      <c r="G611" s="28"/>
      <c r="H611" s="26"/>
      <c r="I611" s="27"/>
      <c r="K611" s="100" t="str">
        <f t="shared" si="37"/>
        <v/>
      </c>
      <c r="L611" s="100" t="str">
        <f t="shared" si="38"/>
        <v/>
      </c>
      <c r="M611" s="100" t="str">
        <f t="shared" si="39"/>
        <v/>
      </c>
    </row>
    <row r="612" spans="1:13">
      <c r="A612" s="116" t="str">
        <f t="shared" si="36"/>
        <v/>
      </c>
      <c r="B612" s="42"/>
      <c r="C612" s="43"/>
      <c r="D612" s="105" t="str">
        <f>IF($C612&gt;0,VLOOKUP($C612,'ALN 070824'!$A:$C,2,FALSE),"")</f>
        <v/>
      </c>
      <c r="E612" s="24"/>
      <c r="F612" s="24"/>
      <c r="G612" s="28"/>
      <c r="H612" s="26"/>
      <c r="I612" s="27"/>
      <c r="K612" s="100" t="str">
        <f t="shared" si="37"/>
        <v/>
      </c>
      <c r="L612" s="100" t="str">
        <f t="shared" si="38"/>
        <v/>
      </c>
      <c r="M612" s="100" t="str">
        <f t="shared" si="39"/>
        <v/>
      </c>
    </row>
    <row r="613" spans="1:13">
      <c r="A613" s="116" t="str">
        <f t="shared" si="36"/>
        <v/>
      </c>
      <c r="B613" s="42"/>
      <c r="C613" s="43"/>
      <c r="D613" s="105" t="str">
        <f>IF($C613&gt;0,VLOOKUP($C613,'ALN 070824'!$A:$C,2,FALSE),"")</f>
        <v/>
      </c>
      <c r="E613" s="24"/>
      <c r="F613" s="24"/>
      <c r="G613" s="28"/>
      <c r="H613" s="26"/>
      <c r="I613" s="27"/>
      <c r="K613" s="100" t="str">
        <f t="shared" si="37"/>
        <v/>
      </c>
      <c r="L613" s="100" t="str">
        <f t="shared" si="38"/>
        <v/>
      </c>
      <c r="M613" s="100" t="str">
        <f t="shared" si="39"/>
        <v/>
      </c>
    </row>
    <row r="614" spans="1:13">
      <c r="A614" s="116" t="str">
        <f t="shared" si="36"/>
        <v/>
      </c>
      <c r="B614" s="42"/>
      <c r="C614" s="43"/>
      <c r="D614" s="105" t="str">
        <f>IF($C614&gt;0,VLOOKUP($C614,'ALN 070824'!$A:$C,2,FALSE),"")</f>
        <v/>
      </c>
      <c r="E614" s="24"/>
      <c r="F614" s="24"/>
      <c r="G614" s="28"/>
      <c r="H614" s="26"/>
      <c r="I614" s="27"/>
      <c r="K614" s="100" t="str">
        <f t="shared" si="37"/>
        <v/>
      </c>
      <c r="L614" s="100" t="str">
        <f t="shared" si="38"/>
        <v/>
      </c>
      <c r="M614" s="100" t="str">
        <f t="shared" si="39"/>
        <v/>
      </c>
    </row>
    <row r="615" spans="1:13">
      <c r="A615" s="116" t="str">
        <f t="shared" si="36"/>
        <v/>
      </c>
      <c r="B615" s="42"/>
      <c r="C615" s="43"/>
      <c r="D615" s="105" t="str">
        <f>IF($C615&gt;0,VLOOKUP($C615,'ALN 070824'!$A:$C,2,FALSE),"")</f>
        <v/>
      </c>
      <c r="E615" s="24"/>
      <c r="F615" s="24"/>
      <c r="G615" s="28"/>
      <c r="H615" s="26"/>
      <c r="I615" s="27"/>
      <c r="K615" s="100" t="str">
        <f t="shared" si="37"/>
        <v/>
      </c>
      <c r="L615" s="100" t="str">
        <f t="shared" si="38"/>
        <v/>
      </c>
      <c r="M615" s="100" t="str">
        <f t="shared" si="39"/>
        <v/>
      </c>
    </row>
    <row r="616" spans="1:13">
      <c r="A616" s="116" t="str">
        <f t="shared" si="36"/>
        <v/>
      </c>
      <c r="B616" s="42"/>
      <c r="C616" s="43"/>
      <c r="D616" s="105" t="str">
        <f>IF($C616&gt;0,VLOOKUP($C616,'ALN 070824'!$A:$C,2,FALSE),"")</f>
        <v/>
      </c>
      <c r="E616" s="24"/>
      <c r="F616" s="24"/>
      <c r="G616" s="28"/>
      <c r="H616" s="26"/>
      <c r="I616" s="27"/>
      <c r="K616" s="100" t="str">
        <f t="shared" si="37"/>
        <v/>
      </c>
      <c r="L616" s="100" t="str">
        <f t="shared" si="38"/>
        <v/>
      </c>
      <c r="M616" s="100" t="str">
        <f t="shared" si="39"/>
        <v/>
      </c>
    </row>
    <row r="617" spans="1:13">
      <c r="A617" s="116" t="str">
        <f t="shared" si="36"/>
        <v/>
      </c>
      <c r="B617" s="42"/>
      <c r="C617" s="43"/>
      <c r="D617" s="105" t="str">
        <f>IF($C617&gt;0,VLOOKUP($C617,'ALN 070824'!$A:$C,2,FALSE),"")</f>
        <v/>
      </c>
      <c r="E617" s="24"/>
      <c r="F617" s="24"/>
      <c r="G617" s="28"/>
      <c r="H617" s="26"/>
      <c r="I617" s="27"/>
      <c r="K617" s="100" t="str">
        <f t="shared" si="37"/>
        <v/>
      </c>
      <c r="L617" s="100" t="str">
        <f t="shared" si="38"/>
        <v/>
      </c>
      <c r="M617" s="100" t="str">
        <f t="shared" si="39"/>
        <v/>
      </c>
    </row>
    <row r="618" spans="1:13">
      <c r="A618" s="116" t="str">
        <f t="shared" si="36"/>
        <v/>
      </c>
      <c r="B618" s="42"/>
      <c r="C618" s="43"/>
      <c r="D618" s="105" t="str">
        <f>IF($C618&gt;0,VLOOKUP($C618,'ALN 070824'!$A:$C,2,FALSE),"")</f>
        <v/>
      </c>
      <c r="E618" s="24"/>
      <c r="F618" s="24"/>
      <c r="G618" s="28"/>
      <c r="H618" s="26"/>
      <c r="I618" s="27"/>
      <c r="K618" s="100" t="str">
        <f t="shared" si="37"/>
        <v/>
      </c>
      <c r="L618" s="100" t="str">
        <f t="shared" si="38"/>
        <v/>
      </c>
      <c r="M618" s="100" t="str">
        <f t="shared" si="39"/>
        <v/>
      </c>
    </row>
    <row r="619" spans="1:13">
      <c r="A619" s="116" t="str">
        <f t="shared" si="36"/>
        <v/>
      </c>
      <c r="B619" s="42"/>
      <c r="C619" s="43"/>
      <c r="D619" s="105" t="str">
        <f>IF($C619&gt;0,VLOOKUP($C619,'ALN 070824'!$A:$C,2,FALSE),"")</f>
        <v/>
      </c>
      <c r="E619" s="24"/>
      <c r="F619" s="24"/>
      <c r="G619" s="28"/>
      <c r="H619" s="26"/>
      <c r="I619" s="27"/>
      <c r="K619" s="100" t="str">
        <f t="shared" si="37"/>
        <v/>
      </c>
      <c r="L619" s="100" t="str">
        <f t="shared" si="38"/>
        <v/>
      </c>
      <c r="M619" s="100" t="str">
        <f t="shared" si="39"/>
        <v/>
      </c>
    </row>
    <row r="620" spans="1:13">
      <c r="A620" s="116" t="str">
        <f t="shared" si="36"/>
        <v/>
      </c>
      <c r="B620" s="42"/>
      <c r="C620" s="43"/>
      <c r="D620" s="105" t="str">
        <f>IF($C620&gt;0,VLOOKUP($C620,'ALN 070824'!$A:$C,2,FALSE),"")</f>
        <v/>
      </c>
      <c r="E620" s="24"/>
      <c r="F620" s="24"/>
      <c r="G620" s="28"/>
      <c r="H620" s="26"/>
      <c r="I620" s="27"/>
      <c r="K620" s="100" t="str">
        <f t="shared" si="37"/>
        <v/>
      </c>
      <c r="L620" s="100" t="str">
        <f t="shared" si="38"/>
        <v/>
      </c>
      <c r="M620" s="100" t="str">
        <f t="shared" si="39"/>
        <v/>
      </c>
    </row>
    <row r="621" spans="1:13">
      <c r="A621" s="116" t="str">
        <f t="shared" si="36"/>
        <v/>
      </c>
      <c r="B621" s="42"/>
      <c r="C621" s="43"/>
      <c r="D621" s="105" t="str">
        <f>IF($C621&gt;0,VLOOKUP($C621,'ALN 070824'!$A:$C,2,FALSE),"")</f>
        <v/>
      </c>
      <c r="E621" s="24"/>
      <c r="F621" s="24"/>
      <c r="G621" s="28"/>
      <c r="H621" s="26"/>
      <c r="I621" s="27"/>
      <c r="K621" s="100" t="str">
        <f t="shared" si="37"/>
        <v/>
      </c>
      <c r="L621" s="100" t="str">
        <f t="shared" si="38"/>
        <v/>
      </c>
      <c r="M621" s="100" t="str">
        <f t="shared" si="39"/>
        <v/>
      </c>
    </row>
    <row r="622" spans="1:13">
      <c r="A622" s="116" t="str">
        <f t="shared" si="36"/>
        <v/>
      </c>
      <c r="B622" s="42"/>
      <c r="C622" s="43"/>
      <c r="D622" s="105" t="str">
        <f>IF($C622&gt;0,VLOOKUP($C622,'ALN 070824'!$A:$C,2,FALSE),"")</f>
        <v/>
      </c>
      <c r="E622" s="24"/>
      <c r="F622" s="24"/>
      <c r="G622" s="28"/>
      <c r="H622" s="26"/>
      <c r="I622" s="27"/>
      <c r="K622" s="100" t="str">
        <f t="shared" si="37"/>
        <v/>
      </c>
      <c r="L622" s="100" t="str">
        <f t="shared" si="38"/>
        <v/>
      </c>
      <c r="M622" s="100" t="str">
        <f t="shared" si="39"/>
        <v/>
      </c>
    </row>
    <row r="623" spans="1:13">
      <c r="A623" s="116" t="str">
        <f t="shared" si="36"/>
        <v/>
      </c>
      <c r="B623" s="42"/>
      <c r="C623" s="43"/>
      <c r="D623" s="105" t="str">
        <f>IF($C623&gt;0,VLOOKUP($C623,'ALN 070824'!$A:$C,2,FALSE),"")</f>
        <v/>
      </c>
      <c r="E623" s="24"/>
      <c r="F623" s="24"/>
      <c r="G623" s="28"/>
      <c r="H623" s="26"/>
      <c r="I623" s="27"/>
      <c r="K623" s="100" t="str">
        <f t="shared" si="37"/>
        <v/>
      </c>
      <c r="L623" s="100" t="str">
        <f t="shared" si="38"/>
        <v/>
      </c>
      <c r="M623" s="100" t="str">
        <f t="shared" si="39"/>
        <v/>
      </c>
    </row>
    <row r="624" spans="1:13">
      <c r="A624" s="116" t="str">
        <f t="shared" si="36"/>
        <v/>
      </c>
      <c r="B624" s="42"/>
      <c r="C624" s="43"/>
      <c r="D624" s="105" t="str">
        <f>IF($C624&gt;0,VLOOKUP($C624,'ALN 070824'!$A:$C,2,FALSE),"")</f>
        <v/>
      </c>
      <c r="E624" s="24"/>
      <c r="F624" s="24"/>
      <c r="G624" s="28"/>
      <c r="H624" s="26"/>
      <c r="I624" s="27"/>
      <c r="K624" s="100" t="str">
        <f t="shared" si="37"/>
        <v/>
      </c>
      <c r="L624" s="100" t="str">
        <f t="shared" si="38"/>
        <v/>
      </c>
      <c r="M624" s="100" t="str">
        <f t="shared" si="39"/>
        <v/>
      </c>
    </row>
    <row r="625" spans="1:13">
      <c r="A625" s="116" t="str">
        <f t="shared" si="36"/>
        <v/>
      </c>
      <c r="B625" s="42"/>
      <c r="C625" s="43"/>
      <c r="D625" s="105" t="str">
        <f>IF($C625&gt;0,VLOOKUP($C625,'ALN 070824'!$A:$C,2,FALSE),"")</f>
        <v/>
      </c>
      <c r="E625" s="24"/>
      <c r="F625" s="24"/>
      <c r="G625" s="28"/>
      <c r="H625" s="26"/>
      <c r="I625" s="27"/>
      <c r="K625" s="100" t="str">
        <f t="shared" si="37"/>
        <v/>
      </c>
      <c r="L625" s="100" t="str">
        <f t="shared" si="38"/>
        <v/>
      </c>
      <c r="M625" s="100" t="str">
        <f t="shared" si="39"/>
        <v/>
      </c>
    </row>
    <row r="626" spans="1:13">
      <c r="A626" s="116" t="str">
        <f t="shared" si="36"/>
        <v/>
      </c>
      <c r="B626" s="42"/>
      <c r="C626" s="43"/>
      <c r="D626" s="105" t="str">
        <f>IF($C626&gt;0,VLOOKUP($C626,'ALN 070824'!$A:$C,2,FALSE),"")</f>
        <v/>
      </c>
      <c r="E626" s="24"/>
      <c r="F626" s="24"/>
      <c r="G626" s="28"/>
      <c r="H626" s="26"/>
      <c r="I626" s="27"/>
      <c r="K626" s="100" t="str">
        <f t="shared" si="37"/>
        <v/>
      </c>
      <c r="L626" s="100" t="str">
        <f t="shared" si="38"/>
        <v/>
      </c>
      <c r="M626" s="100" t="str">
        <f t="shared" si="39"/>
        <v/>
      </c>
    </row>
    <row r="627" spans="1:13">
      <c r="A627" s="116" t="str">
        <f t="shared" si="36"/>
        <v/>
      </c>
      <c r="B627" s="42"/>
      <c r="C627" s="43"/>
      <c r="D627" s="105" t="str">
        <f>IF($C627&gt;0,VLOOKUP($C627,'ALN 070824'!$A:$C,2,FALSE),"")</f>
        <v/>
      </c>
      <c r="E627" s="24"/>
      <c r="F627" s="24"/>
      <c r="G627" s="28"/>
      <c r="H627" s="26"/>
      <c r="I627" s="27"/>
      <c r="K627" s="100" t="str">
        <f t="shared" si="37"/>
        <v/>
      </c>
      <c r="L627" s="100" t="str">
        <f t="shared" si="38"/>
        <v/>
      </c>
      <c r="M627" s="100" t="str">
        <f t="shared" si="39"/>
        <v/>
      </c>
    </row>
    <row r="628" spans="1:13">
      <c r="A628" s="116" t="str">
        <f t="shared" si="36"/>
        <v/>
      </c>
      <c r="B628" s="42"/>
      <c r="C628" s="43"/>
      <c r="D628" s="105" t="str">
        <f>IF($C628&gt;0,VLOOKUP($C628,'ALN 070824'!$A:$C,2,FALSE),"")</f>
        <v/>
      </c>
      <c r="E628" s="24"/>
      <c r="F628" s="24"/>
      <c r="G628" s="28"/>
      <c r="H628" s="26"/>
      <c r="I628" s="27"/>
      <c r="K628" s="100" t="str">
        <f t="shared" si="37"/>
        <v/>
      </c>
      <c r="L628" s="100" t="str">
        <f t="shared" si="38"/>
        <v/>
      </c>
      <c r="M628" s="100" t="str">
        <f t="shared" si="39"/>
        <v/>
      </c>
    </row>
    <row r="629" spans="1:13">
      <c r="A629" s="116" t="str">
        <f t="shared" si="36"/>
        <v/>
      </c>
      <c r="B629" s="42"/>
      <c r="C629" s="43"/>
      <c r="D629" s="105" t="str">
        <f>IF($C629&gt;0,VLOOKUP($C629,'ALN 070824'!$A:$C,2,FALSE),"")</f>
        <v/>
      </c>
      <c r="E629" s="24"/>
      <c r="F629" s="24"/>
      <c r="G629" s="28"/>
      <c r="H629" s="26"/>
      <c r="I629" s="27"/>
      <c r="K629" s="100" t="str">
        <f t="shared" si="37"/>
        <v/>
      </c>
      <c r="L629" s="100" t="str">
        <f t="shared" si="38"/>
        <v/>
      </c>
      <c r="M629" s="100" t="str">
        <f t="shared" si="39"/>
        <v/>
      </c>
    </row>
    <row r="630" spans="1:13">
      <c r="A630" s="116" t="str">
        <f t="shared" si="36"/>
        <v/>
      </c>
      <c r="B630" s="42"/>
      <c r="C630" s="43"/>
      <c r="D630" s="105" t="str">
        <f>IF($C630&gt;0,VLOOKUP($C630,'ALN 070824'!$A:$C,2,FALSE),"")</f>
        <v/>
      </c>
      <c r="E630" s="24"/>
      <c r="F630" s="24"/>
      <c r="G630" s="28"/>
      <c r="H630" s="26"/>
      <c r="I630" s="27"/>
      <c r="K630" s="100" t="str">
        <f t="shared" si="37"/>
        <v/>
      </c>
      <c r="L630" s="100" t="str">
        <f t="shared" si="38"/>
        <v/>
      </c>
      <c r="M630" s="100" t="str">
        <f t="shared" si="39"/>
        <v/>
      </c>
    </row>
    <row r="631" spans="1:13">
      <c r="A631" s="116" t="str">
        <f t="shared" si="36"/>
        <v/>
      </c>
      <c r="B631" s="42"/>
      <c r="C631" s="43"/>
      <c r="D631" s="105" t="str">
        <f>IF($C631&gt;0,VLOOKUP($C631,'ALN 070824'!$A:$C,2,FALSE),"")</f>
        <v/>
      </c>
      <c r="E631" s="24"/>
      <c r="F631" s="24"/>
      <c r="G631" s="28"/>
      <c r="H631" s="26"/>
      <c r="I631" s="27"/>
      <c r="K631" s="100" t="str">
        <f t="shared" si="37"/>
        <v/>
      </c>
      <c r="L631" s="100" t="str">
        <f t="shared" si="38"/>
        <v/>
      </c>
      <c r="M631" s="100" t="str">
        <f t="shared" si="39"/>
        <v/>
      </c>
    </row>
    <row r="632" spans="1:13">
      <c r="A632" s="116" t="str">
        <f t="shared" si="36"/>
        <v/>
      </c>
      <c r="B632" s="42"/>
      <c r="C632" s="43"/>
      <c r="D632" s="105" t="str">
        <f>IF($C632&gt;0,VLOOKUP($C632,'ALN 070824'!$A:$C,2,FALSE),"")</f>
        <v/>
      </c>
      <c r="E632" s="24"/>
      <c r="F632" s="24"/>
      <c r="G632" s="28"/>
      <c r="H632" s="26"/>
      <c r="I632" s="27"/>
      <c r="K632" s="100" t="str">
        <f t="shared" si="37"/>
        <v/>
      </c>
      <c r="L632" s="100" t="str">
        <f t="shared" si="38"/>
        <v/>
      </c>
      <c r="M632" s="100" t="str">
        <f t="shared" si="39"/>
        <v/>
      </c>
    </row>
    <row r="633" spans="1:13">
      <c r="A633" s="116" t="str">
        <f t="shared" si="36"/>
        <v/>
      </c>
      <c r="B633" s="42"/>
      <c r="C633" s="43"/>
      <c r="D633" s="105" t="str">
        <f>IF($C633&gt;0,VLOOKUP($C633,'ALN 070824'!$A:$C,2,FALSE),"")</f>
        <v/>
      </c>
      <c r="E633" s="24"/>
      <c r="F633" s="24"/>
      <c r="G633" s="28"/>
      <c r="H633" s="26"/>
      <c r="I633" s="27"/>
      <c r="K633" s="100" t="str">
        <f t="shared" si="37"/>
        <v/>
      </c>
      <c r="L633" s="100" t="str">
        <f t="shared" si="38"/>
        <v/>
      </c>
      <c r="M633" s="100" t="str">
        <f t="shared" si="39"/>
        <v/>
      </c>
    </row>
    <row r="634" spans="1:13">
      <c r="A634" s="116" t="str">
        <f t="shared" si="36"/>
        <v/>
      </c>
      <c r="B634" s="42"/>
      <c r="C634" s="43"/>
      <c r="D634" s="105" t="str">
        <f>IF($C634&gt;0,VLOOKUP($C634,'ALN 070824'!$A:$C,2,FALSE),"")</f>
        <v/>
      </c>
      <c r="E634" s="24"/>
      <c r="F634" s="24"/>
      <c r="G634" s="28"/>
      <c r="H634" s="26"/>
      <c r="I634" s="27"/>
      <c r="K634" s="100" t="str">
        <f t="shared" si="37"/>
        <v/>
      </c>
      <c r="L634" s="100" t="str">
        <f t="shared" si="38"/>
        <v/>
      </c>
      <c r="M634" s="100" t="str">
        <f t="shared" si="39"/>
        <v/>
      </c>
    </row>
    <row r="635" spans="1:13">
      <c r="A635" s="116" t="str">
        <f t="shared" si="36"/>
        <v/>
      </c>
      <c r="B635" s="42"/>
      <c r="C635" s="43"/>
      <c r="D635" s="105" t="str">
        <f>IF($C635&gt;0,VLOOKUP($C635,'ALN 070824'!$A:$C,2,FALSE),"")</f>
        <v/>
      </c>
      <c r="E635" s="24"/>
      <c r="F635" s="24"/>
      <c r="G635" s="28"/>
      <c r="H635" s="26"/>
      <c r="I635" s="27"/>
      <c r="K635" s="100" t="str">
        <f t="shared" si="37"/>
        <v/>
      </c>
      <c r="L635" s="100" t="str">
        <f t="shared" si="38"/>
        <v/>
      </c>
      <c r="M635" s="100" t="str">
        <f t="shared" si="39"/>
        <v/>
      </c>
    </row>
    <row r="636" spans="1:13">
      <c r="A636" s="116" t="str">
        <f t="shared" si="36"/>
        <v/>
      </c>
      <c r="B636" s="42"/>
      <c r="C636" s="43"/>
      <c r="D636" s="105" t="str">
        <f>IF($C636&gt;0,VLOOKUP($C636,'ALN 070824'!$A:$C,2,FALSE),"")</f>
        <v/>
      </c>
      <c r="E636" s="24"/>
      <c r="F636" s="24"/>
      <c r="G636" s="28"/>
      <c r="H636" s="26"/>
      <c r="I636" s="27"/>
      <c r="K636" s="100" t="str">
        <f t="shared" si="37"/>
        <v/>
      </c>
      <c r="L636" s="100" t="str">
        <f t="shared" si="38"/>
        <v/>
      </c>
      <c r="M636" s="100" t="str">
        <f t="shared" si="39"/>
        <v/>
      </c>
    </row>
    <row r="637" spans="1:13">
      <c r="A637" s="116" t="str">
        <f t="shared" si="36"/>
        <v/>
      </c>
      <c r="B637" s="42"/>
      <c r="C637" s="43"/>
      <c r="D637" s="105" t="str">
        <f>IF($C637&gt;0,VLOOKUP($C637,'ALN 070824'!$A:$C,2,FALSE),"")</f>
        <v/>
      </c>
      <c r="E637" s="24"/>
      <c r="F637" s="24"/>
      <c r="G637" s="28"/>
      <c r="H637" s="26"/>
      <c r="I637" s="27"/>
      <c r="K637" s="100" t="str">
        <f t="shared" si="37"/>
        <v/>
      </c>
      <c r="L637" s="100" t="str">
        <f t="shared" si="38"/>
        <v/>
      </c>
      <c r="M637" s="100" t="str">
        <f t="shared" si="39"/>
        <v/>
      </c>
    </row>
    <row r="638" spans="1:13">
      <c r="A638" s="116" t="str">
        <f t="shared" si="36"/>
        <v/>
      </c>
      <c r="B638" s="42"/>
      <c r="C638" s="43"/>
      <c r="D638" s="105" t="str">
        <f>IF($C638&gt;0,VLOOKUP($C638,'ALN 070824'!$A:$C,2,FALSE),"")</f>
        <v/>
      </c>
      <c r="E638" s="24"/>
      <c r="F638" s="24"/>
      <c r="G638" s="28"/>
      <c r="H638" s="26"/>
      <c r="I638" s="27"/>
      <c r="K638" s="100" t="str">
        <f t="shared" si="37"/>
        <v/>
      </c>
      <c r="L638" s="100" t="str">
        <f t="shared" si="38"/>
        <v/>
      </c>
      <c r="M638" s="100" t="str">
        <f t="shared" si="39"/>
        <v/>
      </c>
    </row>
    <row r="639" spans="1:13">
      <c r="A639" s="116" t="str">
        <f t="shared" si="36"/>
        <v/>
      </c>
      <c r="B639" s="42"/>
      <c r="C639" s="43"/>
      <c r="D639" s="105" t="str">
        <f>IF($C639&gt;0,VLOOKUP($C639,'ALN 070824'!$A:$C,2,FALSE),"")</f>
        <v/>
      </c>
      <c r="E639" s="24"/>
      <c r="F639" s="24"/>
      <c r="G639" s="28"/>
      <c r="H639" s="26"/>
      <c r="I639" s="27"/>
      <c r="K639" s="100" t="str">
        <f t="shared" si="37"/>
        <v/>
      </c>
      <c r="L639" s="100" t="str">
        <f t="shared" si="38"/>
        <v/>
      </c>
      <c r="M639" s="100" t="str">
        <f t="shared" si="39"/>
        <v/>
      </c>
    </row>
    <row r="640" spans="1:13">
      <c r="A640" s="116" t="str">
        <f t="shared" si="36"/>
        <v/>
      </c>
      <c r="B640" s="42"/>
      <c r="C640" s="43"/>
      <c r="D640" s="105" t="str">
        <f>IF($C640&gt;0,VLOOKUP($C640,'ALN 070824'!$A:$C,2,FALSE),"")</f>
        <v/>
      </c>
      <c r="E640" s="24"/>
      <c r="F640" s="24"/>
      <c r="G640" s="28"/>
      <c r="H640" s="26"/>
      <c r="I640" s="27"/>
      <c r="K640" s="100" t="str">
        <f t="shared" si="37"/>
        <v/>
      </c>
      <c r="L640" s="100" t="str">
        <f t="shared" si="38"/>
        <v/>
      </c>
      <c r="M640" s="100" t="str">
        <f t="shared" si="39"/>
        <v/>
      </c>
    </row>
    <row r="641" spans="1:13">
      <c r="A641" s="116" t="str">
        <f t="shared" si="36"/>
        <v/>
      </c>
      <c r="B641" s="42"/>
      <c r="C641" s="43"/>
      <c r="D641" s="105" t="str">
        <f>IF($C641&gt;0,VLOOKUP($C641,'ALN 070824'!$A:$C,2,FALSE),"")</f>
        <v/>
      </c>
      <c r="E641" s="24"/>
      <c r="F641" s="24"/>
      <c r="G641" s="28"/>
      <c r="H641" s="26"/>
      <c r="I641" s="27"/>
      <c r="K641" s="100" t="str">
        <f t="shared" si="37"/>
        <v/>
      </c>
      <c r="L641" s="100" t="str">
        <f t="shared" si="38"/>
        <v/>
      </c>
      <c r="M641" s="100" t="str">
        <f t="shared" si="39"/>
        <v/>
      </c>
    </row>
    <row r="642" spans="1:13">
      <c r="A642" s="116" t="str">
        <f t="shared" si="36"/>
        <v/>
      </c>
      <c r="B642" s="42"/>
      <c r="C642" s="43"/>
      <c r="D642" s="105" t="str">
        <f>IF($C642&gt;0,VLOOKUP($C642,'ALN 070824'!$A:$C,2,FALSE),"")</f>
        <v/>
      </c>
      <c r="E642" s="24"/>
      <c r="F642" s="24"/>
      <c r="G642" s="28"/>
      <c r="H642" s="26"/>
      <c r="I642" s="27"/>
      <c r="K642" s="100" t="str">
        <f t="shared" si="37"/>
        <v/>
      </c>
      <c r="L642" s="100" t="str">
        <f t="shared" si="38"/>
        <v/>
      </c>
      <c r="M642" s="100" t="str">
        <f t="shared" si="39"/>
        <v/>
      </c>
    </row>
    <row r="643" spans="1:13">
      <c r="A643" s="116" t="str">
        <f t="shared" si="36"/>
        <v/>
      </c>
      <c r="B643" s="42"/>
      <c r="C643" s="43"/>
      <c r="D643" s="105" t="str">
        <f>IF($C643&gt;0,VLOOKUP($C643,'ALN 070824'!$A:$C,2,FALSE),"")</f>
        <v/>
      </c>
      <c r="E643" s="24"/>
      <c r="F643" s="24"/>
      <c r="G643" s="28"/>
      <c r="H643" s="26"/>
      <c r="I643" s="27"/>
      <c r="K643" s="100" t="str">
        <f t="shared" si="37"/>
        <v/>
      </c>
      <c r="L643" s="100" t="str">
        <f t="shared" si="38"/>
        <v/>
      </c>
      <c r="M643" s="100" t="str">
        <f t="shared" si="39"/>
        <v/>
      </c>
    </row>
    <row r="644" spans="1:13">
      <c r="A644" s="116" t="str">
        <f t="shared" si="36"/>
        <v/>
      </c>
      <c r="B644" s="42"/>
      <c r="C644" s="43"/>
      <c r="D644" s="105" t="str">
        <f>IF($C644&gt;0,VLOOKUP($C644,'ALN 070824'!$A:$C,2,FALSE),"")</f>
        <v/>
      </c>
      <c r="E644" s="24"/>
      <c r="F644" s="24"/>
      <c r="G644" s="28"/>
      <c r="H644" s="26"/>
      <c r="I644" s="27"/>
      <c r="K644" s="100" t="str">
        <f t="shared" si="37"/>
        <v/>
      </c>
      <c r="L644" s="100" t="str">
        <f t="shared" si="38"/>
        <v/>
      </c>
      <c r="M644" s="100" t="str">
        <f t="shared" si="39"/>
        <v/>
      </c>
    </row>
    <row r="645" spans="1:13">
      <c r="A645" s="116" t="str">
        <f t="shared" si="36"/>
        <v/>
      </c>
      <c r="B645" s="42"/>
      <c r="C645" s="43"/>
      <c r="D645" s="105" t="str">
        <f>IF($C645&gt;0,VLOOKUP($C645,'ALN 070824'!$A:$C,2,FALSE),"")</f>
        <v/>
      </c>
      <c r="E645" s="24"/>
      <c r="F645" s="24"/>
      <c r="G645" s="28"/>
      <c r="H645" s="26"/>
      <c r="I645" s="27"/>
      <c r="K645" s="100" t="str">
        <f t="shared" si="37"/>
        <v/>
      </c>
      <c r="L645" s="100" t="str">
        <f t="shared" si="38"/>
        <v/>
      </c>
      <c r="M645" s="100" t="str">
        <f t="shared" si="39"/>
        <v/>
      </c>
    </row>
    <row r="646" spans="1:13">
      <c r="A646" s="116" t="str">
        <f t="shared" si="36"/>
        <v/>
      </c>
      <c r="B646" s="42"/>
      <c r="C646" s="43"/>
      <c r="D646" s="105" t="str">
        <f>IF($C646&gt;0,VLOOKUP($C646,'ALN 070824'!$A:$C,2,FALSE),"")</f>
        <v/>
      </c>
      <c r="E646" s="24"/>
      <c r="F646" s="24"/>
      <c r="G646" s="28"/>
      <c r="H646" s="26"/>
      <c r="I646" s="27"/>
      <c r="K646" s="100" t="str">
        <f t="shared" si="37"/>
        <v/>
      </c>
      <c r="L646" s="100" t="str">
        <f t="shared" si="38"/>
        <v/>
      </c>
      <c r="M646" s="100" t="str">
        <f t="shared" si="39"/>
        <v/>
      </c>
    </row>
    <row r="647" spans="1:13">
      <c r="A647" s="116" t="str">
        <f t="shared" si="36"/>
        <v/>
      </c>
      <c r="B647" s="42"/>
      <c r="C647" s="43"/>
      <c r="D647" s="105" t="str">
        <f>IF($C647&gt;0,VLOOKUP($C647,'ALN 070824'!$A:$C,2,FALSE),"")</f>
        <v/>
      </c>
      <c r="E647" s="24"/>
      <c r="F647" s="24"/>
      <c r="G647" s="28"/>
      <c r="H647" s="26"/>
      <c r="I647" s="27"/>
      <c r="K647" s="100" t="str">
        <f t="shared" si="37"/>
        <v/>
      </c>
      <c r="L647" s="100" t="str">
        <f t="shared" si="38"/>
        <v/>
      </c>
      <c r="M647" s="100" t="str">
        <f t="shared" si="39"/>
        <v/>
      </c>
    </row>
    <row r="648" spans="1:13">
      <c r="A648" s="116" t="str">
        <f t="shared" si="36"/>
        <v/>
      </c>
      <c r="B648" s="42"/>
      <c r="C648" s="43"/>
      <c r="D648" s="105" t="str">
        <f>IF($C648&gt;0,VLOOKUP($C648,'ALN 070824'!$A:$C,2,FALSE),"")</f>
        <v/>
      </c>
      <c r="E648" s="24"/>
      <c r="F648" s="24"/>
      <c r="G648" s="28"/>
      <c r="H648" s="26"/>
      <c r="I648" s="27"/>
      <c r="K648" s="100" t="str">
        <f t="shared" si="37"/>
        <v/>
      </c>
      <c r="L648" s="100" t="str">
        <f t="shared" si="38"/>
        <v/>
      </c>
      <c r="M648" s="100" t="str">
        <f t="shared" si="39"/>
        <v/>
      </c>
    </row>
    <row r="649" spans="1:13">
      <c r="A649" s="116" t="str">
        <f t="shared" ref="A649:A712" si="40">IF($B649=0,"",$B$2)</f>
        <v/>
      </c>
      <c r="B649" s="42"/>
      <c r="C649" s="43"/>
      <c r="D649" s="105" t="str">
        <f>IF($C649&gt;0,VLOOKUP($C649,'ALN 070824'!$A:$C,2,FALSE),"")</f>
        <v/>
      </c>
      <c r="E649" s="24"/>
      <c r="F649" s="24"/>
      <c r="G649" s="28"/>
      <c r="H649" s="26"/>
      <c r="I649" s="27"/>
      <c r="K649" s="100" t="str">
        <f t="shared" ref="K649:K712" si="41">IF(OR($C649="84.425",$C649="84.032"),"Please complete the ALN with alpha character.","")</f>
        <v/>
      </c>
      <c r="L649" s="100" t="str">
        <f t="shared" ref="L649:L712" si="42">CONCATENATE($C649,$G649)</f>
        <v/>
      </c>
      <c r="M649" s="100" t="str">
        <f t="shared" ref="M649:M712" si="43">CONCATENATE($B649,$C649,$G649,$H649,$I649)</f>
        <v/>
      </c>
    </row>
    <row r="650" spans="1:13">
      <c r="A650" s="116" t="str">
        <f t="shared" si="40"/>
        <v/>
      </c>
      <c r="B650" s="42"/>
      <c r="C650" s="43"/>
      <c r="D650" s="105" t="str">
        <f>IF($C650&gt;0,VLOOKUP($C650,'ALN 070824'!$A:$C,2,FALSE),"")</f>
        <v/>
      </c>
      <c r="E650" s="24"/>
      <c r="F650" s="24"/>
      <c r="G650" s="28"/>
      <c r="H650" s="26"/>
      <c r="I650" s="27"/>
      <c r="K650" s="100" t="str">
        <f t="shared" si="41"/>
        <v/>
      </c>
      <c r="L650" s="100" t="str">
        <f t="shared" si="42"/>
        <v/>
      </c>
      <c r="M650" s="100" t="str">
        <f t="shared" si="43"/>
        <v/>
      </c>
    </row>
    <row r="651" spans="1:13">
      <c r="A651" s="116" t="str">
        <f t="shared" si="40"/>
        <v/>
      </c>
      <c r="B651" s="42"/>
      <c r="C651" s="43"/>
      <c r="D651" s="105" t="str">
        <f>IF($C651&gt;0,VLOOKUP($C651,'ALN 070824'!$A:$C,2,FALSE),"")</f>
        <v/>
      </c>
      <c r="E651" s="24"/>
      <c r="F651" s="24"/>
      <c r="G651" s="28"/>
      <c r="H651" s="26"/>
      <c r="I651" s="27"/>
      <c r="K651" s="100" t="str">
        <f t="shared" si="41"/>
        <v/>
      </c>
      <c r="L651" s="100" t="str">
        <f t="shared" si="42"/>
        <v/>
      </c>
      <c r="M651" s="100" t="str">
        <f t="shared" si="43"/>
        <v/>
      </c>
    </row>
    <row r="652" spans="1:13">
      <c r="A652" s="116" t="str">
        <f t="shared" si="40"/>
        <v/>
      </c>
      <c r="B652" s="42"/>
      <c r="C652" s="43"/>
      <c r="D652" s="105" t="str">
        <f>IF($C652&gt;0,VLOOKUP($C652,'ALN 070824'!$A:$C,2,FALSE),"")</f>
        <v/>
      </c>
      <c r="E652" s="24"/>
      <c r="F652" s="24"/>
      <c r="G652" s="28"/>
      <c r="H652" s="26"/>
      <c r="I652" s="27"/>
      <c r="K652" s="100" t="str">
        <f t="shared" si="41"/>
        <v/>
      </c>
      <c r="L652" s="100" t="str">
        <f t="shared" si="42"/>
        <v/>
      </c>
      <c r="M652" s="100" t="str">
        <f t="shared" si="43"/>
        <v/>
      </c>
    </row>
    <row r="653" spans="1:13">
      <c r="A653" s="116" t="str">
        <f t="shared" si="40"/>
        <v/>
      </c>
      <c r="B653" s="42"/>
      <c r="C653" s="43"/>
      <c r="D653" s="105" t="str">
        <f>IF($C653&gt;0,VLOOKUP($C653,'ALN 070824'!$A:$C,2,FALSE),"")</f>
        <v/>
      </c>
      <c r="E653" s="24"/>
      <c r="F653" s="24"/>
      <c r="G653" s="28"/>
      <c r="H653" s="26"/>
      <c r="I653" s="27"/>
      <c r="K653" s="100" t="str">
        <f t="shared" si="41"/>
        <v/>
      </c>
      <c r="L653" s="100" t="str">
        <f t="shared" si="42"/>
        <v/>
      </c>
      <c r="M653" s="100" t="str">
        <f t="shared" si="43"/>
        <v/>
      </c>
    </row>
    <row r="654" spans="1:13">
      <c r="A654" s="116" t="str">
        <f t="shared" si="40"/>
        <v/>
      </c>
      <c r="B654" s="42"/>
      <c r="C654" s="43"/>
      <c r="D654" s="105" t="str">
        <f>IF($C654&gt;0,VLOOKUP($C654,'ALN 070824'!$A:$C,2,FALSE),"")</f>
        <v/>
      </c>
      <c r="E654" s="24"/>
      <c r="F654" s="24"/>
      <c r="G654" s="28"/>
      <c r="H654" s="26"/>
      <c r="I654" s="27"/>
      <c r="K654" s="100" t="str">
        <f t="shared" si="41"/>
        <v/>
      </c>
      <c r="L654" s="100" t="str">
        <f t="shared" si="42"/>
        <v/>
      </c>
      <c r="M654" s="100" t="str">
        <f t="shared" si="43"/>
        <v/>
      </c>
    </row>
    <row r="655" spans="1:13">
      <c r="A655" s="116" t="str">
        <f t="shared" si="40"/>
        <v/>
      </c>
      <c r="B655" s="42"/>
      <c r="C655" s="43"/>
      <c r="D655" s="105" t="str">
        <f>IF($C655&gt;0,VLOOKUP($C655,'ALN 070824'!$A:$C,2,FALSE),"")</f>
        <v/>
      </c>
      <c r="E655" s="24"/>
      <c r="F655" s="24"/>
      <c r="G655" s="28"/>
      <c r="H655" s="26"/>
      <c r="I655" s="27"/>
      <c r="K655" s="100" t="str">
        <f t="shared" si="41"/>
        <v/>
      </c>
      <c r="L655" s="100" t="str">
        <f t="shared" si="42"/>
        <v/>
      </c>
      <c r="M655" s="100" t="str">
        <f t="shared" si="43"/>
        <v/>
      </c>
    </row>
    <row r="656" spans="1:13">
      <c r="A656" s="116" t="str">
        <f t="shared" si="40"/>
        <v/>
      </c>
      <c r="B656" s="42"/>
      <c r="C656" s="43"/>
      <c r="D656" s="105" t="str">
        <f>IF($C656&gt;0,VLOOKUP($C656,'ALN 070824'!$A:$C,2,FALSE),"")</f>
        <v/>
      </c>
      <c r="E656" s="24"/>
      <c r="F656" s="24"/>
      <c r="G656" s="28"/>
      <c r="H656" s="26"/>
      <c r="I656" s="27"/>
      <c r="K656" s="100" t="str">
        <f t="shared" si="41"/>
        <v/>
      </c>
      <c r="L656" s="100" t="str">
        <f t="shared" si="42"/>
        <v/>
      </c>
      <c r="M656" s="100" t="str">
        <f t="shared" si="43"/>
        <v/>
      </c>
    </row>
    <row r="657" spans="1:13">
      <c r="A657" s="116" t="str">
        <f t="shared" si="40"/>
        <v/>
      </c>
      <c r="B657" s="42"/>
      <c r="C657" s="43"/>
      <c r="D657" s="105" t="str">
        <f>IF($C657&gt;0,VLOOKUP($C657,'ALN 070824'!$A:$C,2,FALSE),"")</f>
        <v/>
      </c>
      <c r="E657" s="24"/>
      <c r="F657" s="24"/>
      <c r="G657" s="28"/>
      <c r="H657" s="26"/>
      <c r="I657" s="27"/>
      <c r="K657" s="100" t="str">
        <f t="shared" si="41"/>
        <v/>
      </c>
      <c r="L657" s="100" t="str">
        <f t="shared" si="42"/>
        <v/>
      </c>
      <c r="M657" s="100" t="str">
        <f t="shared" si="43"/>
        <v/>
      </c>
    </row>
    <row r="658" spans="1:13">
      <c r="A658" s="116" t="str">
        <f t="shared" si="40"/>
        <v/>
      </c>
      <c r="B658" s="42"/>
      <c r="C658" s="43"/>
      <c r="D658" s="105" t="str">
        <f>IF($C658&gt;0,VLOOKUP($C658,'ALN 070824'!$A:$C,2,FALSE),"")</f>
        <v/>
      </c>
      <c r="E658" s="24"/>
      <c r="F658" s="24"/>
      <c r="G658" s="28"/>
      <c r="H658" s="26"/>
      <c r="I658" s="27"/>
      <c r="K658" s="100" t="str">
        <f t="shared" si="41"/>
        <v/>
      </c>
      <c r="L658" s="100" t="str">
        <f t="shared" si="42"/>
        <v/>
      </c>
      <c r="M658" s="100" t="str">
        <f t="shared" si="43"/>
        <v/>
      </c>
    </row>
    <row r="659" spans="1:13">
      <c r="A659" s="116" t="str">
        <f t="shared" si="40"/>
        <v/>
      </c>
      <c r="B659" s="42"/>
      <c r="C659" s="43"/>
      <c r="D659" s="105" t="str">
        <f>IF($C659&gt;0,VLOOKUP($C659,'ALN 070824'!$A:$C,2,FALSE),"")</f>
        <v/>
      </c>
      <c r="E659" s="24"/>
      <c r="F659" s="24"/>
      <c r="G659" s="28"/>
      <c r="H659" s="26"/>
      <c r="I659" s="27"/>
      <c r="K659" s="100" t="str">
        <f t="shared" si="41"/>
        <v/>
      </c>
      <c r="L659" s="100" t="str">
        <f t="shared" si="42"/>
        <v/>
      </c>
      <c r="M659" s="100" t="str">
        <f t="shared" si="43"/>
        <v/>
      </c>
    </row>
    <row r="660" spans="1:13">
      <c r="A660" s="116" t="str">
        <f t="shared" si="40"/>
        <v/>
      </c>
      <c r="B660" s="42"/>
      <c r="C660" s="43"/>
      <c r="D660" s="105" t="str">
        <f>IF($C660&gt;0,VLOOKUP($C660,'ALN 070824'!$A:$C,2,FALSE),"")</f>
        <v/>
      </c>
      <c r="E660" s="24"/>
      <c r="F660" s="24"/>
      <c r="G660" s="28"/>
      <c r="H660" s="26"/>
      <c r="I660" s="27"/>
      <c r="K660" s="100" t="str">
        <f t="shared" si="41"/>
        <v/>
      </c>
      <c r="L660" s="100" t="str">
        <f t="shared" si="42"/>
        <v/>
      </c>
      <c r="M660" s="100" t="str">
        <f t="shared" si="43"/>
        <v/>
      </c>
    </row>
    <row r="661" spans="1:13">
      <c r="A661" s="116" t="str">
        <f t="shared" si="40"/>
        <v/>
      </c>
      <c r="B661" s="42"/>
      <c r="C661" s="43"/>
      <c r="D661" s="105" t="str">
        <f>IF($C661&gt;0,VLOOKUP($C661,'ALN 070824'!$A:$C,2,FALSE),"")</f>
        <v/>
      </c>
      <c r="E661" s="24"/>
      <c r="F661" s="24"/>
      <c r="G661" s="28"/>
      <c r="H661" s="26"/>
      <c r="I661" s="27"/>
      <c r="K661" s="100" t="str">
        <f t="shared" si="41"/>
        <v/>
      </c>
      <c r="L661" s="100" t="str">
        <f t="shared" si="42"/>
        <v/>
      </c>
      <c r="M661" s="100" t="str">
        <f t="shared" si="43"/>
        <v/>
      </c>
    </row>
    <row r="662" spans="1:13">
      <c r="A662" s="116" t="str">
        <f t="shared" si="40"/>
        <v/>
      </c>
      <c r="B662" s="42"/>
      <c r="C662" s="43"/>
      <c r="D662" s="105" t="str">
        <f>IF($C662&gt;0,VLOOKUP($C662,'ALN 070824'!$A:$C,2,FALSE),"")</f>
        <v/>
      </c>
      <c r="E662" s="24"/>
      <c r="F662" s="24"/>
      <c r="G662" s="28"/>
      <c r="H662" s="26"/>
      <c r="I662" s="27"/>
      <c r="K662" s="100" t="str">
        <f t="shared" si="41"/>
        <v/>
      </c>
      <c r="L662" s="100" t="str">
        <f t="shared" si="42"/>
        <v/>
      </c>
      <c r="M662" s="100" t="str">
        <f t="shared" si="43"/>
        <v/>
      </c>
    </row>
    <row r="663" spans="1:13">
      <c r="A663" s="116" t="str">
        <f t="shared" si="40"/>
        <v/>
      </c>
      <c r="B663" s="42"/>
      <c r="C663" s="43"/>
      <c r="D663" s="105" t="str">
        <f>IF($C663&gt;0,VLOOKUP($C663,'ALN 070824'!$A:$C,2,FALSE),"")</f>
        <v/>
      </c>
      <c r="E663" s="24"/>
      <c r="F663" s="24"/>
      <c r="G663" s="28"/>
      <c r="H663" s="26"/>
      <c r="I663" s="27"/>
      <c r="K663" s="100" t="str">
        <f t="shared" si="41"/>
        <v/>
      </c>
      <c r="L663" s="100" t="str">
        <f t="shared" si="42"/>
        <v/>
      </c>
      <c r="M663" s="100" t="str">
        <f t="shared" si="43"/>
        <v/>
      </c>
    </row>
    <row r="664" spans="1:13">
      <c r="A664" s="116" t="str">
        <f t="shared" si="40"/>
        <v/>
      </c>
      <c r="B664" s="42"/>
      <c r="C664" s="43"/>
      <c r="D664" s="105" t="str">
        <f>IF($C664&gt;0,VLOOKUP($C664,'ALN 070824'!$A:$C,2,FALSE),"")</f>
        <v/>
      </c>
      <c r="E664" s="24"/>
      <c r="F664" s="24"/>
      <c r="G664" s="28"/>
      <c r="H664" s="26"/>
      <c r="I664" s="27"/>
      <c r="K664" s="100" t="str">
        <f t="shared" si="41"/>
        <v/>
      </c>
      <c r="L664" s="100" t="str">
        <f t="shared" si="42"/>
        <v/>
      </c>
      <c r="M664" s="100" t="str">
        <f t="shared" si="43"/>
        <v/>
      </c>
    </row>
    <row r="665" spans="1:13">
      <c r="A665" s="116" t="str">
        <f t="shared" si="40"/>
        <v/>
      </c>
      <c r="B665" s="42"/>
      <c r="C665" s="43"/>
      <c r="D665" s="105" t="str">
        <f>IF($C665&gt;0,VLOOKUP($C665,'ALN 070824'!$A:$C,2,FALSE),"")</f>
        <v/>
      </c>
      <c r="E665" s="24"/>
      <c r="F665" s="24"/>
      <c r="G665" s="28"/>
      <c r="H665" s="26"/>
      <c r="I665" s="27"/>
      <c r="K665" s="100" t="str">
        <f t="shared" si="41"/>
        <v/>
      </c>
      <c r="L665" s="100" t="str">
        <f t="shared" si="42"/>
        <v/>
      </c>
      <c r="M665" s="100" t="str">
        <f t="shared" si="43"/>
        <v/>
      </c>
    </row>
    <row r="666" spans="1:13">
      <c r="A666" s="116" t="str">
        <f t="shared" si="40"/>
        <v/>
      </c>
      <c r="B666" s="42"/>
      <c r="C666" s="43"/>
      <c r="D666" s="105" t="str">
        <f>IF($C666&gt;0,VLOOKUP($C666,'ALN 070824'!$A:$C,2,FALSE),"")</f>
        <v/>
      </c>
      <c r="E666" s="24"/>
      <c r="F666" s="24"/>
      <c r="G666" s="28"/>
      <c r="H666" s="26"/>
      <c r="I666" s="27"/>
      <c r="K666" s="100" t="str">
        <f t="shared" si="41"/>
        <v/>
      </c>
      <c r="L666" s="100" t="str">
        <f t="shared" si="42"/>
        <v/>
      </c>
      <c r="M666" s="100" t="str">
        <f t="shared" si="43"/>
        <v/>
      </c>
    </row>
    <row r="667" spans="1:13">
      <c r="A667" s="116" t="str">
        <f t="shared" si="40"/>
        <v/>
      </c>
      <c r="B667" s="42"/>
      <c r="C667" s="43"/>
      <c r="D667" s="105" t="str">
        <f>IF($C667&gt;0,VLOOKUP($C667,'ALN 070824'!$A:$C,2,FALSE),"")</f>
        <v/>
      </c>
      <c r="E667" s="24"/>
      <c r="F667" s="24"/>
      <c r="G667" s="28"/>
      <c r="H667" s="26"/>
      <c r="I667" s="27"/>
      <c r="K667" s="100" t="str">
        <f t="shared" si="41"/>
        <v/>
      </c>
      <c r="L667" s="100" t="str">
        <f t="shared" si="42"/>
        <v/>
      </c>
      <c r="M667" s="100" t="str">
        <f t="shared" si="43"/>
        <v/>
      </c>
    </row>
    <row r="668" spans="1:13">
      <c r="A668" s="116" t="str">
        <f t="shared" si="40"/>
        <v/>
      </c>
      <c r="B668" s="42"/>
      <c r="C668" s="43"/>
      <c r="D668" s="105" t="str">
        <f>IF($C668&gt;0,VLOOKUP($C668,'ALN 070824'!$A:$C,2,FALSE),"")</f>
        <v/>
      </c>
      <c r="E668" s="24"/>
      <c r="F668" s="24"/>
      <c r="G668" s="28"/>
      <c r="H668" s="26"/>
      <c r="I668" s="27"/>
      <c r="K668" s="100" t="str">
        <f t="shared" si="41"/>
        <v/>
      </c>
      <c r="L668" s="100" t="str">
        <f t="shared" si="42"/>
        <v/>
      </c>
      <c r="M668" s="100" t="str">
        <f t="shared" si="43"/>
        <v/>
      </c>
    </row>
    <row r="669" spans="1:13">
      <c r="A669" s="116" t="str">
        <f t="shared" si="40"/>
        <v/>
      </c>
      <c r="B669" s="42"/>
      <c r="C669" s="43"/>
      <c r="D669" s="105" t="str">
        <f>IF($C669&gt;0,VLOOKUP($C669,'ALN 070824'!$A:$C,2,FALSE),"")</f>
        <v/>
      </c>
      <c r="E669" s="24"/>
      <c r="F669" s="24"/>
      <c r="G669" s="28"/>
      <c r="H669" s="26"/>
      <c r="I669" s="27"/>
      <c r="K669" s="100" t="str">
        <f t="shared" si="41"/>
        <v/>
      </c>
      <c r="L669" s="100" t="str">
        <f t="shared" si="42"/>
        <v/>
      </c>
      <c r="M669" s="100" t="str">
        <f t="shared" si="43"/>
        <v/>
      </c>
    </row>
    <row r="670" spans="1:13">
      <c r="A670" s="116" t="str">
        <f t="shared" si="40"/>
        <v/>
      </c>
      <c r="B670" s="42"/>
      <c r="C670" s="43"/>
      <c r="D670" s="105" t="str">
        <f>IF($C670&gt;0,VLOOKUP($C670,'ALN 070824'!$A:$C,2,FALSE),"")</f>
        <v/>
      </c>
      <c r="E670" s="24"/>
      <c r="F670" s="24"/>
      <c r="G670" s="28"/>
      <c r="H670" s="26"/>
      <c r="I670" s="27"/>
      <c r="K670" s="100" t="str">
        <f t="shared" si="41"/>
        <v/>
      </c>
      <c r="L670" s="100" t="str">
        <f t="shared" si="42"/>
        <v/>
      </c>
      <c r="M670" s="100" t="str">
        <f t="shared" si="43"/>
        <v/>
      </c>
    </row>
    <row r="671" spans="1:13">
      <c r="A671" s="116" t="str">
        <f t="shared" si="40"/>
        <v/>
      </c>
      <c r="B671" s="42"/>
      <c r="C671" s="43"/>
      <c r="D671" s="105" t="str">
        <f>IF($C671&gt;0,VLOOKUP($C671,'ALN 070824'!$A:$C,2,FALSE),"")</f>
        <v/>
      </c>
      <c r="E671" s="24"/>
      <c r="F671" s="24"/>
      <c r="G671" s="28"/>
      <c r="H671" s="26"/>
      <c r="I671" s="27"/>
      <c r="K671" s="100" t="str">
        <f t="shared" si="41"/>
        <v/>
      </c>
      <c r="L671" s="100" t="str">
        <f t="shared" si="42"/>
        <v/>
      </c>
      <c r="M671" s="100" t="str">
        <f t="shared" si="43"/>
        <v/>
      </c>
    </row>
    <row r="672" spans="1:13">
      <c r="A672" s="116" t="str">
        <f t="shared" si="40"/>
        <v/>
      </c>
      <c r="B672" s="42"/>
      <c r="C672" s="43"/>
      <c r="D672" s="105" t="str">
        <f>IF($C672&gt;0,VLOOKUP($C672,'ALN 070824'!$A:$C,2,FALSE),"")</f>
        <v/>
      </c>
      <c r="E672" s="24"/>
      <c r="F672" s="24"/>
      <c r="G672" s="28"/>
      <c r="H672" s="26"/>
      <c r="I672" s="27"/>
      <c r="K672" s="100" t="str">
        <f t="shared" si="41"/>
        <v/>
      </c>
      <c r="L672" s="100" t="str">
        <f t="shared" si="42"/>
        <v/>
      </c>
      <c r="M672" s="100" t="str">
        <f t="shared" si="43"/>
        <v/>
      </c>
    </row>
    <row r="673" spans="1:13">
      <c r="A673" s="116" t="str">
        <f t="shared" si="40"/>
        <v/>
      </c>
      <c r="B673" s="42"/>
      <c r="C673" s="43"/>
      <c r="D673" s="105" t="str">
        <f>IF($C673&gt;0,VLOOKUP($C673,'ALN 070824'!$A:$C,2,FALSE),"")</f>
        <v/>
      </c>
      <c r="E673" s="24"/>
      <c r="F673" s="24"/>
      <c r="G673" s="28"/>
      <c r="H673" s="26"/>
      <c r="I673" s="27"/>
      <c r="K673" s="100" t="str">
        <f t="shared" si="41"/>
        <v/>
      </c>
      <c r="L673" s="100" t="str">
        <f t="shared" si="42"/>
        <v/>
      </c>
      <c r="M673" s="100" t="str">
        <f t="shared" si="43"/>
        <v/>
      </c>
    </row>
    <row r="674" spans="1:13">
      <c r="A674" s="116" t="str">
        <f t="shared" si="40"/>
        <v/>
      </c>
      <c r="B674" s="42"/>
      <c r="C674" s="43"/>
      <c r="D674" s="105" t="str">
        <f>IF($C674&gt;0,VLOOKUP($C674,'ALN 070824'!$A:$C,2,FALSE),"")</f>
        <v/>
      </c>
      <c r="E674" s="24"/>
      <c r="F674" s="24"/>
      <c r="G674" s="28"/>
      <c r="H674" s="26"/>
      <c r="I674" s="27"/>
      <c r="K674" s="100" t="str">
        <f t="shared" si="41"/>
        <v/>
      </c>
      <c r="L674" s="100" t="str">
        <f t="shared" si="42"/>
        <v/>
      </c>
      <c r="M674" s="100" t="str">
        <f t="shared" si="43"/>
        <v/>
      </c>
    </row>
    <row r="675" spans="1:13">
      <c r="A675" s="116" t="str">
        <f t="shared" si="40"/>
        <v/>
      </c>
      <c r="B675" s="42"/>
      <c r="C675" s="43"/>
      <c r="D675" s="105" t="str">
        <f>IF($C675&gt;0,VLOOKUP($C675,'ALN 070824'!$A:$C,2,FALSE),"")</f>
        <v/>
      </c>
      <c r="E675" s="24"/>
      <c r="F675" s="24"/>
      <c r="G675" s="28"/>
      <c r="H675" s="26"/>
      <c r="I675" s="27"/>
      <c r="K675" s="100" t="str">
        <f t="shared" si="41"/>
        <v/>
      </c>
      <c r="L675" s="100" t="str">
        <f t="shared" si="42"/>
        <v/>
      </c>
      <c r="M675" s="100" t="str">
        <f t="shared" si="43"/>
        <v/>
      </c>
    </row>
    <row r="676" spans="1:13">
      <c r="A676" s="116" t="str">
        <f t="shared" si="40"/>
        <v/>
      </c>
      <c r="B676" s="42"/>
      <c r="C676" s="43"/>
      <c r="D676" s="105" t="str">
        <f>IF($C676&gt;0,VLOOKUP($C676,'ALN 070824'!$A:$C,2,FALSE),"")</f>
        <v/>
      </c>
      <c r="E676" s="24"/>
      <c r="F676" s="24"/>
      <c r="G676" s="28"/>
      <c r="H676" s="26"/>
      <c r="I676" s="27"/>
      <c r="K676" s="100" t="str">
        <f t="shared" si="41"/>
        <v/>
      </c>
      <c r="L676" s="100" t="str">
        <f t="shared" si="42"/>
        <v/>
      </c>
      <c r="M676" s="100" t="str">
        <f t="shared" si="43"/>
        <v/>
      </c>
    </row>
    <row r="677" spans="1:13">
      <c r="A677" s="116" t="str">
        <f t="shared" si="40"/>
        <v/>
      </c>
      <c r="B677" s="42"/>
      <c r="C677" s="43"/>
      <c r="D677" s="105" t="str">
        <f>IF($C677&gt;0,VLOOKUP($C677,'ALN 070824'!$A:$C,2,FALSE),"")</f>
        <v/>
      </c>
      <c r="E677" s="24"/>
      <c r="F677" s="24"/>
      <c r="G677" s="28"/>
      <c r="H677" s="26"/>
      <c r="I677" s="27"/>
      <c r="K677" s="100" t="str">
        <f t="shared" si="41"/>
        <v/>
      </c>
      <c r="L677" s="100" t="str">
        <f t="shared" si="42"/>
        <v/>
      </c>
      <c r="M677" s="100" t="str">
        <f t="shared" si="43"/>
        <v/>
      </c>
    </row>
    <row r="678" spans="1:13">
      <c r="A678" s="116" t="str">
        <f t="shared" si="40"/>
        <v/>
      </c>
      <c r="B678" s="42"/>
      <c r="C678" s="43"/>
      <c r="D678" s="105" t="str">
        <f>IF($C678&gt;0,VLOOKUP($C678,'ALN 070824'!$A:$C,2,FALSE),"")</f>
        <v/>
      </c>
      <c r="E678" s="24"/>
      <c r="F678" s="24"/>
      <c r="G678" s="28"/>
      <c r="H678" s="26"/>
      <c r="I678" s="27"/>
      <c r="K678" s="100" t="str">
        <f t="shared" si="41"/>
        <v/>
      </c>
      <c r="L678" s="100" t="str">
        <f t="shared" si="42"/>
        <v/>
      </c>
      <c r="M678" s="100" t="str">
        <f t="shared" si="43"/>
        <v/>
      </c>
    </row>
    <row r="679" spans="1:13">
      <c r="A679" s="116" t="str">
        <f t="shared" si="40"/>
        <v/>
      </c>
      <c r="B679" s="42"/>
      <c r="C679" s="43"/>
      <c r="D679" s="105" t="str">
        <f>IF($C679&gt;0,VLOOKUP($C679,'ALN 070824'!$A:$C,2,FALSE),"")</f>
        <v/>
      </c>
      <c r="E679" s="24"/>
      <c r="F679" s="24"/>
      <c r="G679" s="28"/>
      <c r="H679" s="26"/>
      <c r="I679" s="27"/>
      <c r="K679" s="100" t="str">
        <f t="shared" si="41"/>
        <v/>
      </c>
      <c r="L679" s="100" t="str">
        <f t="shared" si="42"/>
        <v/>
      </c>
      <c r="M679" s="100" t="str">
        <f t="shared" si="43"/>
        <v/>
      </c>
    </row>
    <row r="680" spans="1:13">
      <c r="A680" s="116" t="str">
        <f t="shared" si="40"/>
        <v/>
      </c>
      <c r="B680" s="42"/>
      <c r="C680" s="43"/>
      <c r="D680" s="105" t="str">
        <f>IF($C680&gt;0,VLOOKUP($C680,'ALN 070824'!$A:$C,2,FALSE),"")</f>
        <v/>
      </c>
      <c r="E680" s="24"/>
      <c r="F680" s="24"/>
      <c r="G680" s="28"/>
      <c r="H680" s="26"/>
      <c r="I680" s="27"/>
      <c r="K680" s="100" t="str">
        <f t="shared" si="41"/>
        <v/>
      </c>
      <c r="L680" s="100" t="str">
        <f t="shared" si="42"/>
        <v/>
      </c>
      <c r="M680" s="100" t="str">
        <f t="shared" si="43"/>
        <v/>
      </c>
    </row>
    <row r="681" spans="1:13">
      <c r="A681" s="116" t="str">
        <f t="shared" si="40"/>
        <v/>
      </c>
      <c r="B681" s="42"/>
      <c r="C681" s="43"/>
      <c r="D681" s="105" t="str">
        <f>IF($C681&gt;0,VLOOKUP($C681,'ALN 070824'!$A:$C,2,FALSE),"")</f>
        <v/>
      </c>
      <c r="E681" s="24"/>
      <c r="F681" s="24"/>
      <c r="G681" s="28"/>
      <c r="H681" s="26"/>
      <c r="I681" s="27"/>
      <c r="K681" s="100" t="str">
        <f t="shared" si="41"/>
        <v/>
      </c>
      <c r="L681" s="100" t="str">
        <f t="shared" si="42"/>
        <v/>
      </c>
      <c r="M681" s="100" t="str">
        <f t="shared" si="43"/>
        <v/>
      </c>
    </row>
    <row r="682" spans="1:13">
      <c r="A682" s="116" t="str">
        <f t="shared" si="40"/>
        <v/>
      </c>
      <c r="B682" s="42"/>
      <c r="C682" s="43"/>
      <c r="D682" s="105" t="str">
        <f>IF($C682&gt;0,VLOOKUP($C682,'ALN 070824'!$A:$C,2,FALSE),"")</f>
        <v/>
      </c>
      <c r="E682" s="24"/>
      <c r="F682" s="24"/>
      <c r="G682" s="28"/>
      <c r="H682" s="26"/>
      <c r="I682" s="27"/>
      <c r="K682" s="100" t="str">
        <f t="shared" si="41"/>
        <v/>
      </c>
      <c r="L682" s="100" t="str">
        <f t="shared" si="42"/>
        <v/>
      </c>
      <c r="M682" s="100" t="str">
        <f t="shared" si="43"/>
        <v/>
      </c>
    </row>
    <row r="683" spans="1:13">
      <c r="A683" s="116" t="str">
        <f t="shared" si="40"/>
        <v/>
      </c>
      <c r="B683" s="42"/>
      <c r="C683" s="43"/>
      <c r="D683" s="105" t="str">
        <f>IF($C683&gt;0,VLOOKUP($C683,'ALN 070824'!$A:$C,2,FALSE),"")</f>
        <v/>
      </c>
      <c r="E683" s="24"/>
      <c r="F683" s="24"/>
      <c r="G683" s="28"/>
      <c r="H683" s="26"/>
      <c r="I683" s="27"/>
      <c r="K683" s="100" t="str">
        <f t="shared" si="41"/>
        <v/>
      </c>
      <c r="L683" s="100" t="str">
        <f t="shared" si="42"/>
        <v/>
      </c>
      <c r="M683" s="100" t="str">
        <f t="shared" si="43"/>
        <v/>
      </c>
    </row>
    <row r="684" spans="1:13">
      <c r="A684" s="116" t="str">
        <f t="shared" si="40"/>
        <v/>
      </c>
      <c r="B684" s="42"/>
      <c r="C684" s="43"/>
      <c r="D684" s="105" t="str">
        <f>IF($C684&gt;0,VLOOKUP($C684,'ALN 070824'!$A:$C,2,FALSE),"")</f>
        <v/>
      </c>
      <c r="E684" s="24"/>
      <c r="F684" s="24"/>
      <c r="G684" s="28"/>
      <c r="H684" s="26"/>
      <c r="I684" s="27"/>
      <c r="K684" s="100" t="str">
        <f t="shared" si="41"/>
        <v/>
      </c>
      <c r="L684" s="100" t="str">
        <f t="shared" si="42"/>
        <v/>
      </c>
      <c r="M684" s="100" t="str">
        <f t="shared" si="43"/>
        <v/>
      </c>
    </row>
    <row r="685" spans="1:13">
      <c r="A685" s="116" t="str">
        <f t="shared" si="40"/>
        <v/>
      </c>
      <c r="B685" s="42"/>
      <c r="C685" s="43"/>
      <c r="D685" s="105" t="str">
        <f>IF($C685&gt;0,VLOOKUP($C685,'ALN 070824'!$A:$C,2,FALSE),"")</f>
        <v/>
      </c>
      <c r="E685" s="24"/>
      <c r="F685" s="24"/>
      <c r="G685" s="28"/>
      <c r="H685" s="26"/>
      <c r="I685" s="27"/>
      <c r="K685" s="100" t="str">
        <f t="shared" si="41"/>
        <v/>
      </c>
      <c r="L685" s="100" t="str">
        <f t="shared" si="42"/>
        <v/>
      </c>
      <c r="M685" s="100" t="str">
        <f t="shared" si="43"/>
        <v/>
      </c>
    </row>
    <row r="686" spans="1:13">
      <c r="A686" s="116" t="str">
        <f t="shared" si="40"/>
        <v/>
      </c>
      <c r="B686" s="42"/>
      <c r="C686" s="43"/>
      <c r="D686" s="105" t="str">
        <f>IF($C686&gt;0,VLOOKUP($C686,'ALN 070824'!$A:$C,2,FALSE),"")</f>
        <v/>
      </c>
      <c r="E686" s="24"/>
      <c r="F686" s="24"/>
      <c r="G686" s="28"/>
      <c r="H686" s="26"/>
      <c r="I686" s="27"/>
      <c r="K686" s="100" t="str">
        <f t="shared" si="41"/>
        <v/>
      </c>
      <c r="L686" s="100" t="str">
        <f t="shared" si="42"/>
        <v/>
      </c>
      <c r="M686" s="100" t="str">
        <f t="shared" si="43"/>
        <v/>
      </c>
    </row>
    <row r="687" spans="1:13">
      <c r="A687" s="116" t="str">
        <f t="shared" si="40"/>
        <v/>
      </c>
      <c r="B687" s="42"/>
      <c r="C687" s="43"/>
      <c r="D687" s="105" t="str">
        <f>IF($C687&gt;0,VLOOKUP($C687,'ALN 070824'!$A:$C,2,FALSE),"")</f>
        <v/>
      </c>
      <c r="E687" s="24"/>
      <c r="F687" s="24"/>
      <c r="G687" s="28"/>
      <c r="H687" s="26"/>
      <c r="I687" s="27"/>
      <c r="K687" s="100" t="str">
        <f t="shared" si="41"/>
        <v/>
      </c>
      <c r="L687" s="100" t="str">
        <f t="shared" si="42"/>
        <v/>
      </c>
      <c r="M687" s="100" t="str">
        <f t="shared" si="43"/>
        <v/>
      </c>
    </row>
    <row r="688" spans="1:13">
      <c r="A688" s="116" t="str">
        <f t="shared" si="40"/>
        <v/>
      </c>
      <c r="B688" s="42"/>
      <c r="C688" s="43"/>
      <c r="D688" s="105" t="str">
        <f>IF($C688&gt;0,VLOOKUP($C688,'ALN 070824'!$A:$C,2,FALSE),"")</f>
        <v/>
      </c>
      <c r="E688" s="24"/>
      <c r="F688" s="24"/>
      <c r="G688" s="28"/>
      <c r="H688" s="26"/>
      <c r="I688" s="27"/>
      <c r="K688" s="100" t="str">
        <f t="shared" si="41"/>
        <v/>
      </c>
      <c r="L688" s="100" t="str">
        <f t="shared" si="42"/>
        <v/>
      </c>
      <c r="M688" s="100" t="str">
        <f t="shared" si="43"/>
        <v/>
      </c>
    </row>
    <row r="689" spans="1:13">
      <c r="A689" s="116" t="str">
        <f t="shared" si="40"/>
        <v/>
      </c>
      <c r="B689" s="42"/>
      <c r="C689" s="43"/>
      <c r="D689" s="105" t="str">
        <f>IF($C689&gt;0,VLOOKUP($C689,'ALN 070824'!$A:$C,2,FALSE),"")</f>
        <v/>
      </c>
      <c r="E689" s="24"/>
      <c r="F689" s="24"/>
      <c r="G689" s="28"/>
      <c r="H689" s="26"/>
      <c r="I689" s="27"/>
      <c r="K689" s="100" t="str">
        <f t="shared" si="41"/>
        <v/>
      </c>
      <c r="L689" s="100" t="str">
        <f t="shared" si="42"/>
        <v/>
      </c>
      <c r="M689" s="100" t="str">
        <f t="shared" si="43"/>
        <v/>
      </c>
    </row>
    <row r="690" spans="1:13">
      <c r="A690" s="116" t="str">
        <f t="shared" si="40"/>
        <v/>
      </c>
      <c r="B690" s="42"/>
      <c r="C690" s="43"/>
      <c r="D690" s="105" t="str">
        <f>IF($C690&gt;0,VLOOKUP($C690,'ALN 070824'!$A:$C,2,FALSE),"")</f>
        <v/>
      </c>
      <c r="E690" s="24"/>
      <c r="F690" s="24"/>
      <c r="G690" s="28"/>
      <c r="H690" s="26"/>
      <c r="I690" s="27"/>
      <c r="K690" s="100" t="str">
        <f t="shared" si="41"/>
        <v/>
      </c>
      <c r="L690" s="100" t="str">
        <f t="shared" si="42"/>
        <v/>
      </c>
      <c r="M690" s="100" t="str">
        <f t="shared" si="43"/>
        <v/>
      </c>
    </row>
    <row r="691" spans="1:13">
      <c r="A691" s="116" t="str">
        <f t="shared" si="40"/>
        <v/>
      </c>
      <c r="B691" s="42"/>
      <c r="C691" s="43"/>
      <c r="D691" s="105" t="str">
        <f>IF($C691&gt;0,VLOOKUP($C691,'ALN 070824'!$A:$C,2,FALSE),"")</f>
        <v/>
      </c>
      <c r="E691" s="24"/>
      <c r="F691" s="24"/>
      <c r="G691" s="28"/>
      <c r="H691" s="26"/>
      <c r="I691" s="27"/>
      <c r="K691" s="100" t="str">
        <f t="shared" si="41"/>
        <v/>
      </c>
      <c r="L691" s="100" t="str">
        <f t="shared" si="42"/>
        <v/>
      </c>
      <c r="M691" s="100" t="str">
        <f t="shared" si="43"/>
        <v/>
      </c>
    </row>
    <row r="692" spans="1:13">
      <c r="A692" s="116" t="str">
        <f t="shared" si="40"/>
        <v/>
      </c>
      <c r="B692" s="42"/>
      <c r="C692" s="43"/>
      <c r="D692" s="105" t="str">
        <f>IF($C692&gt;0,VLOOKUP($C692,'ALN 070824'!$A:$C,2,FALSE),"")</f>
        <v/>
      </c>
      <c r="E692" s="24"/>
      <c r="F692" s="24"/>
      <c r="G692" s="28"/>
      <c r="H692" s="26"/>
      <c r="I692" s="27"/>
      <c r="K692" s="100" t="str">
        <f t="shared" si="41"/>
        <v/>
      </c>
      <c r="L692" s="100" t="str">
        <f t="shared" si="42"/>
        <v/>
      </c>
      <c r="M692" s="100" t="str">
        <f t="shared" si="43"/>
        <v/>
      </c>
    </row>
    <row r="693" spans="1:13">
      <c r="A693" s="116" t="str">
        <f t="shared" si="40"/>
        <v/>
      </c>
      <c r="B693" s="42"/>
      <c r="C693" s="43"/>
      <c r="D693" s="105" t="str">
        <f>IF($C693&gt;0,VLOOKUP($C693,'ALN 070824'!$A:$C,2,FALSE),"")</f>
        <v/>
      </c>
      <c r="E693" s="24"/>
      <c r="F693" s="24"/>
      <c r="G693" s="28"/>
      <c r="H693" s="26"/>
      <c r="I693" s="27"/>
      <c r="K693" s="100" t="str">
        <f t="shared" si="41"/>
        <v/>
      </c>
      <c r="L693" s="100" t="str">
        <f t="shared" si="42"/>
        <v/>
      </c>
      <c r="M693" s="100" t="str">
        <f t="shared" si="43"/>
        <v/>
      </c>
    </row>
    <row r="694" spans="1:13">
      <c r="A694" s="116" t="str">
        <f t="shared" si="40"/>
        <v/>
      </c>
      <c r="B694" s="42"/>
      <c r="C694" s="43"/>
      <c r="D694" s="105" t="str">
        <f>IF($C694&gt;0,VLOOKUP($C694,'ALN 070824'!$A:$C,2,FALSE),"")</f>
        <v/>
      </c>
      <c r="E694" s="24"/>
      <c r="F694" s="24"/>
      <c r="G694" s="28"/>
      <c r="H694" s="26"/>
      <c r="I694" s="27"/>
      <c r="K694" s="100" t="str">
        <f t="shared" si="41"/>
        <v/>
      </c>
      <c r="L694" s="100" t="str">
        <f t="shared" si="42"/>
        <v/>
      </c>
      <c r="M694" s="100" t="str">
        <f t="shared" si="43"/>
        <v/>
      </c>
    </row>
    <row r="695" spans="1:13">
      <c r="A695" s="116" t="str">
        <f t="shared" si="40"/>
        <v/>
      </c>
      <c r="B695" s="42"/>
      <c r="C695" s="43"/>
      <c r="D695" s="105" t="str">
        <f>IF($C695&gt;0,VLOOKUP($C695,'ALN 070824'!$A:$C,2,FALSE),"")</f>
        <v/>
      </c>
      <c r="E695" s="24"/>
      <c r="F695" s="24"/>
      <c r="G695" s="28"/>
      <c r="H695" s="26"/>
      <c r="I695" s="27"/>
      <c r="K695" s="100" t="str">
        <f t="shared" si="41"/>
        <v/>
      </c>
      <c r="L695" s="100" t="str">
        <f t="shared" si="42"/>
        <v/>
      </c>
      <c r="M695" s="100" t="str">
        <f t="shared" si="43"/>
        <v/>
      </c>
    </row>
    <row r="696" spans="1:13">
      <c r="A696" s="116" t="str">
        <f t="shared" si="40"/>
        <v/>
      </c>
      <c r="B696" s="42"/>
      <c r="C696" s="43"/>
      <c r="D696" s="105" t="str">
        <f>IF($C696&gt;0,VLOOKUP($C696,'ALN 070824'!$A:$C,2,FALSE),"")</f>
        <v/>
      </c>
      <c r="E696" s="24"/>
      <c r="F696" s="24"/>
      <c r="G696" s="28"/>
      <c r="H696" s="26"/>
      <c r="I696" s="27"/>
      <c r="K696" s="100" t="str">
        <f t="shared" si="41"/>
        <v/>
      </c>
      <c r="L696" s="100" t="str">
        <f t="shared" si="42"/>
        <v/>
      </c>
      <c r="M696" s="100" t="str">
        <f t="shared" si="43"/>
        <v/>
      </c>
    </row>
    <row r="697" spans="1:13">
      <c r="A697" s="116" t="str">
        <f t="shared" si="40"/>
        <v/>
      </c>
      <c r="B697" s="42"/>
      <c r="C697" s="43"/>
      <c r="D697" s="105" t="str">
        <f>IF($C697&gt;0,VLOOKUP($C697,'ALN 070824'!$A:$C,2,FALSE),"")</f>
        <v/>
      </c>
      <c r="E697" s="24"/>
      <c r="F697" s="24"/>
      <c r="G697" s="28"/>
      <c r="H697" s="26"/>
      <c r="I697" s="27"/>
      <c r="K697" s="100" t="str">
        <f t="shared" si="41"/>
        <v/>
      </c>
      <c r="L697" s="100" t="str">
        <f t="shared" si="42"/>
        <v/>
      </c>
      <c r="M697" s="100" t="str">
        <f t="shared" si="43"/>
        <v/>
      </c>
    </row>
    <row r="698" spans="1:13">
      <c r="A698" s="116" t="str">
        <f t="shared" si="40"/>
        <v/>
      </c>
      <c r="B698" s="42"/>
      <c r="C698" s="43"/>
      <c r="D698" s="105" t="str">
        <f>IF($C698&gt;0,VLOOKUP($C698,'ALN 070824'!$A:$C,2,FALSE),"")</f>
        <v/>
      </c>
      <c r="E698" s="24"/>
      <c r="F698" s="24"/>
      <c r="G698" s="28"/>
      <c r="H698" s="26"/>
      <c r="I698" s="27"/>
      <c r="K698" s="100" t="str">
        <f t="shared" si="41"/>
        <v/>
      </c>
      <c r="L698" s="100" t="str">
        <f t="shared" si="42"/>
        <v/>
      </c>
      <c r="M698" s="100" t="str">
        <f t="shared" si="43"/>
        <v/>
      </c>
    </row>
    <row r="699" spans="1:13">
      <c r="A699" s="116" t="str">
        <f t="shared" si="40"/>
        <v/>
      </c>
      <c r="B699" s="42"/>
      <c r="C699" s="43"/>
      <c r="D699" s="105" t="str">
        <f>IF($C699&gt;0,VLOOKUP($C699,'ALN 070824'!$A:$C,2,FALSE),"")</f>
        <v/>
      </c>
      <c r="E699" s="24"/>
      <c r="F699" s="24"/>
      <c r="G699" s="28"/>
      <c r="H699" s="26"/>
      <c r="I699" s="27"/>
      <c r="K699" s="100" t="str">
        <f t="shared" si="41"/>
        <v/>
      </c>
      <c r="L699" s="100" t="str">
        <f t="shared" si="42"/>
        <v/>
      </c>
      <c r="M699" s="100" t="str">
        <f t="shared" si="43"/>
        <v/>
      </c>
    </row>
    <row r="700" spans="1:13">
      <c r="A700" s="116" t="str">
        <f t="shared" si="40"/>
        <v/>
      </c>
      <c r="B700" s="42"/>
      <c r="C700" s="43"/>
      <c r="D700" s="105" t="str">
        <f>IF($C700&gt;0,VLOOKUP($C700,'ALN 070824'!$A:$C,2,FALSE),"")</f>
        <v/>
      </c>
      <c r="E700" s="24"/>
      <c r="F700" s="24"/>
      <c r="G700" s="28"/>
      <c r="H700" s="26"/>
      <c r="I700" s="27"/>
      <c r="K700" s="100" t="str">
        <f t="shared" si="41"/>
        <v/>
      </c>
      <c r="L700" s="100" t="str">
        <f t="shared" si="42"/>
        <v/>
      </c>
      <c r="M700" s="100" t="str">
        <f t="shared" si="43"/>
        <v/>
      </c>
    </row>
    <row r="701" spans="1:13">
      <c r="A701" s="116" t="str">
        <f t="shared" si="40"/>
        <v/>
      </c>
      <c r="B701" s="42"/>
      <c r="C701" s="43"/>
      <c r="D701" s="105" t="str">
        <f>IF($C701&gt;0,VLOOKUP($C701,'ALN 070824'!$A:$C,2,FALSE),"")</f>
        <v/>
      </c>
      <c r="E701" s="24"/>
      <c r="F701" s="24"/>
      <c r="G701" s="28"/>
      <c r="H701" s="26"/>
      <c r="I701" s="27"/>
      <c r="K701" s="100" t="str">
        <f t="shared" si="41"/>
        <v/>
      </c>
      <c r="L701" s="100" t="str">
        <f t="shared" si="42"/>
        <v/>
      </c>
      <c r="M701" s="100" t="str">
        <f t="shared" si="43"/>
        <v/>
      </c>
    </row>
    <row r="702" spans="1:13">
      <c r="A702" s="116" t="str">
        <f t="shared" si="40"/>
        <v/>
      </c>
      <c r="B702" s="42"/>
      <c r="C702" s="43"/>
      <c r="D702" s="105" t="str">
        <f>IF($C702&gt;0,VLOOKUP($C702,'ALN 070824'!$A:$C,2,FALSE),"")</f>
        <v/>
      </c>
      <c r="E702" s="24"/>
      <c r="F702" s="24"/>
      <c r="G702" s="28"/>
      <c r="H702" s="26"/>
      <c r="I702" s="27"/>
      <c r="K702" s="100" t="str">
        <f t="shared" si="41"/>
        <v/>
      </c>
      <c r="L702" s="100" t="str">
        <f t="shared" si="42"/>
        <v/>
      </c>
      <c r="M702" s="100" t="str">
        <f t="shared" si="43"/>
        <v/>
      </c>
    </row>
    <row r="703" spans="1:13">
      <c r="A703" s="116" t="str">
        <f t="shared" si="40"/>
        <v/>
      </c>
      <c r="B703" s="42"/>
      <c r="C703" s="43"/>
      <c r="D703" s="105" t="str">
        <f>IF($C703&gt;0,VLOOKUP($C703,'ALN 070824'!$A:$C,2,FALSE),"")</f>
        <v/>
      </c>
      <c r="E703" s="24"/>
      <c r="F703" s="24"/>
      <c r="G703" s="28"/>
      <c r="H703" s="26"/>
      <c r="I703" s="27"/>
      <c r="K703" s="100" t="str">
        <f t="shared" si="41"/>
        <v/>
      </c>
      <c r="L703" s="100" t="str">
        <f t="shared" si="42"/>
        <v/>
      </c>
      <c r="M703" s="100" t="str">
        <f t="shared" si="43"/>
        <v/>
      </c>
    </row>
    <row r="704" spans="1:13">
      <c r="A704" s="116" t="str">
        <f t="shared" si="40"/>
        <v/>
      </c>
      <c r="B704" s="42"/>
      <c r="C704" s="43"/>
      <c r="D704" s="105" t="str">
        <f>IF($C704&gt;0,VLOOKUP($C704,'ALN 070824'!$A:$C,2,FALSE),"")</f>
        <v/>
      </c>
      <c r="E704" s="24"/>
      <c r="F704" s="24"/>
      <c r="G704" s="28"/>
      <c r="H704" s="26"/>
      <c r="I704" s="27"/>
      <c r="K704" s="100" t="str">
        <f t="shared" si="41"/>
        <v/>
      </c>
      <c r="L704" s="100" t="str">
        <f t="shared" si="42"/>
        <v/>
      </c>
      <c r="M704" s="100" t="str">
        <f t="shared" si="43"/>
        <v/>
      </c>
    </row>
    <row r="705" spans="1:13">
      <c r="A705" s="116" t="str">
        <f t="shared" si="40"/>
        <v/>
      </c>
      <c r="B705" s="42"/>
      <c r="C705" s="43"/>
      <c r="D705" s="105" t="str">
        <f>IF($C705&gt;0,VLOOKUP($C705,'ALN 070824'!$A:$C,2,FALSE),"")</f>
        <v/>
      </c>
      <c r="E705" s="24"/>
      <c r="F705" s="24"/>
      <c r="G705" s="28"/>
      <c r="H705" s="26"/>
      <c r="I705" s="27"/>
      <c r="K705" s="100" t="str">
        <f t="shared" si="41"/>
        <v/>
      </c>
      <c r="L705" s="100" t="str">
        <f t="shared" si="42"/>
        <v/>
      </c>
      <c r="M705" s="100" t="str">
        <f t="shared" si="43"/>
        <v/>
      </c>
    </row>
    <row r="706" spans="1:13">
      <c r="A706" s="116" t="str">
        <f t="shared" si="40"/>
        <v/>
      </c>
      <c r="B706" s="42"/>
      <c r="C706" s="43"/>
      <c r="D706" s="105" t="str">
        <f>IF($C706&gt;0,VLOOKUP($C706,'ALN 070824'!$A:$C,2,FALSE),"")</f>
        <v/>
      </c>
      <c r="E706" s="24"/>
      <c r="F706" s="24"/>
      <c r="G706" s="28"/>
      <c r="H706" s="26"/>
      <c r="I706" s="27"/>
      <c r="K706" s="100" t="str">
        <f t="shared" si="41"/>
        <v/>
      </c>
      <c r="L706" s="100" t="str">
        <f t="shared" si="42"/>
        <v/>
      </c>
      <c r="M706" s="100" t="str">
        <f t="shared" si="43"/>
        <v/>
      </c>
    </row>
    <row r="707" spans="1:13">
      <c r="A707" s="116" t="str">
        <f t="shared" si="40"/>
        <v/>
      </c>
      <c r="B707" s="42"/>
      <c r="C707" s="43"/>
      <c r="D707" s="105" t="str">
        <f>IF($C707&gt;0,VLOOKUP($C707,'ALN 070824'!$A:$C,2,FALSE),"")</f>
        <v/>
      </c>
      <c r="E707" s="24"/>
      <c r="F707" s="24"/>
      <c r="G707" s="28"/>
      <c r="H707" s="26"/>
      <c r="I707" s="27"/>
      <c r="K707" s="100" t="str">
        <f t="shared" si="41"/>
        <v/>
      </c>
      <c r="L707" s="100" t="str">
        <f t="shared" si="42"/>
        <v/>
      </c>
      <c r="M707" s="100" t="str">
        <f t="shared" si="43"/>
        <v/>
      </c>
    </row>
    <row r="708" spans="1:13">
      <c r="A708" s="116" t="str">
        <f t="shared" si="40"/>
        <v/>
      </c>
      <c r="B708" s="42"/>
      <c r="C708" s="43"/>
      <c r="D708" s="105" t="str">
        <f>IF($C708&gt;0,VLOOKUP($C708,'ALN 070824'!$A:$C,2,FALSE),"")</f>
        <v/>
      </c>
      <c r="E708" s="24"/>
      <c r="F708" s="24"/>
      <c r="G708" s="28"/>
      <c r="H708" s="26"/>
      <c r="I708" s="27"/>
      <c r="K708" s="100" t="str">
        <f t="shared" si="41"/>
        <v/>
      </c>
      <c r="L708" s="100" t="str">
        <f t="shared" si="42"/>
        <v/>
      </c>
      <c r="M708" s="100" t="str">
        <f t="shared" si="43"/>
        <v/>
      </c>
    </row>
    <row r="709" spans="1:13">
      <c r="A709" s="116" t="str">
        <f t="shared" si="40"/>
        <v/>
      </c>
      <c r="B709" s="42"/>
      <c r="C709" s="43"/>
      <c r="D709" s="105" t="str">
        <f>IF($C709&gt;0,VLOOKUP($C709,'ALN 070824'!$A:$C,2,FALSE),"")</f>
        <v/>
      </c>
      <c r="E709" s="24"/>
      <c r="F709" s="24"/>
      <c r="G709" s="28"/>
      <c r="H709" s="26"/>
      <c r="I709" s="27"/>
      <c r="K709" s="100" t="str">
        <f t="shared" si="41"/>
        <v/>
      </c>
      <c r="L709" s="100" t="str">
        <f t="shared" si="42"/>
        <v/>
      </c>
      <c r="M709" s="100" t="str">
        <f t="shared" si="43"/>
        <v/>
      </c>
    </row>
    <row r="710" spans="1:13">
      <c r="A710" s="116" t="str">
        <f t="shared" si="40"/>
        <v/>
      </c>
      <c r="B710" s="42"/>
      <c r="C710" s="43"/>
      <c r="D710" s="105" t="str">
        <f>IF($C710&gt;0,VLOOKUP($C710,'ALN 070824'!$A:$C,2,FALSE),"")</f>
        <v/>
      </c>
      <c r="E710" s="24"/>
      <c r="F710" s="24"/>
      <c r="G710" s="28"/>
      <c r="H710" s="26"/>
      <c r="I710" s="27"/>
      <c r="K710" s="100" t="str">
        <f t="shared" si="41"/>
        <v/>
      </c>
      <c r="L710" s="100" t="str">
        <f t="shared" si="42"/>
        <v/>
      </c>
      <c r="M710" s="100" t="str">
        <f t="shared" si="43"/>
        <v/>
      </c>
    </row>
    <row r="711" spans="1:13">
      <c r="A711" s="116" t="str">
        <f t="shared" si="40"/>
        <v/>
      </c>
      <c r="B711" s="42"/>
      <c r="C711" s="43"/>
      <c r="D711" s="105" t="str">
        <f>IF($C711&gt;0,VLOOKUP($C711,'ALN 070824'!$A:$C,2,FALSE),"")</f>
        <v/>
      </c>
      <c r="E711" s="24"/>
      <c r="F711" s="24"/>
      <c r="G711" s="28"/>
      <c r="H711" s="26"/>
      <c r="I711" s="27"/>
      <c r="K711" s="100" t="str">
        <f t="shared" si="41"/>
        <v/>
      </c>
      <c r="L711" s="100" t="str">
        <f t="shared" si="42"/>
        <v/>
      </c>
      <c r="M711" s="100" t="str">
        <f t="shared" si="43"/>
        <v/>
      </c>
    </row>
    <row r="712" spans="1:13">
      <c r="A712" s="116" t="str">
        <f t="shared" si="40"/>
        <v/>
      </c>
      <c r="B712" s="42"/>
      <c r="C712" s="43"/>
      <c r="D712" s="105" t="str">
        <f>IF($C712&gt;0,VLOOKUP($C712,'ALN 070824'!$A:$C,2,FALSE),"")</f>
        <v/>
      </c>
      <c r="E712" s="24"/>
      <c r="F712" s="24"/>
      <c r="G712" s="28"/>
      <c r="H712" s="26"/>
      <c r="I712" s="27"/>
      <c r="K712" s="100" t="str">
        <f t="shared" si="41"/>
        <v/>
      </c>
      <c r="L712" s="100" t="str">
        <f t="shared" si="42"/>
        <v/>
      </c>
      <c r="M712" s="100" t="str">
        <f t="shared" si="43"/>
        <v/>
      </c>
    </row>
    <row r="713" spans="1:13">
      <c r="A713" s="116" t="str">
        <f t="shared" ref="A713:A776" si="44">IF($B713=0,"",$B$2)</f>
        <v/>
      </c>
      <c r="B713" s="42"/>
      <c r="C713" s="43"/>
      <c r="D713" s="105" t="str">
        <f>IF($C713&gt;0,VLOOKUP($C713,'ALN 070824'!$A:$C,2,FALSE),"")</f>
        <v/>
      </c>
      <c r="E713" s="24"/>
      <c r="F713" s="24"/>
      <c r="G713" s="28"/>
      <c r="H713" s="26"/>
      <c r="I713" s="27"/>
      <c r="K713" s="100" t="str">
        <f t="shared" ref="K713:K776" si="45">IF(OR($C713="84.425",$C713="84.032"),"Please complete the ALN with alpha character.","")</f>
        <v/>
      </c>
      <c r="L713" s="100" t="str">
        <f t="shared" ref="L713:L776" si="46">CONCATENATE($C713,$G713)</f>
        <v/>
      </c>
      <c r="M713" s="100" t="str">
        <f t="shared" ref="M713:M776" si="47">CONCATENATE($B713,$C713,$G713,$H713,$I713)</f>
        <v/>
      </c>
    </row>
    <row r="714" spans="1:13">
      <c r="A714" s="116" t="str">
        <f t="shared" si="44"/>
        <v/>
      </c>
      <c r="B714" s="42"/>
      <c r="C714" s="43"/>
      <c r="D714" s="105" t="str">
        <f>IF($C714&gt;0,VLOOKUP($C714,'ALN 070824'!$A:$C,2,FALSE),"")</f>
        <v/>
      </c>
      <c r="E714" s="24"/>
      <c r="F714" s="24"/>
      <c r="G714" s="28"/>
      <c r="H714" s="26"/>
      <c r="I714" s="27"/>
      <c r="K714" s="100" t="str">
        <f t="shared" si="45"/>
        <v/>
      </c>
      <c r="L714" s="100" t="str">
        <f t="shared" si="46"/>
        <v/>
      </c>
      <c r="M714" s="100" t="str">
        <f t="shared" si="47"/>
        <v/>
      </c>
    </row>
    <row r="715" spans="1:13">
      <c r="A715" s="116" t="str">
        <f t="shared" si="44"/>
        <v/>
      </c>
      <c r="B715" s="42"/>
      <c r="C715" s="43"/>
      <c r="D715" s="105" t="str">
        <f>IF($C715&gt;0,VLOOKUP($C715,'ALN 070824'!$A:$C,2,FALSE),"")</f>
        <v/>
      </c>
      <c r="E715" s="24"/>
      <c r="F715" s="24"/>
      <c r="G715" s="28"/>
      <c r="H715" s="26"/>
      <c r="I715" s="27"/>
      <c r="K715" s="100" t="str">
        <f t="shared" si="45"/>
        <v/>
      </c>
      <c r="L715" s="100" t="str">
        <f t="shared" si="46"/>
        <v/>
      </c>
      <c r="M715" s="100" t="str">
        <f t="shared" si="47"/>
        <v/>
      </c>
    </row>
    <row r="716" spans="1:13">
      <c r="A716" s="116" t="str">
        <f t="shared" si="44"/>
        <v/>
      </c>
      <c r="B716" s="42"/>
      <c r="C716" s="43"/>
      <c r="D716" s="105" t="str">
        <f>IF($C716&gt;0,VLOOKUP($C716,'ALN 070824'!$A:$C,2,FALSE),"")</f>
        <v/>
      </c>
      <c r="E716" s="24"/>
      <c r="F716" s="24"/>
      <c r="G716" s="28"/>
      <c r="H716" s="26"/>
      <c r="I716" s="27"/>
      <c r="K716" s="100" t="str">
        <f t="shared" si="45"/>
        <v/>
      </c>
      <c r="L716" s="100" t="str">
        <f t="shared" si="46"/>
        <v/>
      </c>
      <c r="M716" s="100" t="str">
        <f t="shared" si="47"/>
        <v/>
      </c>
    </row>
    <row r="717" spans="1:13">
      <c r="A717" s="116" t="str">
        <f t="shared" si="44"/>
        <v/>
      </c>
      <c r="B717" s="42"/>
      <c r="C717" s="43"/>
      <c r="D717" s="105" t="str">
        <f>IF($C717&gt;0,VLOOKUP($C717,'ALN 070824'!$A:$C,2,FALSE),"")</f>
        <v/>
      </c>
      <c r="E717" s="24"/>
      <c r="F717" s="24"/>
      <c r="G717" s="28"/>
      <c r="H717" s="26"/>
      <c r="I717" s="27"/>
      <c r="K717" s="100" t="str">
        <f t="shared" si="45"/>
        <v/>
      </c>
      <c r="L717" s="100" t="str">
        <f t="shared" si="46"/>
        <v/>
      </c>
      <c r="M717" s="100" t="str">
        <f t="shared" si="47"/>
        <v/>
      </c>
    </row>
    <row r="718" spans="1:13">
      <c r="A718" s="116" t="str">
        <f t="shared" si="44"/>
        <v/>
      </c>
      <c r="B718" s="42"/>
      <c r="C718" s="43"/>
      <c r="D718" s="105" t="str">
        <f>IF($C718&gt;0,VLOOKUP($C718,'ALN 070824'!$A:$C,2,FALSE),"")</f>
        <v/>
      </c>
      <c r="E718" s="24"/>
      <c r="F718" s="24"/>
      <c r="G718" s="28"/>
      <c r="H718" s="26"/>
      <c r="I718" s="27"/>
      <c r="K718" s="100" t="str">
        <f t="shared" si="45"/>
        <v/>
      </c>
      <c r="L718" s="100" t="str">
        <f t="shared" si="46"/>
        <v/>
      </c>
      <c r="M718" s="100" t="str">
        <f t="shared" si="47"/>
        <v/>
      </c>
    </row>
    <row r="719" spans="1:13">
      <c r="A719" s="116" t="str">
        <f t="shared" si="44"/>
        <v/>
      </c>
      <c r="B719" s="42"/>
      <c r="C719" s="43"/>
      <c r="D719" s="105" t="str">
        <f>IF($C719&gt;0,VLOOKUP($C719,'ALN 070824'!$A:$C,2,FALSE),"")</f>
        <v/>
      </c>
      <c r="E719" s="24"/>
      <c r="F719" s="24"/>
      <c r="G719" s="28"/>
      <c r="H719" s="26"/>
      <c r="I719" s="27"/>
      <c r="K719" s="100" t="str">
        <f t="shared" si="45"/>
        <v/>
      </c>
      <c r="L719" s="100" t="str">
        <f t="shared" si="46"/>
        <v/>
      </c>
      <c r="M719" s="100" t="str">
        <f t="shared" si="47"/>
        <v/>
      </c>
    </row>
    <row r="720" spans="1:13">
      <c r="A720" s="116" t="str">
        <f t="shared" si="44"/>
        <v/>
      </c>
      <c r="B720" s="42"/>
      <c r="C720" s="43"/>
      <c r="D720" s="105" t="str">
        <f>IF($C720&gt;0,VLOOKUP($C720,'ALN 070824'!$A:$C,2,FALSE),"")</f>
        <v/>
      </c>
      <c r="E720" s="24"/>
      <c r="F720" s="24"/>
      <c r="G720" s="28"/>
      <c r="H720" s="26"/>
      <c r="I720" s="27"/>
      <c r="K720" s="100" t="str">
        <f t="shared" si="45"/>
        <v/>
      </c>
      <c r="L720" s="100" t="str">
        <f t="shared" si="46"/>
        <v/>
      </c>
      <c r="M720" s="100" t="str">
        <f t="shared" si="47"/>
        <v/>
      </c>
    </row>
    <row r="721" spans="1:13">
      <c r="A721" s="116" t="str">
        <f t="shared" si="44"/>
        <v/>
      </c>
      <c r="B721" s="42"/>
      <c r="C721" s="43"/>
      <c r="D721" s="105" t="str">
        <f>IF($C721&gt;0,VLOOKUP($C721,'ALN 070824'!$A:$C,2,FALSE),"")</f>
        <v/>
      </c>
      <c r="E721" s="24"/>
      <c r="F721" s="24"/>
      <c r="G721" s="28"/>
      <c r="H721" s="26"/>
      <c r="I721" s="27"/>
      <c r="K721" s="100" t="str">
        <f t="shared" si="45"/>
        <v/>
      </c>
      <c r="L721" s="100" t="str">
        <f t="shared" si="46"/>
        <v/>
      </c>
      <c r="M721" s="100" t="str">
        <f t="shared" si="47"/>
        <v/>
      </c>
    </row>
    <row r="722" spans="1:13">
      <c r="A722" s="116" t="str">
        <f t="shared" si="44"/>
        <v/>
      </c>
      <c r="B722" s="42"/>
      <c r="C722" s="43"/>
      <c r="D722" s="105" t="str">
        <f>IF($C722&gt;0,VLOOKUP($C722,'ALN 070824'!$A:$C,2,FALSE),"")</f>
        <v/>
      </c>
      <c r="E722" s="24"/>
      <c r="F722" s="24"/>
      <c r="G722" s="28"/>
      <c r="H722" s="26"/>
      <c r="I722" s="27"/>
      <c r="K722" s="100" t="str">
        <f t="shared" si="45"/>
        <v/>
      </c>
      <c r="L722" s="100" t="str">
        <f t="shared" si="46"/>
        <v/>
      </c>
      <c r="M722" s="100" t="str">
        <f t="shared" si="47"/>
        <v/>
      </c>
    </row>
    <row r="723" spans="1:13">
      <c r="A723" s="116" t="str">
        <f t="shared" si="44"/>
        <v/>
      </c>
      <c r="B723" s="42"/>
      <c r="C723" s="43"/>
      <c r="D723" s="105" t="str">
        <f>IF($C723&gt;0,VLOOKUP($C723,'ALN 070824'!$A:$C,2,FALSE),"")</f>
        <v/>
      </c>
      <c r="E723" s="24"/>
      <c r="F723" s="24"/>
      <c r="G723" s="28"/>
      <c r="H723" s="26"/>
      <c r="I723" s="27"/>
      <c r="K723" s="100" t="str">
        <f t="shared" si="45"/>
        <v/>
      </c>
      <c r="L723" s="100" t="str">
        <f t="shared" si="46"/>
        <v/>
      </c>
      <c r="M723" s="100" t="str">
        <f t="shared" si="47"/>
        <v/>
      </c>
    </row>
    <row r="724" spans="1:13">
      <c r="A724" s="116" t="str">
        <f t="shared" si="44"/>
        <v/>
      </c>
      <c r="B724" s="42"/>
      <c r="C724" s="43"/>
      <c r="D724" s="105" t="str">
        <f>IF($C724&gt;0,VLOOKUP($C724,'ALN 070824'!$A:$C,2,FALSE),"")</f>
        <v/>
      </c>
      <c r="E724" s="24"/>
      <c r="F724" s="24"/>
      <c r="G724" s="28"/>
      <c r="H724" s="26"/>
      <c r="I724" s="27"/>
      <c r="K724" s="100" t="str">
        <f t="shared" si="45"/>
        <v/>
      </c>
      <c r="L724" s="100" t="str">
        <f t="shared" si="46"/>
        <v/>
      </c>
      <c r="M724" s="100" t="str">
        <f t="shared" si="47"/>
        <v/>
      </c>
    </row>
    <row r="725" spans="1:13">
      <c r="A725" s="116" t="str">
        <f t="shared" si="44"/>
        <v/>
      </c>
      <c r="B725" s="42"/>
      <c r="C725" s="43"/>
      <c r="D725" s="105" t="str">
        <f>IF($C725&gt;0,VLOOKUP($C725,'ALN 070824'!$A:$C,2,FALSE),"")</f>
        <v/>
      </c>
      <c r="E725" s="24"/>
      <c r="F725" s="24"/>
      <c r="G725" s="28"/>
      <c r="H725" s="26"/>
      <c r="I725" s="27"/>
      <c r="K725" s="100" t="str">
        <f t="shared" si="45"/>
        <v/>
      </c>
      <c r="L725" s="100" t="str">
        <f t="shared" si="46"/>
        <v/>
      </c>
      <c r="M725" s="100" t="str">
        <f t="shared" si="47"/>
        <v/>
      </c>
    </row>
    <row r="726" spans="1:13">
      <c r="A726" s="116" t="str">
        <f t="shared" si="44"/>
        <v/>
      </c>
      <c r="B726" s="42"/>
      <c r="C726" s="43"/>
      <c r="D726" s="105" t="str">
        <f>IF($C726&gt;0,VLOOKUP($C726,'ALN 070824'!$A:$C,2,FALSE),"")</f>
        <v/>
      </c>
      <c r="E726" s="24"/>
      <c r="F726" s="24"/>
      <c r="G726" s="28"/>
      <c r="H726" s="26"/>
      <c r="I726" s="27"/>
      <c r="K726" s="100" t="str">
        <f t="shared" si="45"/>
        <v/>
      </c>
      <c r="L726" s="100" t="str">
        <f t="shared" si="46"/>
        <v/>
      </c>
      <c r="M726" s="100" t="str">
        <f t="shared" si="47"/>
        <v/>
      </c>
    </row>
    <row r="727" spans="1:13">
      <c r="A727" s="116" t="str">
        <f t="shared" si="44"/>
        <v/>
      </c>
      <c r="B727" s="42"/>
      <c r="C727" s="43"/>
      <c r="D727" s="105" t="str">
        <f>IF($C727&gt;0,VLOOKUP($C727,'ALN 070824'!$A:$C,2,FALSE),"")</f>
        <v/>
      </c>
      <c r="E727" s="24"/>
      <c r="F727" s="24"/>
      <c r="G727" s="28"/>
      <c r="H727" s="26"/>
      <c r="I727" s="27"/>
      <c r="K727" s="100" t="str">
        <f t="shared" si="45"/>
        <v/>
      </c>
      <c r="L727" s="100" t="str">
        <f t="shared" si="46"/>
        <v/>
      </c>
      <c r="M727" s="100" t="str">
        <f t="shared" si="47"/>
        <v/>
      </c>
    </row>
    <row r="728" spans="1:13">
      <c r="A728" s="116" t="str">
        <f t="shared" si="44"/>
        <v/>
      </c>
      <c r="B728" s="42"/>
      <c r="C728" s="43"/>
      <c r="D728" s="105" t="str">
        <f>IF($C728&gt;0,VLOOKUP($C728,'ALN 070824'!$A:$C,2,FALSE),"")</f>
        <v/>
      </c>
      <c r="E728" s="24"/>
      <c r="F728" s="24"/>
      <c r="G728" s="28"/>
      <c r="H728" s="26"/>
      <c r="I728" s="27"/>
      <c r="K728" s="100" t="str">
        <f t="shared" si="45"/>
        <v/>
      </c>
      <c r="L728" s="100" t="str">
        <f t="shared" si="46"/>
        <v/>
      </c>
      <c r="M728" s="100" t="str">
        <f t="shared" si="47"/>
        <v/>
      </c>
    </row>
    <row r="729" spans="1:13">
      <c r="A729" s="116" t="str">
        <f t="shared" si="44"/>
        <v/>
      </c>
      <c r="B729" s="42"/>
      <c r="C729" s="43"/>
      <c r="D729" s="105" t="str">
        <f>IF($C729&gt;0,VLOOKUP($C729,'ALN 070824'!$A:$C,2,FALSE),"")</f>
        <v/>
      </c>
      <c r="E729" s="24"/>
      <c r="F729" s="24"/>
      <c r="G729" s="28"/>
      <c r="H729" s="26"/>
      <c r="I729" s="27"/>
      <c r="K729" s="100" t="str">
        <f t="shared" si="45"/>
        <v/>
      </c>
      <c r="L729" s="100" t="str">
        <f t="shared" si="46"/>
        <v/>
      </c>
      <c r="M729" s="100" t="str">
        <f t="shared" si="47"/>
        <v/>
      </c>
    </row>
    <row r="730" spans="1:13">
      <c r="A730" s="116" t="str">
        <f t="shared" si="44"/>
        <v/>
      </c>
      <c r="B730" s="42"/>
      <c r="C730" s="43"/>
      <c r="D730" s="105" t="str">
        <f>IF($C730&gt;0,VLOOKUP($C730,'ALN 070824'!$A:$C,2,FALSE),"")</f>
        <v/>
      </c>
      <c r="E730" s="24"/>
      <c r="F730" s="24"/>
      <c r="G730" s="28"/>
      <c r="H730" s="26"/>
      <c r="I730" s="27"/>
      <c r="K730" s="100" t="str">
        <f t="shared" si="45"/>
        <v/>
      </c>
      <c r="L730" s="100" t="str">
        <f t="shared" si="46"/>
        <v/>
      </c>
      <c r="M730" s="100" t="str">
        <f t="shared" si="47"/>
        <v/>
      </c>
    </row>
    <row r="731" spans="1:13">
      <c r="A731" s="116" t="str">
        <f t="shared" si="44"/>
        <v/>
      </c>
      <c r="B731" s="42"/>
      <c r="C731" s="43"/>
      <c r="D731" s="105" t="str">
        <f>IF($C731&gt;0,VLOOKUP($C731,'ALN 070824'!$A:$C,2,FALSE),"")</f>
        <v/>
      </c>
      <c r="E731" s="24"/>
      <c r="F731" s="24"/>
      <c r="G731" s="28"/>
      <c r="H731" s="26"/>
      <c r="I731" s="27"/>
      <c r="K731" s="100" t="str">
        <f t="shared" si="45"/>
        <v/>
      </c>
      <c r="L731" s="100" t="str">
        <f t="shared" si="46"/>
        <v/>
      </c>
      <c r="M731" s="100" t="str">
        <f t="shared" si="47"/>
        <v/>
      </c>
    </row>
    <row r="732" spans="1:13">
      <c r="A732" s="116" t="str">
        <f t="shared" si="44"/>
        <v/>
      </c>
      <c r="B732" s="42"/>
      <c r="C732" s="43"/>
      <c r="D732" s="105" t="str">
        <f>IF($C732&gt;0,VLOOKUP($C732,'ALN 070824'!$A:$C,2,FALSE),"")</f>
        <v/>
      </c>
      <c r="E732" s="24"/>
      <c r="F732" s="24"/>
      <c r="G732" s="28"/>
      <c r="H732" s="26"/>
      <c r="I732" s="27"/>
      <c r="K732" s="100" t="str">
        <f t="shared" si="45"/>
        <v/>
      </c>
      <c r="L732" s="100" t="str">
        <f t="shared" si="46"/>
        <v/>
      </c>
      <c r="M732" s="100" t="str">
        <f t="shared" si="47"/>
        <v/>
      </c>
    </row>
    <row r="733" spans="1:13">
      <c r="A733" s="116" t="str">
        <f t="shared" si="44"/>
        <v/>
      </c>
      <c r="B733" s="42"/>
      <c r="C733" s="43"/>
      <c r="D733" s="105" t="str">
        <f>IF($C733&gt;0,VLOOKUP($C733,'ALN 070824'!$A:$C,2,FALSE),"")</f>
        <v/>
      </c>
      <c r="E733" s="24"/>
      <c r="F733" s="24"/>
      <c r="G733" s="28"/>
      <c r="H733" s="26"/>
      <c r="I733" s="27"/>
      <c r="K733" s="100" t="str">
        <f t="shared" si="45"/>
        <v/>
      </c>
      <c r="L733" s="100" t="str">
        <f t="shared" si="46"/>
        <v/>
      </c>
      <c r="M733" s="100" t="str">
        <f t="shared" si="47"/>
        <v/>
      </c>
    </row>
    <row r="734" spans="1:13">
      <c r="A734" s="116" t="str">
        <f t="shared" si="44"/>
        <v/>
      </c>
      <c r="B734" s="42"/>
      <c r="C734" s="43"/>
      <c r="D734" s="105" t="str">
        <f>IF($C734&gt;0,VLOOKUP($C734,'ALN 070824'!$A:$C,2,FALSE),"")</f>
        <v/>
      </c>
      <c r="E734" s="24"/>
      <c r="F734" s="24"/>
      <c r="G734" s="28"/>
      <c r="H734" s="26"/>
      <c r="I734" s="27"/>
      <c r="K734" s="100" t="str">
        <f t="shared" si="45"/>
        <v/>
      </c>
      <c r="L734" s="100" t="str">
        <f t="shared" si="46"/>
        <v/>
      </c>
      <c r="M734" s="100" t="str">
        <f t="shared" si="47"/>
        <v/>
      </c>
    </row>
    <row r="735" spans="1:13">
      <c r="A735" s="116" t="str">
        <f t="shared" si="44"/>
        <v/>
      </c>
      <c r="B735" s="42"/>
      <c r="C735" s="43"/>
      <c r="D735" s="105" t="str">
        <f>IF($C735&gt;0,VLOOKUP($C735,'ALN 070824'!$A:$C,2,FALSE),"")</f>
        <v/>
      </c>
      <c r="E735" s="24"/>
      <c r="F735" s="24"/>
      <c r="G735" s="28"/>
      <c r="H735" s="26"/>
      <c r="I735" s="27"/>
      <c r="K735" s="100" t="str">
        <f t="shared" si="45"/>
        <v/>
      </c>
      <c r="L735" s="100" t="str">
        <f t="shared" si="46"/>
        <v/>
      </c>
      <c r="M735" s="100" t="str">
        <f t="shared" si="47"/>
        <v/>
      </c>
    </row>
    <row r="736" spans="1:13">
      <c r="A736" s="116" t="str">
        <f t="shared" si="44"/>
        <v/>
      </c>
      <c r="B736" s="42"/>
      <c r="C736" s="43"/>
      <c r="D736" s="105" t="str">
        <f>IF($C736&gt;0,VLOOKUP($C736,'ALN 070824'!$A:$C,2,FALSE),"")</f>
        <v/>
      </c>
      <c r="E736" s="24"/>
      <c r="F736" s="24"/>
      <c r="G736" s="28"/>
      <c r="H736" s="26"/>
      <c r="I736" s="27"/>
      <c r="K736" s="100" t="str">
        <f t="shared" si="45"/>
        <v/>
      </c>
      <c r="L736" s="100" t="str">
        <f t="shared" si="46"/>
        <v/>
      </c>
      <c r="M736" s="100" t="str">
        <f t="shared" si="47"/>
        <v/>
      </c>
    </row>
    <row r="737" spans="1:13">
      <c r="A737" s="116" t="str">
        <f t="shared" si="44"/>
        <v/>
      </c>
      <c r="B737" s="42"/>
      <c r="C737" s="43"/>
      <c r="D737" s="105" t="str">
        <f>IF($C737&gt;0,VLOOKUP($C737,'ALN 070824'!$A:$C,2,FALSE),"")</f>
        <v/>
      </c>
      <c r="E737" s="24"/>
      <c r="F737" s="24"/>
      <c r="G737" s="28"/>
      <c r="H737" s="26"/>
      <c r="I737" s="27"/>
      <c r="K737" s="100" t="str">
        <f t="shared" si="45"/>
        <v/>
      </c>
      <c r="L737" s="100" t="str">
        <f t="shared" si="46"/>
        <v/>
      </c>
      <c r="M737" s="100" t="str">
        <f t="shared" si="47"/>
        <v/>
      </c>
    </row>
    <row r="738" spans="1:13">
      <c r="A738" s="116" t="str">
        <f t="shared" si="44"/>
        <v/>
      </c>
      <c r="B738" s="42"/>
      <c r="C738" s="43"/>
      <c r="D738" s="105" t="str">
        <f>IF($C738&gt;0,VLOOKUP($C738,'ALN 070824'!$A:$C,2,FALSE),"")</f>
        <v/>
      </c>
      <c r="E738" s="24"/>
      <c r="F738" s="24"/>
      <c r="G738" s="28"/>
      <c r="H738" s="26"/>
      <c r="I738" s="27"/>
      <c r="K738" s="100" t="str">
        <f t="shared" si="45"/>
        <v/>
      </c>
      <c r="L738" s="100" t="str">
        <f t="shared" si="46"/>
        <v/>
      </c>
      <c r="M738" s="100" t="str">
        <f t="shared" si="47"/>
        <v/>
      </c>
    </row>
    <row r="739" spans="1:13">
      <c r="A739" s="116" t="str">
        <f t="shared" si="44"/>
        <v/>
      </c>
      <c r="B739" s="42"/>
      <c r="C739" s="43"/>
      <c r="D739" s="105" t="str">
        <f>IF($C739&gt;0,VLOOKUP($C739,'ALN 070824'!$A:$C,2,FALSE),"")</f>
        <v/>
      </c>
      <c r="E739" s="24"/>
      <c r="F739" s="24"/>
      <c r="G739" s="28"/>
      <c r="H739" s="26"/>
      <c r="I739" s="27"/>
      <c r="K739" s="100" t="str">
        <f t="shared" si="45"/>
        <v/>
      </c>
      <c r="L739" s="100" t="str">
        <f t="shared" si="46"/>
        <v/>
      </c>
      <c r="M739" s="100" t="str">
        <f t="shared" si="47"/>
        <v/>
      </c>
    </row>
    <row r="740" spans="1:13">
      <c r="A740" s="116" t="str">
        <f t="shared" si="44"/>
        <v/>
      </c>
      <c r="B740" s="42"/>
      <c r="C740" s="43"/>
      <c r="D740" s="105" t="str">
        <f>IF($C740&gt;0,VLOOKUP($C740,'ALN 070824'!$A:$C,2,FALSE),"")</f>
        <v/>
      </c>
      <c r="E740" s="24"/>
      <c r="F740" s="24"/>
      <c r="G740" s="28"/>
      <c r="H740" s="26"/>
      <c r="I740" s="27"/>
      <c r="K740" s="100" t="str">
        <f t="shared" si="45"/>
        <v/>
      </c>
      <c r="L740" s="100" t="str">
        <f t="shared" si="46"/>
        <v/>
      </c>
      <c r="M740" s="100" t="str">
        <f t="shared" si="47"/>
        <v/>
      </c>
    </row>
    <row r="741" spans="1:13">
      <c r="A741" s="116" t="str">
        <f t="shared" si="44"/>
        <v/>
      </c>
      <c r="B741" s="42"/>
      <c r="C741" s="43"/>
      <c r="D741" s="105" t="str">
        <f>IF($C741&gt;0,VLOOKUP($C741,'ALN 070824'!$A:$C,2,FALSE),"")</f>
        <v/>
      </c>
      <c r="E741" s="24"/>
      <c r="F741" s="24"/>
      <c r="G741" s="28"/>
      <c r="H741" s="26"/>
      <c r="I741" s="27"/>
      <c r="K741" s="100" t="str">
        <f t="shared" si="45"/>
        <v/>
      </c>
      <c r="L741" s="100" t="str">
        <f t="shared" si="46"/>
        <v/>
      </c>
      <c r="M741" s="100" t="str">
        <f t="shared" si="47"/>
        <v/>
      </c>
    </row>
    <row r="742" spans="1:13">
      <c r="A742" s="116" t="str">
        <f t="shared" si="44"/>
        <v/>
      </c>
      <c r="B742" s="42"/>
      <c r="C742" s="43"/>
      <c r="D742" s="105" t="str">
        <f>IF($C742&gt;0,VLOOKUP($C742,'ALN 070824'!$A:$C,2,FALSE),"")</f>
        <v/>
      </c>
      <c r="E742" s="24"/>
      <c r="F742" s="24"/>
      <c r="G742" s="28"/>
      <c r="H742" s="26"/>
      <c r="I742" s="27"/>
      <c r="K742" s="100" t="str">
        <f t="shared" si="45"/>
        <v/>
      </c>
      <c r="L742" s="100" t="str">
        <f t="shared" si="46"/>
        <v/>
      </c>
      <c r="M742" s="100" t="str">
        <f t="shared" si="47"/>
        <v/>
      </c>
    </row>
    <row r="743" spans="1:13">
      <c r="A743" s="116" t="str">
        <f t="shared" si="44"/>
        <v/>
      </c>
      <c r="B743" s="42"/>
      <c r="C743" s="43"/>
      <c r="D743" s="105" t="str">
        <f>IF($C743&gt;0,VLOOKUP($C743,'ALN 070824'!$A:$C,2,FALSE),"")</f>
        <v/>
      </c>
      <c r="E743" s="24"/>
      <c r="F743" s="24"/>
      <c r="G743" s="28"/>
      <c r="H743" s="26"/>
      <c r="I743" s="27"/>
      <c r="K743" s="100" t="str">
        <f t="shared" si="45"/>
        <v/>
      </c>
      <c r="L743" s="100" t="str">
        <f t="shared" si="46"/>
        <v/>
      </c>
      <c r="M743" s="100" t="str">
        <f t="shared" si="47"/>
        <v/>
      </c>
    </row>
    <row r="744" spans="1:13">
      <c r="A744" s="116" t="str">
        <f t="shared" si="44"/>
        <v/>
      </c>
      <c r="B744" s="42"/>
      <c r="C744" s="43"/>
      <c r="D744" s="105" t="str">
        <f>IF($C744&gt;0,VLOOKUP($C744,'ALN 070824'!$A:$C,2,FALSE),"")</f>
        <v/>
      </c>
      <c r="E744" s="24"/>
      <c r="F744" s="24"/>
      <c r="G744" s="28"/>
      <c r="H744" s="26"/>
      <c r="I744" s="27"/>
      <c r="K744" s="100" t="str">
        <f t="shared" si="45"/>
        <v/>
      </c>
      <c r="L744" s="100" t="str">
        <f t="shared" si="46"/>
        <v/>
      </c>
      <c r="M744" s="100" t="str">
        <f t="shared" si="47"/>
        <v/>
      </c>
    </row>
    <row r="745" spans="1:13">
      <c r="A745" s="116" t="str">
        <f t="shared" si="44"/>
        <v/>
      </c>
      <c r="B745" s="42"/>
      <c r="C745" s="43"/>
      <c r="D745" s="105" t="str">
        <f>IF($C745&gt;0,VLOOKUP($C745,'ALN 070824'!$A:$C,2,FALSE),"")</f>
        <v/>
      </c>
      <c r="E745" s="24"/>
      <c r="F745" s="24"/>
      <c r="G745" s="28"/>
      <c r="H745" s="26"/>
      <c r="I745" s="27"/>
      <c r="K745" s="100" t="str">
        <f t="shared" si="45"/>
        <v/>
      </c>
      <c r="L745" s="100" t="str">
        <f t="shared" si="46"/>
        <v/>
      </c>
      <c r="M745" s="100" t="str">
        <f t="shared" si="47"/>
        <v/>
      </c>
    </row>
    <row r="746" spans="1:13">
      <c r="A746" s="116" t="str">
        <f t="shared" si="44"/>
        <v/>
      </c>
      <c r="B746" s="42"/>
      <c r="C746" s="43"/>
      <c r="D746" s="105" t="str">
        <f>IF($C746&gt;0,VLOOKUP($C746,'ALN 070824'!$A:$C,2,FALSE),"")</f>
        <v/>
      </c>
      <c r="E746" s="24"/>
      <c r="F746" s="24"/>
      <c r="G746" s="28"/>
      <c r="H746" s="26"/>
      <c r="I746" s="27"/>
      <c r="K746" s="100" t="str">
        <f t="shared" si="45"/>
        <v/>
      </c>
      <c r="L746" s="100" t="str">
        <f t="shared" si="46"/>
        <v/>
      </c>
      <c r="M746" s="100" t="str">
        <f t="shared" si="47"/>
        <v/>
      </c>
    </row>
    <row r="747" spans="1:13">
      <c r="A747" s="116" t="str">
        <f t="shared" si="44"/>
        <v/>
      </c>
      <c r="B747" s="42"/>
      <c r="C747" s="43"/>
      <c r="D747" s="105" t="str">
        <f>IF($C747&gt;0,VLOOKUP($C747,'ALN 070824'!$A:$C,2,FALSE),"")</f>
        <v/>
      </c>
      <c r="E747" s="24"/>
      <c r="F747" s="24"/>
      <c r="G747" s="28"/>
      <c r="H747" s="26"/>
      <c r="I747" s="27"/>
      <c r="K747" s="100" t="str">
        <f t="shared" si="45"/>
        <v/>
      </c>
      <c r="L747" s="100" t="str">
        <f t="shared" si="46"/>
        <v/>
      </c>
      <c r="M747" s="100" t="str">
        <f t="shared" si="47"/>
        <v/>
      </c>
    </row>
    <row r="748" spans="1:13">
      <c r="A748" s="116" t="str">
        <f t="shared" si="44"/>
        <v/>
      </c>
      <c r="B748" s="42"/>
      <c r="C748" s="43"/>
      <c r="D748" s="105" t="str">
        <f>IF($C748&gt;0,VLOOKUP($C748,'ALN 070824'!$A:$C,2,FALSE),"")</f>
        <v/>
      </c>
      <c r="E748" s="24"/>
      <c r="F748" s="24"/>
      <c r="G748" s="28"/>
      <c r="H748" s="26"/>
      <c r="I748" s="27"/>
      <c r="K748" s="100" t="str">
        <f t="shared" si="45"/>
        <v/>
      </c>
      <c r="L748" s="100" t="str">
        <f t="shared" si="46"/>
        <v/>
      </c>
      <c r="M748" s="100" t="str">
        <f t="shared" si="47"/>
        <v/>
      </c>
    </row>
    <row r="749" spans="1:13">
      <c r="A749" s="116" t="str">
        <f t="shared" si="44"/>
        <v/>
      </c>
      <c r="B749" s="42"/>
      <c r="C749" s="43"/>
      <c r="D749" s="105" t="str">
        <f>IF($C749&gt;0,VLOOKUP($C749,'ALN 070824'!$A:$C,2,FALSE),"")</f>
        <v/>
      </c>
      <c r="E749" s="24"/>
      <c r="F749" s="24"/>
      <c r="G749" s="28"/>
      <c r="H749" s="26"/>
      <c r="I749" s="27"/>
      <c r="K749" s="100" t="str">
        <f t="shared" si="45"/>
        <v/>
      </c>
      <c r="L749" s="100" t="str">
        <f t="shared" si="46"/>
        <v/>
      </c>
      <c r="M749" s="100" t="str">
        <f t="shared" si="47"/>
        <v/>
      </c>
    </row>
    <row r="750" spans="1:13">
      <c r="A750" s="116" t="str">
        <f t="shared" si="44"/>
        <v/>
      </c>
      <c r="B750" s="42"/>
      <c r="C750" s="43"/>
      <c r="D750" s="105" t="str">
        <f>IF($C750&gt;0,VLOOKUP($C750,'ALN 070824'!$A:$C,2,FALSE),"")</f>
        <v/>
      </c>
      <c r="E750" s="24"/>
      <c r="F750" s="24"/>
      <c r="G750" s="28"/>
      <c r="H750" s="26"/>
      <c r="I750" s="27"/>
      <c r="K750" s="100" t="str">
        <f t="shared" si="45"/>
        <v/>
      </c>
      <c r="L750" s="100" t="str">
        <f t="shared" si="46"/>
        <v/>
      </c>
      <c r="M750" s="100" t="str">
        <f t="shared" si="47"/>
        <v/>
      </c>
    </row>
    <row r="751" spans="1:13">
      <c r="A751" s="116" t="str">
        <f t="shared" si="44"/>
        <v/>
      </c>
      <c r="B751" s="42"/>
      <c r="C751" s="43"/>
      <c r="D751" s="105" t="str">
        <f>IF($C751&gt;0,VLOOKUP($C751,'ALN 070824'!$A:$C,2,FALSE),"")</f>
        <v/>
      </c>
      <c r="E751" s="24"/>
      <c r="F751" s="24"/>
      <c r="G751" s="28"/>
      <c r="H751" s="26"/>
      <c r="I751" s="27"/>
      <c r="K751" s="100" t="str">
        <f t="shared" si="45"/>
        <v/>
      </c>
      <c r="L751" s="100" t="str">
        <f t="shared" si="46"/>
        <v/>
      </c>
      <c r="M751" s="100" t="str">
        <f t="shared" si="47"/>
        <v/>
      </c>
    </row>
    <row r="752" spans="1:13">
      <c r="A752" s="116" t="str">
        <f t="shared" si="44"/>
        <v/>
      </c>
      <c r="B752" s="42"/>
      <c r="C752" s="43"/>
      <c r="D752" s="105" t="str">
        <f>IF($C752&gt;0,VLOOKUP($C752,'ALN 070824'!$A:$C,2,FALSE),"")</f>
        <v/>
      </c>
      <c r="E752" s="24"/>
      <c r="F752" s="24"/>
      <c r="G752" s="28"/>
      <c r="H752" s="26"/>
      <c r="I752" s="27"/>
      <c r="K752" s="100" t="str">
        <f t="shared" si="45"/>
        <v/>
      </c>
      <c r="L752" s="100" t="str">
        <f t="shared" si="46"/>
        <v/>
      </c>
      <c r="M752" s="100" t="str">
        <f t="shared" si="47"/>
        <v/>
      </c>
    </row>
    <row r="753" spans="1:13">
      <c r="A753" s="116" t="str">
        <f t="shared" si="44"/>
        <v/>
      </c>
      <c r="B753" s="42"/>
      <c r="C753" s="43"/>
      <c r="D753" s="105" t="str">
        <f>IF($C753&gt;0,VLOOKUP($C753,'ALN 070824'!$A:$C,2,FALSE),"")</f>
        <v/>
      </c>
      <c r="E753" s="24"/>
      <c r="F753" s="24"/>
      <c r="G753" s="28"/>
      <c r="H753" s="26"/>
      <c r="I753" s="27"/>
      <c r="K753" s="100" t="str">
        <f t="shared" si="45"/>
        <v/>
      </c>
      <c r="L753" s="100" t="str">
        <f t="shared" si="46"/>
        <v/>
      </c>
      <c r="M753" s="100" t="str">
        <f t="shared" si="47"/>
        <v/>
      </c>
    </row>
    <row r="754" spans="1:13">
      <c r="A754" s="116" t="str">
        <f t="shared" si="44"/>
        <v/>
      </c>
      <c r="B754" s="42"/>
      <c r="C754" s="43"/>
      <c r="D754" s="105" t="str">
        <f>IF($C754&gt;0,VLOOKUP($C754,'ALN 070824'!$A:$C,2,FALSE),"")</f>
        <v/>
      </c>
      <c r="E754" s="24"/>
      <c r="F754" s="24"/>
      <c r="G754" s="28"/>
      <c r="H754" s="26"/>
      <c r="I754" s="27"/>
      <c r="K754" s="100" t="str">
        <f t="shared" si="45"/>
        <v/>
      </c>
      <c r="L754" s="100" t="str">
        <f t="shared" si="46"/>
        <v/>
      </c>
      <c r="M754" s="100" t="str">
        <f t="shared" si="47"/>
        <v/>
      </c>
    </row>
    <row r="755" spans="1:13">
      <c r="A755" s="116" t="str">
        <f t="shared" si="44"/>
        <v/>
      </c>
      <c r="B755" s="42"/>
      <c r="C755" s="43"/>
      <c r="D755" s="105" t="str">
        <f>IF($C755&gt;0,VLOOKUP($C755,'ALN 070824'!$A:$C,2,FALSE),"")</f>
        <v/>
      </c>
      <c r="E755" s="24"/>
      <c r="F755" s="24"/>
      <c r="G755" s="28"/>
      <c r="H755" s="26"/>
      <c r="I755" s="27"/>
      <c r="K755" s="100" t="str">
        <f t="shared" si="45"/>
        <v/>
      </c>
      <c r="L755" s="100" t="str">
        <f t="shared" si="46"/>
        <v/>
      </c>
      <c r="M755" s="100" t="str">
        <f t="shared" si="47"/>
        <v/>
      </c>
    </row>
    <row r="756" spans="1:13">
      <c r="A756" s="116" t="str">
        <f t="shared" si="44"/>
        <v/>
      </c>
      <c r="B756" s="42"/>
      <c r="C756" s="43"/>
      <c r="D756" s="105" t="str">
        <f>IF($C756&gt;0,VLOOKUP($C756,'ALN 070824'!$A:$C,2,FALSE),"")</f>
        <v/>
      </c>
      <c r="E756" s="24"/>
      <c r="F756" s="24"/>
      <c r="G756" s="28"/>
      <c r="H756" s="26"/>
      <c r="I756" s="27"/>
      <c r="K756" s="100" t="str">
        <f t="shared" si="45"/>
        <v/>
      </c>
      <c r="L756" s="100" t="str">
        <f t="shared" si="46"/>
        <v/>
      </c>
      <c r="M756" s="100" t="str">
        <f t="shared" si="47"/>
        <v/>
      </c>
    </row>
    <row r="757" spans="1:13">
      <c r="A757" s="116" t="str">
        <f t="shared" si="44"/>
        <v/>
      </c>
      <c r="B757" s="42"/>
      <c r="C757" s="43"/>
      <c r="D757" s="105" t="str">
        <f>IF($C757&gt;0,VLOOKUP($C757,'ALN 070824'!$A:$C,2,FALSE),"")</f>
        <v/>
      </c>
      <c r="E757" s="24"/>
      <c r="F757" s="24"/>
      <c r="G757" s="28"/>
      <c r="H757" s="26"/>
      <c r="I757" s="27"/>
      <c r="K757" s="100" t="str">
        <f t="shared" si="45"/>
        <v/>
      </c>
      <c r="L757" s="100" t="str">
        <f t="shared" si="46"/>
        <v/>
      </c>
      <c r="M757" s="100" t="str">
        <f t="shared" si="47"/>
        <v/>
      </c>
    </row>
    <row r="758" spans="1:13">
      <c r="A758" s="116" t="str">
        <f t="shared" si="44"/>
        <v/>
      </c>
      <c r="B758" s="42"/>
      <c r="C758" s="43"/>
      <c r="D758" s="105" t="str">
        <f>IF($C758&gt;0,VLOOKUP($C758,'ALN 070824'!$A:$C,2,FALSE),"")</f>
        <v/>
      </c>
      <c r="E758" s="24"/>
      <c r="F758" s="24"/>
      <c r="G758" s="28"/>
      <c r="H758" s="26"/>
      <c r="I758" s="27"/>
      <c r="K758" s="100" t="str">
        <f t="shared" si="45"/>
        <v/>
      </c>
      <c r="L758" s="100" t="str">
        <f t="shared" si="46"/>
        <v/>
      </c>
      <c r="M758" s="100" t="str">
        <f t="shared" si="47"/>
        <v/>
      </c>
    </row>
    <row r="759" spans="1:13">
      <c r="A759" s="116" t="str">
        <f t="shared" si="44"/>
        <v/>
      </c>
      <c r="B759" s="42"/>
      <c r="C759" s="43"/>
      <c r="D759" s="105" t="str">
        <f>IF($C759&gt;0,VLOOKUP($C759,'ALN 070824'!$A:$C,2,FALSE),"")</f>
        <v/>
      </c>
      <c r="E759" s="24"/>
      <c r="F759" s="24"/>
      <c r="G759" s="28"/>
      <c r="H759" s="26"/>
      <c r="I759" s="27"/>
      <c r="K759" s="100" t="str">
        <f t="shared" si="45"/>
        <v/>
      </c>
      <c r="L759" s="100" t="str">
        <f t="shared" si="46"/>
        <v/>
      </c>
      <c r="M759" s="100" t="str">
        <f t="shared" si="47"/>
        <v/>
      </c>
    </row>
    <row r="760" spans="1:13">
      <c r="A760" s="116" t="str">
        <f t="shared" si="44"/>
        <v/>
      </c>
      <c r="B760" s="42"/>
      <c r="C760" s="43"/>
      <c r="D760" s="105" t="str">
        <f>IF($C760&gt;0,VLOOKUP($C760,'ALN 070824'!$A:$C,2,FALSE),"")</f>
        <v/>
      </c>
      <c r="E760" s="24"/>
      <c r="F760" s="24"/>
      <c r="G760" s="28"/>
      <c r="H760" s="26"/>
      <c r="I760" s="27"/>
      <c r="K760" s="100" t="str">
        <f t="shared" si="45"/>
        <v/>
      </c>
      <c r="L760" s="100" t="str">
        <f t="shared" si="46"/>
        <v/>
      </c>
      <c r="M760" s="100" t="str">
        <f t="shared" si="47"/>
        <v/>
      </c>
    </row>
    <row r="761" spans="1:13">
      <c r="A761" s="116" t="str">
        <f t="shared" si="44"/>
        <v/>
      </c>
      <c r="B761" s="42"/>
      <c r="C761" s="43"/>
      <c r="D761" s="105" t="str">
        <f>IF($C761&gt;0,VLOOKUP($C761,'ALN 070824'!$A:$C,2,FALSE),"")</f>
        <v/>
      </c>
      <c r="E761" s="24"/>
      <c r="F761" s="24"/>
      <c r="G761" s="28"/>
      <c r="H761" s="26"/>
      <c r="I761" s="27"/>
      <c r="K761" s="100" t="str">
        <f t="shared" si="45"/>
        <v/>
      </c>
      <c r="L761" s="100" t="str">
        <f t="shared" si="46"/>
        <v/>
      </c>
      <c r="M761" s="100" t="str">
        <f t="shared" si="47"/>
        <v/>
      </c>
    </row>
    <row r="762" spans="1:13">
      <c r="A762" s="116" t="str">
        <f t="shared" si="44"/>
        <v/>
      </c>
      <c r="B762" s="42"/>
      <c r="C762" s="43"/>
      <c r="D762" s="105" t="str">
        <f>IF($C762&gt;0,VLOOKUP($C762,'ALN 070824'!$A:$C,2,FALSE),"")</f>
        <v/>
      </c>
      <c r="E762" s="24"/>
      <c r="F762" s="24"/>
      <c r="G762" s="28"/>
      <c r="H762" s="26"/>
      <c r="I762" s="27"/>
      <c r="K762" s="100" t="str">
        <f t="shared" si="45"/>
        <v/>
      </c>
      <c r="L762" s="100" t="str">
        <f t="shared" si="46"/>
        <v/>
      </c>
      <c r="M762" s="100" t="str">
        <f t="shared" si="47"/>
        <v/>
      </c>
    </row>
    <row r="763" spans="1:13">
      <c r="A763" s="116" t="str">
        <f t="shared" si="44"/>
        <v/>
      </c>
      <c r="B763" s="42"/>
      <c r="C763" s="43"/>
      <c r="D763" s="105" t="str">
        <f>IF($C763&gt;0,VLOOKUP($C763,'ALN 070824'!$A:$C,2,FALSE),"")</f>
        <v/>
      </c>
      <c r="E763" s="24"/>
      <c r="F763" s="24"/>
      <c r="G763" s="28"/>
      <c r="H763" s="26"/>
      <c r="I763" s="27"/>
      <c r="K763" s="100" t="str">
        <f t="shared" si="45"/>
        <v/>
      </c>
      <c r="L763" s="100" t="str">
        <f t="shared" si="46"/>
        <v/>
      </c>
      <c r="M763" s="100" t="str">
        <f t="shared" si="47"/>
        <v/>
      </c>
    </row>
    <row r="764" spans="1:13">
      <c r="A764" s="116" t="str">
        <f t="shared" si="44"/>
        <v/>
      </c>
      <c r="B764" s="42"/>
      <c r="C764" s="43"/>
      <c r="D764" s="105" t="str">
        <f>IF($C764&gt;0,VLOOKUP($C764,'ALN 070824'!$A:$C,2,FALSE),"")</f>
        <v/>
      </c>
      <c r="E764" s="24"/>
      <c r="F764" s="24"/>
      <c r="G764" s="28"/>
      <c r="H764" s="26"/>
      <c r="I764" s="27"/>
      <c r="K764" s="100" t="str">
        <f t="shared" si="45"/>
        <v/>
      </c>
      <c r="L764" s="100" t="str">
        <f t="shared" si="46"/>
        <v/>
      </c>
      <c r="M764" s="100" t="str">
        <f t="shared" si="47"/>
        <v/>
      </c>
    </row>
    <row r="765" spans="1:13">
      <c r="A765" s="116" t="str">
        <f t="shared" si="44"/>
        <v/>
      </c>
      <c r="B765" s="42"/>
      <c r="C765" s="43"/>
      <c r="D765" s="105" t="str">
        <f>IF($C765&gt;0,VLOOKUP($C765,'ALN 070824'!$A:$C,2,FALSE),"")</f>
        <v/>
      </c>
      <c r="E765" s="24"/>
      <c r="F765" s="24"/>
      <c r="G765" s="28"/>
      <c r="H765" s="26"/>
      <c r="I765" s="27"/>
      <c r="K765" s="100" t="str">
        <f t="shared" si="45"/>
        <v/>
      </c>
      <c r="L765" s="100" t="str">
        <f t="shared" si="46"/>
        <v/>
      </c>
      <c r="M765" s="100" t="str">
        <f t="shared" si="47"/>
        <v/>
      </c>
    </row>
    <row r="766" spans="1:13">
      <c r="A766" s="116" t="str">
        <f t="shared" si="44"/>
        <v/>
      </c>
      <c r="B766" s="42"/>
      <c r="C766" s="43"/>
      <c r="D766" s="105" t="str">
        <f>IF($C766&gt;0,VLOOKUP($C766,'ALN 070824'!$A:$C,2,FALSE),"")</f>
        <v/>
      </c>
      <c r="E766" s="24"/>
      <c r="F766" s="24"/>
      <c r="G766" s="28"/>
      <c r="H766" s="26"/>
      <c r="I766" s="27"/>
      <c r="K766" s="100" t="str">
        <f t="shared" si="45"/>
        <v/>
      </c>
      <c r="L766" s="100" t="str">
        <f t="shared" si="46"/>
        <v/>
      </c>
      <c r="M766" s="100" t="str">
        <f t="shared" si="47"/>
        <v/>
      </c>
    </row>
    <row r="767" spans="1:13">
      <c r="A767" s="116" t="str">
        <f t="shared" si="44"/>
        <v/>
      </c>
      <c r="B767" s="42"/>
      <c r="C767" s="43"/>
      <c r="D767" s="105" t="str">
        <f>IF($C767&gt;0,VLOOKUP($C767,'ALN 070824'!$A:$C,2,FALSE),"")</f>
        <v/>
      </c>
      <c r="E767" s="24"/>
      <c r="F767" s="24"/>
      <c r="G767" s="28"/>
      <c r="H767" s="26"/>
      <c r="I767" s="27"/>
      <c r="K767" s="100" t="str">
        <f t="shared" si="45"/>
        <v/>
      </c>
      <c r="L767" s="100" t="str">
        <f t="shared" si="46"/>
        <v/>
      </c>
      <c r="M767" s="100" t="str">
        <f t="shared" si="47"/>
        <v/>
      </c>
    </row>
    <row r="768" spans="1:13">
      <c r="A768" s="116" t="str">
        <f t="shared" si="44"/>
        <v/>
      </c>
      <c r="B768" s="42"/>
      <c r="C768" s="43"/>
      <c r="D768" s="105" t="str">
        <f>IF($C768&gt;0,VLOOKUP($C768,'ALN 070824'!$A:$C,2,FALSE),"")</f>
        <v/>
      </c>
      <c r="E768" s="24"/>
      <c r="F768" s="24"/>
      <c r="G768" s="28"/>
      <c r="H768" s="26"/>
      <c r="I768" s="27"/>
      <c r="K768" s="100" t="str">
        <f t="shared" si="45"/>
        <v/>
      </c>
      <c r="L768" s="100" t="str">
        <f t="shared" si="46"/>
        <v/>
      </c>
      <c r="M768" s="100" t="str">
        <f t="shared" si="47"/>
        <v/>
      </c>
    </row>
    <row r="769" spans="1:13">
      <c r="A769" s="116" t="str">
        <f t="shared" si="44"/>
        <v/>
      </c>
      <c r="B769" s="42"/>
      <c r="C769" s="43"/>
      <c r="D769" s="105" t="str">
        <f>IF($C769&gt;0,VLOOKUP($C769,'ALN 070824'!$A:$C,2,FALSE),"")</f>
        <v/>
      </c>
      <c r="E769" s="24"/>
      <c r="F769" s="24"/>
      <c r="G769" s="28"/>
      <c r="H769" s="26"/>
      <c r="I769" s="27"/>
      <c r="K769" s="100" t="str">
        <f t="shared" si="45"/>
        <v/>
      </c>
      <c r="L769" s="100" t="str">
        <f t="shared" si="46"/>
        <v/>
      </c>
      <c r="M769" s="100" t="str">
        <f t="shared" si="47"/>
        <v/>
      </c>
    </row>
    <row r="770" spans="1:13">
      <c r="A770" s="116" t="str">
        <f t="shared" si="44"/>
        <v/>
      </c>
      <c r="B770" s="42"/>
      <c r="C770" s="43"/>
      <c r="D770" s="105" t="str">
        <f>IF($C770&gt;0,VLOOKUP($C770,'ALN 070824'!$A:$C,2,FALSE),"")</f>
        <v/>
      </c>
      <c r="E770" s="24"/>
      <c r="F770" s="24"/>
      <c r="G770" s="28"/>
      <c r="H770" s="26"/>
      <c r="I770" s="27"/>
      <c r="K770" s="100" t="str">
        <f t="shared" si="45"/>
        <v/>
      </c>
      <c r="L770" s="100" t="str">
        <f t="shared" si="46"/>
        <v/>
      </c>
      <c r="M770" s="100" t="str">
        <f t="shared" si="47"/>
        <v/>
      </c>
    </row>
    <row r="771" spans="1:13">
      <c r="A771" s="116" t="str">
        <f t="shared" si="44"/>
        <v/>
      </c>
      <c r="B771" s="42"/>
      <c r="C771" s="43"/>
      <c r="D771" s="105" t="str">
        <f>IF($C771&gt;0,VLOOKUP($C771,'ALN 070824'!$A:$C,2,FALSE),"")</f>
        <v/>
      </c>
      <c r="E771" s="24"/>
      <c r="F771" s="24"/>
      <c r="G771" s="28"/>
      <c r="H771" s="26"/>
      <c r="I771" s="27"/>
      <c r="K771" s="100" t="str">
        <f t="shared" si="45"/>
        <v/>
      </c>
      <c r="L771" s="100" t="str">
        <f t="shared" si="46"/>
        <v/>
      </c>
      <c r="M771" s="100" t="str">
        <f t="shared" si="47"/>
        <v/>
      </c>
    </row>
    <row r="772" spans="1:13">
      <c r="A772" s="116" t="str">
        <f t="shared" si="44"/>
        <v/>
      </c>
      <c r="B772" s="42"/>
      <c r="C772" s="43"/>
      <c r="D772" s="105" t="str">
        <f>IF($C772&gt;0,VLOOKUP($C772,'ALN 070824'!$A:$C,2,FALSE),"")</f>
        <v/>
      </c>
      <c r="E772" s="24"/>
      <c r="F772" s="24"/>
      <c r="G772" s="28"/>
      <c r="H772" s="26"/>
      <c r="I772" s="27"/>
      <c r="K772" s="100" t="str">
        <f t="shared" si="45"/>
        <v/>
      </c>
      <c r="L772" s="100" t="str">
        <f t="shared" si="46"/>
        <v/>
      </c>
      <c r="M772" s="100" t="str">
        <f t="shared" si="47"/>
        <v/>
      </c>
    </row>
    <row r="773" spans="1:13">
      <c r="A773" s="116" t="str">
        <f t="shared" si="44"/>
        <v/>
      </c>
      <c r="B773" s="42"/>
      <c r="C773" s="43"/>
      <c r="D773" s="105" t="str">
        <f>IF($C773&gt;0,VLOOKUP($C773,'ALN 070824'!$A:$C,2,FALSE),"")</f>
        <v/>
      </c>
      <c r="E773" s="24"/>
      <c r="F773" s="24"/>
      <c r="G773" s="28"/>
      <c r="H773" s="26"/>
      <c r="I773" s="27"/>
      <c r="K773" s="100" t="str">
        <f t="shared" si="45"/>
        <v/>
      </c>
      <c r="L773" s="100" t="str">
        <f t="shared" si="46"/>
        <v/>
      </c>
      <c r="M773" s="100" t="str">
        <f t="shared" si="47"/>
        <v/>
      </c>
    </row>
    <row r="774" spans="1:13">
      <c r="A774" s="116" t="str">
        <f t="shared" si="44"/>
        <v/>
      </c>
      <c r="B774" s="42"/>
      <c r="C774" s="43"/>
      <c r="D774" s="105" t="str">
        <f>IF($C774&gt;0,VLOOKUP($C774,'ALN 070824'!$A:$C,2,FALSE),"")</f>
        <v/>
      </c>
      <c r="E774" s="24"/>
      <c r="F774" s="24"/>
      <c r="G774" s="28"/>
      <c r="H774" s="26"/>
      <c r="I774" s="27"/>
      <c r="K774" s="100" t="str">
        <f t="shared" si="45"/>
        <v/>
      </c>
      <c r="L774" s="100" t="str">
        <f t="shared" si="46"/>
        <v/>
      </c>
      <c r="M774" s="100" t="str">
        <f t="shared" si="47"/>
        <v/>
      </c>
    </row>
    <row r="775" spans="1:13">
      <c r="A775" s="116" t="str">
        <f t="shared" si="44"/>
        <v/>
      </c>
      <c r="B775" s="42"/>
      <c r="C775" s="43"/>
      <c r="D775" s="105" t="str">
        <f>IF($C775&gt;0,VLOOKUP($C775,'ALN 070824'!$A:$C,2,FALSE),"")</f>
        <v/>
      </c>
      <c r="E775" s="24"/>
      <c r="F775" s="24"/>
      <c r="G775" s="28"/>
      <c r="H775" s="26"/>
      <c r="I775" s="27"/>
      <c r="K775" s="100" t="str">
        <f t="shared" si="45"/>
        <v/>
      </c>
      <c r="L775" s="100" t="str">
        <f t="shared" si="46"/>
        <v/>
      </c>
      <c r="M775" s="100" t="str">
        <f t="shared" si="47"/>
        <v/>
      </c>
    </row>
    <row r="776" spans="1:13">
      <c r="A776" s="116" t="str">
        <f t="shared" si="44"/>
        <v/>
      </c>
      <c r="B776" s="42"/>
      <c r="C776" s="43"/>
      <c r="D776" s="105" t="str">
        <f>IF($C776&gt;0,VLOOKUP($C776,'ALN 070824'!$A:$C,2,FALSE),"")</f>
        <v/>
      </c>
      <c r="E776" s="24"/>
      <c r="F776" s="24"/>
      <c r="G776" s="28"/>
      <c r="H776" s="26"/>
      <c r="I776" s="27"/>
      <c r="K776" s="100" t="str">
        <f t="shared" si="45"/>
        <v/>
      </c>
      <c r="L776" s="100" t="str">
        <f t="shared" si="46"/>
        <v/>
      </c>
      <c r="M776" s="100" t="str">
        <f t="shared" si="47"/>
        <v/>
      </c>
    </row>
    <row r="777" spans="1:13">
      <c r="A777" s="116" t="str">
        <f t="shared" ref="A777:A840" si="48">IF($B777=0,"",$B$2)</f>
        <v/>
      </c>
      <c r="B777" s="42"/>
      <c r="C777" s="43"/>
      <c r="D777" s="105" t="str">
        <f>IF($C777&gt;0,VLOOKUP($C777,'ALN 070824'!$A:$C,2,FALSE),"")</f>
        <v/>
      </c>
      <c r="E777" s="24"/>
      <c r="F777" s="24"/>
      <c r="G777" s="28"/>
      <c r="H777" s="26"/>
      <c r="I777" s="27"/>
      <c r="K777" s="100" t="str">
        <f t="shared" ref="K777:K840" si="49">IF(OR($C777="84.425",$C777="84.032"),"Please complete the ALN with alpha character.","")</f>
        <v/>
      </c>
      <c r="L777" s="100" t="str">
        <f t="shared" ref="L777:L840" si="50">CONCATENATE($C777,$G777)</f>
        <v/>
      </c>
      <c r="M777" s="100" t="str">
        <f t="shared" ref="M777:M840" si="51">CONCATENATE($B777,$C777,$G777,$H777,$I777)</f>
        <v/>
      </c>
    </row>
    <row r="778" spans="1:13">
      <c r="A778" s="116" t="str">
        <f t="shared" si="48"/>
        <v/>
      </c>
      <c r="B778" s="42"/>
      <c r="C778" s="43"/>
      <c r="D778" s="105" t="str">
        <f>IF($C778&gt;0,VLOOKUP($C778,'ALN 070824'!$A:$C,2,FALSE),"")</f>
        <v/>
      </c>
      <c r="E778" s="24"/>
      <c r="F778" s="24"/>
      <c r="G778" s="28"/>
      <c r="H778" s="26"/>
      <c r="I778" s="27"/>
      <c r="K778" s="100" t="str">
        <f t="shared" si="49"/>
        <v/>
      </c>
      <c r="L778" s="100" t="str">
        <f t="shared" si="50"/>
        <v/>
      </c>
      <c r="M778" s="100" t="str">
        <f t="shared" si="51"/>
        <v/>
      </c>
    </row>
    <row r="779" spans="1:13">
      <c r="A779" s="116" t="str">
        <f t="shared" si="48"/>
        <v/>
      </c>
      <c r="B779" s="42"/>
      <c r="C779" s="43"/>
      <c r="D779" s="105" t="str">
        <f>IF($C779&gt;0,VLOOKUP($C779,'ALN 070824'!$A:$C,2,FALSE),"")</f>
        <v/>
      </c>
      <c r="E779" s="24"/>
      <c r="F779" s="24"/>
      <c r="G779" s="28"/>
      <c r="H779" s="26"/>
      <c r="I779" s="27"/>
      <c r="K779" s="100" t="str">
        <f t="shared" si="49"/>
        <v/>
      </c>
      <c r="L779" s="100" t="str">
        <f t="shared" si="50"/>
        <v/>
      </c>
      <c r="M779" s="100" t="str">
        <f t="shared" si="51"/>
        <v/>
      </c>
    </row>
    <row r="780" spans="1:13">
      <c r="A780" s="116" t="str">
        <f t="shared" si="48"/>
        <v/>
      </c>
      <c r="B780" s="42"/>
      <c r="C780" s="43"/>
      <c r="D780" s="105" t="str">
        <f>IF($C780&gt;0,VLOOKUP($C780,'ALN 070824'!$A:$C,2,FALSE),"")</f>
        <v/>
      </c>
      <c r="E780" s="24"/>
      <c r="F780" s="24"/>
      <c r="G780" s="28"/>
      <c r="H780" s="26"/>
      <c r="I780" s="27"/>
      <c r="K780" s="100" t="str">
        <f t="shared" si="49"/>
        <v/>
      </c>
      <c r="L780" s="100" t="str">
        <f t="shared" si="50"/>
        <v/>
      </c>
      <c r="M780" s="100" t="str">
        <f t="shared" si="51"/>
        <v/>
      </c>
    </row>
    <row r="781" spans="1:13">
      <c r="A781" s="116" t="str">
        <f t="shared" si="48"/>
        <v/>
      </c>
      <c r="B781" s="42"/>
      <c r="C781" s="43"/>
      <c r="D781" s="105" t="str">
        <f>IF($C781&gt;0,VLOOKUP($C781,'ALN 070824'!$A:$C,2,FALSE),"")</f>
        <v/>
      </c>
      <c r="E781" s="24"/>
      <c r="F781" s="24"/>
      <c r="G781" s="28"/>
      <c r="H781" s="26"/>
      <c r="I781" s="27"/>
      <c r="K781" s="100" t="str">
        <f t="shared" si="49"/>
        <v/>
      </c>
      <c r="L781" s="100" t="str">
        <f t="shared" si="50"/>
        <v/>
      </c>
      <c r="M781" s="100" t="str">
        <f t="shared" si="51"/>
        <v/>
      </c>
    </row>
    <row r="782" spans="1:13">
      <c r="A782" s="116" t="str">
        <f t="shared" si="48"/>
        <v/>
      </c>
      <c r="B782" s="42"/>
      <c r="C782" s="43"/>
      <c r="D782" s="105" t="str">
        <f>IF($C782&gt;0,VLOOKUP($C782,'ALN 070824'!$A:$C,2,FALSE),"")</f>
        <v/>
      </c>
      <c r="E782" s="24"/>
      <c r="F782" s="24"/>
      <c r="G782" s="28"/>
      <c r="H782" s="26"/>
      <c r="I782" s="27"/>
      <c r="K782" s="100" t="str">
        <f t="shared" si="49"/>
        <v/>
      </c>
      <c r="L782" s="100" t="str">
        <f t="shared" si="50"/>
        <v/>
      </c>
      <c r="M782" s="100" t="str">
        <f t="shared" si="51"/>
        <v/>
      </c>
    </row>
    <row r="783" spans="1:13">
      <c r="A783" s="116" t="str">
        <f t="shared" si="48"/>
        <v/>
      </c>
      <c r="B783" s="42"/>
      <c r="C783" s="43"/>
      <c r="D783" s="105" t="str">
        <f>IF($C783&gt;0,VLOOKUP($C783,'ALN 070824'!$A:$C,2,FALSE),"")</f>
        <v/>
      </c>
      <c r="E783" s="24"/>
      <c r="F783" s="24"/>
      <c r="G783" s="28"/>
      <c r="H783" s="26"/>
      <c r="I783" s="27"/>
      <c r="K783" s="100" t="str">
        <f t="shared" si="49"/>
        <v/>
      </c>
      <c r="L783" s="100" t="str">
        <f t="shared" si="50"/>
        <v/>
      </c>
      <c r="M783" s="100" t="str">
        <f t="shared" si="51"/>
        <v/>
      </c>
    </row>
    <row r="784" spans="1:13">
      <c r="A784" s="116" t="str">
        <f t="shared" si="48"/>
        <v/>
      </c>
      <c r="B784" s="42"/>
      <c r="C784" s="43"/>
      <c r="D784" s="105" t="str">
        <f>IF($C784&gt;0,VLOOKUP($C784,'ALN 070824'!$A:$C,2,FALSE),"")</f>
        <v/>
      </c>
      <c r="E784" s="24"/>
      <c r="F784" s="24"/>
      <c r="G784" s="28"/>
      <c r="H784" s="26"/>
      <c r="I784" s="27"/>
      <c r="K784" s="100" t="str">
        <f t="shared" si="49"/>
        <v/>
      </c>
      <c r="L784" s="100" t="str">
        <f t="shared" si="50"/>
        <v/>
      </c>
      <c r="M784" s="100" t="str">
        <f t="shared" si="51"/>
        <v/>
      </c>
    </row>
    <row r="785" spans="1:13">
      <c r="A785" s="116" t="str">
        <f t="shared" si="48"/>
        <v/>
      </c>
      <c r="B785" s="42"/>
      <c r="C785" s="43"/>
      <c r="D785" s="105" t="str">
        <f>IF($C785&gt;0,VLOOKUP($C785,'ALN 070824'!$A:$C,2,FALSE),"")</f>
        <v/>
      </c>
      <c r="E785" s="24"/>
      <c r="F785" s="24"/>
      <c r="G785" s="28"/>
      <c r="H785" s="26"/>
      <c r="I785" s="27"/>
      <c r="K785" s="100" t="str">
        <f t="shared" si="49"/>
        <v/>
      </c>
      <c r="L785" s="100" t="str">
        <f t="shared" si="50"/>
        <v/>
      </c>
      <c r="M785" s="100" t="str">
        <f t="shared" si="51"/>
        <v/>
      </c>
    </row>
    <row r="786" spans="1:13">
      <c r="A786" s="116" t="str">
        <f t="shared" si="48"/>
        <v/>
      </c>
      <c r="B786" s="42"/>
      <c r="C786" s="43"/>
      <c r="D786" s="105" t="str">
        <f>IF($C786&gt;0,VLOOKUP($C786,'ALN 070824'!$A:$C,2,FALSE),"")</f>
        <v/>
      </c>
      <c r="E786" s="24"/>
      <c r="F786" s="24"/>
      <c r="G786" s="28"/>
      <c r="H786" s="26"/>
      <c r="I786" s="27"/>
      <c r="K786" s="100" t="str">
        <f t="shared" si="49"/>
        <v/>
      </c>
      <c r="L786" s="100" t="str">
        <f t="shared" si="50"/>
        <v/>
      </c>
      <c r="M786" s="100" t="str">
        <f t="shared" si="51"/>
        <v/>
      </c>
    </row>
    <row r="787" spans="1:13">
      <c r="A787" s="116" t="str">
        <f t="shared" si="48"/>
        <v/>
      </c>
      <c r="B787" s="42"/>
      <c r="C787" s="43"/>
      <c r="D787" s="105" t="str">
        <f>IF($C787&gt;0,VLOOKUP($C787,'ALN 070824'!$A:$C,2,FALSE),"")</f>
        <v/>
      </c>
      <c r="E787" s="24"/>
      <c r="F787" s="24"/>
      <c r="G787" s="28"/>
      <c r="H787" s="26"/>
      <c r="I787" s="27"/>
      <c r="K787" s="100" t="str">
        <f t="shared" si="49"/>
        <v/>
      </c>
      <c r="L787" s="100" t="str">
        <f t="shared" si="50"/>
        <v/>
      </c>
      <c r="M787" s="100" t="str">
        <f t="shared" si="51"/>
        <v/>
      </c>
    </row>
    <row r="788" spans="1:13">
      <c r="A788" s="116" t="str">
        <f t="shared" si="48"/>
        <v/>
      </c>
      <c r="B788" s="42"/>
      <c r="C788" s="43"/>
      <c r="D788" s="105" t="str">
        <f>IF($C788&gt;0,VLOOKUP($C788,'ALN 070824'!$A:$C,2,FALSE),"")</f>
        <v/>
      </c>
      <c r="E788" s="24"/>
      <c r="F788" s="24"/>
      <c r="G788" s="28"/>
      <c r="H788" s="26"/>
      <c r="I788" s="27"/>
      <c r="K788" s="100" t="str">
        <f t="shared" si="49"/>
        <v/>
      </c>
      <c r="L788" s="100" t="str">
        <f t="shared" si="50"/>
        <v/>
      </c>
      <c r="M788" s="100" t="str">
        <f t="shared" si="51"/>
        <v/>
      </c>
    </row>
    <row r="789" spans="1:13">
      <c r="A789" s="116" t="str">
        <f t="shared" si="48"/>
        <v/>
      </c>
      <c r="B789" s="42"/>
      <c r="C789" s="43"/>
      <c r="D789" s="105" t="str">
        <f>IF($C789&gt;0,VLOOKUP($C789,'ALN 070824'!$A:$C,2,FALSE),"")</f>
        <v/>
      </c>
      <c r="E789" s="24"/>
      <c r="F789" s="24"/>
      <c r="G789" s="28"/>
      <c r="H789" s="26"/>
      <c r="I789" s="27"/>
      <c r="K789" s="100" t="str">
        <f t="shared" si="49"/>
        <v/>
      </c>
      <c r="L789" s="100" t="str">
        <f t="shared" si="50"/>
        <v/>
      </c>
      <c r="M789" s="100" t="str">
        <f t="shared" si="51"/>
        <v/>
      </c>
    </row>
    <row r="790" spans="1:13">
      <c r="A790" s="116" t="str">
        <f t="shared" si="48"/>
        <v/>
      </c>
      <c r="B790" s="42"/>
      <c r="C790" s="43"/>
      <c r="D790" s="105" t="str">
        <f>IF($C790&gt;0,VLOOKUP($C790,'ALN 070824'!$A:$C,2,FALSE),"")</f>
        <v/>
      </c>
      <c r="E790" s="24"/>
      <c r="F790" s="24"/>
      <c r="G790" s="28"/>
      <c r="H790" s="26"/>
      <c r="I790" s="27"/>
      <c r="K790" s="100" t="str">
        <f t="shared" si="49"/>
        <v/>
      </c>
      <c r="L790" s="100" t="str">
        <f t="shared" si="50"/>
        <v/>
      </c>
      <c r="M790" s="100" t="str">
        <f t="shared" si="51"/>
        <v/>
      </c>
    </row>
    <row r="791" spans="1:13">
      <c r="A791" s="116" t="str">
        <f t="shared" si="48"/>
        <v/>
      </c>
      <c r="B791" s="42"/>
      <c r="C791" s="43"/>
      <c r="D791" s="105" t="str">
        <f>IF($C791&gt;0,VLOOKUP($C791,'ALN 070824'!$A:$C,2,FALSE),"")</f>
        <v/>
      </c>
      <c r="E791" s="24"/>
      <c r="F791" s="24"/>
      <c r="G791" s="28"/>
      <c r="H791" s="26"/>
      <c r="I791" s="27"/>
      <c r="K791" s="100" t="str">
        <f t="shared" si="49"/>
        <v/>
      </c>
      <c r="L791" s="100" t="str">
        <f t="shared" si="50"/>
        <v/>
      </c>
      <c r="M791" s="100" t="str">
        <f t="shared" si="51"/>
        <v/>
      </c>
    </row>
    <row r="792" spans="1:13">
      <c r="A792" s="116" t="str">
        <f t="shared" si="48"/>
        <v/>
      </c>
      <c r="B792" s="42"/>
      <c r="C792" s="43"/>
      <c r="D792" s="105" t="str">
        <f>IF($C792&gt;0,VLOOKUP($C792,'ALN 070824'!$A:$C,2,FALSE),"")</f>
        <v/>
      </c>
      <c r="E792" s="24"/>
      <c r="F792" s="24"/>
      <c r="G792" s="28"/>
      <c r="H792" s="26"/>
      <c r="I792" s="27"/>
      <c r="K792" s="100" t="str">
        <f t="shared" si="49"/>
        <v/>
      </c>
      <c r="L792" s="100" t="str">
        <f t="shared" si="50"/>
        <v/>
      </c>
      <c r="M792" s="100" t="str">
        <f t="shared" si="51"/>
        <v/>
      </c>
    </row>
    <row r="793" spans="1:13">
      <c r="A793" s="116" t="str">
        <f t="shared" si="48"/>
        <v/>
      </c>
      <c r="B793" s="42"/>
      <c r="C793" s="43"/>
      <c r="D793" s="105" t="str">
        <f>IF($C793&gt;0,VLOOKUP($C793,'ALN 070824'!$A:$C,2,FALSE),"")</f>
        <v/>
      </c>
      <c r="E793" s="24"/>
      <c r="F793" s="24"/>
      <c r="G793" s="28"/>
      <c r="H793" s="26"/>
      <c r="I793" s="27"/>
      <c r="K793" s="100" t="str">
        <f t="shared" si="49"/>
        <v/>
      </c>
      <c r="L793" s="100" t="str">
        <f t="shared" si="50"/>
        <v/>
      </c>
      <c r="M793" s="100" t="str">
        <f t="shared" si="51"/>
        <v/>
      </c>
    </row>
    <row r="794" spans="1:13">
      <c r="A794" s="116" t="str">
        <f t="shared" si="48"/>
        <v/>
      </c>
      <c r="B794" s="42"/>
      <c r="C794" s="43"/>
      <c r="D794" s="105" t="str">
        <f>IF($C794&gt;0,VLOOKUP($C794,'ALN 070824'!$A:$C,2,FALSE),"")</f>
        <v/>
      </c>
      <c r="E794" s="24"/>
      <c r="F794" s="24"/>
      <c r="G794" s="28"/>
      <c r="H794" s="26"/>
      <c r="I794" s="27"/>
      <c r="K794" s="100" t="str">
        <f t="shared" si="49"/>
        <v/>
      </c>
      <c r="L794" s="100" t="str">
        <f t="shared" si="50"/>
        <v/>
      </c>
      <c r="M794" s="100" t="str">
        <f t="shared" si="51"/>
        <v/>
      </c>
    </row>
    <row r="795" spans="1:13">
      <c r="A795" s="116" t="str">
        <f t="shared" si="48"/>
        <v/>
      </c>
      <c r="B795" s="42"/>
      <c r="C795" s="43"/>
      <c r="D795" s="105" t="str">
        <f>IF($C795&gt;0,VLOOKUP($C795,'ALN 070824'!$A:$C,2,FALSE),"")</f>
        <v/>
      </c>
      <c r="E795" s="24"/>
      <c r="F795" s="24"/>
      <c r="G795" s="28"/>
      <c r="H795" s="26"/>
      <c r="I795" s="27"/>
      <c r="K795" s="100" t="str">
        <f t="shared" si="49"/>
        <v/>
      </c>
      <c r="L795" s="100" t="str">
        <f t="shared" si="50"/>
        <v/>
      </c>
      <c r="M795" s="100" t="str">
        <f t="shared" si="51"/>
        <v/>
      </c>
    </row>
    <row r="796" spans="1:13">
      <c r="A796" s="116" t="str">
        <f t="shared" si="48"/>
        <v/>
      </c>
      <c r="B796" s="42"/>
      <c r="C796" s="43"/>
      <c r="D796" s="105" t="str">
        <f>IF($C796&gt;0,VLOOKUP($C796,'ALN 070824'!$A:$C,2,FALSE),"")</f>
        <v/>
      </c>
      <c r="E796" s="24"/>
      <c r="F796" s="24"/>
      <c r="G796" s="28"/>
      <c r="H796" s="26"/>
      <c r="I796" s="27"/>
      <c r="K796" s="100" t="str">
        <f t="shared" si="49"/>
        <v/>
      </c>
      <c r="L796" s="100" t="str">
        <f t="shared" si="50"/>
        <v/>
      </c>
      <c r="M796" s="100" t="str">
        <f t="shared" si="51"/>
        <v/>
      </c>
    </row>
    <row r="797" spans="1:13">
      <c r="A797" s="116" t="str">
        <f t="shared" si="48"/>
        <v/>
      </c>
      <c r="B797" s="42"/>
      <c r="C797" s="43"/>
      <c r="D797" s="105" t="str">
        <f>IF($C797&gt;0,VLOOKUP($C797,'ALN 070824'!$A:$C,2,FALSE),"")</f>
        <v/>
      </c>
      <c r="E797" s="24"/>
      <c r="F797" s="24"/>
      <c r="G797" s="28"/>
      <c r="H797" s="26"/>
      <c r="I797" s="27"/>
      <c r="K797" s="100" t="str">
        <f t="shared" si="49"/>
        <v/>
      </c>
      <c r="L797" s="100" t="str">
        <f t="shared" si="50"/>
        <v/>
      </c>
      <c r="M797" s="100" t="str">
        <f t="shared" si="51"/>
        <v/>
      </c>
    </row>
    <row r="798" spans="1:13">
      <c r="A798" s="116" t="str">
        <f t="shared" si="48"/>
        <v/>
      </c>
      <c r="B798" s="42"/>
      <c r="C798" s="43"/>
      <c r="D798" s="105" t="str">
        <f>IF($C798&gt;0,VLOOKUP($C798,'ALN 070824'!$A:$C,2,FALSE),"")</f>
        <v/>
      </c>
      <c r="E798" s="24"/>
      <c r="F798" s="24"/>
      <c r="G798" s="28"/>
      <c r="H798" s="26"/>
      <c r="I798" s="27"/>
      <c r="K798" s="100" t="str">
        <f t="shared" si="49"/>
        <v/>
      </c>
      <c r="L798" s="100" t="str">
        <f t="shared" si="50"/>
        <v/>
      </c>
      <c r="M798" s="100" t="str">
        <f t="shared" si="51"/>
        <v/>
      </c>
    </row>
    <row r="799" spans="1:13">
      <c r="A799" s="116" t="str">
        <f t="shared" si="48"/>
        <v/>
      </c>
      <c r="B799" s="42"/>
      <c r="C799" s="43"/>
      <c r="D799" s="105" t="str">
        <f>IF($C799&gt;0,VLOOKUP($C799,'ALN 070824'!$A:$C,2,FALSE),"")</f>
        <v/>
      </c>
      <c r="E799" s="24"/>
      <c r="F799" s="24"/>
      <c r="G799" s="28"/>
      <c r="H799" s="26"/>
      <c r="I799" s="27"/>
      <c r="K799" s="100" t="str">
        <f t="shared" si="49"/>
        <v/>
      </c>
      <c r="L799" s="100" t="str">
        <f t="shared" si="50"/>
        <v/>
      </c>
      <c r="M799" s="100" t="str">
        <f t="shared" si="51"/>
        <v/>
      </c>
    </row>
    <row r="800" spans="1:13">
      <c r="A800" s="116" t="str">
        <f t="shared" si="48"/>
        <v/>
      </c>
      <c r="B800" s="42"/>
      <c r="C800" s="43"/>
      <c r="D800" s="105" t="str">
        <f>IF($C800&gt;0,VLOOKUP($C800,'ALN 070824'!$A:$C,2,FALSE),"")</f>
        <v/>
      </c>
      <c r="E800" s="24"/>
      <c r="F800" s="24"/>
      <c r="G800" s="28"/>
      <c r="H800" s="26"/>
      <c r="I800" s="27"/>
      <c r="K800" s="100" t="str">
        <f t="shared" si="49"/>
        <v/>
      </c>
      <c r="L800" s="100" t="str">
        <f t="shared" si="50"/>
        <v/>
      </c>
      <c r="M800" s="100" t="str">
        <f t="shared" si="51"/>
        <v/>
      </c>
    </row>
    <row r="801" spans="1:13">
      <c r="A801" s="116" t="str">
        <f t="shared" si="48"/>
        <v/>
      </c>
      <c r="B801" s="42"/>
      <c r="C801" s="43"/>
      <c r="D801" s="105" t="str">
        <f>IF($C801&gt;0,VLOOKUP($C801,'ALN 070824'!$A:$C,2,FALSE),"")</f>
        <v/>
      </c>
      <c r="E801" s="24"/>
      <c r="F801" s="24"/>
      <c r="G801" s="28"/>
      <c r="H801" s="26"/>
      <c r="I801" s="27"/>
      <c r="K801" s="100" t="str">
        <f t="shared" si="49"/>
        <v/>
      </c>
      <c r="L801" s="100" t="str">
        <f t="shared" si="50"/>
        <v/>
      </c>
      <c r="M801" s="100" t="str">
        <f t="shared" si="51"/>
        <v/>
      </c>
    </row>
    <row r="802" spans="1:13">
      <c r="A802" s="116" t="str">
        <f t="shared" si="48"/>
        <v/>
      </c>
      <c r="B802" s="42"/>
      <c r="C802" s="43"/>
      <c r="D802" s="105" t="str">
        <f>IF($C802&gt;0,VLOOKUP($C802,'ALN 070824'!$A:$C,2,FALSE),"")</f>
        <v/>
      </c>
      <c r="E802" s="24"/>
      <c r="F802" s="24"/>
      <c r="G802" s="28"/>
      <c r="H802" s="26"/>
      <c r="I802" s="27"/>
      <c r="K802" s="100" t="str">
        <f t="shared" si="49"/>
        <v/>
      </c>
      <c r="L802" s="100" t="str">
        <f t="shared" si="50"/>
        <v/>
      </c>
      <c r="M802" s="100" t="str">
        <f t="shared" si="51"/>
        <v/>
      </c>
    </row>
    <row r="803" spans="1:13">
      <c r="A803" s="116" t="str">
        <f t="shared" si="48"/>
        <v/>
      </c>
      <c r="B803" s="42"/>
      <c r="C803" s="43"/>
      <c r="D803" s="105" t="str">
        <f>IF($C803&gt;0,VLOOKUP($C803,'ALN 070824'!$A:$C,2,FALSE),"")</f>
        <v/>
      </c>
      <c r="E803" s="24"/>
      <c r="F803" s="24"/>
      <c r="G803" s="28"/>
      <c r="H803" s="26"/>
      <c r="I803" s="27"/>
      <c r="K803" s="100" t="str">
        <f t="shared" si="49"/>
        <v/>
      </c>
      <c r="L803" s="100" t="str">
        <f t="shared" si="50"/>
        <v/>
      </c>
      <c r="M803" s="100" t="str">
        <f t="shared" si="51"/>
        <v/>
      </c>
    </row>
    <row r="804" spans="1:13">
      <c r="A804" s="116" t="str">
        <f t="shared" si="48"/>
        <v/>
      </c>
      <c r="B804" s="42"/>
      <c r="C804" s="43"/>
      <c r="D804" s="105" t="str">
        <f>IF($C804&gt;0,VLOOKUP($C804,'ALN 070824'!$A:$C,2,FALSE),"")</f>
        <v/>
      </c>
      <c r="E804" s="24"/>
      <c r="F804" s="24"/>
      <c r="G804" s="28"/>
      <c r="H804" s="26"/>
      <c r="I804" s="27"/>
      <c r="K804" s="100" t="str">
        <f t="shared" si="49"/>
        <v/>
      </c>
      <c r="L804" s="100" t="str">
        <f t="shared" si="50"/>
        <v/>
      </c>
      <c r="M804" s="100" t="str">
        <f t="shared" si="51"/>
        <v/>
      </c>
    </row>
    <row r="805" spans="1:13">
      <c r="A805" s="116" t="str">
        <f t="shared" si="48"/>
        <v/>
      </c>
      <c r="B805" s="42"/>
      <c r="C805" s="43"/>
      <c r="D805" s="105" t="str">
        <f>IF($C805&gt;0,VLOOKUP($C805,'ALN 070824'!$A:$C,2,FALSE),"")</f>
        <v/>
      </c>
      <c r="E805" s="24"/>
      <c r="F805" s="24"/>
      <c r="G805" s="28"/>
      <c r="H805" s="26"/>
      <c r="I805" s="27"/>
      <c r="K805" s="100" t="str">
        <f t="shared" si="49"/>
        <v/>
      </c>
      <c r="L805" s="100" t="str">
        <f t="shared" si="50"/>
        <v/>
      </c>
      <c r="M805" s="100" t="str">
        <f t="shared" si="51"/>
        <v/>
      </c>
    </row>
    <row r="806" spans="1:13">
      <c r="A806" s="116" t="str">
        <f t="shared" si="48"/>
        <v/>
      </c>
      <c r="B806" s="42"/>
      <c r="C806" s="43"/>
      <c r="D806" s="105" t="str">
        <f>IF($C806&gt;0,VLOOKUP($C806,'ALN 070824'!$A:$C,2,FALSE),"")</f>
        <v/>
      </c>
      <c r="E806" s="24"/>
      <c r="F806" s="24"/>
      <c r="G806" s="28"/>
      <c r="H806" s="26"/>
      <c r="I806" s="27"/>
      <c r="K806" s="100" t="str">
        <f t="shared" si="49"/>
        <v/>
      </c>
      <c r="L806" s="100" t="str">
        <f t="shared" si="50"/>
        <v/>
      </c>
      <c r="M806" s="100" t="str">
        <f t="shared" si="51"/>
        <v/>
      </c>
    </row>
    <row r="807" spans="1:13">
      <c r="A807" s="116" t="str">
        <f t="shared" si="48"/>
        <v/>
      </c>
      <c r="B807" s="42"/>
      <c r="C807" s="43"/>
      <c r="D807" s="105" t="str">
        <f>IF($C807&gt;0,VLOOKUP($C807,'ALN 070824'!$A:$C,2,FALSE),"")</f>
        <v/>
      </c>
      <c r="E807" s="24"/>
      <c r="F807" s="24"/>
      <c r="G807" s="28"/>
      <c r="H807" s="26"/>
      <c r="I807" s="27"/>
      <c r="K807" s="100" t="str">
        <f t="shared" si="49"/>
        <v/>
      </c>
      <c r="L807" s="100" t="str">
        <f t="shared" si="50"/>
        <v/>
      </c>
      <c r="M807" s="100" t="str">
        <f t="shared" si="51"/>
        <v/>
      </c>
    </row>
    <row r="808" spans="1:13">
      <c r="A808" s="116" t="str">
        <f t="shared" si="48"/>
        <v/>
      </c>
      <c r="B808" s="42"/>
      <c r="C808" s="43"/>
      <c r="D808" s="105" t="str">
        <f>IF($C808&gt;0,VLOOKUP($C808,'ALN 070824'!$A:$C,2,FALSE),"")</f>
        <v/>
      </c>
      <c r="E808" s="24"/>
      <c r="F808" s="24"/>
      <c r="G808" s="28"/>
      <c r="H808" s="26"/>
      <c r="I808" s="27"/>
      <c r="K808" s="100" t="str">
        <f t="shared" si="49"/>
        <v/>
      </c>
      <c r="L808" s="100" t="str">
        <f t="shared" si="50"/>
        <v/>
      </c>
      <c r="M808" s="100" t="str">
        <f t="shared" si="51"/>
        <v/>
      </c>
    </row>
    <row r="809" spans="1:13">
      <c r="A809" s="116" t="str">
        <f t="shared" si="48"/>
        <v/>
      </c>
      <c r="B809" s="42"/>
      <c r="C809" s="43"/>
      <c r="D809" s="105" t="str">
        <f>IF($C809&gt;0,VLOOKUP($C809,'ALN 070824'!$A:$C,2,FALSE),"")</f>
        <v/>
      </c>
      <c r="E809" s="24"/>
      <c r="F809" s="24"/>
      <c r="G809" s="28"/>
      <c r="H809" s="26"/>
      <c r="I809" s="27"/>
      <c r="K809" s="100" t="str">
        <f t="shared" si="49"/>
        <v/>
      </c>
      <c r="L809" s="100" t="str">
        <f t="shared" si="50"/>
        <v/>
      </c>
      <c r="M809" s="100" t="str">
        <f t="shared" si="51"/>
        <v/>
      </c>
    </row>
    <row r="810" spans="1:13">
      <c r="A810" s="116" t="str">
        <f t="shared" si="48"/>
        <v/>
      </c>
      <c r="B810" s="42"/>
      <c r="C810" s="43"/>
      <c r="D810" s="105" t="str">
        <f>IF($C810&gt;0,VLOOKUP($C810,'ALN 070824'!$A:$C,2,FALSE),"")</f>
        <v/>
      </c>
      <c r="E810" s="24"/>
      <c r="F810" s="24"/>
      <c r="G810" s="28"/>
      <c r="H810" s="26"/>
      <c r="I810" s="27"/>
      <c r="K810" s="100" t="str">
        <f t="shared" si="49"/>
        <v/>
      </c>
      <c r="L810" s="100" t="str">
        <f t="shared" si="50"/>
        <v/>
      </c>
      <c r="M810" s="100" t="str">
        <f t="shared" si="51"/>
        <v/>
      </c>
    </row>
    <row r="811" spans="1:13">
      <c r="A811" s="116" t="str">
        <f t="shared" si="48"/>
        <v/>
      </c>
      <c r="B811" s="42"/>
      <c r="C811" s="43"/>
      <c r="D811" s="105" t="str">
        <f>IF($C811&gt;0,VLOOKUP($C811,'ALN 070824'!$A:$C,2,FALSE),"")</f>
        <v/>
      </c>
      <c r="E811" s="24"/>
      <c r="F811" s="24"/>
      <c r="G811" s="28"/>
      <c r="H811" s="26"/>
      <c r="I811" s="27"/>
      <c r="K811" s="100" t="str">
        <f t="shared" si="49"/>
        <v/>
      </c>
      <c r="L811" s="100" t="str">
        <f t="shared" si="50"/>
        <v/>
      </c>
      <c r="M811" s="100" t="str">
        <f t="shared" si="51"/>
        <v/>
      </c>
    </row>
    <row r="812" spans="1:13">
      <c r="A812" s="116" t="str">
        <f t="shared" si="48"/>
        <v/>
      </c>
      <c r="B812" s="42"/>
      <c r="C812" s="43"/>
      <c r="D812" s="105" t="str">
        <f>IF($C812&gt;0,VLOOKUP($C812,'ALN 070824'!$A:$C,2,FALSE),"")</f>
        <v/>
      </c>
      <c r="E812" s="24"/>
      <c r="F812" s="24"/>
      <c r="G812" s="28"/>
      <c r="H812" s="26"/>
      <c r="I812" s="27"/>
      <c r="K812" s="100" t="str">
        <f t="shared" si="49"/>
        <v/>
      </c>
      <c r="L812" s="100" t="str">
        <f t="shared" si="50"/>
        <v/>
      </c>
      <c r="M812" s="100" t="str">
        <f t="shared" si="51"/>
        <v/>
      </c>
    </row>
    <row r="813" spans="1:13">
      <c r="A813" s="116" t="str">
        <f t="shared" si="48"/>
        <v/>
      </c>
      <c r="B813" s="42"/>
      <c r="C813" s="43"/>
      <c r="D813" s="105" t="str">
        <f>IF($C813&gt;0,VLOOKUP($C813,'ALN 070824'!$A:$C,2,FALSE),"")</f>
        <v/>
      </c>
      <c r="E813" s="24"/>
      <c r="F813" s="24"/>
      <c r="G813" s="28"/>
      <c r="H813" s="26"/>
      <c r="I813" s="27"/>
      <c r="K813" s="100" t="str">
        <f t="shared" si="49"/>
        <v/>
      </c>
      <c r="L813" s="100" t="str">
        <f t="shared" si="50"/>
        <v/>
      </c>
      <c r="M813" s="100" t="str">
        <f t="shared" si="51"/>
        <v/>
      </c>
    </row>
    <row r="814" spans="1:13">
      <c r="A814" s="116" t="str">
        <f t="shared" si="48"/>
        <v/>
      </c>
      <c r="B814" s="42"/>
      <c r="C814" s="43"/>
      <c r="D814" s="105" t="str">
        <f>IF($C814&gt;0,VLOOKUP($C814,'ALN 070824'!$A:$C,2,FALSE),"")</f>
        <v/>
      </c>
      <c r="E814" s="24"/>
      <c r="F814" s="24"/>
      <c r="G814" s="28"/>
      <c r="H814" s="26"/>
      <c r="I814" s="27"/>
      <c r="K814" s="100" t="str">
        <f t="shared" si="49"/>
        <v/>
      </c>
      <c r="L814" s="100" t="str">
        <f t="shared" si="50"/>
        <v/>
      </c>
      <c r="M814" s="100" t="str">
        <f t="shared" si="51"/>
        <v/>
      </c>
    </row>
    <row r="815" spans="1:13">
      <c r="A815" s="116" t="str">
        <f t="shared" si="48"/>
        <v/>
      </c>
      <c r="B815" s="42"/>
      <c r="C815" s="43"/>
      <c r="D815" s="105" t="str">
        <f>IF($C815&gt;0,VLOOKUP($C815,'ALN 070824'!$A:$C,2,FALSE),"")</f>
        <v/>
      </c>
      <c r="E815" s="24"/>
      <c r="F815" s="24"/>
      <c r="G815" s="28"/>
      <c r="H815" s="26"/>
      <c r="I815" s="27"/>
      <c r="K815" s="100" t="str">
        <f t="shared" si="49"/>
        <v/>
      </c>
      <c r="L815" s="100" t="str">
        <f t="shared" si="50"/>
        <v/>
      </c>
      <c r="M815" s="100" t="str">
        <f t="shared" si="51"/>
        <v/>
      </c>
    </row>
    <row r="816" spans="1:13">
      <c r="A816" s="116" t="str">
        <f t="shared" si="48"/>
        <v/>
      </c>
      <c r="B816" s="42"/>
      <c r="C816" s="43"/>
      <c r="D816" s="105" t="str">
        <f>IF($C816&gt;0,VLOOKUP($C816,'ALN 070824'!$A:$C,2,FALSE),"")</f>
        <v/>
      </c>
      <c r="E816" s="24"/>
      <c r="F816" s="24"/>
      <c r="G816" s="28"/>
      <c r="H816" s="26"/>
      <c r="I816" s="27"/>
      <c r="K816" s="100" t="str">
        <f t="shared" si="49"/>
        <v/>
      </c>
      <c r="L816" s="100" t="str">
        <f t="shared" si="50"/>
        <v/>
      </c>
      <c r="M816" s="100" t="str">
        <f t="shared" si="51"/>
        <v/>
      </c>
    </row>
    <row r="817" spans="1:13">
      <c r="A817" s="116" t="str">
        <f t="shared" si="48"/>
        <v/>
      </c>
      <c r="B817" s="42"/>
      <c r="C817" s="43"/>
      <c r="D817" s="105" t="str">
        <f>IF($C817&gt;0,VLOOKUP($C817,'ALN 070824'!$A:$C,2,FALSE),"")</f>
        <v/>
      </c>
      <c r="E817" s="24"/>
      <c r="F817" s="24"/>
      <c r="G817" s="28"/>
      <c r="H817" s="26"/>
      <c r="I817" s="27"/>
      <c r="K817" s="100" t="str">
        <f t="shared" si="49"/>
        <v/>
      </c>
      <c r="L817" s="100" t="str">
        <f t="shared" si="50"/>
        <v/>
      </c>
      <c r="M817" s="100" t="str">
        <f t="shared" si="51"/>
        <v/>
      </c>
    </row>
    <row r="818" spans="1:13">
      <c r="A818" s="116" t="str">
        <f t="shared" si="48"/>
        <v/>
      </c>
      <c r="B818" s="42"/>
      <c r="C818" s="43"/>
      <c r="D818" s="105" t="str">
        <f>IF($C818&gt;0,VLOOKUP($C818,'ALN 070824'!$A:$C,2,FALSE),"")</f>
        <v/>
      </c>
      <c r="E818" s="24"/>
      <c r="F818" s="24"/>
      <c r="G818" s="28"/>
      <c r="H818" s="26"/>
      <c r="I818" s="27"/>
      <c r="K818" s="100" t="str">
        <f t="shared" si="49"/>
        <v/>
      </c>
      <c r="L818" s="100" t="str">
        <f t="shared" si="50"/>
        <v/>
      </c>
      <c r="M818" s="100" t="str">
        <f t="shared" si="51"/>
        <v/>
      </c>
    </row>
    <row r="819" spans="1:13">
      <c r="A819" s="116" t="str">
        <f t="shared" si="48"/>
        <v/>
      </c>
      <c r="B819" s="42"/>
      <c r="C819" s="43"/>
      <c r="D819" s="105" t="str">
        <f>IF($C819&gt;0,VLOOKUP($C819,'ALN 070824'!$A:$C,2,FALSE),"")</f>
        <v/>
      </c>
      <c r="E819" s="24"/>
      <c r="F819" s="24"/>
      <c r="G819" s="28"/>
      <c r="H819" s="26"/>
      <c r="I819" s="27"/>
      <c r="K819" s="100" t="str">
        <f t="shared" si="49"/>
        <v/>
      </c>
      <c r="L819" s="100" t="str">
        <f t="shared" si="50"/>
        <v/>
      </c>
      <c r="M819" s="100" t="str">
        <f t="shared" si="51"/>
        <v/>
      </c>
    </row>
    <row r="820" spans="1:13">
      <c r="A820" s="116" t="str">
        <f t="shared" si="48"/>
        <v/>
      </c>
      <c r="B820" s="42"/>
      <c r="C820" s="43"/>
      <c r="D820" s="105" t="str">
        <f>IF($C820&gt;0,VLOOKUP($C820,'ALN 070824'!$A:$C,2,FALSE),"")</f>
        <v/>
      </c>
      <c r="E820" s="24"/>
      <c r="F820" s="24"/>
      <c r="G820" s="28"/>
      <c r="H820" s="26"/>
      <c r="I820" s="27"/>
      <c r="K820" s="100" t="str">
        <f t="shared" si="49"/>
        <v/>
      </c>
      <c r="L820" s="100" t="str">
        <f t="shared" si="50"/>
        <v/>
      </c>
      <c r="M820" s="100" t="str">
        <f t="shared" si="51"/>
        <v/>
      </c>
    </row>
    <row r="821" spans="1:13">
      <c r="A821" s="116" t="str">
        <f t="shared" si="48"/>
        <v/>
      </c>
      <c r="B821" s="42"/>
      <c r="C821" s="43"/>
      <c r="D821" s="105" t="str">
        <f>IF($C821&gt;0,VLOOKUP($C821,'ALN 070824'!$A:$C,2,FALSE),"")</f>
        <v/>
      </c>
      <c r="E821" s="24"/>
      <c r="F821" s="24"/>
      <c r="G821" s="28"/>
      <c r="H821" s="26"/>
      <c r="I821" s="27"/>
      <c r="K821" s="100" t="str">
        <f t="shared" si="49"/>
        <v/>
      </c>
      <c r="L821" s="100" t="str">
        <f t="shared" si="50"/>
        <v/>
      </c>
      <c r="M821" s="100" t="str">
        <f t="shared" si="51"/>
        <v/>
      </c>
    </row>
    <row r="822" spans="1:13">
      <c r="A822" s="116" t="str">
        <f t="shared" si="48"/>
        <v/>
      </c>
      <c r="B822" s="42"/>
      <c r="C822" s="43"/>
      <c r="D822" s="105" t="str">
        <f>IF($C822&gt;0,VLOOKUP($C822,'ALN 070824'!$A:$C,2,FALSE),"")</f>
        <v/>
      </c>
      <c r="E822" s="24"/>
      <c r="F822" s="24"/>
      <c r="G822" s="28"/>
      <c r="H822" s="26"/>
      <c r="I822" s="27"/>
      <c r="K822" s="100" t="str">
        <f t="shared" si="49"/>
        <v/>
      </c>
      <c r="L822" s="100" t="str">
        <f t="shared" si="50"/>
        <v/>
      </c>
      <c r="M822" s="100" t="str">
        <f t="shared" si="51"/>
        <v/>
      </c>
    </row>
    <row r="823" spans="1:13">
      <c r="A823" s="116" t="str">
        <f t="shared" si="48"/>
        <v/>
      </c>
      <c r="B823" s="42"/>
      <c r="C823" s="43"/>
      <c r="D823" s="105" t="str">
        <f>IF($C823&gt;0,VLOOKUP($C823,'ALN 070824'!$A:$C,2,FALSE),"")</f>
        <v/>
      </c>
      <c r="E823" s="24"/>
      <c r="F823" s="24"/>
      <c r="G823" s="28"/>
      <c r="H823" s="26"/>
      <c r="I823" s="27"/>
      <c r="K823" s="100" t="str">
        <f t="shared" si="49"/>
        <v/>
      </c>
      <c r="L823" s="100" t="str">
        <f t="shared" si="50"/>
        <v/>
      </c>
      <c r="M823" s="100" t="str">
        <f t="shared" si="51"/>
        <v/>
      </c>
    </row>
    <row r="824" spans="1:13">
      <c r="A824" s="116" t="str">
        <f t="shared" si="48"/>
        <v/>
      </c>
      <c r="B824" s="42"/>
      <c r="C824" s="43"/>
      <c r="D824" s="105" t="str">
        <f>IF($C824&gt;0,VLOOKUP($C824,'ALN 070824'!$A:$C,2,FALSE),"")</f>
        <v/>
      </c>
      <c r="E824" s="24"/>
      <c r="F824" s="24"/>
      <c r="G824" s="28"/>
      <c r="H824" s="26"/>
      <c r="I824" s="27"/>
      <c r="K824" s="100" t="str">
        <f t="shared" si="49"/>
        <v/>
      </c>
      <c r="L824" s="100" t="str">
        <f t="shared" si="50"/>
        <v/>
      </c>
      <c r="M824" s="100" t="str">
        <f t="shared" si="51"/>
        <v/>
      </c>
    </row>
    <row r="825" spans="1:13">
      <c r="A825" s="116" t="str">
        <f t="shared" si="48"/>
        <v/>
      </c>
      <c r="B825" s="42"/>
      <c r="C825" s="43"/>
      <c r="D825" s="105" t="str">
        <f>IF($C825&gt;0,VLOOKUP($C825,'ALN 070824'!$A:$C,2,FALSE),"")</f>
        <v/>
      </c>
      <c r="E825" s="24"/>
      <c r="F825" s="24"/>
      <c r="G825" s="28"/>
      <c r="H825" s="26"/>
      <c r="I825" s="27"/>
      <c r="K825" s="100" t="str">
        <f t="shared" si="49"/>
        <v/>
      </c>
      <c r="L825" s="100" t="str">
        <f t="shared" si="50"/>
        <v/>
      </c>
      <c r="M825" s="100" t="str">
        <f t="shared" si="51"/>
        <v/>
      </c>
    </row>
    <row r="826" spans="1:13">
      <c r="A826" s="116" t="str">
        <f t="shared" si="48"/>
        <v/>
      </c>
      <c r="B826" s="42"/>
      <c r="C826" s="43"/>
      <c r="D826" s="105" t="str">
        <f>IF($C826&gt;0,VLOOKUP($C826,'ALN 070824'!$A:$C,2,FALSE),"")</f>
        <v/>
      </c>
      <c r="E826" s="24"/>
      <c r="F826" s="24"/>
      <c r="G826" s="28"/>
      <c r="H826" s="26"/>
      <c r="I826" s="27"/>
      <c r="K826" s="100" t="str">
        <f t="shared" si="49"/>
        <v/>
      </c>
      <c r="L826" s="100" t="str">
        <f t="shared" si="50"/>
        <v/>
      </c>
      <c r="M826" s="100" t="str">
        <f t="shared" si="51"/>
        <v/>
      </c>
    </row>
    <row r="827" spans="1:13">
      <c r="A827" s="116" t="str">
        <f t="shared" si="48"/>
        <v/>
      </c>
      <c r="B827" s="42"/>
      <c r="C827" s="43"/>
      <c r="D827" s="105" t="str">
        <f>IF($C827&gt;0,VLOOKUP($C827,'ALN 070824'!$A:$C,2,FALSE),"")</f>
        <v/>
      </c>
      <c r="E827" s="24"/>
      <c r="F827" s="24"/>
      <c r="G827" s="28"/>
      <c r="H827" s="26"/>
      <c r="I827" s="27"/>
      <c r="K827" s="100" t="str">
        <f t="shared" si="49"/>
        <v/>
      </c>
      <c r="L827" s="100" t="str">
        <f t="shared" si="50"/>
        <v/>
      </c>
      <c r="M827" s="100" t="str">
        <f t="shared" si="51"/>
        <v/>
      </c>
    </row>
    <row r="828" spans="1:13">
      <c r="A828" s="116" t="str">
        <f t="shared" si="48"/>
        <v/>
      </c>
      <c r="B828" s="42"/>
      <c r="C828" s="43"/>
      <c r="D828" s="105" t="str">
        <f>IF($C828&gt;0,VLOOKUP($C828,'ALN 070824'!$A:$C,2,FALSE),"")</f>
        <v/>
      </c>
      <c r="E828" s="24"/>
      <c r="F828" s="24"/>
      <c r="G828" s="28"/>
      <c r="H828" s="26"/>
      <c r="I828" s="27"/>
      <c r="K828" s="100" t="str">
        <f t="shared" si="49"/>
        <v/>
      </c>
      <c r="L828" s="100" t="str">
        <f t="shared" si="50"/>
        <v/>
      </c>
      <c r="M828" s="100" t="str">
        <f t="shared" si="51"/>
        <v/>
      </c>
    </row>
    <row r="829" spans="1:13">
      <c r="A829" s="116" t="str">
        <f t="shared" si="48"/>
        <v/>
      </c>
      <c r="B829" s="42"/>
      <c r="C829" s="43"/>
      <c r="D829" s="105" t="str">
        <f>IF($C829&gt;0,VLOOKUP($C829,'ALN 070824'!$A:$C,2,FALSE),"")</f>
        <v/>
      </c>
      <c r="E829" s="24"/>
      <c r="F829" s="24"/>
      <c r="G829" s="28"/>
      <c r="H829" s="26"/>
      <c r="I829" s="27"/>
      <c r="K829" s="100" t="str">
        <f t="shared" si="49"/>
        <v/>
      </c>
      <c r="L829" s="100" t="str">
        <f t="shared" si="50"/>
        <v/>
      </c>
      <c r="M829" s="100" t="str">
        <f t="shared" si="51"/>
        <v/>
      </c>
    </row>
    <row r="830" spans="1:13">
      <c r="A830" s="116" t="str">
        <f t="shared" si="48"/>
        <v/>
      </c>
      <c r="B830" s="42"/>
      <c r="C830" s="43"/>
      <c r="D830" s="105" t="str">
        <f>IF($C830&gt;0,VLOOKUP($C830,'ALN 070824'!$A:$C,2,FALSE),"")</f>
        <v/>
      </c>
      <c r="E830" s="24"/>
      <c r="F830" s="24"/>
      <c r="G830" s="28"/>
      <c r="H830" s="26"/>
      <c r="I830" s="27"/>
      <c r="K830" s="100" t="str">
        <f t="shared" si="49"/>
        <v/>
      </c>
      <c r="L830" s="100" t="str">
        <f t="shared" si="50"/>
        <v/>
      </c>
      <c r="M830" s="100" t="str">
        <f t="shared" si="51"/>
        <v/>
      </c>
    </row>
    <row r="831" spans="1:13">
      <c r="A831" s="116" t="str">
        <f t="shared" si="48"/>
        <v/>
      </c>
      <c r="B831" s="42"/>
      <c r="C831" s="43"/>
      <c r="D831" s="105" t="str">
        <f>IF($C831&gt;0,VLOOKUP($C831,'ALN 070824'!$A:$C,2,FALSE),"")</f>
        <v/>
      </c>
      <c r="E831" s="24"/>
      <c r="F831" s="24"/>
      <c r="G831" s="28"/>
      <c r="H831" s="26"/>
      <c r="I831" s="27"/>
      <c r="K831" s="100" t="str">
        <f t="shared" si="49"/>
        <v/>
      </c>
      <c r="L831" s="100" t="str">
        <f t="shared" si="50"/>
        <v/>
      </c>
      <c r="M831" s="100" t="str">
        <f t="shared" si="51"/>
        <v/>
      </c>
    </row>
    <row r="832" spans="1:13">
      <c r="A832" s="116" t="str">
        <f t="shared" si="48"/>
        <v/>
      </c>
      <c r="B832" s="42"/>
      <c r="C832" s="43"/>
      <c r="D832" s="105" t="str">
        <f>IF($C832&gt;0,VLOOKUP($C832,'ALN 070824'!$A:$C,2,FALSE),"")</f>
        <v/>
      </c>
      <c r="E832" s="24"/>
      <c r="F832" s="24"/>
      <c r="G832" s="28"/>
      <c r="H832" s="26"/>
      <c r="I832" s="27"/>
      <c r="K832" s="100" t="str">
        <f t="shared" si="49"/>
        <v/>
      </c>
      <c r="L832" s="100" t="str">
        <f t="shared" si="50"/>
        <v/>
      </c>
      <c r="M832" s="100" t="str">
        <f t="shared" si="51"/>
        <v/>
      </c>
    </row>
    <row r="833" spans="1:13">
      <c r="A833" s="116" t="str">
        <f t="shared" si="48"/>
        <v/>
      </c>
      <c r="B833" s="42"/>
      <c r="C833" s="43"/>
      <c r="D833" s="105" t="str">
        <f>IF($C833&gt;0,VLOOKUP($C833,'ALN 070824'!$A:$C,2,FALSE),"")</f>
        <v/>
      </c>
      <c r="E833" s="24"/>
      <c r="F833" s="24"/>
      <c r="G833" s="28"/>
      <c r="H833" s="26"/>
      <c r="I833" s="27"/>
      <c r="K833" s="100" t="str">
        <f t="shared" si="49"/>
        <v/>
      </c>
      <c r="L833" s="100" t="str">
        <f t="shared" si="50"/>
        <v/>
      </c>
      <c r="M833" s="100" t="str">
        <f t="shared" si="51"/>
        <v/>
      </c>
    </row>
    <row r="834" spans="1:13">
      <c r="A834" s="116" t="str">
        <f t="shared" si="48"/>
        <v/>
      </c>
      <c r="B834" s="42"/>
      <c r="C834" s="43"/>
      <c r="D834" s="105" t="str">
        <f>IF($C834&gt;0,VLOOKUP($C834,'ALN 070824'!$A:$C,2,FALSE),"")</f>
        <v/>
      </c>
      <c r="E834" s="24"/>
      <c r="F834" s="24"/>
      <c r="G834" s="28"/>
      <c r="H834" s="26"/>
      <c r="I834" s="27"/>
      <c r="K834" s="100" t="str">
        <f t="shared" si="49"/>
        <v/>
      </c>
      <c r="L834" s="100" t="str">
        <f t="shared" si="50"/>
        <v/>
      </c>
      <c r="M834" s="100" t="str">
        <f t="shared" si="51"/>
        <v/>
      </c>
    </row>
    <row r="835" spans="1:13">
      <c r="A835" s="116" t="str">
        <f t="shared" si="48"/>
        <v/>
      </c>
      <c r="B835" s="42"/>
      <c r="C835" s="43"/>
      <c r="D835" s="105" t="str">
        <f>IF($C835&gt;0,VLOOKUP($C835,'ALN 070824'!$A:$C,2,FALSE),"")</f>
        <v/>
      </c>
      <c r="E835" s="24"/>
      <c r="F835" s="24"/>
      <c r="G835" s="28"/>
      <c r="H835" s="26"/>
      <c r="I835" s="27"/>
      <c r="K835" s="100" t="str">
        <f t="shared" si="49"/>
        <v/>
      </c>
      <c r="L835" s="100" t="str">
        <f t="shared" si="50"/>
        <v/>
      </c>
      <c r="M835" s="100" t="str">
        <f t="shared" si="51"/>
        <v/>
      </c>
    </row>
    <row r="836" spans="1:13">
      <c r="A836" s="116" t="str">
        <f t="shared" si="48"/>
        <v/>
      </c>
      <c r="B836" s="42"/>
      <c r="C836" s="43"/>
      <c r="D836" s="105" t="str">
        <f>IF($C836&gt;0,VLOOKUP($C836,'ALN 070824'!$A:$C,2,FALSE),"")</f>
        <v/>
      </c>
      <c r="E836" s="24"/>
      <c r="F836" s="24"/>
      <c r="G836" s="28"/>
      <c r="H836" s="26"/>
      <c r="I836" s="27"/>
      <c r="K836" s="100" t="str">
        <f t="shared" si="49"/>
        <v/>
      </c>
      <c r="L836" s="100" t="str">
        <f t="shared" si="50"/>
        <v/>
      </c>
      <c r="M836" s="100" t="str">
        <f t="shared" si="51"/>
        <v/>
      </c>
    </row>
    <row r="837" spans="1:13">
      <c r="A837" s="116" t="str">
        <f t="shared" si="48"/>
        <v/>
      </c>
      <c r="B837" s="42"/>
      <c r="C837" s="43"/>
      <c r="D837" s="105" t="str">
        <f>IF($C837&gt;0,VLOOKUP($C837,'ALN 070824'!$A:$C,2,FALSE),"")</f>
        <v/>
      </c>
      <c r="E837" s="24"/>
      <c r="F837" s="24"/>
      <c r="G837" s="28"/>
      <c r="H837" s="26"/>
      <c r="I837" s="27"/>
      <c r="K837" s="100" t="str">
        <f t="shared" si="49"/>
        <v/>
      </c>
      <c r="L837" s="100" t="str">
        <f t="shared" si="50"/>
        <v/>
      </c>
      <c r="M837" s="100" t="str">
        <f t="shared" si="51"/>
        <v/>
      </c>
    </row>
    <row r="838" spans="1:13">
      <c r="A838" s="116" t="str">
        <f t="shared" si="48"/>
        <v/>
      </c>
      <c r="B838" s="42"/>
      <c r="C838" s="43"/>
      <c r="D838" s="105" t="str">
        <f>IF($C838&gt;0,VLOOKUP($C838,'ALN 070824'!$A:$C,2,FALSE),"")</f>
        <v/>
      </c>
      <c r="E838" s="24"/>
      <c r="F838" s="24"/>
      <c r="G838" s="28"/>
      <c r="H838" s="26"/>
      <c r="I838" s="27"/>
      <c r="K838" s="100" t="str">
        <f t="shared" si="49"/>
        <v/>
      </c>
      <c r="L838" s="100" t="str">
        <f t="shared" si="50"/>
        <v/>
      </c>
      <c r="M838" s="100" t="str">
        <f t="shared" si="51"/>
        <v/>
      </c>
    </row>
    <row r="839" spans="1:13">
      <c r="A839" s="116" t="str">
        <f t="shared" si="48"/>
        <v/>
      </c>
      <c r="B839" s="42"/>
      <c r="C839" s="43"/>
      <c r="D839" s="105" t="str">
        <f>IF($C839&gt;0,VLOOKUP($C839,'ALN 070824'!$A:$C,2,FALSE),"")</f>
        <v/>
      </c>
      <c r="E839" s="24"/>
      <c r="F839" s="24"/>
      <c r="G839" s="28"/>
      <c r="H839" s="26"/>
      <c r="I839" s="27"/>
      <c r="K839" s="100" t="str">
        <f t="shared" si="49"/>
        <v/>
      </c>
      <c r="L839" s="100" t="str">
        <f t="shared" si="50"/>
        <v/>
      </c>
      <c r="M839" s="100" t="str">
        <f t="shared" si="51"/>
        <v/>
      </c>
    </row>
    <row r="840" spans="1:13">
      <c r="A840" s="116" t="str">
        <f t="shared" si="48"/>
        <v/>
      </c>
      <c r="B840" s="42"/>
      <c r="C840" s="43"/>
      <c r="D840" s="105" t="str">
        <f>IF($C840&gt;0,VLOOKUP($C840,'ALN 070824'!$A:$C,2,FALSE),"")</f>
        <v/>
      </c>
      <c r="E840" s="24"/>
      <c r="F840" s="24"/>
      <c r="G840" s="28"/>
      <c r="H840" s="26"/>
      <c r="I840" s="27"/>
      <c r="K840" s="100" t="str">
        <f t="shared" si="49"/>
        <v/>
      </c>
      <c r="L840" s="100" t="str">
        <f t="shared" si="50"/>
        <v/>
      </c>
      <c r="M840" s="100" t="str">
        <f t="shared" si="51"/>
        <v/>
      </c>
    </row>
    <row r="841" spans="1:13">
      <c r="A841" s="116" t="str">
        <f t="shared" ref="A841:A904" si="52">IF($B841=0,"",$B$2)</f>
        <v/>
      </c>
      <c r="B841" s="42"/>
      <c r="C841" s="43"/>
      <c r="D841" s="105" t="str">
        <f>IF($C841&gt;0,VLOOKUP($C841,'ALN 070824'!$A:$C,2,FALSE),"")</f>
        <v/>
      </c>
      <c r="E841" s="24"/>
      <c r="F841" s="24"/>
      <c r="G841" s="28"/>
      <c r="H841" s="26"/>
      <c r="I841" s="27"/>
      <c r="K841" s="100" t="str">
        <f t="shared" ref="K841:K904" si="53">IF(OR($C841="84.425",$C841="84.032"),"Please complete the ALN with alpha character.","")</f>
        <v/>
      </c>
      <c r="L841" s="100" t="str">
        <f t="shared" ref="L841:L904" si="54">CONCATENATE($C841,$G841)</f>
        <v/>
      </c>
      <c r="M841" s="100" t="str">
        <f t="shared" ref="M841:M904" si="55">CONCATENATE($B841,$C841,$G841,$H841,$I841)</f>
        <v/>
      </c>
    </row>
    <row r="842" spans="1:13">
      <c r="A842" s="116" t="str">
        <f t="shared" si="52"/>
        <v/>
      </c>
      <c r="B842" s="42"/>
      <c r="C842" s="43"/>
      <c r="D842" s="105" t="str">
        <f>IF($C842&gt;0,VLOOKUP($C842,'ALN 070824'!$A:$C,2,FALSE),"")</f>
        <v/>
      </c>
      <c r="E842" s="24"/>
      <c r="F842" s="24"/>
      <c r="G842" s="28"/>
      <c r="H842" s="26"/>
      <c r="I842" s="27"/>
      <c r="K842" s="100" t="str">
        <f t="shared" si="53"/>
        <v/>
      </c>
      <c r="L842" s="100" t="str">
        <f t="shared" si="54"/>
        <v/>
      </c>
      <c r="M842" s="100" t="str">
        <f t="shared" si="55"/>
        <v/>
      </c>
    </row>
    <row r="843" spans="1:13">
      <c r="A843" s="116" t="str">
        <f t="shared" si="52"/>
        <v/>
      </c>
      <c r="B843" s="42"/>
      <c r="C843" s="43"/>
      <c r="D843" s="105" t="str">
        <f>IF($C843&gt;0,VLOOKUP($C843,'ALN 070824'!$A:$C,2,FALSE),"")</f>
        <v/>
      </c>
      <c r="E843" s="24"/>
      <c r="F843" s="24"/>
      <c r="G843" s="28"/>
      <c r="H843" s="26"/>
      <c r="I843" s="27"/>
      <c r="K843" s="100" t="str">
        <f t="shared" si="53"/>
        <v/>
      </c>
      <c r="L843" s="100" t="str">
        <f t="shared" si="54"/>
        <v/>
      </c>
      <c r="M843" s="100" t="str">
        <f t="shared" si="55"/>
        <v/>
      </c>
    </row>
    <row r="844" spans="1:13">
      <c r="A844" s="116" t="str">
        <f t="shared" si="52"/>
        <v/>
      </c>
      <c r="B844" s="42"/>
      <c r="C844" s="43"/>
      <c r="D844" s="105" t="str">
        <f>IF($C844&gt;0,VLOOKUP($C844,'ALN 070824'!$A:$C,2,FALSE),"")</f>
        <v/>
      </c>
      <c r="E844" s="24"/>
      <c r="F844" s="24"/>
      <c r="G844" s="28"/>
      <c r="H844" s="26"/>
      <c r="I844" s="27"/>
      <c r="K844" s="100" t="str">
        <f t="shared" si="53"/>
        <v/>
      </c>
      <c r="L844" s="100" t="str">
        <f t="shared" si="54"/>
        <v/>
      </c>
      <c r="M844" s="100" t="str">
        <f t="shared" si="55"/>
        <v/>
      </c>
    </row>
    <row r="845" spans="1:13">
      <c r="A845" s="116" t="str">
        <f t="shared" si="52"/>
        <v/>
      </c>
      <c r="B845" s="42"/>
      <c r="C845" s="43"/>
      <c r="D845" s="105" t="str">
        <f>IF($C845&gt;0,VLOOKUP($C845,'ALN 070824'!$A:$C,2,FALSE),"")</f>
        <v/>
      </c>
      <c r="E845" s="24"/>
      <c r="F845" s="24"/>
      <c r="G845" s="28"/>
      <c r="H845" s="26"/>
      <c r="I845" s="27"/>
      <c r="K845" s="100" t="str">
        <f t="shared" si="53"/>
        <v/>
      </c>
      <c r="L845" s="100" t="str">
        <f t="shared" si="54"/>
        <v/>
      </c>
      <c r="M845" s="100" t="str">
        <f t="shared" si="55"/>
        <v/>
      </c>
    </row>
    <row r="846" spans="1:13">
      <c r="A846" s="116" t="str">
        <f t="shared" si="52"/>
        <v/>
      </c>
      <c r="B846" s="42"/>
      <c r="C846" s="43"/>
      <c r="D846" s="105" t="str">
        <f>IF($C846&gt;0,VLOOKUP($C846,'ALN 070824'!$A:$C,2,FALSE),"")</f>
        <v/>
      </c>
      <c r="E846" s="24"/>
      <c r="F846" s="24"/>
      <c r="G846" s="28"/>
      <c r="H846" s="26"/>
      <c r="I846" s="27"/>
      <c r="K846" s="100" t="str">
        <f t="shared" si="53"/>
        <v/>
      </c>
      <c r="L846" s="100" t="str">
        <f t="shared" si="54"/>
        <v/>
      </c>
      <c r="M846" s="100" t="str">
        <f t="shared" si="55"/>
        <v/>
      </c>
    </row>
    <row r="847" spans="1:13">
      <c r="A847" s="116" t="str">
        <f t="shared" si="52"/>
        <v/>
      </c>
      <c r="B847" s="42"/>
      <c r="C847" s="43"/>
      <c r="D847" s="105" t="str">
        <f>IF($C847&gt;0,VLOOKUP($C847,'ALN 070824'!$A:$C,2,FALSE),"")</f>
        <v/>
      </c>
      <c r="E847" s="24"/>
      <c r="F847" s="24"/>
      <c r="G847" s="28"/>
      <c r="H847" s="26"/>
      <c r="I847" s="27"/>
      <c r="K847" s="100" t="str">
        <f t="shared" si="53"/>
        <v/>
      </c>
      <c r="L847" s="100" t="str">
        <f t="shared" si="54"/>
        <v/>
      </c>
      <c r="M847" s="100" t="str">
        <f t="shared" si="55"/>
        <v/>
      </c>
    </row>
    <row r="848" spans="1:13">
      <c r="A848" s="116" t="str">
        <f t="shared" si="52"/>
        <v/>
      </c>
      <c r="B848" s="42"/>
      <c r="C848" s="43"/>
      <c r="D848" s="105" t="str">
        <f>IF($C848&gt;0,VLOOKUP($C848,'ALN 070824'!$A:$C,2,FALSE),"")</f>
        <v/>
      </c>
      <c r="E848" s="24"/>
      <c r="F848" s="24"/>
      <c r="G848" s="28"/>
      <c r="H848" s="26"/>
      <c r="I848" s="27"/>
      <c r="K848" s="100" t="str">
        <f t="shared" si="53"/>
        <v/>
      </c>
      <c r="L848" s="100" t="str">
        <f t="shared" si="54"/>
        <v/>
      </c>
      <c r="M848" s="100" t="str">
        <f t="shared" si="55"/>
        <v/>
      </c>
    </row>
    <row r="849" spans="1:13">
      <c r="A849" s="116" t="str">
        <f t="shared" si="52"/>
        <v/>
      </c>
      <c r="B849" s="42"/>
      <c r="C849" s="43"/>
      <c r="D849" s="105" t="str">
        <f>IF($C849&gt;0,VLOOKUP($C849,'ALN 070824'!$A:$C,2,FALSE),"")</f>
        <v/>
      </c>
      <c r="E849" s="24"/>
      <c r="F849" s="24"/>
      <c r="G849" s="28"/>
      <c r="H849" s="26"/>
      <c r="I849" s="27"/>
      <c r="K849" s="100" t="str">
        <f t="shared" si="53"/>
        <v/>
      </c>
      <c r="L849" s="100" t="str">
        <f t="shared" si="54"/>
        <v/>
      </c>
      <c r="M849" s="100" t="str">
        <f t="shared" si="55"/>
        <v/>
      </c>
    </row>
    <row r="850" spans="1:13">
      <c r="A850" s="116" t="str">
        <f t="shared" si="52"/>
        <v/>
      </c>
      <c r="B850" s="42"/>
      <c r="C850" s="43"/>
      <c r="D850" s="105" t="str">
        <f>IF($C850&gt;0,VLOOKUP($C850,'ALN 070824'!$A:$C,2,FALSE),"")</f>
        <v/>
      </c>
      <c r="E850" s="24"/>
      <c r="F850" s="24"/>
      <c r="G850" s="28"/>
      <c r="H850" s="26"/>
      <c r="I850" s="27"/>
      <c r="K850" s="100" t="str">
        <f t="shared" si="53"/>
        <v/>
      </c>
      <c r="L850" s="100" t="str">
        <f t="shared" si="54"/>
        <v/>
      </c>
      <c r="M850" s="100" t="str">
        <f t="shared" si="55"/>
        <v/>
      </c>
    </row>
    <row r="851" spans="1:13">
      <c r="A851" s="116" t="str">
        <f t="shared" si="52"/>
        <v/>
      </c>
      <c r="B851" s="42"/>
      <c r="C851" s="43"/>
      <c r="D851" s="105" t="str">
        <f>IF($C851&gt;0,VLOOKUP($C851,'ALN 070824'!$A:$C,2,FALSE),"")</f>
        <v/>
      </c>
      <c r="E851" s="24"/>
      <c r="F851" s="24"/>
      <c r="G851" s="28"/>
      <c r="H851" s="26"/>
      <c r="I851" s="27"/>
      <c r="K851" s="100" t="str">
        <f t="shared" si="53"/>
        <v/>
      </c>
      <c r="L851" s="100" t="str">
        <f t="shared" si="54"/>
        <v/>
      </c>
      <c r="M851" s="100" t="str">
        <f t="shared" si="55"/>
        <v/>
      </c>
    </row>
    <row r="852" spans="1:13">
      <c r="A852" s="116" t="str">
        <f t="shared" si="52"/>
        <v/>
      </c>
      <c r="B852" s="42"/>
      <c r="C852" s="43"/>
      <c r="D852" s="105" t="str">
        <f>IF($C852&gt;0,VLOOKUP($C852,'ALN 070824'!$A:$C,2,FALSE),"")</f>
        <v/>
      </c>
      <c r="E852" s="24"/>
      <c r="F852" s="24"/>
      <c r="G852" s="28"/>
      <c r="H852" s="26"/>
      <c r="I852" s="27"/>
      <c r="K852" s="100" t="str">
        <f t="shared" si="53"/>
        <v/>
      </c>
      <c r="L852" s="100" t="str">
        <f t="shared" si="54"/>
        <v/>
      </c>
      <c r="M852" s="100" t="str">
        <f t="shared" si="55"/>
        <v/>
      </c>
    </row>
    <row r="853" spans="1:13">
      <c r="A853" s="116" t="str">
        <f t="shared" si="52"/>
        <v/>
      </c>
      <c r="B853" s="42"/>
      <c r="C853" s="43"/>
      <c r="D853" s="105" t="str">
        <f>IF($C853&gt;0,VLOOKUP($C853,'ALN 070824'!$A:$C,2,FALSE),"")</f>
        <v/>
      </c>
      <c r="E853" s="24"/>
      <c r="F853" s="24"/>
      <c r="G853" s="28"/>
      <c r="H853" s="26"/>
      <c r="I853" s="27"/>
      <c r="K853" s="100" t="str">
        <f t="shared" si="53"/>
        <v/>
      </c>
      <c r="L853" s="100" t="str">
        <f t="shared" si="54"/>
        <v/>
      </c>
      <c r="M853" s="100" t="str">
        <f t="shared" si="55"/>
        <v/>
      </c>
    </row>
    <row r="854" spans="1:13">
      <c r="A854" s="116" t="str">
        <f t="shared" si="52"/>
        <v/>
      </c>
      <c r="B854" s="42"/>
      <c r="C854" s="43"/>
      <c r="D854" s="105" t="str">
        <f>IF($C854&gt;0,VLOOKUP($C854,'ALN 070824'!$A:$C,2,FALSE),"")</f>
        <v/>
      </c>
      <c r="E854" s="24"/>
      <c r="F854" s="24"/>
      <c r="G854" s="28"/>
      <c r="H854" s="26"/>
      <c r="I854" s="27"/>
      <c r="K854" s="100" t="str">
        <f t="shared" si="53"/>
        <v/>
      </c>
      <c r="L854" s="100" t="str">
        <f t="shared" si="54"/>
        <v/>
      </c>
      <c r="M854" s="100" t="str">
        <f t="shared" si="55"/>
        <v/>
      </c>
    </row>
    <row r="855" spans="1:13">
      <c r="A855" s="116" t="str">
        <f t="shared" si="52"/>
        <v/>
      </c>
      <c r="B855" s="42"/>
      <c r="C855" s="43"/>
      <c r="D855" s="105" t="str">
        <f>IF($C855&gt;0,VLOOKUP($C855,'ALN 070824'!$A:$C,2,FALSE),"")</f>
        <v/>
      </c>
      <c r="E855" s="24"/>
      <c r="F855" s="24"/>
      <c r="G855" s="28"/>
      <c r="H855" s="26"/>
      <c r="I855" s="27"/>
      <c r="K855" s="100" t="str">
        <f t="shared" si="53"/>
        <v/>
      </c>
      <c r="L855" s="100" t="str">
        <f t="shared" si="54"/>
        <v/>
      </c>
      <c r="M855" s="100" t="str">
        <f t="shared" si="55"/>
        <v/>
      </c>
    </row>
    <row r="856" spans="1:13">
      <c r="A856" s="116" t="str">
        <f t="shared" si="52"/>
        <v/>
      </c>
      <c r="B856" s="42"/>
      <c r="C856" s="43"/>
      <c r="D856" s="105" t="str">
        <f>IF($C856&gt;0,VLOOKUP($C856,'ALN 070824'!$A:$C,2,FALSE),"")</f>
        <v/>
      </c>
      <c r="E856" s="24"/>
      <c r="F856" s="24"/>
      <c r="G856" s="28"/>
      <c r="H856" s="26"/>
      <c r="I856" s="27"/>
      <c r="K856" s="100" t="str">
        <f t="shared" si="53"/>
        <v/>
      </c>
      <c r="L856" s="100" t="str">
        <f t="shared" si="54"/>
        <v/>
      </c>
      <c r="M856" s="100" t="str">
        <f t="shared" si="55"/>
        <v/>
      </c>
    </row>
    <row r="857" spans="1:13">
      <c r="A857" s="116" t="str">
        <f t="shared" si="52"/>
        <v/>
      </c>
      <c r="B857" s="42"/>
      <c r="C857" s="43"/>
      <c r="D857" s="105" t="str">
        <f>IF($C857&gt;0,VLOOKUP($C857,'ALN 070824'!$A:$C,2,FALSE),"")</f>
        <v/>
      </c>
      <c r="E857" s="24"/>
      <c r="F857" s="24"/>
      <c r="G857" s="28"/>
      <c r="H857" s="26"/>
      <c r="I857" s="27"/>
      <c r="K857" s="100" t="str">
        <f t="shared" si="53"/>
        <v/>
      </c>
      <c r="L857" s="100" t="str">
        <f t="shared" si="54"/>
        <v/>
      </c>
      <c r="M857" s="100" t="str">
        <f t="shared" si="55"/>
        <v/>
      </c>
    </row>
    <row r="858" spans="1:13">
      <c r="A858" s="116" t="str">
        <f t="shared" si="52"/>
        <v/>
      </c>
      <c r="B858" s="42"/>
      <c r="C858" s="43"/>
      <c r="D858" s="105" t="str">
        <f>IF($C858&gt;0,VLOOKUP($C858,'ALN 070824'!$A:$C,2,FALSE),"")</f>
        <v/>
      </c>
      <c r="E858" s="24"/>
      <c r="F858" s="24"/>
      <c r="G858" s="28"/>
      <c r="H858" s="26"/>
      <c r="I858" s="27"/>
      <c r="K858" s="100" t="str">
        <f t="shared" si="53"/>
        <v/>
      </c>
      <c r="L858" s="100" t="str">
        <f t="shared" si="54"/>
        <v/>
      </c>
      <c r="M858" s="100" t="str">
        <f t="shared" si="55"/>
        <v/>
      </c>
    </row>
    <row r="859" spans="1:13">
      <c r="A859" s="116" t="str">
        <f t="shared" si="52"/>
        <v/>
      </c>
      <c r="B859" s="42"/>
      <c r="C859" s="43"/>
      <c r="D859" s="105" t="str">
        <f>IF($C859&gt;0,VLOOKUP($C859,'ALN 070824'!$A:$C,2,FALSE),"")</f>
        <v/>
      </c>
      <c r="E859" s="24"/>
      <c r="F859" s="24"/>
      <c r="G859" s="28"/>
      <c r="H859" s="26"/>
      <c r="I859" s="27"/>
      <c r="K859" s="100" t="str">
        <f t="shared" si="53"/>
        <v/>
      </c>
      <c r="L859" s="100" t="str">
        <f t="shared" si="54"/>
        <v/>
      </c>
      <c r="M859" s="100" t="str">
        <f t="shared" si="55"/>
        <v/>
      </c>
    </row>
    <row r="860" spans="1:13">
      <c r="A860" s="116" t="str">
        <f t="shared" si="52"/>
        <v/>
      </c>
      <c r="B860" s="42"/>
      <c r="C860" s="43"/>
      <c r="D860" s="105" t="str">
        <f>IF($C860&gt;0,VLOOKUP($C860,'ALN 070824'!$A:$C,2,FALSE),"")</f>
        <v/>
      </c>
      <c r="E860" s="24"/>
      <c r="F860" s="24"/>
      <c r="G860" s="28"/>
      <c r="H860" s="26"/>
      <c r="I860" s="27"/>
      <c r="K860" s="100" t="str">
        <f t="shared" si="53"/>
        <v/>
      </c>
      <c r="L860" s="100" t="str">
        <f t="shared" si="54"/>
        <v/>
      </c>
      <c r="M860" s="100" t="str">
        <f t="shared" si="55"/>
        <v/>
      </c>
    </row>
    <row r="861" spans="1:13">
      <c r="A861" s="116" t="str">
        <f t="shared" si="52"/>
        <v/>
      </c>
      <c r="B861" s="42"/>
      <c r="C861" s="43"/>
      <c r="D861" s="105" t="str">
        <f>IF($C861&gt;0,VLOOKUP($C861,'ALN 070824'!$A:$C,2,FALSE),"")</f>
        <v/>
      </c>
      <c r="E861" s="24"/>
      <c r="F861" s="24"/>
      <c r="G861" s="28"/>
      <c r="H861" s="26"/>
      <c r="I861" s="27"/>
      <c r="K861" s="100" t="str">
        <f t="shared" si="53"/>
        <v/>
      </c>
      <c r="L861" s="100" t="str">
        <f t="shared" si="54"/>
        <v/>
      </c>
      <c r="M861" s="100" t="str">
        <f t="shared" si="55"/>
        <v/>
      </c>
    </row>
    <row r="862" spans="1:13">
      <c r="A862" s="116" t="str">
        <f t="shared" si="52"/>
        <v/>
      </c>
      <c r="B862" s="42"/>
      <c r="C862" s="43"/>
      <c r="D862" s="105" t="str">
        <f>IF($C862&gt;0,VLOOKUP($C862,'ALN 070824'!$A:$C,2,FALSE),"")</f>
        <v/>
      </c>
      <c r="E862" s="24"/>
      <c r="F862" s="24"/>
      <c r="G862" s="28"/>
      <c r="H862" s="26"/>
      <c r="I862" s="27"/>
      <c r="K862" s="100" t="str">
        <f t="shared" si="53"/>
        <v/>
      </c>
      <c r="L862" s="100" t="str">
        <f t="shared" si="54"/>
        <v/>
      </c>
      <c r="M862" s="100" t="str">
        <f t="shared" si="55"/>
        <v/>
      </c>
    </row>
    <row r="863" spans="1:13">
      <c r="A863" s="116" t="str">
        <f t="shared" si="52"/>
        <v/>
      </c>
      <c r="B863" s="42"/>
      <c r="C863" s="43"/>
      <c r="D863" s="105" t="str">
        <f>IF($C863&gt;0,VLOOKUP($C863,'ALN 070824'!$A:$C,2,FALSE),"")</f>
        <v/>
      </c>
      <c r="E863" s="24"/>
      <c r="F863" s="24"/>
      <c r="G863" s="28"/>
      <c r="H863" s="26"/>
      <c r="I863" s="27"/>
      <c r="K863" s="100" t="str">
        <f t="shared" si="53"/>
        <v/>
      </c>
      <c r="L863" s="100" t="str">
        <f t="shared" si="54"/>
        <v/>
      </c>
      <c r="M863" s="100" t="str">
        <f t="shared" si="55"/>
        <v/>
      </c>
    </row>
    <row r="864" spans="1:13">
      <c r="A864" s="116" t="str">
        <f t="shared" si="52"/>
        <v/>
      </c>
      <c r="B864" s="42"/>
      <c r="C864" s="43"/>
      <c r="D864" s="105" t="str">
        <f>IF($C864&gt;0,VLOOKUP($C864,'ALN 070824'!$A:$C,2,FALSE),"")</f>
        <v/>
      </c>
      <c r="E864" s="24"/>
      <c r="F864" s="24"/>
      <c r="G864" s="28"/>
      <c r="H864" s="26"/>
      <c r="I864" s="27"/>
      <c r="K864" s="100" t="str">
        <f t="shared" si="53"/>
        <v/>
      </c>
      <c r="L864" s="100" t="str">
        <f t="shared" si="54"/>
        <v/>
      </c>
      <c r="M864" s="100" t="str">
        <f t="shared" si="55"/>
        <v/>
      </c>
    </row>
    <row r="865" spans="1:13">
      <c r="A865" s="116" t="str">
        <f t="shared" si="52"/>
        <v/>
      </c>
      <c r="B865" s="42"/>
      <c r="C865" s="43"/>
      <c r="D865" s="105" t="str">
        <f>IF($C865&gt;0,VLOOKUP($C865,'ALN 070824'!$A:$C,2,FALSE),"")</f>
        <v/>
      </c>
      <c r="E865" s="24"/>
      <c r="F865" s="24"/>
      <c r="G865" s="28"/>
      <c r="H865" s="26"/>
      <c r="I865" s="27"/>
      <c r="K865" s="100" t="str">
        <f t="shared" si="53"/>
        <v/>
      </c>
      <c r="L865" s="100" t="str">
        <f t="shared" si="54"/>
        <v/>
      </c>
      <c r="M865" s="100" t="str">
        <f t="shared" si="55"/>
        <v/>
      </c>
    </row>
    <row r="866" spans="1:13">
      <c r="A866" s="116" t="str">
        <f t="shared" si="52"/>
        <v/>
      </c>
      <c r="B866" s="42"/>
      <c r="C866" s="43"/>
      <c r="D866" s="105" t="str">
        <f>IF($C866&gt;0,VLOOKUP($C866,'ALN 070824'!$A:$C,2,FALSE),"")</f>
        <v/>
      </c>
      <c r="E866" s="24"/>
      <c r="F866" s="24"/>
      <c r="G866" s="28"/>
      <c r="H866" s="26"/>
      <c r="I866" s="27"/>
      <c r="K866" s="100" t="str">
        <f t="shared" si="53"/>
        <v/>
      </c>
      <c r="L866" s="100" t="str">
        <f t="shared" si="54"/>
        <v/>
      </c>
      <c r="M866" s="100" t="str">
        <f t="shared" si="55"/>
        <v/>
      </c>
    </row>
    <row r="867" spans="1:13">
      <c r="A867" s="116" t="str">
        <f t="shared" si="52"/>
        <v/>
      </c>
      <c r="B867" s="42"/>
      <c r="C867" s="43"/>
      <c r="D867" s="105" t="str">
        <f>IF($C867&gt;0,VLOOKUP($C867,'ALN 070824'!$A:$C,2,FALSE),"")</f>
        <v/>
      </c>
      <c r="E867" s="24"/>
      <c r="F867" s="24"/>
      <c r="G867" s="28"/>
      <c r="H867" s="26"/>
      <c r="I867" s="27"/>
      <c r="K867" s="100" t="str">
        <f t="shared" si="53"/>
        <v/>
      </c>
      <c r="L867" s="100" t="str">
        <f t="shared" si="54"/>
        <v/>
      </c>
      <c r="M867" s="100" t="str">
        <f t="shared" si="55"/>
        <v/>
      </c>
    </row>
    <row r="868" spans="1:13">
      <c r="A868" s="116" t="str">
        <f t="shared" si="52"/>
        <v/>
      </c>
      <c r="B868" s="42"/>
      <c r="C868" s="43"/>
      <c r="D868" s="105" t="str">
        <f>IF($C868&gt;0,VLOOKUP($C868,'ALN 070824'!$A:$C,2,FALSE),"")</f>
        <v/>
      </c>
      <c r="E868" s="24"/>
      <c r="F868" s="24"/>
      <c r="G868" s="28"/>
      <c r="H868" s="26"/>
      <c r="I868" s="27"/>
      <c r="K868" s="100" t="str">
        <f t="shared" si="53"/>
        <v/>
      </c>
      <c r="L868" s="100" t="str">
        <f t="shared" si="54"/>
        <v/>
      </c>
      <c r="M868" s="100" t="str">
        <f t="shared" si="55"/>
        <v/>
      </c>
    </row>
    <row r="869" spans="1:13">
      <c r="A869" s="116" t="str">
        <f t="shared" si="52"/>
        <v/>
      </c>
      <c r="B869" s="42"/>
      <c r="C869" s="43"/>
      <c r="D869" s="105" t="str">
        <f>IF($C869&gt;0,VLOOKUP($C869,'ALN 070824'!$A:$C,2,FALSE),"")</f>
        <v/>
      </c>
      <c r="E869" s="24"/>
      <c r="F869" s="24"/>
      <c r="G869" s="28"/>
      <c r="H869" s="26"/>
      <c r="I869" s="27"/>
      <c r="K869" s="100" t="str">
        <f t="shared" si="53"/>
        <v/>
      </c>
      <c r="L869" s="100" t="str">
        <f t="shared" si="54"/>
        <v/>
      </c>
      <c r="M869" s="100" t="str">
        <f t="shared" si="55"/>
        <v/>
      </c>
    </row>
    <row r="870" spans="1:13">
      <c r="A870" s="116" t="str">
        <f t="shared" si="52"/>
        <v/>
      </c>
      <c r="B870" s="42"/>
      <c r="C870" s="43"/>
      <c r="D870" s="105" t="str">
        <f>IF($C870&gt;0,VLOOKUP($C870,'ALN 070824'!$A:$C,2,FALSE),"")</f>
        <v/>
      </c>
      <c r="E870" s="24"/>
      <c r="F870" s="24"/>
      <c r="G870" s="28"/>
      <c r="H870" s="26"/>
      <c r="I870" s="27"/>
      <c r="K870" s="100" t="str">
        <f t="shared" si="53"/>
        <v/>
      </c>
      <c r="L870" s="100" t="str">
        <f t="shared" si="54"/>
        <v/>
      </c>
      <c r="M870" s="100" t="str">
        <f t="shared" si="55"/>
        <v/>
      </c>
    </row>
    <row r="871" spans="1:13">
      <c r="A871" s="116" t="str">
        <f t="shared" si="52"/>
        <v/>
      </c>
      <c r="B871" s="42"/>
      <c r="C871" s="43"/>
      <c r="D871" s="105" t="str">
        <f>IF($C871&gt;0,VLOOKUP($C871,'ALN 070824'!$A:$C,2,FALSE),"")</f>
        <v/>
      </c>
      <c r="E871" s="24"/>
      <c r="F871" s="24"/>
      <c r="G871" s="28"/>
      <c r="H871" s="26"/>
      <c r="I871" s="27"/>
      <c r="K871" s="100" t="str">
        <f t="shared" si="53"/>
        <v/>
      </c>
      <c r="L871" s="100" t="str">
        <f t="shared" si="54"/>
        <v/>
      </c>
      <c r="M871" s="100" t="str">
        <f t="shared" si="55"/>
        <v/>
      </c>
    </row>
    <row r="872" spans="1:13">
      <c r="A872" s="116" t="str">
        <f t="shared" si="52"/>
        <v/>
      </c>
      <c r="B872" s="42"/>
      <c r="C872" s="43"/>
      <c r="D872" s="105" t="str">
        <f>IF($C872&gt;0,VLOOKUP($C872,'ALN 070824'!$A:$C,2,FALSE),"")</f>
        <v/>
      </c>
      <c r="E872" s="24"/>
      <c r="F872" s="24"/>
      <c r="G872" s="28"/>
      <c r="H872" s="26"/>
      <c r="I872" s="27"/>
      <c r="K872" s="100" t="str">
        <f t="shared" si="53"/>
        <v/>
      </c>
      <c r="L872" s="100" t="str">
        <f t="shared" si="54"/>
        <v/>
      </c>
      <c r="M872" s="100" t="str">
        <f t="shared" si="55"/>
        <v/>
      </c>
    </row>
    <row r="873" spans="1:13">
      <c r="A873" s="116" t="str">
        <f t="shared" si="52"/>
        <v/>
      </c>
      <c r="B873" s="42"/>
      <c r="C873" s="43"/>
      <c r="D873" s="105" t="str">
        <f>IF($C873&gt;0,VLOOKUP($C873,'ALN 070824'!$A:$C,2,FALSE),"")</f>
        <v/>
      </c>
      <c r="E873" s="24"/>
      <c r="F873" s="24"/>
      <c r="G873" s="28"/>
      <c r="H873" s="26"/>
      <c r="I873" s="27"/>
      <c r="K873" s="100" t="str">
        <f t="shared" si="53"/>
        <v/>
      </c>
      <c r="L873" s="100" t="str">
        <f t="shared" si="54"/>
        <v/>
      </c>
      <c r="M873" s="100" t="str">
        <f t="shared" si="55"/>
        <v/>
      </c>
    </row>
    <row r="874" spans="1:13">
      <c r="A874" s="116" t="str">
        <f t="shared" si="52"/>
        <v/>
      </c>
      <c r="B874" s="42"/>
      <c r="C874" s="43"/>
      <c r="D874" s="105" t="str">
        <f>IF($C874&gt;0,VLOOKUP($C874,'ALN 070824'!$A:$C,2,FALSE),"")</f>
        <v/>
      </c>
      <c r="E874" s="24"/>
      <c r="F874" s="24"/>
      <c r="G874" s="28"/>
      <c r="H874" s="26"/>
      <c r="I874" s="27"/>
      <c r="K874" s="100" t="str">
        <f t="shared" si="53"/>
        <v/>
      </c>
      <c r="L874" s="100" t="str">
        <f t="shared" si="54"/>
        <v/>
      </c>
      <c r="M874" s="100" t="str">
        <f t="shared" si="55"/>
        <v/>
      </c>
    </row>
    <row r="875" spans="1:13">
      <c r="A875" s="116" t="str">
        <f t="shared" si="52"/>
        <v/>
      </c>
      <c r="B875" s="42"/>
      <c r="C875" s="43"/>
      <c r="D875" s="105" t="str">
        <f>IF($C875&gt;0,VLOOKUP($C875,'ALN 070824'!$A:$C,2,FALSE),"")</f>
        <v/>
      </c>
      <c r="E875" s="24"/>
      <c r="F875" s="24"/>
      <c r="G875" s="28"/>
      <c r="H875" s="26"/>
      <c r="I875" s="27"/>
      <c r="K875" s="100" t="str">
        <f t="shared" si="53"/>
        <v/>
      </c>
      <c r="L875" s="100" t="str">
        <f t="shared" si="54"/>
        <v/>
      </c>
      <c r="M875" s="100" t="str">
        <f t="shared" si="55"/>
        <v/>
      </c>
    </row>
    <row r="876" spans="1:13">
      <c r="A876" s="116" t="str">
        <f t="shared" si="52"/>
        <v/>
      </c>
      <c r="B876" s="42"/>
      <c r="C876" s="43"/>
      <c r="D876" s="105" t="str">
        <f>IF($C876&gt;0,VLOOKUP($C876,'ALN 070824'!$A:$C,2,FALSE),"")</f>
        <v/>
      </c>
      <c r="E876" s="24"/>
      <c r="F876" s="24"/>
      <c r="G876" s="28"/>
      <c r="H876" s="26"/>
      <c r="I876" s="27"/>
      <c r="K876" s="100" t="str">
        <f t="shared" si="53"/>
        <v/>
      </c>
      <c r="L876" s="100" t="str">
        <f t="shared" si="54"/>
        <v/>
      </c>
      <c r="M876" s="100" t="str">
        <f t="shared" si="55"/>
        <v/>
      </c>
    </row>
    <row r="877" spans="1:13">
      <c r="A877" s="116" t="str">
        <f t="shared" si="52"/>
        <v/>
      </c>
      <c r="B877" s="42"/>
      <c r="C877" s="43"/>
      <c r="D877" s="105" t="str">
        <f>IF($C877&gt;0,VLOOKUP($C877,'ALN 070824'!$A:$C,2,FALSE),"")</f>
        <v/>
      </c>
      <c r="E877" s="24"/>
      <c r="F877" s="24"/>
      <c r="G877" s="28"/>
      <c r="H877" s="26"/>
      <c r="I877" s="27"/>
      <c r="K877" s="100" t="str">
        <f t="shared" si="53"/>
        <v/>
      </c>
      <c r="L877" s="100" t="str">
        <f t="shared" si="54"/>
        <v/>
      </c>
      <c r="M877" s="100" t="str">
        <f t="shared" si="55"/>
        <v/>
      </c>
    </row>
    <row r="878" spans="1:13">
      <c r="A878" s="116" t="str">
        <f t="shared" si="52"/>
        <v/>
      </c>
      <c r="B878" s="42"/>
      <c r="C878" s="43"/>
      <c r="D878" s="105" t="str">
        <f>IF($C878&gt;0,VLOOKUP($C878,'ALN 070824'!$A:$C,2,FALSE),"")</f>
        <v/>
      </c>
      <c r="E878" s="24"/>
      <c r="F878" s="24"/>
      <c r="G878" s="28"/>
      <c r="H878" s="26"/>
      <c r="I878" s="27"/>
      <c r="K878" s="100" t="str">
        <f t="shared" si="53"/>
        <v/>
      </c>
      <c r="L878" s="100" t="str">
        <f t="shared" si="54"/>
        <v/>
      </c>
      <c r="M878" s="100" t="str">
        <f t="shared" si="55"/>
        <v/>
      </c>
    </row>
    <row r="879" spans="1:13">
      <c r="A879" s="116" t="str">
        <f t="shared" si="52"/>
        <v/>
      </c>
      <c r="B879" s="42"/>
      <c r="C879" s="43"/>
      <c r="D879" s="105" t="str">
        <f>IF($C879&gt;0,VLOOKUP($C879,'ALN 070824'!$A:$C,2,FALSE),"")</f>
        <v/>
      </c>
      <c r="E879" s="24"/>
      <c r="F879" s="24"/>
      <c r="G879" s="28"/>
      <c r="H879" s="26"/>
      <c r="I879" s="27"/>
      <c r="K879" s="100" t="str">
        <f t="shared" si="53"/>
        <v/>
      </c>
      <c r="L879" s="100" t="str">
        <f t="shared" si="54"/>
        <v/>
      </c>
      <c r="M879" s="100" t="str">
        <f t="shared" si="55"/>
        <v/>
      </c>
    </row>
    <row r="880" spans="1:13">
      <c r="A880" s="116" t="str">
        <f t="shared" si="52"/>
        <v/>
      </c>
      <c r="B880" s="42"/>
      <c r="C880" s="43"/>
      <c r="D880" s="105" t="str">
        <f>IF($C880&gt;0,VLOOKUP($C880,'ALN 070824'!$A:$C,2,FALSE),"")</f>
        <v/>
      </c>
      <c r="E880" s="24"/>
      <c r="F880" s="24"/>
      <c r="G880" s="28"/>
      <c r="H880" s="26"/>
      <c r="I880" s="27"/>
      <c r="K880" s="100" t="str">
        <f t="shared" si="53"/>
        <v/>
      </c>
      <c r="L880" s="100" t="str">
        <f t="shared" si="54"/>
        <v/>
      </c>
      <c r="M880" s="100" t="str">
        <f t="shared" si="55"/>
        <v/>
      </c>
    </row>
    <row r="881" spans="1:13">
      <c r="A881" s="116" t="str">
        <f t="shared" si="52"/>
        <v/>
      </c>
      <c r="B881" s="42"/>
      <c r="C881" s="43"/>
      <c r="D881" s="105" t="str">
        <f>IF($C881&gt;0,VLOOKUP($C881,'ALN 070824'!$A:$C,2,FALSE),"")</f>
        <v/>
      </c>
      <c r="E881" s="24"/>
      <c r="F881" s="24"/>
      <c r="G881" s="28"/>
      <c r="H881" s="26"/>
      <c r="I881" s="27"/>
      <c r="K881" s="100" t="str">
        <f t="shared" si="53"/>
        <v/>
      </c>
      <c r="L881" s="100" t="str">
        <f t="shared" si="54"/>
        <v/>
      </c>
      <c r="M881" s="100" t="str">
        <f t="shared" si="55"/>
        <v/>
      </c>
    </row>
    <row r="882" spans="1:13">
      <c r="A882" s="116" t="str">
        <f t="shared" si="52"/>
        <v/>
      </c>
      <c r="B882" s="42"/>
      <c r="C882" s="43"/>
      <c r="D882" s="105" t="str">
        <f>IF($C882&gt;0,VLOOKUP($C882,'ALN 070824'!$A:$C,2,FALSE),"")</f>
        <v/>
      </c>
      <c r="E882" s="24"/>
      <c r="F882" s="24"/>
      <c r="G882" s="28"/>
      <c r="H882" s="26"/>
      <c r="I882" s="27"/>
      <c r="K882" s="100" t="str">
        <f t="shared" si="53"/>
        <v/>
      </c>
      <c r="L882" s="100" t="str">
        <f t="shared" si="54"/>
        <v/>
      </c>
      <c r="M882" s="100" t="str">
        <f t="shared" si="55"/>
        <v/>
      </c>
    </row>
    <row r="883" spans="1:13">
      <c r="A883" s="116" t="str">
        <f t="shared" si="52"/>
        <v/>
      </c>
      <c r="B883" s="42"/>
      <c r="C883" s="43"/>
      <c r="D883" s="105" t="str">
        <f>IF($C883&gt;0,VLOOKUP($C883,'ALN 070824'!$A:$C,2,FALSE),"")</f>
        <v/>
      </c>
      <c r="E883" s="24"/>
      <c r="F883" s="24"/>
      <c r="G883" s="28"/>
      <c r="H883" s="26"/>
      <c r="I883" s="27"/>
      <c r="K883" s="100" t="str">
        <f t="shared" si="53"/>
        <v/>
      </c>
      <c r="L883" s="100" t="str">
        <f t="shared" si="54"/>
        <v/>
      </c>
      <c r="M883" s="100" t="str">
        <f t="shared" si="55"/>
        <v/>
      </c>
    </row>
    <row r="884" spans="1:13">
      <c r="A884" s="116" t="str">
        <f t="shared" si="52"/>
        <v/>
      </c>
      <c r="B884" s="42"/>
      <c r="C884" s="43"/>
      <c r="D884" s="105" t="str">
        <f>IF($C884&gt;0,VLOOKUP($C884,'ALN 070824'!$A:$C,2,FALSE),"")</f>
        <v/>
      </c>
      <c r="E884" s="24"/>
      <c r="F884" s="24"/>
      <c r="G884" s="28"/>
      <c r="H884" s="26"/>
      <c r="I884" s="27"/>
      <c r="K884" s="100" t="str">
        <f t="shared" si="53"/>
        <v/>
      </c>
      <c r="L884" s="100" t="str">
        <f t="shared" si="54"/>
        <v/>
      </c>
      <c r="M884" s="100" t="str">
        <f t="shared" si="55"/>
        <v/>
      </c>
    </row>
    <row r="885" spans="1:13">
      <c r="A885" s="116" t="str">
        <f t="shared" si="52"/>
        <v/>
      </c>
      <c r="B885" s="42"/>
      <c r="C885" s="43"/>
      <c r="D885" s="105" t="str">
        <f>IF($C885&gt;0,VLOOKUP($C885,'ALN 070824'!$A:$C,2,FALSE),"")</f>
        <v/>
      </c>
      <c r="E885" s="24"/>
      <c r="F885" s="24"/>
      <c r="G885" s="28"/>
      <c r="H885" s="26"/>
      <c r="I885" s="27"/>
      <c r="K885" s="100" t="str">
        <f t="shared" si="53"/>
        <v/>
      </c>
      <c r="L885" s="100" t="str">
        <f t="shared" si="54"/>
        <v/>
      </c>
      <c r="M885" s="100" t="str">
        <f t="shared" si="55"/>
        <v/>
      </c>
    </row>
    <row r="886" spans="1:13">
      <c r="A886" s="116" t="str">
        <f t="shared" si="52"/>
        <v/>
      </c>
      <c r="B886" s="42"/>
      <c r="C886" s="43"/>
      <c r="D886" s="105" t="str">
        <f>IF($C886&gt;0,VLOOKUP($C886,'ALN 070824'!$A:$C,2,FALSE),"")</f>
        <v/>
      </c>
      <c r="E886" s="24"/>
      <c r="F886" s="24"/>
      <c r="G886" s="28"/>
      <c r="H886" s="26"/>
      <c r="I886" s="27"/>
      <c r="K886" s="100" t="str">
        <f t="shared" si="53"/>
        <v/>
      </c>
      <c r="L886" s="100" t="str">
        <f t="shared" si="54"/>
        <v/>
      </c>
      <c r="M886" s="100" t="str">
        <f t="shared" si="55"/>
        <v/>
      </c>
    </row>
    <row r="887" spans="1:13">
      <c r="A887" s="116" t="str">
        <f t="shared" si="52"/>
        <v/>
      </c>
      <c r="B887" s="42"/>
      <c r="C887" s="43"/>
      <c r="D887" s="105" t="str">
        <f>IF($C887&gt;0,VLOOKUP($C887,'ALN 070824'!$A:$C,2,FALSE),"")</f>
        <v/>
      </c>
      <c r="E887" s="24"/>
      <c r="F887" s="24"/>
      <c r="G887" s="28"/>
      <c r="H887" s="26"/>
      <c r="I887" s="27"/>
      <c r="K887" s="100" t="str">
        <f t="shared" si="53"/>
        <v/>
      </c>
      <c r="L887" s="100" t="str">
        <f t="shared" si="54"/>
        <v/>
      </c>
      <c r="M887" s="100" t="str">
        <f t="shared" si="55"/>
        <v/>
      </c>
    </row>
    <row r="888" spans="1:13">
      <c r="A888" s="116" t="str">
        <f t="shared" si="52"/>
        <v/>
      </c>
      <c r="B888" s="42"/>
      <c r="C888" s="43"/>
      <c r="D888" s="105" t="str">
        <f>IF($C888&gt;0,VLOOKUP($C888,'ALN 070824'!$A:$C,2,FALSE),"")</f>
        <v/>
      </c>
      <c r="E888" s="24"/>
      <c r="F888" s="24"/>
      <c r="G888" s="28"/>
      <c r="H888" s="26"/>
      <c r="I888" s="27"/>
      <c r="K888" s="100" t="str">
        <f t="shared" si="53"/>
        <v/>
      </c>
      <c r="L888" s="100" t="str">
        <f t="shared" si="54"/>
        <v/>
      </c>
      <c r="M888" s="100" t="str">
        <f t="shared" si="55"/>
        <v/>
      </c>
    </row>
    <row r="889" spans="1:13">
      <c r="A889" s="116" t="str">
        <f t="shared" si="52"/>
        <v/>
      </c>
      <c r="B889" s="42"/>
      <c r="C889" s="43"/>
      <c r="D889" s="105" t="str">
        <f>IF($C889&gt;0,VLOOKUP($C889,'ALN 070824'!$A:$C,2,FALSE),"")</f>
        <v/>
      </c>
      <c r="E889" s="24"/>
      <c r="F889" s="24"/>
      <c r="G889" s="28"/>
      <c r="H889" s="26"/>
      <c r="I889" s="27"/>
      <c r="K889" s="100" t="str">
        <f t="shared" si="53"/>
        <v/>
      </c>
      <c r="L889" s="100" t="str">
        <f t="shared" si="54"/>
        <v/>
      </c>
      <c r="M889" s="100" t="str">
        <f t="shared" si="55"/>
        <v/>
      </c>
    </row>
    <row r="890" spans="1:13">
      <c r="A890" s="116" t="str">
        <f t="shared" si="52"/>
        <v/>
      </c>
      <c r="B890" s="42"/>
      <c r="C890" s="43"/>
      <c r="D890" s="105" t="str">
        <f>IF($C890&gt;0,VLOOKUP($C890,'ALN 070824'!$A:$C,2,FALSE),"")</f>
        <v/>
      </c>
      <c r="E890" s="24"/>
      <c r="F890" s="24"/>
      <c r="G890" s="28"/>
      <c r="H890" s="26"/>
      <c r="I890" s="27"/>
      <c r="K890" s="100" t="str">
        <f t="shared" si="53"/>
        <v/>
      </c>
      <c r="L890" s="100" t="str">
        <f t="shared" si="54"/>
        <v/>
      </c>
      <c r="M890" s="100" t="str">
        <f t="shared" si="55"/>
        <v/>
      </c>
    </row>
    <row r="891" spans="1:13">
      <c r="A891" s="116" t="str">
        <f t="shared" si="52"/>
        <v/>
      </c>
      <c r="B891" s="42"/>
      <c r="C891" s="43"/>
      <c r="D891" s="105" t="str">
        <f>IF($C891&gt;0,VLOOKUP($C891,'ALN 070824'!$A:$C,2,FALSE),"")</f>
        <v/>
      </c>
      <c r="E891" s="24"/>
      <c r="F891" s="24"/>
      <c r="G891" s="28"/>
      <c r="H891" s="26"/>
      <c r="I891" s="27"/>
      <c r="K891" s="100" t="str">
        <f t="shared" si="53"/>
        <v/>
      </c>
      <c r="L891" s="100" t="str">
        <f t="shared" si="54"/>
        <v/>
      </c>
      <c r="M891" s="100" t="str">
        <f t="shared" si="55"/>
        <v/>
      </c>
    </row>
    <row r="892" spans="1:13">
      <c r="A892" s="116" t="str">
        <f t="shared" si="52"/>
        <v/>
      </c>
      <c r="B892" s="42"/>
      <c r="C892" s="43"/>
      <c r="D892" s="105" t="str">
        <f>IF($C892&gt;0,VLOOKUP($C892,'ALN 070824'!$A:$C,2,FALSE),"")</f>
        <v/>
      </c>
      <c r="E892" s="24"/>
      <c r="F892" s="24"/>
      <c r="G892" s="28"/>
      <c r="H892" s="26"/>
      <c r="I892" s="27"/>
      <c r="K892" s="100" t="str">
        <f t="shared" si="53"/>
        <v/>
      </c>
      <c r="L892" s="100" t="str">
        <f t="shared" si="54"/>
        <v/>
      </c>
      <c r="M892" s="100" t="str">
        <f t="shared" si="55"/>
        <v/>
      </c>
    </row>
    <row r="893" spans="1:13">
      <c r="A893" s="116" t="str">
        <f t="shared" si="52"/>
        <v/>
      </c>
      <c r="B893" s="42"/>
      <c r="C893" s="43"/>
      <c r="D893" s="105" t="str">
        <f>IF($C893&gt;0,VLOOKUP($C893,'ALN 070824'!$A:$C,2,FALSE),"")</f>
        <v/>
      </c>
      <c r="E893" s="24"/>
      <c r="F893" s="24"/>
      <c r="G893" s="28"/>
      <c r="H893" s="26"/>
      <c r="I893" s="27"/>
      <c r="K893" s="100" t="str">
        <f t="shared" si="53"/>
        <v/>
      </c>
      <c r="L893" s="100" t="str">
        <f t="shared" si="54"/>
        <v/>
      </c>
      <c r="M893" s="100" t="str">
        <f t="shared" si="55"/>
        <v/>
      </c>
    </row>
    <row r="894" spans="1:13">
      <c r="A894" s="116" t="str">
        <f t="shared" si="52"/>
        <v/>
      </c>
      <c r="B894" s="42"/>
      <c r="C894" s="43"/>
      <c r="D894" s="105" t="str">
        <f>IF($C894&gt;0,VLOOKUP($C894,'ALN 070824'!$A:$C,2,FALSE),"")</f>
        <v/>
      </c>
      <c r="E894" s="24"/>
      <c r="F894" s="24"/>
      <c r="G894" s="28"/>
      <c r="H894" s="26"/>
      <c r="I894" s="27"/>
      <c r="K894" s="100" t="str">
        <f t="shared" si="53"/>
        <v/>
      </c>
      <c r="L894" s="100" t="str">
        <f t="shared" si="54"/>
        <v/>
      </c>
      <c r="M894" s="100" t="str">
        <f t="shared" si="55"/>
        <v/>
      </c>
    </row>
    <row r="895" spans="1:13">
      <c r="A895" s="116" t="str">
        <f t="shared" si="52"/>
        <v/>
      </c>
      <c r="B895" s="42"/>
      <c r="C895" s="43"/>
      <c r="D895" s="105" t="str">
        <f>IF($C895&gt;0,VLOOKUP($C895,'ALN 070824'!$A:$C,2,FALSE),"")</f>
        <v/>
      </c>
      <c r="E895" s="24"/>
      <c r="F895" s="24"/>
      <c r="G895" s="28"/>
      <c r="H895" s="26"/>
      <c r="I895" s="27"/>
      <c r="K895" s="100" t="str">
        <f t="shared" si="53"/>
        <v/>
      </c>
      <c r="L895" s="100" t="str">
        <f t="shared" si="54"/>
        <v/>
      </c>
      <c r="M895" s="100" t="str">
        <f t="shared" si="55"/>
        <v/>
      </c>
    </row>
    <row r="896" spans="1:13">
      <c r="A896" s="116" t="str">
        <f t="shared" si="52"/>
        <v/>
      </c>
      <c r="B896" s="42"/>
      <c r="C896" s="43"/>
      <c r="D896" s="105" t="str">
        <f>IF($C896&gt;0,VLOOKUP($C896,'ALN 070824'!$A:$C,2,FALSE),"")</f>
        <v/>
      </c>
      <c r="E896" s="24"/>
      <c r="F896" s="24"/>
      <c r="G896" s="28"/>
      <c r="H896" s="26"/>
      <c r="I896" s="27"/>
      <c r="K896" s="100" t="str">
        <f t="shared" si="53"/>
        <v/>
      </c>
      <c r="L896" s="100" t="str">
        <f t="shared" si="54"/>
        <v/>
      </c>
      <c r="M896" s="100" t="str">
        <f t="shared" si="55"/>
        <v/>
      </c>
    </row>
    <row r="897" spans="1:13">
      <c r="A897" s="116" t="str">
        <f t="shared" si="52"/>
        <v/>
      </c>
      <c r="B897" s="42"/>
      <c r="C897" s="43"/>
      <c r="D897" s="105" t="str">
        <f>IF($C897&gt;0,VLOOKUP($C897,'ALN 070824'!$A:$C,2,FALSE),"")</f>
        <v/>
      </c>
      <c r="E897" s="24"/>
      <c r="F897" s="24"/>
      <c r="G897" s="28"/>
      <c r="H897" s="26"/>
      <c r="I897" s="27"/>
      <c r="K897" s="100" t="str">
        <f t="shared" si="53"/>
        <v/>
      </c>
      <c r="L897" s="100" t="str">
        <f t="shared" si="54"/>
        <v/>
      </c>
      <c r="M897" s="100" t="str">
        <f t="shared" si="55"/>
        <v/>
      </c>
    </row>
    <row r="898" spans="1:13">
      <c r="A898" s="116" t="str">
        <f t="shared" si="52"/>
        <v/>
      </c>
      <c r="B898" s="42"/>
      <c r="C898" s="43"/>
      <c r="D898" s="105" t="str">
        <f>IF($C898&gt;0,VLOOKUP($C898,'ALN 070824'!$A:$C,2,FALSE),"")</f>
        <v/>
      </c>
      <c r="E898" s="24"/>
      <c r="F898" s="24"/>
      <c r="G898" s="28"/>
      <c r="H898" s="26"/>
      <c r="I898" s="27"/>
      <c r="K898" s="100" t="str">
        <f t="shared" si="53"/>
        <v/>
      </c>
      <c r="L898" s="100" t="str">
        <f t="shared" si="54"/>
        <v/>
      </c>
      <c r="M898" s="100" t="str">
        <f t="shared" si="55"/>
        <v/>
      </c>
    </row>
    <row r="899" spans="1:13">
      <c r="A899" s="116" t="str">
        <f t="shared" si="52"/>
        <v/>
      </c>
      <c r="B899" s="42"/>
      <c r="C899" s="43"/>
      <c r="D899" s="105" t="str">
        <f>IF($C899&gt;0,VLOOKUP($C899,'ALN 070824'!$A:$C,2,FALSE),"")</f>
        <v/>
      </c>
      <c r="E899" s="24"/>
      <c r="F899" s="24"/>
      <c r="G899" s="28"/>
      <c r="H899" s="26"/>
      <c r="I899" s="27"/>
      <c r="K899" s="100" t="str">
        <f t="shared" si="53"/>
        <v/>
      </c>
      <c r="L899" s="100" t="str">
        <f t="shared" si="54"/>
        <v/>
      </c>
      <c r="M899" s="100" t="str">
        <f t="shared" si="55"/>
        <v/>
      </c>
    </row>
    <row r="900" spans="1:13">
      <c r="A900" s="116" t="str">
        <f t="shared" si="52"/>
        <v/>
      </c>
      <c r="B900" s="42"/>
      <c r="C900" s="43"/>
      <c r="D900" s="105" t="str">
        <f>IF($C900&gt;0,VLOOKUP($C900,'ALN 070824'!$A:$C,2,FALSE),"")</f>
        <v/>
      </c>
      <c r="E900" s="24"/>
      <c r="F900" s="24"/>
      <c r="G900" s="28"/>
      <c r="H900" s="26"/>
      <c r="I900" s="27"/>
      <c r="K900" s="100" t="str">
        <f t="shared" si="53"/>
        <v/>
      </c>
      <c r="L900" s="100" t="str">
        <f t="shared" si="54"/>
        <v/>
      </c>
      <c r="M900" s="100" t="str">
        <f t="shared" si="55"/>
        <v/>
      </c>
    </row>
    <row r="901" spans="1:13">
      <c r="A901" s="116" t="str">
        <f t="shared" si="52"/>
        <v/>
      </c>
      <c r="B901" s="42"/>
      <c r="C901" s="43"/>
      <c r="D901" s="105" t="str">
        <f>IF($C901&gt;0,VLOOKUP($C901,'ALN 070824'!$A:$C,2,FALSE),"")</f>
        <v/>
      </c>
      <c r="E901" s="24"/>
      <c r="F901" s="24"/>
      <c r="G901" s="28"/>
      <c r="H901" s="26"/>
      <c r="I901" s="27"/>
      <c r="K901" s="100" t="str">
        <f t="shared" si="53"/>
        <v/>
      </c>
      <c r="L901" s="100" t="str">
        <f t="shared" si="54"/>
        <v/>
      </c>
      <c r="M901" s="100" t="str">
        <f t="shared" si="55"/>
        <v/>
      </c>
    </row>
    <row r="902" spans="1:13">
      <c r="A902" s="116" t="str">
        <f t="shared" si="52"/>
        <v/>
      </c>
      <c r="B902" s="42"/>
      <c r="C902" s="43"/>
      <c r="D902" s="105" t="str">
        <f>IF($C902&gt;0,VLOOKUP($C902,'ALN 070824'!$A:$C,2,FALSE),"")</f>
        <v/>
      </c>
      <c r="E902" s="24"/>
      <c r="F902" s="24"/>
      <c r="G902" s="28"/>
      <c r="H902" s="26"/>
      <c r="I902" s="27"/>
      <c r="K902" s="100" t="str">
        <f t="shared" si="53"/>
        <v/>
      </c>
      <c r="L902" s="100" t="str">
        <f t="shared" si="54"/>
        <v/>
      </c>
      <c r="M902" s="100" t="str">
        <f t="shared" si="55"/>
        <v/>
      </c>
    </row>
    <row r="903" spans="1:13">
      <c r="A903" s="116" t="str">
        <f t="shared" si="52"/>
        <v/>
      </c>
      <c r="B903" s="42"/>
      <c r="C903" s="43"/>
      <c r="D903" s="105" t="str">
        <f>IF($C903&gt;0,VLOOKUP($C903,'ALN 070824'!$A:$C,2,FALSE),"")</f>
        <v/>
      </c>
      <c r="E903" s="24"/>
      <c r="F903" s="24"/>
      <c r="G903" s="28"/>
      <c r="H903" s="26"/>
      <c r="I903" s="27"/>
      <c r="K903" s="100" t="str">
        <f t="shared" si="53"/>
        <v/>
      </c>
      <c r="L903" s="100" t="str">
        <f t="shared" si="54"/>
        <v/>
      </c>
      <c r="M903" s="100" t="str">
        <f t="shared" si="55"/>
        <v/>
      </c>
    </row>
    <row r="904" spans="1:13">
      <c r="A904" s="116" t="str">
        <f t="shared" si="52"/>
        <v/>
      </c>
      <c r="B904" s="42"/>
      <c r="C904" s="43"/>
      <c r="D904" s="105" t="str">
        <f>IF($C904&gt;0,VLOOKUP($C904,'ALN 070824'!$A:$C,2,FALSE),"")</f>
        <v/>
      </c>
      <c r="E904" s="24"/>
      <c r="F904" s="24"/>
      <c r="G904" s="28"/>
      <c r="H904" s="26"/>
      <c r="I904" s="27"/>
      <c r="K904" s="100" t="str">
        <f t="shared" si="53"/>
        <v/>
      </c>
      <c r="L904" s="100" t="str">
        <f t="shared" si="54"/>
        <v/>
      </c>
      <c r="M904" s="100" t="str">
        <f t="shared" si="55"/>
        <v/>
      </c>
    </row>
    <row r="905" spans="1:13">
      <c r="A905" s="116" t="str">
        <f t="shared" ref="A905:A968" si="56">IF($B905=0,"",$B$2)</f>
        <v/>
      </c>
      <c r="B905" s="42"/>
      <c r="C905" s="43"/>
      <c r="D905" s="105" t="str">
        <f>IF($C905&gt;0,VLOOKUP($C905,'ALN 070824'!$A:$C,2,FALSE),"")</f>
        <v/>
      </c>
      <c r="E905" s="24"/>
      <c r="F905" s="24"/>
      <c r="G905" s="28"/>
      <c r="H905" s="26"/>
      <c r="I905" s="27"/>
      <c r="K905" s="100" t="str">
        <f t="shared" ref="K905:K968" si="57">IF(OR($C905="84.425",$C905="84.032"),"Please complete the ALN with alpha character.","")</f>
        <v/>
      </c>
      <c r="L905" s="100" t="str">
        <f t="shared" ref="L905:L968" si="58">CONCATENATE($C905,$G905)</f>
        <v/>
      </c>
      <c r="M905" s="100" t="str">
        <f t="shared" ref="M905:M968" si="59">CONCATENATE($B905,$C905,$G905,$H905,$I905)</f>
        <v/>
      </c>
    </row>
    <row r="906" spans="1:13">
      <c r="A906" s="116" t="str">
        <f t="shared" si="56"/>
        <v/>
      </c>
      <c r="B906" s="42"/>
      <c r="C906" s="43"/>
      <c r="D906" s="105" t="str">
        <f>IF($C906&gt;0,VLOOKUP($C906,'ALN 070824'!$A:$C,2,FALSE),"")</f>
        <v/>
      </c>
      <c r="E906" s="24"/>
      <c r="F906" s="24"/>
      <c r="G906" s="28"/>
      <c r="H906" s="26"/>
      <c r="I906" s="27"/>
      <c r="K906" s="100" t="str">
        <f t="shared" si="57"/>
        <v/>
      </c>
      <c r="L906" s="100" t="str">
        <f t="shared" si="58"/>
        <v/>
      </c>
      <c r="M906" s="100" t="str">
        <f t="shared" si="59"/>
        <v/>
      </c>
    </row>
    <row r="907" spans="1:13">
      <c r="A907" s="116" t="str">
        <f t="shared" si="56"/>
        <v/>
      </c>
      <c r="B907" s="42"/>
      <c r="C907" s="43"/>
      <c r="D907" s="105" t="str">
        <f>IF($C907&gt;0,VLOOKUP($C907,'ALN 070824'!$A:$C,2,FALSE),"")</f>
        <v/>
      </c>
      <c r="E907" s="24"/>
      <c r="F907" s="24"/>
      <c r="G907" s="28"/>
      <c r="H907" s="26"/>
      <c r="I907" s="27"/>
      <c r="K907" s="100" t="str">
        <f t="shared" si="57"/>
        <v/>
      </c>
      <c r="L907" s="100" t="str">
        <f t="shared" si="58"/>
        <v/>
      </c>
      <c r="M907" s="100" t="str">
        <f t="shared" si="59"/>
        <v/>
      </c>
    </row>
    <row r="908" spans="1:13">
      <c r="A908" s="116" t="str">
        <f t="shared" si="56"/>
        <v/>
      </c>
      <c r="B908" s="42"/>
      <c r="C908" s="43"/>
      <c r="D908" s="105" t="str">
        <f>IF($C908&gt;0,VLOOKUP($C908,'ALN 070824'!$A:$C,2,FALSE),"")</f>
        <v/>
      </c>
      <c r="E908" s="24"/>
      <c r="F908" s="24"/>
      <c r="G908" s="28"/>
      <c r="H908" s="26"/>
      <c r="I908" s="27"/>
      <c r="K908" s="100" t="str">
        <f t="shared" si="57"/>
        <v/>
      </c>
      <c r="L908" s="100" t="str">
        <f t="shared" si="58"/>
        <v/>
      </c>
      <c r="M908" s="100" t="str">
        <f t="shared" si="59"/>
        <v/>
      </c>
    </row>
    <row r="909" spans="1:13">
      <c r="A909" s="116" t="str">
        <f t="shared" si="56"/>
        <v/>
      </c>
      <c r="B909" s="42"/>
      <c r="C909" s="43"/>
      <c r="D909" s="105" t="str">
        <f>IF($C909&gt;0,VLOOKUP($C909,'ALN 070824'!$A:$C,2,FALSE),"")</f>
        <v/>
      </c>
      <c r="E909" s="24"/>
      <c r="F909" s="24"/>
      <c r="G909" s="28"/>
      <c r="H909" s="26"/>
      <c r="I909" s="27"/>
      <c r="K909" s="100" t="str">
        <f t="shared" si="57"/>
        <v/>
      </c>
      <c r="L909" s="100" t="str">
        <f t="shared" si="58"/>
        <v/>
      </c>
      <c r="M909" s="100" t="str">
        <f t="shared" si="59"/>
        <v/>
      </c>
    </row>
    <row r="910" spans="1:13">
      <c r="A910" s="116" t="str">
        <f t="shared" si="56"/>
        <v/>
      </c>
      <c r="B910" s="42"/>
      <c r="C910" s="43"/>
      <c r="D910" s="105" t="str">
        <f>IF($C910&gt;0,VLOOKUP($C910,'ALN 070824'!$A:$C,2,FALSE),"")</f>
        <v/>
      </c>
      <c r="E910" s="24"/>
      <c r="F910" s="24"/>
      <c r="G910" s="28"/>
      <c r="H910" s="26"/>
      <c r="I910" s="27"/>
      <c r="K910" s="100" t="str">
        <f t="shared" si="57"/>
        <v/>
      </c>
      <c r="L910" s="100" t="str">
        <f t="shared" si="58"/>
        <v/>
      </c>
      <c r="M910" s="100" t="str">
        <f t="shared" si="59"/>
        <v/>
      </c>
    </row>
    <row r="911" spans="1:13">
      <c r="A911" s="116" t="str">
        <f t="shared" si="56"/>
        <v/>
      </c>
      <c r="B911" s="42"/>
      <c r="C911" s="43"/>
      <c r="D911" s="105" t="str">
        <f>IF($C911&gt;0,VLOOKUP($C911,'ALN 070824'!$A:$C,2,FALSE),"")</f>
        <v/>
      </c>
      <c r="E911" s="24"/>
      <c r="F911" s="24"/>
      <c r="G911" s="28"/>
      <c r="H911" s="26"/>
      <c r="I911" s="27"/>
      <c r="K911" s="100" t="str">
        <f t="shared" si="57"/>
        <v/>
      </c>
      <c r="L911" s="100" t="str">
        <f t="shared" si="58"/>
        <v/>
      </c>
      <c r="M911" s="100" t="str">
        <f t="shared" si="59"/>
        <v/>
      </c>
    </row>
    <row r="912" spans="1:13">
      <c r="A912" s="116" t="str">
        <f t="shared" si="56"/>
        <v/>
      </c>
      <c r="B912" s="42"/>
      <c r="C912" s="43"/>
      <c r="D912" s="105" t="str">
        <f>IF($C912&gt;0,VLOOKUP($C912,'ALN 070824'!$A:$C,2,FALSE),"")</f>
        <v/>
      </c>
      <c r="E912" s="24"/>
      <c r="F912" s="24"/>
      <c r="G912" s="28"/>
      <c r="H912" s="26"/>
      <c r="I912" s="27"/>
      <c r="K912" s="100" t="str">
        <f t="shared" si="57"/>
        <v/>
      </c>
      <c r="L912" s="100" t="str">
        <f t="shared" si="58"/>
        <v/>
      </c>
      <c r="M912" s="100" t="str">
        <f t="shared" si="59"/>
        <v/>
      </c>
    </row>
    <row r="913" spans="1:13">
      <c r="A913" s="116" t="str">
        <f t="shared" si="56"/>
        <v/>
      </c>
      <c r="B913" s="42"/>
      <c r="C913" s="43"/>
      <c r="D913" s="105" t="str">
        <f>IF($C913&gt;0,VLOOKUP($C913,'ALN 070824'!$A:$C,2,FALSE),"")</f>
        <v/>
      </c>
      <c r="E913" s="24"/>
      <c r="F913" s="24"/>
      <c r="G913" s="28"/>
      <c r="H913" s="26"/>
      <c r="I913" s="27"/>
      <c r="K913" s="100" t="str">
        <f t="shared" si="57"/>
        <v/>
      </c>
      <c r="L913" s="100" t="str">
        <f t="shared" si="58"/>
        <v/>
      </c>
      <c r="M913" s="100" t="str">
        <f t="shared" si="59"/>
        <v/>
      </c>
    </row>
    <row r="914" spans="1:13">
      <c r="A914" s="116" t="str">
        <f t="shared" si="56"/>
        <v/>
      </c>
      <c r="B914" s="42"/>
      <c r="C914" s="43"/>
      <c r="D914" s="105" t="str">
        <f>IF($C914&gt;0,VLOOKUP($C914,'ALN 070824'!$A:$C,2,FALSE),"")</f>
        <v/>
      </c>
      <c r="E914" s="24"/>
      <c r="F914" s="24"/>
      <c r="G914" s="28"/>
      <c r="H914" s="26"/>
      <c r="I914" s="27"/>
      <c r="K914" s="100" t="str">
        <f t="shared" si="57"/>
        <v/>
      </c>
      <c r="L914" s="100" t="str">
        <f t="shared" si="58"/>
        <v/>
      </c>
      <c r="M914" s="100" t="str">
        <f t="shared" si="59"/>
        <v/>
      </c>
    </row>
    <row r="915" spans="1:13">
      <c r="A915" s="116" t="str">
        <f t="shared" si="56"/>
        <v/>
      </c>
      <c r="B915" s="42"/>
      <c r="C915" s="43"/>
      <c r="D915" s="105" t="str">
        <f>IF($C915&gt;0,VLOOKUP($C915,'ALN 070824'!$A:$C,2,FALSE),"")</f>
        <v/>
      </c>
      <c r="E915" s="24"/>
      <c r="F915" s="24"/>
      <c r="G915" s="28"/>
      <c r="H915" s="26"/>
      <c r="I915" s="27"/>
      <c r="K915" s="100" t="str">
        <f t="shared" si="57"/>
        <v/>
      </c>
      <c r="L915" s="100" t="str">
        <f t="shared" si="58"/>
        <v/>
      </c>
      <c r="M915" s="100" t="str">
        <f t="shared" si="59"/>
        <v/>
      </c>
    </row>
    <row r="916" spans="1:13">
      <c r="A916" s="116" t="str">
        <f t="shared" si="56"/>
        <v/>
      </c>
      <c r="B916" s="42"/>
      <c r="C916" s="43"/>
      <c r="D916" s="105" t="str">
        <f>IF($C916&gt;0,VLOOKUP($C916,'ALN 070824'!$A:$C,2,FALSE),"")</f>
        <v/>
      </c>
      <c r="E916" s="24"/>
      <c r="F916" s="24"/>
      <c r="G916" s="28"/>
      <c r="H916" s="26"/>
      <c r="I916" s="27"/>
      <c r="K916" s="100" t="str">
        <f t="shared" si="57"/>
        <v/>
      </c>
      <c r="L916" s="100" t="str">
        <f t="shared" si="58"/>
        <v/>
      </c>
      <c r="M916" s="100" t="str">
        <f t="shared" si="59"/>
        <v/>
      </c>
    </row>
    <row r="917" spans="1:13">
      <c r="A917" s="116" t="str">
        <f t="shared" si="56"/>
        <v/>
      </c>
      <c r="B917" s="42"/>
      <c r="C917" s="43"/>
      <c r="D917" s="105" t="str">
        <f>IF($C917&gt;0,VLOOKUP($C917,'ALN 070824'!$A:$C,2,FALSE),"")</f>
        <v/>
      </c>
      <c r="E917" s="24"/>
      <c r="F917" s="24"/>
      <c r="G917" s="28"/>
      <c r="H917" s="26"/>
      <c r="I917" s="27"/>
      <c r="K917" s="100" t="str">
        <f t="shared" si="57"/>
        <v/>
      </c>
      <c r="L917" s="100" t="str">
        <f t="shared" si="58"/>
        <v/>
      </c>
      <c r="M917" s="100" t="str">
        <f t="shared" si="59"/>
        <v/>
      </c>
    </row>
    <row r="918" spans="1:13">
      <c r="A918" s="116" t="str">
        <f t="shared" si="56"/>
        <v/>
      </c>
      <c r="B918" s="42"/>
      <c r="C918" s="43"/>
      <c r="D918" s="105" t="str">
        <f>IF($C918&gt;0,VLOOKUP($C918,'ALN 070824'!$A:$C,2,FALSE),"")</f>
        <v/>
      </c>
      <c r="E918" s="24"/>
      <c r="F918" s="24"/>
      <c r="G918" s="28"/>
      <c r="H918" s="26"/>
      <c r="I918" s="27"/>
      <c r="K918" s="100" t="str">
        <f t="shared" si="57"/>
        <v/>
      </c>
      <c r="L918" s="100" t="str">
        <f t="shared" si="58"/>
        <v/>
      </c>
      <c r="M918" s="100" t="str">
        <f t="shared" si="59"/>
        <v/>
      </c>
    </row>
    <row r="919" spans="1:13">
      <c r="A919" s="116" t="str">
        <f t="shared" si="56"/>
        <v/>
      </c>
      <c r="B919" s="42"/>
      <c r="C919" s="43"/>
      <c r="D919" s="105" t="str">
        <f>IF($C919&gt;0,VLOOKUP($C919,'ALN 070824'!$A:$C,2,FALSE),"")</f>
        <v/>
      </c>
      <c r="E919" s="24"/>
      <c r="F919" s="24"/>
      <c r="G919" s="28"/>
      <c r="H919" s="26"/>
      <c r="I919" s="27"/>
      <c r="K919" s="100" t="str">
        <f t="shared" si="57"/>
        <v/>
      </c>
      <c r="L919" s="100" t="str">
        <f t="shared" si="58"/>
        <v/>
      </c>
      <c r="M919" s="100" t="str">
        <f t="shared" si="59"/>
        <v/>
      </c>
    </row>
    <row r="920" spans="1:13">
      <c r="A920" s="116" t="str">
        <f t="shared" si="56"/>
        <v/>
      </c>
      <c r="B920" s="42"/>
      <c r="C920" s="43"/>
      <c r="D920" s="105" t="str">
        <f>IF($C920&gt;0,VLOOKUP($C920,'ALN 070824'!$A:$C,2,FALSE),"")</f>
        <v/>
      </c>
      <c r="E920" s="24"/>
      <c r="F920" s="24"/>
      <c r="G920" s="28"/>
      <c r="H920" s="26"/>
      <c r="I920" s="27"/>
      <c r="K920" s="100" t="str">
        <f t="shared" si="57"/>
        <v/>
      </c>
      <c r="L920" s="100" t="str">
        <f t="shared" si="58"/>
        <v/>
      </c>
      <c r="M920" s="100" t="str">
        <f t="shared" si="59"/>
        <v/>
      </c>
    </row>
    <row r="921" spans="1:13">
      <c r="A921" s="116" t="str">
        <f t="shared" si="56"/>
        <v/>
      </c>
      <c r="B921" s="42"/>
      <c r="C921" s="43"/>
      <c r="D921" s="105" t="str">
        <f>IF($C921&gt;0,VLOOKUP($C921,'ALN 070824'!$A:$C,2,FALSE),"")</f>
        <v/>
      </c>
      <c r="E921" s="24"/>
      <c r="F921" s="24"/>
      <c r="G921" s="28"/>
      <c r="H921" s="26"/>
      <c r="I921" s="27"/>
      <c r="K921" s="100" t="str">
        <f t="shared" si="57"/>
        <v/>
      </c>
      <c r="L921" s="100" t="str">
        <f t="shared" si="58"/>
        <v/>
      </c>
      <c r="M921" s="100" t="str">
        <f t="shared" si="59"/>
        <v/>
      </c>
    </row>
    <row r="922" spans="1:13">
      <c r="A922" s="116" t="str">
        <f t="shared" si="56"/>
        <v/>
      </c>
      <c r="B922" s="42"/>
      <c r="C922" s="43"/>
      <c r="D922" s="105" t="str">
        <f>IF($C922&gt;0,VLOOKUP($C922,'ALN 070824'!$A:$C,2,FALSE),"")</f>
        <v/>
      </c>
      <c r="E922" s="24"/>
      <c r="F922" s="24"/>
      <c r="G922" s="28"/>
      <c r="H922" s="26"/>
      <c r="I922" s="27"/>
      <c r="K922" s="100" t="str">
        <f t="shared" si="57"/>
        <v/>
      </c>
      <c r="L922" s="100" t="str">
        <f t="shared" si="58"/>
        <v/>
      </c>
      <c r="M922" s="100" t="str">
        <f t="shared" si="59"/>
        <v/>
      </c>
    </row>
    <row r="923" spans="1:13">
      <c r="A923" s="116" t="str">
        <f t="shared" si="56"/>
        <v/>
      </c>
      <c r="B923" s="42"/>
      <c r="C923" s="43"/>
      <c r="D923" s="105" t="str">
        <f>IF($C923&gt;0,VLOOKUP($C923,'ALN 070824'!$A:$C,2,FALSE),"")</f>
        <v/>
      </c>
      <c r="E923" s="24"/>
      <c r="F923" s="24"/>
      <c r="G923" s="28"/>
      <c r="H923" s="26"/>
      <c r="I923" s="27"/>
      <c r="K923" s="100" t="str">
        <f t="shared" si="57"/>
        <v/>
      </c>
      <c r="L923" s="100" t="str">
        <f t="shared" si="58"/>
        <v/>
      </c>
      <c r="M923" s="100" t="str">
        <f t="shared" si="59"/>
        <v/>
      </c>
    </row>
    <row r="924" spans="1:13">
      <c r="A924" s="116" t="str">
        <f t="shared" si="56"/>
        <v/>
      </c>
      <c r="B924" s="42"/>
      <c r="C924" s="43"/>
      <c r="D924" s="105" t="str">
        <f>IF($C924&gt;0,VLOOKUP($C924,'ALN 070824'!$A:$C,2,FALSE),"")</f>
        <v/>
      </c>
      <c r="E924" s="24"/>
      <c r="F924" s="24"/>
      <c r="G924" s="28"/>
      <c r="H924" s="26"/>
      <c r="I924" s="27"/>
      <c r="K924" s="100" t="str">
        <f t="shared" si="57"/>
        <v/>
      </c>
      <c r="L924" s="100" t="str">
        <f t="shared" si="58"/>
        <v/>
      </c>
      <c r="M924" s="100" t="str">
        <f t="shared" si="59"/>
        <v/>
      </c>
    </row>
    <row r="925" spans="1:13">
      <c r="A925" s="116" t="str">
        <f t="shared" si="56"/>
        <v/>
      </c>
      <c r="B925" s="42"/>
      <c r="C925" s="43"/>
      <c r="D925" s="105" t="str">
        <f>IF($C925&gt;0,VLOOKUP($C925,'ALN 070824'!$A:$C,2,FALSE),"")</f>
        <v/>
      </c>
      <c r="E925" s="24"/>
      <c r="F925" s="24"/>
      <c r="G925" s="28"/>
      <c r="H925" s="26"/>
      <c r="I925" s="27"/>
      <c r="K925" s="100" t="str">
        <f t="shared" si="57"/>
        <v/>
      </c>
      <c r="L925" s="100" t="str">
        <f t="shared" si="58"/>
        <v/>
      </c>
      <c r="M925" s="100" t="str">
        <f t="shared" si="59"/>
        <v/>
      </c>
    </row>
    <row r="926" spans="1:13">
      <c r="A926" s="116" t="str">
        <f t="shared" si="56"/>
        <v/>
      </c>
      <c r="B926" s="42"/>
      <c r="C926" s="43"/>
      <c r="D926" s="105" t="str">
        <f>IF($C926&gt;0,VLOOKUP($C926,'ALN 070824'!$A:$C,2,FALSE),"")</f>
        <v/>
      </c>
      <c r="E926" s="24"/>
      <c r="F926" s="24"/>
      <c r="G926" s="28"/>
      <c r="H926" s="26"/>
      <c r="I926" s="27"/>
      <c r="K926" s="100" t="str">
        <f t="shared" si="57"/>
        <v/>
      </c>
      <c r="L926" s="100" t="str">
        <f t="shared" si="58"/>
        <v/>
      </c>
      <c r="M926" s="100" t="str">
        <f t="shared" si="59"/>
        <v/>
      </c>
    </row>
    <row r="927" spans="1:13">
      <c r="A927" s="116" t="str">
        <f t="shared" si="56"/>
        <v/>
      </c>
      <c r="B927" s="42"/>
      <c r="C927" s="43"/>
      <c r="D927" s="105" t="str">
        <f>IF($C927&gt;0,VLOOKUP($C927,'ALN 070824'!$A:$C,2,FALSE),"")</f>
        <v/>
      </c>
      <c r="E927" s="24"/>
      <c r="F927" s="24"/>
      <c r="G927" s="28"/>
      <c r="H927" s="26"/>
      <c r="I927" s="27"/>
      <c r="K927" s="100" t="str">
        <f t="shared" si="57"/>
        <v/>
      </c>
      <c r="L927" s="100" t="str">
        <f t="shared" si="58"/>
        <v/>
      </c>
      <c r="M927" s="100" t="str">
        <f t="shared" si="59"/>
        <v/>
      </c>
    </row>
    <row r="928" spans="1:13">
      <c r="A928" s="116" t="str">
        <f t="shared" si="56"/>
        <v/>
      </c>
      <c r="B928" s="42"/>
      <c r="C928" s="43"/>
      <c r="D928" s="105" t="str">
        <f>IF($C928&gt;0,VLOOKUP($C928,'ALN 070824'!$A:$C,2,FALSE),"")</f>
        <v/>
      </c>
      <c r="E928" s="24"/>
      <c r="F928" s="24"/>
      <c r="G928" s="28"/>
      <c r="H928" s="26"/>
      <c r="I928" s="27"/>
      <c r="K928" s="100" t="str">
        <f t="shared" si="57"/>
        <v/>
      </c>
      <c r="L928" s="100" t="str">
        <f t="shared" si="58"/>
        <v/>
      </c>
      <c r="M928" s="100" t="str">
        <f t="shared" si="59"/>
        <v/>
      </c>
    </row>
    <row r="929" spans="1:13">
      <c r="A929" s="116" t="str">
        <f t="shared" si="56"/>
        <v/>
      </c>
      <c r="B929" s="42"/>
      <c r="C929" s="43"/>
      <c r="D929" s="105" t="str">
        <f>IF($C929&gt;0,VLOOKUP($C929,'ALN 070824'!$A:$C,2,FALSE),"")</f>
        <v/>
      </c>
      <c r="E929" s="24"/>
      <c r="F929" s="24"/>
      <c r="G929" s="28"/>
      <c r="H929" s="26"/>
      <c r="I929" s="27"/>
      <c r="K929" s="100" t="str">
        <f t="shared" si="57"/>
        <v/>
      </c>
      <c r="L929" s="100" t="str">
        <f t="shared" si="58"/>
        <v/>
      </c>
      <c r="M929" s="100" t="str">
        <f t="shared" si="59"/>
        <v/>
      </c>
    </row>
    <row r="930" spans="1:13">
      <c r="A930" s="116" t="str">
        <f t="shared" si="56"/>
        <v/>
      </c>
      <c r="B930" s="42"/>
      <c r="C930" s="43"/>
      <c r="D930" s="105" t="str">
        <f>IF($C930&gt;0,VLOOKUP($C930,'ALN 070824'!$A:$C,2,FALSE),"")</f>
        <v/>
      </c>
      <c r="E930" s="24"/>
      <c r="F930" s="24"/>
      <c r="G930" s="28"/>
      <c r="H930" s="26"/>
      <c r="I930" s="27"/>
      <c r="K930" s="100" t="str">
        <f t="shared" si="57"/>
        <v/>
      </c>
      <c r="L930" s="100" t="str">
        <f t="shared" si="58"/>
        <v/>
      </c>
      <c r="M930" s="100" t="str">
        <f t="shared" si="59"/>
        <v/>
      </c>
    </row>
    <row r="931" spans="1:13">
      <c r="A931" s="116" t="str">
        <f t="shared" si="56"/>
        <v/>
      </c>
      <c r="B931" s="42"/>
      <c r="C931" s="43"/>
      <c r="D931" s="105" t="str">
        <f>IF($C931&gt;0,VLOOKUP($C931,'ALN 070824'!$A:$C,2,FALSE),"")</f>
        <v/>
      </c>
      <c r="E931" s="24"/>
      <c r="F931" s="24"/>
      <c r="G931" s="28"/>
      <c r="H931" s="26"/>
      <c r="I931" s="27"/>
      <c r="K931" s="100" t="str">
        <f t="shared" si="57"/>
        <v/>
      </c>
      <c r="L931" s="100" t="str">
        <f t="shared" si="58"/>
        <v/>
      </c>
      <c r="M931" s="100" t="str">
        <f t="shared" si="59"/>
        <v/>
      </c>
    </row>
    <row r="932" spans="1:13">
      <c r="A932" s="116" t="str">
        <f t="shared" si="56"/>
        <v/>
      </c>
      <c r="B932" s="42"/>
      <c r="C932" s="43"/>
      <c r="D932" s="105" t="str">
        <f>IF($C932&gt;0,VLOOKUP($C932,'ALN 070824'!$A:$C,2,FALSE),"")</f>
        <v/>
      </c>
      <c r="E932" s="24"/>
      <c r="F932" s="24"/>
      <c r="G932" s="28"/>
      <c r="H932" s="26"/>
      <c r="I932" s="27"/>
      <c r="K932" s="100" t="str">
        <f t="shared" si="57"/>
        <v/>
      </c>
      <c r="L932" s="100" t="str">
        <f t="shared" si="58"/>
        <v/>
      </c>
      <c r="M932" s="100" t="str">
        <f t="shared" si="59"/>
        <v/>
      </c>
    </row>
    <row r="933" spans="1:13">
      <c r="A933" s="116" t="str">
        <f t="shared" si="56"/>
        <v/>
      </c>
      <c r="B933" s="42"/>
      <c r="C933" s="43"/>
      <c r="D933" s="105" t="str">
        <f>IF($C933&gt;0,VLOOKUP($C933,'ALN 070824'!$A:$C,2,FALSE),"")</f>
        <v/>
      </c>
      <c r="E933" s="24"/>
      <c r="F933" s="24"/>
      <c r="G933" s="28"/>
      <c r="H933" s="26"/>
      <c r="I933" s="27"/>
      <c r="K933" s="100" t="str">
        <f t="shared" si="57"/>
        <v/>
      </c>
      <c r="L933" s="100" t="str">
        <f t="shared" si="58"/>
        <v/>
      </c>
      <c r="M933" s="100" t="str">
        <f t="shared" si="59"/>
        <v/>
      </c>
    </row>
    <row r="934" spans="1:13">
      <c r="A934" s="116" t="str">
        <f t="shared" si="56"/>
        <v/>
      </c>
      <c r="B934" s="42"/>
      <c r="C934" s="43"/>
      <c r="D934" s="105" t="str">
        <f>IF($C934&gt;0,VLOOKUP($C934,'ALN 070824'!$A:$C,2,FALSE),"")</f>
        <v/>
      </c>
      <c r="E934" s="24"/>
      <c r="F934" s="24"/>
      <c r="G934" s="28"/>
      <c r="H934" s="26"/>
      <c r="I934" s="27"/>
      <c r="K934" s="100" t="str">
        <f t="shared" si="57"/>
        <v/>
      </c>
      <c r="L934" s="100" t="str">
        <f t="shared" si="58"/>
        <v/>
      </c>
      <c r="M934" s="100" t="str">
        <f t="shared" si="59"/>
        <v/>
      </c>
    </row>
    <row r="935" spans="1:13">
      <c r="A935" s="116" t="str">
        <f t="shared" si="56"/>
        <v/>
      </c>
      <c r="B935" s="42"/>
      <c r="C935" s="43"/>
      <c r="D935" s="105" t="str">
        <f>IF($C935&gt;0,VLOOKUP($C935,'ALN 070824'!$A:$C,2,FALSE),"")</f>
        <v/>
      </c>
      <c r="E935" s="24"/>
      <c r="F935" s="24"/>
      <c r="G935" s="28"/>
      <c r="H935" s="26"/>
      <c r="I935" s="27"/>
      <c r="K935" s="100" t="str">
        <f t="shared" si="57"/>
        <v/>
      </c>
      <c r="L935" s="100" t="str">
        <f t="shared" si="58"/>
        <v/>
      </c>
      <c r="M935" s="100" t="str">
        <f t="shared" si="59"/>
        <v/>
      </c>
    </row>
    <row r="936" spans="1:13">
      <c r="A936" s="116" t="str">
        <f t="shared" si="56"/>
        <v/>
      </c>
      <c r="B936" s="42"/>
      <c r="C936" s="43"/>
      <c r="D936" s="105" t="str">
        <f>IF($C936&gt;0,VLOOKUP($C936,'ALN 070824'!$A:$C,2,FALSE),"")</f>
        <v/>
      </c>
      <c r="E936" s="24"/>
      <c r="F936" s="24"/>
      <c r="G936" s="28"/>
      <c r="H936" s="26"/>
      <c r="I936" s="27"/>
      <c r="K936" s="100" t="str">
        <f t="shared" si="57"/>
        <v/>
      </c>
      <c r="L936" s="100" t="str">
        <f t="shared" si="58"/>
        <v/>
      </c>
      <c r="M936" s="100" t="str">
        <f t="shared" si="59"/>
        <v/>
      </c>
    </row>
    <row r="937" spans="1:13">
      <c r="A937" s="116" t="str">
        <f t="shared" si="56"/>
        <v/>
      </c>
      <c r="B937" s="42"/>
      <c r="C937" s="43"/>
      <c r="D937" s="105" t="str">
        <f>IF($C937&gt;0,VLOOKUP($C937,'ALN 070824'!$A:$C,2,FALSE),"")</f>
        <v/>
      </c>
      <c r="E937" s="24"/>
      <c r="F937" s="24"/>
      <c r="G937" s="28"/>
      <c r="H937" s="26"/>
      <c r="I937" s="27"/>
      <c r="K937" s="100" t="str">
        <f t="shared" si="57"/>
        <v/>
      </c>
      <c r="L937" s="100" t="str">
        <f t="shared" si="58"/>
        <v/>
      </c>
      <c r="M937" s="100" t="str">
        <f t="shared" si="59"/>
        <v/>
      </c>
    </row>
    <row r="938" spans="1:13">
      <c r="A938" s="116" t="str">
        <f t="shared" si="56"/>
        <v/>
      </c>
      <c r="B938" s="42"/>
      <c r="C938" s="43"/>
      <c r="D938" s="105" t="str">
        <f>IF($C938&gt;0,VLOOKUP($C938,'ALN 070824'!$A:$C,2,FALSE),"")</f>
        <v/>
      </c>
      <c r="E938" s="24"/>
      <c r="F938" s="24"/>
      <c r="G938" s="28"/>
      <c r="H938" s="26"/>
      <c r="I938" s="27"/>
      <c r="K938" s="100" t="str">
        <f t="shared" si="57"/>
        <v/>
      </c>
      <c r="L938" s="100" t="str">
        <f t="shared" si="58"/>
        <v/>
      </c>
      <c r="M938" s="100" t="str">
        <f t="shared" si="59"/>
        <v/>
      </c>
    </row>
    <row r="939" spans="1:13">
      <c r="A939" s="116" t="str">
        <f t="shared" si="56"/>
        <v/>
      </c>
      <c r="B939" s="42"/>
      <c r="C939" s="43"/>
      <c r="D939" s="105" t="str">
        <f>IF($C939&gt;0,VLOOKUP($C939,'ALN 070824'!$A:$C,2,FALSE),"")</f>
        <v/>
      </c>
      <c r="E939" s="24"/>
      <c r="F939" s="24"/>
      <c r="G939" s="28"/>
      <c r="H939" s="26"/>
      <c r="I939" s="27"/>
      <c r="K939" s="100" t="str">
        <f t="shared" si="57"/>
        <v/>
      </c>
      <c r="L939" s="100" t="str">
        <f t="shared" si="58"/>
        <v/>
      </c>
      <c r="M939" s="100" t="str">
        <f t="shared" si="59"/>
        <v/>
      </c>
    </row>
    <row r="940" spans="1:13">
      <c r="A940" s="116" t="str">
        <f t="shared" si="56"/>
        <v/>
      </c>
      <c r="B940" s="42"/>
      <c r="C940" s="43"/>
      <c r="D940" s="105" t="str">
        <f>IF($C940&gt;0,VLOOKUP($C940,'ALN 070824'!$A:$C,2,FALSE),"")</f>
        <v/>
      </c>
      <c r="E940" s="24"/>
      <c r="F940" s="24"/>
      <c r="G940" s="28"/>
      <c r="H940" s="26"/>
      <c r="I940" s="27"/>
      <c r="K940" s="100" t="str">
        <f t="shared" si="57"/>
        <v/>
      </c>
      <c r="L940" s="100" t="str">
        <f t="shared" si="58"/>
        <v/>
      </c>
      <c r="M940" s="100" t="str">
        <f t="shared" si="59"/>
        <v/>
      </c>
    </row>
    <row r="941" spans="1:13">
      <c r="A941" s="116" t="str">
        <f t="shared" si="56"/>
        <v/>
      </c>
      <c r="B941" s="42"/>
      <c r="C941" s="43"/>
      <c r="D941" s="105" t="str">
        <f>IF($C941&gt;0,VLOOKUP($C941,'ALN 070824'!$A:$C,2,FALSE),"")</f>
        <v/>
      </c>
      <c r="E941" s="24"/>
      <c r="F941" s="24"/>
      <c r="G941" s="28"/>
      <c r="H941" s="26"/>
      <c r="I941" s="27"/>
      <c r="K941" s="100" t="str">
        <f t="shared" si="57"/>
        <v/>
      </c>
      <c r="L941" s="100" t="str">
        <f t="shared" si="58"/>
        <v/>
      </c>
      <c r="M941" s="100" t="str">
        <f t="shared" si="59"/>
        <v/>
      </c>
    </row>
    <row r="942" spans="1:13">
      <c r="A942" s="116" t="str">
        <f t="shared" si="56"/>
        <v/>
      </c>
      <c r="B942" s="42"/>
      <c r="C942" s="43"/>
      <c r="D942" s="105" t="str">
        <f>IF($C942&gt;0,VLOOKUP($C942,'ALN 070824'!$A:$C,2,FALSE),"")</f>
        <v/>
      </c>
      <c r="E942" s="24"/>
      <c r="F942" s="24"/>
      <c r="G942" s="28"/>
      <c r="H942" s="26"/>
      <c r="I942" s="27"/>
      <c r="K942" s="100" t="str">
        <f t="shared" si="57"/>
        <v/>
      </c>
      <c r="L942" s="100" t="str">
        <f t="shared" si="58"/>
        <v/>
      </c>
      <c r="M942" s="100" t="str">
        <f t="shared" si="59"/>
        <v/>
      </c>
    </row>
    <row r="943" spans="1:13">
      <c r="A943" s="116" t="str">
        <f t="shared" si="56"/>
        <v/>
      </c>
      <c r="B943" s="42"/>
      <c r="C943" s="43"/>
      <c r="D943" s="105" t="str">
        <f>IF($C943&gt;0,VLOOKUP($C943,'ALN 070824'!$A:$C,2,FALSE),"")</f>
        <v/>
      </c>
      <c r="E943" s="24"/>
      <c r="F943" s="24"/>
      <c r="G943" s="28"/>
      <c r="H943" s="26"/>
      <c r="I943" s="27"/>
      <c r="K943" s="100" t="str">
        <f t="shared" si="57"/>
        <v/>
      </c>
      <c r="L943" s="100" t="str">
        <f t="shared" si="58"/>
        <v/>
      </c>
      <c r="M943" s="100" t="str">
        <f t="shared" si="59"/>
        <v/>
      </c>
    </row>
    <row r="944" spans="1:13">
      <c r="A944" s="116" t="str">
        <f t="shared" si="56"/>
        <v/>
      </c>
      <c r="B944" s="42"/>
      <c r="C944" s="43"/>
      <c r="D944" s="105" t="str">
        <f>IF($C944&gt;0,VLOOKUP($C944,'ALN 070824'!$A:$C,2,FALSE),"")</f>
        <v/>
      </c>
      <c r="E944" s="24"/>
      <c r="F944" s="24"/>
      <c r="G944" s="28"/>
      <c r="H944" s="26"/>
      <c r="I944" s="27"/>
      <c r="K944" s="100" t="str">
        <f t="shared" si="57"/>
        <v/>
      </c>
      <c r="L944" s="100" t="str">
        <f t="shared" si="58"/>
        <v/>
      </c>
      <c r="M944" s="100" t="str">
        <f t="shared" si="59"/>
        <v/>
      </c>
    </row>
    <row r="945" spans="1:13">
      <c r="A945" s="116" t="str">
        <f t="shared" si="56"/>
        <v/>
      </c>
      <c r="B945" s="42"/>
      <c r="C945" s="43"/>
      <c r="D945" s="105" t="str">
        <f>IF($C945&gt;0,VLOOKUP($C945,'ALN 070824'!$A:$C,2,FALSE),"")</f>
        <v/>
      </c>
      <c r="E945" s="24"/>
      <c r="F945" s="24"/>
      <c r="G945" s="28"/>
      <c r="H945" s="26"/>
      <c r="I945" s="27"/>
      <c r="K945" s="100" t="str">
        <f t="shared" si="57"/>
        <v/>
      </c>
      <c r="L945" s="100" t="str">
        <f t="shared" si="58"/>
        <v/>
      </c>
      <c r="M945" s="100" t="str">
        <f t="shared" si="59"/>
        <v/>
      </c>
    </row>
    <row r="946" spans="1:13">
      <c r="A946" s="116" t="str">
        <f t="shared" si="56"/>
        <v/>
      </c>
      <c r="B946" s="42"/>
      <c r="C946" s="43"/>
      <c r="D946" s="105" t="str">
        <f>IF($C946&gt;0,VLOOKUP($C946,'ALN 070824'!$A:$C,2,FALSE),"")</f>
        <v/>
      </c>
      <c r="E946" s="24"/>
      <c r="F946" s="24"/>
      <c r="G946" s="28"/>
      <c r="H946" s="26"/>
      <c r="I946" s="27"/>
      <c r="K946" s="100" t="str">
        <f t="shared" si="57"/>
        <v/>
      </c>
      <c r="L946" s="100" t="str">
        <f t="shared" si="58"/>
        <v/>
      </c>
      <c r="M946" s="100" t="str">
        <f t="shared" si="59"/>
        <v/>
      </c>
    </row>
    <row r="947" spans="1:13">
      <c r="A947" s="116" t="str">
        <f t="shared" si="56"/>
        <v/>
      </c>
      <c r="B947" s="42"/>
      <c r="C947" s="43"/>
      <c r="D947" s="105" t="str">
        <f>IF($C947&gt;0,VLOOKUP($C947,'ALN 070824'!$A:$C,2,FALSE),"")</f>
        <v/>
      </c>
      <c r="E947" s="24"/>
      <c r="F947" s="24"/>
      <c r="G947" s="28"/>
      <c r="H947" s="26"/>
      <c r="I947" s="27"/>
      <c r="K947" s="100" t="str">
        <f t="shared" si="57"/>
        <v/>
      </c>
      <c r="L947" s="100" t="str">
        <f t="shared" si="58"/>
        <v/>
      </c>
      <c r="M947" s="100" t="str">
        <f t="shared" si="59"/>
        <v/>
      </c>
    </row>
    <row r="948" spans="1:13">
      <c r="A948" s="116" t="str">
        <f t="shared" si="56"/>
        <v/>
      </c>
      <c r="B948" s="42"/>
      <c r="C948" s="43"/>
      <c r="D948" s="105" t="str">
        <f>IF($C948&gt;0,VLOOKUP($C948,'ALN 070824'!$A:$C,2,FALSE),"")</f>
        <v/>
      </c>
      <c r="E948" s="24"/>
      <c r="F948" s="24"/>
      <c r="G948" s="28"/>
      <c r="H948" s="26"/>
      <c r="I948" s="27"/>
      <c r="K948" s="100" t="str">
        <f t="shared" si="57"/>
        <v/>
      </c>
      <c r="L948" s="100" t="str">
        <f t="shared" si="58"/>
        <v/>
      </c>
      <c r="M948" s="100" t="str">
        <f t="shared" si="59"/>
        <v/>
      </c>
    </row>
    <row r="949" spans="1:13">
      <c r="A949" s="116" t="str">
        <f t="shared" si="56"/>
        <v/>
      </c>
      <c r="B949" s="42"/>
      <c r="C949" s="43"/>
      <c r="D949" s="105" t="str">
        <f>IF($C949&gt;0,VLOOKUP($C949,'ALN 070824'!$A:$C,2,FALSE),"")</f>
        <v/>
      </c>
      <c r="E949" s="24"/>
      <c r="F949" s="24"/>
      <c r="G949" s="28"/>
      <c r="H949" s="26"/>
      <c r="I949" s="27"/>
      <c r="K949" s="100" t="str">
        <f t="shared" si="57"/>
        <v/>
      </c>
      <c r="L949" s="100" t="str">
        <f t="shared" si="58"/>
        <v/>
      </c>
      <c r="M949" s="100" t="str">
        <f t="shared" si="59"/>
        <v/>
      </c>
    </row>
    <row r="950" spans="1:13">
      <c r="A950" s="116" t="str">
        <f t="shared" si="56"/>
        <v/>
      </c>
      <c r="B950" s="42"/>
      <c r="C950" s="43"/>
      <c r="D950" s="105" t="str">
        <f>IF($C950&gt;0,VLOOKUP($C950,'ALN 070824'!$A:$C,2,FALSE),"")</f>
        <v/>
      </c>
      <c r="E950" s="24"/>
      <c r="F950" s="24"/>
      <c r="G950" s="28"/>
      <c r="H950" s="26"/>
      <c r="I950" s="27"/>
      <c r="K950" s="100" t="str">
        <f t="shared" si="57"/>
        <v/>
      </c>
      <c r="L950" s="100" t="str">
        <f t="shared" si="58"/>
        <v/>
      </c>
      <c r="M950" s="100" t="str">
        <f t="shared" si="59"/>
        <v/>
      </c>
    </row>
    <row r="951" spans="1:13">
      <c r="A951" s="116" t="str">
        <f t="shared" si="56"/>
        <v/>
      </c>
      <c r="B951" s="42"/>
      <c r="C951" s="43"/>
      <c r="D951" s="105" t="str">
        <f>IF($C951&gt;0,VLOOKUP($C951,'ALN 070824'!$A:$C,2,FALSE),"")</f>
        <v/>
      </c>
      <c r="E951" s="24"/>
      <c r="F951" s="24"/>
      <c r="G951" s="28"/>
      <c r="H951" s="26"/>
      <c r="I951" s="27"/>
      <c r="K951" s="100" t="str">
        <f t="shared" si="57"/>
        <v/>
      </c>
      <c r="L951" s="100" t="str">
        <f t="shared" si="58"/>
        <v/>
      </c>
      <c r="M951" s="100" t="str">
        <f t="shared" si="59"/>
        <v/>
      </c>
    </row>
    <row r="952" spans="1:13">
      <c r="A952" s="116" t="str">
        <f t="shared" si="56"/>
        <v/>
      </c>
      <c r="B952" s="42"/>
      <c r="C952" s="43"/>
      <c r="D952" s="105" t="str">
        <f>IF($C952&gt;0,VLOOKUP($C952,'ALN 070824'!$A:$C,2,FALSE),"")</f>
        <v/>
      </c>
      <c r="E952" s="24"/>
      <c r="F952" s="24"/>
      <c r="G952" s="28"/>
      <c r="H952" s="26"/>
      <c r="I952" s="27"/>
      <c r="K952" s="100" t="str">
        <f t="shared" si="57"/>
        <v/>
      </c>
      <c r="L952" s="100" t="str">
        <f t="shared" si="58"/>
        <v/>
      </c>
      <c r="M952" s="100" t="str">
        <f t="shared" si="59"/>
        <v/>
      </c>
    </row>
    <row r="953" spans="1:13">
      <c r="A953" s="116" t="str">
        <f t="shared" si="56"/>
        <v/>
      </c>
      <c r="B953" s="42"/>
      <c r="C953" s="43"/>
      <c r="D953" s="105" t="str">
        <f>IF($C953&gt;0,VLOOKUP($C953,'ALN 070824'!$A:$C,2,FALSE),"")</f>
        <v/>
      </c>
      <c r="E953" s="24"/>
      <c r="F953" s="24"/>
      <c r="G953" s="28"/>
      <c r="H953" s="26"/>
      <c r="I953" s="27"/>
      <c r="K953" s="100" t="str">
        <f t="shared" si="57"/>
        <v/>
      </c>
      <c r="L953" s="100" t="str">
        <f t="shared" si="58"/>
        <v/>
      </c>
      <c r="M953" s="100" t="str">
        <f t="shared" si="59"/>
        <v/>
      </c>
    </row>
    <row r="954" spans="1:13">
      <c r="A954" s="116" t="str">
        <f t="shared" si="56"/>
        <v/>
      </c>
      <c r="B954" s="42"/>
      <c r="C954" s="43"/>
      <c r="D954" s="105" t="str">
        <f>IF($C954&gt;0,VLOOKUP($C954,'ALN 070824'!$A:$C,2,FALSE),"")</f>
        <v/>
      </c>
      <c r="E954" s="24"/>
      <c r="F954" s="24"/>
      <c r="G954" s="28"/>
      <c r="H954" s="26"/>
      <c r="I954" s="27"/>
      <c r="K954" s="100" t="str">
        <f t="shared" si="57"/>
        <v/>
      </c>
      <c r="L954" s="100" t="str">
        <f t="shared" si="58"/>
        <v/>
      </c>
      <c r="M954" s="100" t="str">
        <f t="shared" si="59"/>
        <v/>
      </c>
    </row>
    <row r="955" spans="1:13">
      <c r="A955" s="116" t="str">
        <f t="shared" si="56"/>
        <v/>
      </c>
      <c r="B955" s="42"/>
      <c r="C955" s="43"/>
      <c r="D955" s="105" t="str">
        <f>IF($C955&gt;0,VLOOKUP($C955,'ALN 070824'!$A:$C,2,FALSE),"")</f>
        <v/>
      </c>
      <c r="E955" s="24"/>
      <c r="F955" s="24"/>
      <c r="G955" s="28"/>
      <c r="H955" s="26"/>
      <c r="I955" s="27"/>
      <c r="K955" s="100" t="str">
        <f t="shared" si="57"/>
        <v/>
      </c>
      <c r="L955" s="100" t="str">
        <f t="shared" si="58"/>
        <v/>
      </c>
      <c r="M955" s="100" t="str">
        <f t="shared" si="59"/>
        <v/>
      </c>
    </row>
    <row r="956" spans="1:13">
      <c r="A956" s="116" t="str">
        <f t="shared" si="56"/>
        <v/>
      </c>
      <c r="B956" s="42"/>
      <c r="C956" s="43"/>
      <c r="D956" s="105" t="str">
        <f>IF($C956&gt;0,VLOOKUP($C956,'ALN 070824'!$A:$C,2,FALSE),"")</f>
        <v/>
      </c>
      <c r="E956" s="24"/>
      <c r="F956" s="24"/>
      <c r="G956" s="28"/>
      <c r="H956" s="26"/>
      <c r="I956" s="27"/>
      <c r="K956" s="100" t="str">
        <f t="shared" si="57"/>
        <v/>
      </c>
      <c r="L956" s="100" t="str">
        <f t="shared" si="58"/>
        <v/>
      </c>
      <c r="M956" s="100" t="str">
        <f t="shared" si="59"/>
        <v/>
      </c>
    </row>
    <row r="957" spans="1:13">
      <c r="A957" s="116" t="str">
        <f t="shared" si="56"/>
        <v/>
      </c>
      <c r="B957" s="42"/>
      <c r="C957" s="43"/>
      <c r="D957" s="105" t="str">
        <f>IF($C957&gt;0,VLOOKUP($C957,'ALN 070824'!$A:$C,2,FALSE),"")</f>
        <v/>
      </c>
      <c r="E957" s="24"/>
      <c r="F957" s="24"/>
      <c r="G957" s="28"/>
      <c r="H957" s="26"/>
      <c r="I957" s="27"/>
      <c r="K957" s="100" t="str">
        <f t="shared" si="57"/>
        <v/>
      </c>
      <c r="L957" s="100" t="str">
        <f t="shared" si="58"/>
        <v/>
      </c>
      <c r="M957" s="100" t="str">
        <f t="shared" si="59"/>
        <v/>
      </c>
    </row>
    <row r="958" spans="1:13">
      <c r="A958" s="116" t="str">
        <f t="shared" si="56"/>
        <v/>
      </c>
      <c r="B958" s="42"/>
      <c r="C958" s="43"/>
      <c r="D958" s="105" t="str">
        <f>IF($C958&gt;0,VLOOKUP($C958,'ALN 070824'!$A:$C,2,FALSE),"")</f>
        <v/>
      </c>
      <c r="E958" s="24"/>
      <c r="F958" s="24"/>
      <c r="G958" s="28"/>
      <c r="H958" s="26"/>
      <c r="I958" s="27"/>
      <c r="K958" s="100" t="str">
        <f t="shared" si="57"/>
        <v/>
      </c>
      <c r="L958" s="100" t="str">
        <f t="shared" si="58"/>
        <v/>
      </c>
      <c r="M958" s="100" t="str">
        <f t="shared" si="59"/>
        <v/>
      </c>
    </row>
    <row r="959" spans="1:13">
      <c r="A959" s="116" t="str">
        <f t="shared" si="56"/>
        <v/>
      </c>
      <c r="B959" s="42"/>
      <c r="C959" s="43"/>
      <c r="D959" s="105" t="str">
        <f>IF($C959&gt;0,VLOOKUP($C959,'ALN 070824'!$A:$C,2,FALSE),"")</f>
        <v/>
      </c>
      <c r="E959" s="24"/>
      <c r="F959" s="24"/>
      <c r="G959" s="28"/>
      <c r="H959" s="26"/>
      <c r="I959" s="27"/>
      <c r="K959" s="100" t="str">
        <f t="shared" si="57"/>
        <v/>
      </c>
      <c r="L959" s="100" t="str">
        <f t="shared" si="58"/>
        <v/>
      </c>
      <c r="M959" s="100" t="str">
        <f t="shared" si="59"/>
        <v/>
      </c>
    </row>
    <row r="960" spans="1:13">
      <c r="A960" s="116" t="str">
        <f t="shared" si="56"/>
        <v/>
      </c>
      <c r="B960" s="42"/>
      <c r="C960" s="43"/>
      <c r="D960" s="105" t="str">
        <f>IF($C960&gt;0,VLOOKUP($C960,'ALN 070824'!$A:$C,2,FALSE),"")</f>
        <v/>
      </c>
      <c r="E960" s="24"/>
      <c r="F960" s="24"/>
      <c r="G960" s="28"/>
      <c r="H960" s="26"/>
      <c r="I960" s="27"/>
      <c r="K960" s="100" t="str">
        <f t="shared" si="57"/>
        <v/>
      </c>
      <c r="L960" s="100" t="str">
        <f t="shared" si="58"/>
        <v/>
      </c>
      <c r="M960" s="100" t="str">
        <f t="shared" si="59"/>
        <v/>
      </c>
    </row>
    <row r="961" spans="1:13">
      <c r="A961" s="116" t="str">
        <f t="shared" si="56"/>
        <v/>
      </c>
      <c r="B961" s="42"/>
      <c r="C961" s="43"/>
      <c r="D961" s="105" t="str">
        <f>IF($C961&gt;0,VLOOKUP($C961,'ALN 070824'!$A:$C,2,FALSE),"")</f>
        <v/>
      </c>
      <c r="E961" s="24"/>
      <c r="F961" s="24"/>
      <c r="G961" s="28"/>
      <c r="H961" s="26"/>
      <c r="I961" s="27"/>
      <c r="K961" s="100" t="str">
        <f t="shared" si="57"/>
        <v/>
      </c>
      <c r="L961" s="100" t="str">
        <f t="shared" si="58"/>
        <v/>
      </c>
      <c r="M961" s="100" t="str">
        <f t="shared" si="59"/>
        <v/>
      </c>
    </row>
    <row r="962" spans="1:13">
      <c r="A962" s="116" t="str">
        <f t="shared" si="56"/>
        <v/>
      </c>
      <c r="B962" s="42"/>
      <c r="C962" s="43"/>
      <c r="D962" s="105" t="str">
        <f>IF($C962&gt;0,VLOOKUP($C962,'ALN 070824'!$A:$C,2,FALSE),"")</f>
        <v/>
      </c>
      <c r="E962" s="24"/>
      <c r="F962" s="24"/>
      <c r="G962" s="28"/>
      <c r="H962" s="26"/>
      <c r="I962" s="27"/>
      <c r="K962" s="100" t="str">
        <f t="shared" si="57"/>
        <v/>
      </c>
      <c r="L962" s="100" t="str">
        <f t="shared" si="58"/>
        <v/>
      </c>
      <c r="M962" s="100" t="str">
        <f t="shared" si="59"/>
        <v/>
      </c>
    </row>
    <row r="963" spans="1:13">
      <c r="A963" s="116" t="str">
        <f t="shared" si="56"/>
        <v/>
      </c>
      <c r="B963" s="42"/>
      <c r="C963" s="43"/>
      <c r="D963" s="105" t="str">
        <f>IF($C963&gt;0,VLOOKUP($C963,'ALN 070824'!$A:$C,2,FALSE),"")</f>
        <v/>
      </c>
      <c r="E963" s="24"/>
      <c r="F963" s="24"/>
      <c r="G963" s="28"/>
      <c r="H963" s="26"/>
      <c r="I963" s="27"/>
      <c r="K963" s="100" t="str">
        <f t="shared" si="57"/>
        <v/>
      </c>
      <c r="L963" s="100" t="str">
        <f t="shared" si="58"/>
        <v/>
      </c>
      <c r="M963" s="100" t="str">
        <f t="shared" si="59"/>
        <v/>
      </c>
    </row>
    <row r="964" spans="1:13">
      <c r="A964" s="116" t="str">
        <f t="shared" si="56"/>
        <v/>
      </c>
      <c r="B964" s="42"/>
      <c r="C964" s="43"/>
      <c r="D964" s="105" t="str">
        <f>IF($C964&gt;0,VLOOKUP($C964,'ALN 070824'!$A:$C,2,FALSE),"")</f>
        <v/>
      </c>
      <c r="E964" s="24"/>
      <c r="F964" s="24"/>
      <c r="G964" s="28"/>
      <c r="H964" s="26"/>
      <c r="I964" s="27"/>
      <c r="K964" s="100" t="str">
        <f t="shared" si="57"/>
        <v/>
      </c>
      <c r="L964" s="100" t="str">
        <f t="shared" si="58"/>
        <v/>
      </c>
      <c r="M964" s="100" t="str">
        <f t="shared" si="59"/>
        <v/>
      </c>
    </row>
    <row r="965" spans="1:13">
      <c r="A965" s="116" t="str">
        <f t="shared" si="56"/>
        <v/>
      </c>
      <c r="B965" s="42"/>
      <c r="C965" s="43"/>
      <c r="D965" s="105" t="str">
        <f>IF($C965&gt;0,VLOOKUP($C965,'ALN 070824'!$A:$C,2,FALSE),"")</f>
        <v/>
      </c>
      <c r="E965" s="24"/>
      <c r="F965" s="24"/>
      <c r="G965" s="28"/>
      <c r="H965" s="26"/>
      <c r="I965" s="27"/>
      <c r="K965" s="100" t="str">
        <f t="shared" si="57"/>
        <v/>
      </c>
      <c r="L965" s="100" t="str">
        <f t="shared" si="58"/>
        <v/>
      </c>
      <c r="M965" s="100" t="str">
        <f t="shared" si="59"/>
        <v/>
      </c>
    </row>
    <row r="966" spans="1:13">
      <c r="A966" s="116" t="str">
        <f t="shared" si="56"/>
        <v/>
      </c>
      <c r="B966" s="42"/>
      <c r="C966" s="43"/>
      <c r="D966" s="105" t="str">
        <f>IF($C966&gt;0,VLOOKUP($C966,'ALN 070824'!$A:$C,2,FALSE),"")</f>
        <v/>
      </c>
      <c r="E966" s="24"/>
      <c r="F966" s="24"/>
      <c r="G966" s="28"/>
      <c r="H966" s="26"/>
      <c r="I966" s="27"/>
      <c r="K966" s="100" t="str">
        <f t="shared" si="57"/>
        <v/>
      </c>
      <c r="L966" s="100" t="str">
        <f t="shared" si="58"/>
        <v/>
      </c>
      <c r="M966" s="100" t="str">
        <f t="shared" si="59"/>
        <v/>
      </c>
    </row>
    <row r="967" spans="1:13">
      <c r="A967" s="116" t="str">
        <f t="shared" si="56"/>
        <v/>
      </c>
      <c r="B967" s="42"/>
      <c r="C967" s="43"/>
      <c r="D967" s="105" t="str">
        <f>IF($C967&gt;0,VLOOKUP($C967,'ALN 070824'!$A:$C,2,FALSE),"")</f>
        <v/>
      </c>
      <c r="E967" s="24"/>
      <c r="F967" s="24"/>
      <c r="G967" s="28"/>
      <c r="H967" s="26"/>
      <c r="I967" s="27"/>
      <c r="K967" s="100" t="str">
        <f t="shared" si="57"/>
        <v/>
      </c>
      <c r="L967" s="100" t="str">
        <f t="shared" si="58"/>
        <v/>
      </c>
      <c r="M967" s="100" t="str">
        <f t="shared" si="59"/>
        <v/>
      </c>
    </row>
    <row r="968" spans="1:13">
      <c r="A968" s="116" t="str">
        <f t="shared" si="56"/>
        <v/>
      </c>
      <c r="B968" s="42"/>
      <c r="C968" s="43"/>
      <c r="D968" s="105" t="str">
        <f>IF($C968&gt;0,VLOOKUP($C968,'ALN 070824'!$A:$C,2,FALSE),"")</f>
        <v/>
      </c>
      <c r="E968" s="24"/>
      <c r="F968" s="24"/>
      <c r="G968" s="28"/>
      <c r="H968" s="26"/>
      <c r="I968" s="27"/>
      <c r="K968" s="100" t="str">
        <f t="shared" si="57"/>
        <v/>
      </c>
      <c r="L968" s="100" t="str">
        <f t="shared" si="58"/>
        <v/>
      </c>
      <c r="M968" s="100" t="str">
        <f t="shared" si="59"/>
        <v/>
      </c>
    </row>
    <row r="969" spans="1:13">
      <c r="A969" s="116" t="str">
        <f t="shared" ref="A969:A1000" si="60">IF($B969=0,"",$B$2)</f>
        <v/>
      </c>
      <c r="B969" s="42"/>
      <c r="C969" s="43"/>
      <c r="D969" s="105" t="str">
        <f>IF($C969&gt;0,VLOOKUP($C969,'ALN 070824'!$A:$C,2,FALSE),"")</f>
        <v/>
      </c>
      <c r="E969" s="24"/>
      <c r="F969" s="24"/>
      <c r="G969" s="28"/>
      <c r="H969" s="26"/>
      <c r="I969" s="27"/>
      <c r="K969" s="100" t="str">
        <f t="shared" ref="K969:K1000" si="61">IF(OR($C969="84.425",$C969="84.032"),"Please complete the ALN with alpha character.","")</f>
        <v/>
      </c>
      <c r="L969" s="100" t="str">
        <f t="shared" ref="L969:L1000" si="62">CONCATENATE($C969,$G969)</f>
        <v/>
      </c>
      <c r="M969" s="100" t="str">
        <f t="shared" ref="M969:M1000" si="63">CONCATENATE($B969,$C969,$G969,$H969,$I969)</f>
        <v/>
      </c>
    </row>
    <row r="970" spans="1:13">
      <c r="A970" s="116" t="str">
        <f t="shared" si="60"/>
        <v/>
      </c>
      <c r="B970" s="42"/>
      <c r="C970" s="43"/>
      <c r="D970" s="105" t="str">
        <f>IF($C970&gt;0,VLOOKUP($C970,'ALN 070824'!$A:$C,2,FALSE),"")</f>
        <v/>
      </c>
      <c r="E970" s="24"/>
      <c r="F970" s="24"/>
      <c r="G970" s="28"/>
      <c r="H970" s="26"/>
      <c r="I970" s="27"/>
      <c r="K970" s="100" t="str">
        <f t="shared" si="61"/>
        <v/>
      </c>
      <c r="L970" s="100" t="str">
        <f t="shared" si="62"/>
        <v/>
      </c>
      <c r="M970" s="100" t="str">
        <f t="shared" si="63"/>
        <v/>
      </c>
    </row>
    <row r="971" spans="1:13">
      <c r="A971" s="116" t="str">
        <f t="shared" si="60"/>
        <v/>
      </c>
      <c r="B971" s="42"/>
      <c r="C971" s="43"/>
      <c r="D971" s="105" t="str">
        <f>IF($C971&gt;0,VLOOKUP($C971,'ALN 070824'!$A:$C,2,FALSE),"")</f>
        <v/>
      </c>
      <c r="E971" s="24"/>
      <c r="F971" s="24"/>
      <c r="G971" s="28"/>
      <c r="H971" s="26"/>
      <c r="I971" s="27"/>
      <c r="K971" s="100" t="str">
        <f t="shared" si="61"/>
        <v/>
      </c>
      <c r="L971" s="100" t="str">
        <f t="shared" si="62"/>
        <v/>
      </c>
      <c r="M971" s="100" t="str">
        <f t="shared" si="63"/>
        <v/>
      </c>
    </row>
    <row r="972" spans="1:13">
      <c r="A972" s="116" t="str">
        <f t="shared" si="60"/>
        <v/>
      </c>
      <c r="B972" s="42"/>
      <c r="C972" s="43"/>
      <c r="D972" s="105" t="str">
        <f>IF($C972&gt;0,VLOOKUP($C972,'ALN 070824'!$A:$C,2,FALSE),"")</f>
        <v/>
      </c>
      <c r="E972" s="24"/>
      <c r="F972" s="24"/>
      <c r="G972" s="28"/>
      <c r="H972" s="26"/>
      <c r="I972" s="27"/>
      <c r="K972" s="100" t="str">
        <f t="shared" si="61"/>
        <v/>
      </c>
      <c r="L972" s="100" t="str">
        <f t="shared" si="62"/>
        <v/>
      </c>
      <c r="M972" s="100" t="str">
        <f t="shared" si="63"/>
        <v/>
      </c>
    </row>
    <row r="973" spans="1:13">
      <c r="A973" s="116" t="str">
        <f t="shared" si="60"/>
        <v/>
      </c>
      <c r="B973" s="42"/>
      <c r="C973" s="43"/>
      <c r="D973" s="105" t="str">
        <f>IF($C973&gt;0,VLOOKUP($C973,'ALN 070824'!$A:$C,2,FALSE),"")</f>
        <v/>
      </c>
      <c r="E973" s="24"/>
      <c r="F973" s="24"/>
      <c r="G973" s="28"/>
      <c r="H973" s="26"/>
      <c r="I973" s="27"/>
      <c r="K973" s="100" t="str">
        <f t="shared" si="61"/>
        <v/>
      </c>
      <c r="L973" s="100" t="str">
        <f t="shared" si="62"/>
        <v/>
      </c>
      <c r="M973" s="100" t="str">
        <f t="shared" si="63"/>
        <v/>
      </c>
    </row>
    <row r="974" spans="1:13">
      <c r="A974" s="116" t="str">
        <f t="shared" si="60"/>
        <v/>
      </c>
      <c r="B974" s="42"/>
      <c r="C974" s="43"/>
      <c r="D974" s="105" t="str">
        <f>IF($C974&gt;0,VLOOKUP($C974,'ALN 070824'!$A:$C,2,FALSE),"")</f>
        <v/>
      </c>
      <c r="E974" s="24"/>
      <c r="F974" s="24"/>
      <c r="G974" s="28"/>
      <c r="H974" s="26"/>
      <c r="I974" s="27"/>
      <c r="K974" s="100" t="str">
        <f t="shared" si="61"/>
        <v/>
      </c>
      <c r="L974" s="100" t="str">
        <f t="shared" si="62"/>
        <v/>
      </c>
      <c r="M974" s="100" t="str">
        <f t="shared" si="63"/>
        <v/>
      </c>
    </row>
    <row r="975" spans="1:13">
      <c r="A975" s="116" t="str">
        <f t="shared" si="60"/>
        <v/>
      </c>
      <c r="B975" s="42"/>
      <c r="C975" s="43"/>
      <c r="D975" s="105" t="str">
        <f>IF($C975&gt;0,VLOOKUP($C975,'ALN 070824'!$A:$C,2,FALSE),"")</f>
        <v/>
      </c>
      <c r="E975" s="24"/>
      <c r="F975" s="24"/>
      <c r="G975" s="28"/>
      <c r="H975" s="26"/>
      <c r="I975" s="27"/>
      <c r="K975" s="100" t="str">
        <f t="shared" si="61"/>
        <v/>
      </c>
      <c r="L975" s="100" t="str">
        <f t="shared" si="62"/>
        <v/>
      </c>
      <c r="M975" s="100" t="str">
        <f t="shared" si="63"/>
        <v/>
      </c>
    </row>
    <row r="976" spans="1:13">
      <c r="A976" s="116" t="str">
        <f t="shared" si="60"/>
        <v/>
      </c>
      <c r="B976" s="42"/>
      <c r="C976" s="43"/>
      <c r="D976" s="105" t="str">
        <f>IF($C976&gt;0,VLOOKUP($C976,'ALN 070824'!$A:$C,2,FALSE),"")</f>
        <v/>
      </c>
      <c r="E976" s="24"/>
      <c r="F976" s="24"/>
      <c r="G976" s="28"/>
      <c r="H976" s="26"/>
      <c r="I976" s="27"/>
      <c r="K976" s="100" t="str">
        <f t="shared" si="61"/>
        <v/>
      </c>
      <c r="L976" s="100" t="str">
        <f t="shared" si="62"/>
        <v/>
      </c>
      <c r="M976" s="100" t="str">
        <f t="shared" si="63"/>
        <v/>
      </c>
    </row>
    <row r="977" spans="1:13">
      <c r="A977" s="116" t="str">
        <f t="shared" si="60"/>
        <v/>
      </c>
      <c r="B977" s="42"/>
      <c r="C977" s="43"/>
      <c r="D977" s="105" t="str">
        <f>IF($C977&gt;0,VLOOKUP($C977,'ALN 070824'!$A:$C,2,FALSE),"")</f>
        <v/>
      </c>
      <c r="E977" s="24"/>
      <c r="F977" s="24"/>
      <c r="G977" s="28"/>
      <c r="H977" s="26"/>
      <c r="I977" s="27"/>
      <c r="K977" s="100" t="str">
        <f t="shared" si="61"/>
        <v/>
      </c>
      <c r="L977" s="100" t="str">
        <f t="shared" si="62"/>
        <v/>
      </c>
      <c r="M977" s="100" t="str">
        <f t="shared" si="63"/>
        <v/>
      </c>
    </row>
    <row r="978" spans="1:13">
      <c r="A978" s="116" t="str">
        <f t="shared" si="60"/>
        <v/>
      </c>
      <c r="B978" s="42"/>
      <c r="C978" s="43"/>
      <c r="D978" s="105" t="str">
        <f>IF($C978&gt;0,VLOOKUP($C978,'ALN 070824'!$A:$C,2,FALSE),"")</f>
        <v/>
      </c>
      <c r="E978" s="24"/>
      <c r="F978" s="24"/>
      <c r="G978" s="28"/>
      <c r="H978" s="26"/>
      <c r="I978" s="27"/>
      <c r="K978" s="100" t="str">
        <f t="shared" si="61"/>
        <v/>
      </c>
      <c r="L978" s="100" t="str">
        <f t="shared" si="62"/>
        <v/>
      </c>
      <c r="M978" s="100" t="str">
        <f t="shared" si="63"/>
        <v/>
      </c>
    </row>
    <row r="979" spans="1:13">
      <c r="A979" s="116" t="str">
        <f t="shared" si="60"/>
        <v/>
      </c>
      <c r="B979" s="42"/>
      <c r="C979" s="43"/>
      <c r="D979" s="105" t="str">
        <f>IF($C979&gt;0,VLOOKUP($C979,'ALN 070824'!$A:$C,2,FALSE),"")</f>
        <v/>
      </c>
      <c r="E979" s="24"/>
      <c r="F979" s="24"/>
      <c r="G979" s="28"/>
      <c r="H979" s="26"/>
      <c r="I979" s="27"/>
      <c r="K979" s="100" t="str">
        <f t="shared" si="61"/>
        <v/>
      </c>
      <c r="L979" s="100" t="str">
        <f t="shared" si="62"/>
        <v/>
      </c>
      <c r="M979" s="100" t="str">
        <f t="shared" si="63"/>
        <v/>
      </c>
    </row>
    <row r="980" spans="1:13">
      <c r="A980" s="116" t="str">
        <f t="shared" si="60"/>
        <v/>
      </c>
      <c r="B980" s="42"/>
      <c r="C980" s="43"/>
      <c r="D980" s="105" t="str">
        <f>IF($C980&gt;0,VLOOKUP($C980,'ALN 070824'!$A:$C,2,FALSE),"")</f>
        <v/>
      </c>
      <c r="E980" s="24"/>
      <c r="F980" s="24"/>
      <c r="G980" s="28"/>
      <c r="H980" s="26"/>
      <c r="I980" s="27"/>
      <c r="K980" s="100" t="str">
        <f t="shared" si="61"/>
        <v/>
      </c>
      <c r="L980" s="100" t="str">
        <f t="shared" si="62"/>
        <v/>
      </c>
      <c r="M980" s="100" t="str">
        <f t="shared" si="63"/>
        <v/>
      </c>
    </row>
    <row r="981" spans="1:13">
      <c r="A981" s="116" t="str">
        <f t="shared" si="60"/>
        <v/>
      </c>
      <c r="B981" s="42"/>
      <c r="C981" s="43"/>
      <c r="D981" s="105" t="str">
        <f>IF($C981&gt;0,VLOOKUP($C981,'ALN 070824'!$A:$C,2,FALSE),"")</f>
        <v/>
      </c>
      <c r="E981" s="24"/>
      <c r="F981" s="24"/>
      <c r="G981" s="28"/>
      <c r="H981" s="26"/>
      <c r="I981" s="27"/>
      <c r="K981" s="100" t="str">
        <f t="shared" si="61"/>
        <v/>
      </c>
      <c r="L981" s="100" t="str">
        <f t="shared" si="62"/>
        <v/>
      </c>
      <c r="M981" s="100" t="str">
        <f t="shared" si="63"/>
        <v/>
      </c>
    </row>
    <row r="982" spans="1:13">
      <c r="A982" s="116" t="str">
        <f t="shared" si="60"/>
        <v/>
      </c>
      <c r="B982" s="42"/>
      <c r="C982" s="43"/>
      <c r="D982" s="105" t="str">
        <f>IF($C982&gt;0,VLOOKUP($C982,'ALN 070824'!$A:$C,2,FALSE),"")</f>
        <v/>
      </c>
      <c r="E982" s="24"/>
      <c r="F982" s="24"/>
      <c r="G982" s="28"/>
      <c r="H982" s="26"/>
      <c r="I982" s="27"/>
      <c r="K982" s="100" t="str">
        <f t="shared" si="61"/>
        <v/>
      </c>
      <c r="L982" s="100" t="str">
        <f t="shared" si="62"/>
        <v/>
      </c>
      <c r="M982" s="100" t="str">
        <f t="shared" si="63"/>
        <v/>
      </c>
    </row>
    <row r="983" spans="1:13">
      <c r="A983" s="116" t="str">
        <f t="shared" si="60"/>
        <v/>
      </c>
      <c r="B983" s="42"/>
      <c r="C983" s="43"/>
      <c r="D983" s="105" t="str">
        <f>IF($C983&gt;0,VLOOKUP($C983,'ALN 070824'!$A:$C,2,FALSE),"")</f>
        <v/>
      </c>
      <c r="E983" s="24"/>
      <c r="F983" s="24"/>
      <c r="G983" s="28"/>
      <c r="H983" s="26"/>
      <c r="I983" s="27"/>
      <c r="K983" s="100" t="str">
        <f t="shared" si="61"/>
        <v/>
      </c>
      <c r="L983" s="100" t="str">
        <f t="shared" si="62"/>
        <v/>
      </c>
      <c r="M983" s="100" t="str">
        <f t="shared" si="63"/>
        <v/>
      </c>
    </row>
    <row r="984" spans="1:13">
      <c r="A984" s="116" t="str">
        <f t="shared" si="60"/>
        <v/>
      </c>
      <c r="B984" s="42"/>
      <c r="C984" s="43"/>
      <c r="D984" s="105" t="str">
        <f>IF($C984&gt;0,VLOOKUP($C984,'ALN 070824'!$A:$C,2,FALSE),"")</f>
        <v/>
      </c>
      <c r="E984" s="24"/>
      <c r="F984" s="24"/>
      <c r="G984" s="28"/>
      <c r="H984" s="26"/>
      <c r="I984" s="27"/>
      <c r="K984" s="100" t="str">
        <f t="shared" si="61"/>
        <v/>
      </c>
      <c r="L984" s="100" t="str">
        <f t="shared" si="62"/>
        <v/>
      </c>
      <c r="M984" s="100" t="str">
        <f t="shared" si="63"/>
        <v/>
      </c>
    </row>
    <row r="985" spans="1:13">
      <c r="A985" s="116" t="str">
        <f t="shared" si="60"/>
        <v/>
      </c>
      <c r="B985" s="42"/>
      <c r="C985" s="43"/>
      <c r="D985" s="105" t="str">
        <f>IF($C985&gt;0,VLOOKUP($C985,'ALN 070824'!$A:$C,2,FALSE),"")</f>
        <v/>
      </c>
      <c r="E985" s="24"/>
      <c r="F985" s="24"/>
      <c r="G985" s="28"/>
      <c r="H985" s="26"/>
      <c r="I985" s="27"/>
      <c r="K985" s="100" t="str">
        <f t="shared" si="61"/>
        <v/>
      </c>
      <c r="L985" s="100" t="str">
        <f t="shared" si="62"/>
        <v/>
      </c>
      <c r="M985" s="100" t="str">
        <f t="shared" si="63"/>
        <v/>
      </c>
    </row>
    <row r="986" spans="1:13">
      <c r="A986" s="116" t="str">
        <f t="shared" si="60"/>
        <v/>
      </c>
      <c r="B986" s="42"/>
      <c r="C986" s="43"/>
      <c r="D986" s="105" t="str">
        <f>IF($C986&gt;0,VLOOKUP($C986,'ALN 070824'!$A:$C,2,FALSE),"")</f>
        <v/>
      </c>
      <c r="E986" s="24"/>
      <c r="F986" s="24"/>
      <c r="G986" s="28"/>
      <c r="H986" s="26"/>
      <c r="I986" s="27"/>
      <c r="K986" s="100" t="str">
        <f t="shared" si="61"/>
        <v/>
      </c>
      <c r="L986" s="100" t="str">
        <f t="shared" si="62"/>
        <v/>
      </c>
      <c r="M986" s="100" t="str">
        <f t="shared" si="63"/>
        <v/>
      </c>
    </row>
    <row r="987" spans="1:13">
      <c r="A987" s="116" t="str">
        <f t="shared" si="60"/>
        <v/>
      </c>
      <c r="B987" s="42"/>
      <c r="C987" s="43"/>
      <c r="D987" s="105" t="str">
        <f>IF($C987&gt;0,VLOOKUP($C987,'ALN 070824'!$A:$C,2,FALSE),"")</f>
        <v/>
      </c>
      <c r="E987" s="24"/>
      <c r="F987" s="24"/>
      <c r="G987" s="28"/>
      <c r="H987" s="26"/>
      <c r="I987" s="27"/>
      <c r="K987" s="100" t="str">
        <f t="shared" si="61"/>
        <v/>
      </c>
      <c r="L987" s="100" t="str">
        <f t="shared" si="62"/>
        <v/>
      </c>
      <c r="M987" s="100" t="str">
        <f t="shared" si="63"/>
        <v/>
      </c>
    </row>
    <row r="988" spans="1:13">
      <c r="A988" s="116" t="str">
        <f t="shared" si="60"/>
        <v/>
      </c>
      <c r="B988" s="42"/>
      <c r="C988" s="43"/>
      <c r="D988" s="105" t="str">
        <f>IF($C988&gt;0,VLOOKUP($C988,'ALN 070824'!$A:$C,2,FALSE),"")</f>
        <v/>
      </c>
      <c r="E988" s="24"/>
      <c r="F988" s="24"/>
      <c r="G988" s="28"/>
      <c r="H988" s="26"/>
      <c r="I988" s="27"/>
      <c r="K988" s="100" t="str">
        <f t="shared" si="61"/>
        <v/>
      </c>
      <c r="L988" s="100" t="str">
        <f t="shared" si="62"/>
        <v/>
      </c>
      <c r="M988" s="100" t="str">
        <f t="shared" si="63"/>
        <v/>
      </c>
    </row>
    <row r="989" spans="1:13">
      <c r="A989" s="116" t="str">
        <f t="shared" si="60"/>
        <v/>
      </c>
      <c r="B989" s="42"/>
      <c r="C989" s="43"/>
      <c r="D989" s="105" t="str">
        <f>IF($C989&gt;0,VLOOKUP($C989,'ALN 070824'!$A:$C,2,FALSE),"")</f>
        <v/>
      </c>
      <c r="E989" s="24"/>
      <c r="F989" s="24"/>
      <c r="G989" s="28"/>
      <c r="H989" s="26"/>
      <c r="I989" s="27"/>
      <c r="K989" s="100" t="str">
        <f t="shared" si="61"/>
        <v/>
      </c>
      <c r="L989" s="100" t="str">
        <f t="shared" si="62"/>
        <v/>
      </c>
      <c r="M989" s="100" t="str">
        <f t="shared" si="63"/>
        <v/>
      </c>
    </row>
    <row r="990" spans="1:13">
      <c r="A990" s="116" t="str">
        <f t="shared" si="60"/>
        <v/>
      </c>
      <c r="B990" s="42"/>
      <c r="C990" s="43"/>
      <c r="D990" s="105" t="str">
        <f>IF($C990&gt;0,VLOOKUP($C990,'ALN 070824'!$A:$C,2,FALSE),"")</f>
        <v/>
      </c>
      <c r="E990" s="24"/>
      <c r="F990" s="24"/>
      <c r="G990" s="28"/>
      <c r="H990" s="26"/>
      <c r="I990" s="27"/>
      <c r="K990" s="100" t="str">
        <f t="shared" si="61"/>
        <v/>
      </c>
      <c r="L990" s="100" t="str">
        <f t="shared" si="62"/>
        <v/>
      </c>
      <c r="M990" s="100" t="str">
        <f t="shared" si="63"/>
        <v/>
      </c>
    </row>
    <row r="991" spans="1:13">
      <c r="A991" s="116" t="str">
        <f t="shared" si="60"/>
        <v/>
      </c>
      <c r="B991" s="42"/>
      <c r="C991" s="43"/>
      <c r="D991" s="105" t="str">
        <f>IF($C991&gt;0,VLOOKUP($C991,'ALN 070824'!$A:$C,2,FALSE),"")</f>
        <v/>
      </c>
      <c r="E991" s="24"/>
      <c r="F991" s="24"/>
      <c r="G991" s="28"/>
      <c r="H991" s="26"/>
      <c r="I991" s="27"/>
      <c r="K991" s="100" t="str">
        <f t="shared" si="61"/>
        <v/>
      </c>
      <c r="L991" s="100" t="str">
        <f t="shared" si="62"/>
        <v/>
      </c>
      <c r="M991" s="100" t="str">
        <f t="shared" si="63"/>
        <v/>
      </c>
    </row>
    <row r="992" spans="1:13">
      <c r="A992" s="116" t="str">
        <f t="shared" si="60"/>
        <v/>
      </c>
      <c r="B992" s="42"/>
      <c r="C992" s="43"/>
      <c r="D992" s="105" t="str">
        <f>IF($C992&gt;0,VLOOKUP($C992,'ALN 070824'!$A:$C,2,FALSE),"")</f>
        <v/>
      </c>
      <c r="E992" s="24"/>
      <c r="F992" s="24"/>
      <c r="G992" s="28"/>
      <c r="H992" s="26"/>
      <c r="I992" s="27"/>
      <c r="K992" s="100" t="str">
        <f t="shared" si="61"/>
        <v/>
      </c>
      <c r="L992" s="100" t="str">
        <f t="shared" si="62"/>
        <v/>
      </c>
      <c r="M992" s="100" t="str">
        <f t="shared" si="63"/>
        <v/>
      </c>
    </row>
    <row r="993" spans="1:13">
      <c r="A993" s="116" t="str">
        <f t="shared" si="60"/>
        <v/>
      </c>
      <c r="B993" s="42"/>
      <c r="C993" s="43"/>
      <c r="D993" s="105" t="str">
        <f>IF($C993&gt;0,VLOOKUP($C993,'ALN 070824'!$A:$C,2,FALSE),"")</f>
        <v/>
      </c>
      <c r="E993" s="24"/>
      <c r="F993" s="24"/>
      <c r="G993" s="28"/>
      <c r="H993" s="26"/>
      <c r="I993" s="27"/>
      <c r="K993" s="100" t="str">
        <f t="shared" si="61"/>
        <v/>
      </c>
      <c r="L993" s="100" t="str">
        <f t="shared" si="62"/>
        <v/>
      </c>
      <c r="M993" s="100" t="str">
        <f t="shared" si="63"/>
        <v/>
      </c>
    </row>
    <row r="994" spans="1:13">
      <c r="A994" s="116" t="str">
        <f t="shared" si="60"/>
        <v/>
      </c>
      <c r="B994" s="42"/>
      <c r="C994" s="43"/>
      <c r="D994" s="105" t="str">
        <f>IF($C994&gt;0,VLOOKUP($C994,'ALN 070824'!$A:$C,2,FALSE),"")</f>
        <v/>
      </c>
      <c r="E994" s="24"/>
      <c r="F994" s="24"/>
      <c r="G994" s="28"/>
      <c r="H994" s="26"/>
      <c r="I994" s="27"/>
      <c r="K994" s="100" t="str">
        <f t="shared" si="61"/>
        <v/>
      </c>
      <c r="L994" s="100" t="str">
        <f t="shared" si="62"/>
        <v/>
      </c>
      <c r="M994" s="100" t="str">
        <f t="shared" si="63"/>
        <v/>
      </c>
    </row>
    <row r="995" spans="1:13">
      <c r="A995" s="116" t="str">
        <f t="shared" si="60"/>
        <v/>
      </c>
      <c r="B995" s="42"/>
      <c r="C995" s="43"/>
      <c r="D995" s="105" t="str">
        <f>IF($C995&gt;0,VLOOKUP($C995,'ALN 070824'!$A:$C,2,FALSE),"")</f>
        <v/>
      </c>
      <c r="E995" s="24"/>
      <c r="F995" s="24"/>
      <c r="G995" s="28"/>
      <c r="H995" s="26"/>
      <c r="I995" s="27"/>
      <c r="K995" s="100" t="str">
        <f t="shared" si="61"/>
        <v/>
      </c>
      <c r="L995" s="100" t="str">
        <f t="shared" si="62"/>
        <v/>
      </c>
      <c r="M995" s="100" t="str">
        <f t="shared" si="63"/>
        <v/>
      </c>
    </row>
    <row r="996" spans="1:13">
      <c r="A996" s="116" t="str">
        <f t="shared" si="60"/>
        <v/>
      </c>
      <c r="B996" s="42"/>
      <c r="C996" s="43"/>
      <c r="D996" s="105" t="str">
        <f>IF($C996&gt;0,VLOOKUP($C996,'ALN 070824'!$A:$C,2,FALSE),"")</f>
        <v/>
      </c>
      <c r="E996" s="24"/>
      <c r="F996" s="24"/>
      <c r="G996" s="28"/>
      <c r="H996" s="26"/>
      <c r="I996" s="27"/>
      <c r="K996" s="100" t="str">
        <f t="shared" si="61"/>
        <v/>
      </c>
      <c r="L996" s="100" t="str">
        <f t="shared" si="62"/>
        <v/>
      </c>
      <c r="M996" s="100" t="str">
        <f t="shared" si="63"/>
        <v/>
      </c>
    </row>
    <row r="997" spans="1:13">
      <c r="A997" s="116" t="str">
        <f t="shared" si="60"/>
        <v/>
      </c>
      <c r="B997" s="42"/>
      <c r="C997" s="43"/>
      <c r="D997" s="105" t="str">
        <f>IF($C997&gt;0,VLOOKUP($C997,'ALN 070824'!$A:$C,2,FALSE),"")</f>
        <v/>
      </c>
      <c r="E997" s="24"/>
      <c r="F997" s="24"/>
      <c r="G997" s="28"/>
      <c r="H997" s="26"/>
      <c r="I997" s="27"/>
      <c r="K997" s="100" t="str">
        <f t="shared" si="61"/>
        <v/>
      </c>
      <c r="L997" s="100" t="str">
        <f t="shared" si="62"/>
        <v/>
      </c>
      <c r="M997" s="100" t="str">
        <f t="shared" si="63"/>
        <v/>
      </c>
    </row>
    <row r="998" spans="1:13">
      <c r="A998" s="116" t="str">
        <f t="shared" si="60"/>
        <v/>
      </c>
      <c r="B998" s="42"/>
      <c r="C998" s="43"/>
      <c r="D998" s="105" t="str">
        <f>IF($C998&gt;0,VLOOKUP($C998,'ALN 070824'!$A:$C,2,FALSE),"")</f>
        <v/>
      </c>
      <c r="E998" s="24"/>
      <c r="F998" s="24"/>
      <c r="G998" s="28"/>
      <c r="H998" s="26"/>
      <c r="I998" s="27"/>
      <c r="K998" s="100" t="str">
        <f t="shared" si="61"/>
        <v/>
      </c>
      <c r="L998" s="100" t="str">
        <f t="shared" si="62"/>
        <v/>
      </c>
      <c r="M998" s="100" t="str">
        <f t="shared" si="63"/>
        <v/>
      </c>
    </row>
    <row r="999" spans="1:13">
      <c r="A999" s="116" t="str">
        <f t="shared" si="60"/>
        <v/>
      </c>
      <c r="B999" s="42"/>
      <c r="C999" s="43"/>
      <c r="D999" s="105" t="str">
        <f>IF($C999&gt;0,VLOOKUP($C999,'ALN 070824'!$A:$C,2,FALSE),"")</f>
        <v/>
      </c>
      <c r="E999" s="24"/>
      <c r="F999" s="24"/>
      <c r="G999" s="28"/>
      <c r="H999" s="26"/>
      <c r="I999" s="27"/>
      <c r="K999" s="100" t="str">
        <f t="shared" si="61"/>
        <v/>
      </c>
      <c r="L999" s="100" t="str">
        <f t="shared" si="62"/>
        <v/>
      </c>
      <c r="M999" s="100" t="str">
        <f t="shared" si="63"/>
        <v/>
      </c>
    </row>
    <row r="1000" spans="1:13">
      <c r="A1000" s="116" t="str">
        <f t="shared" si="60"/>
        <v/>
      </c>
      <c r="B1000" s="42"/>
      <c r="C1000" s="43"/>
      <c r="D1000" s="105" t="str">
        <f>IF($C1000&gt;0,VLOOKUP($C1000,'ALN 070824'!$A:$C,2,FALSE),"")</f>
        <v/>
      </c>
      <c r="E1000" s="24"/>
      <c r="F1000" s="24"/>
      <c r="G1000" s="28"/>
      <c r="H1000" s="26"/>
      <c r="I1000" s="27"/>
      <c r="K1000" s="100" t="str">
        <f t="shared" si="61"/>
        <v/>
      </c>
      <c r="L1000" s="100" t="str">
        <f t="shared" si="62"/>
        <v/>
      </c>
      <c r="M1000" s="100" t="str">
        <f t="shared" si="63"/>
        <v/>
      </c>
    </row>
  </sheetData>
  <sheetProtection algorithmName="SHA-512" hashValue="zNWRJBI/7TEEMC+VVAdKUB+biRnW1sN72tnoJbWbJOwjimjid1bzYf23/dz3duRvRrJ+iFOsk69EiMj5PO4iTA==" saltValue="DiPabAaj5Bu/K4Kjyi720g==" spinCount="100000" sheet="1" objects="1" scenarios="1" sort="0" autoFilter="0"/>
  <autoFilter ref="G7:G1000" xr:uid="{00000000-0001-0000-0100-000000000000}"/>
  <dataConsolidate/>
  <mergeCells count="2">
    <mergeCell ref="A3:D3"/>
    <mergeCell ref="B1:I1"/>
  </mergeCells>
  <phoneticPr fontId="5" type="noConversion"/>
  <conditionalFormatting sqref="B8 B9:C1000">
    <cfRule type="expression" dxfId="34" priority="11">
      <formula>AND(NOT(ISBLANK($C8)),ISBLANK($B8))</formula>
    </cfRule>
  </conditionalFormatting>
  <conditionalFormatting sqref="D8:D1000 H8:I1000">
    <cfRule type="expression" dxfId="33" priority="5">
      <formula>IF(AND($D8="Other Assistance",ISBLANK($H8)), AND($D8="Other Assistance", ISBLANK($I8)),"")</formula>
    </cfRule>
  </conditionalFormatting>
  <conditionalFormatting sqref="D8:D1000">
    <cfRule type="containsErrors" dxfId="32" priority="15">
      <formula>ISERROR(D8)</formula>
    </cfRule>
  </conditionalFormatting>
  <conditionalFormatting sqref="E8:E1000">
    <cfRule type="expression" dxfId="31" priority="7">
      <formula>OR(($E8-ROUND($E8,0))&lt;&gt;0, _xlfn.ISFORMULA($E8))</formula>
    </cfRule>
  </conditionalFormatting>
  <conditionalFormatting sqref="F8:F1000">
    <cfRule type="expression" dxfId="30" priority="6">
      <formula>OR(($F8-ROUND($F8,0))&lt;&gt;0, _xlfn.ISFORMULA($F8))</formula>
    </cfRule>
  </conditionalFormatting>
  <conditionalFormatting sqref="G8:G1000 C9:C1000">
    <cfRule type="expression" dxfId="28" priority="90">
      <formula>AND(NOT(ISBLANK($G8)),ISBLANK($C8))</formula>
    </cfRule>
    <cfRule type="expression" dxfId="27" priority="91">
      <formula>ISERROR($D8)</formula>
    </cfRule>
  </conditionalFormatting>
  <conditionalFormatting sqref="G8:I1000 B8:C1000">
    <cfRule type="expression" dxfId="26" priority="89">
      <formula>IF(ISBLANK($C8),0,COUNTIF($M$8:$M$1000,$M8)&gt;1)</formula>
    </cfRule>
  </conditionalFormatting>
  <conditionalFormatting sqref="H8:H1000">
    <cfRule type="containsText" dxfId="25" priority="17" operator="containsText" text="Please provide the Program name and Other Identifying number here">
      <formula>NOT(ISERROR(SEARCH("Please provide the Program name and Other Identifying number here",H8)))</formula>
    </cfRule>
  </conditionalFormatting>
  <conditionalFormatting sqref="K8:K1000">
    <cfRule type="containsText" dxfId="24" priority="16" operator="containsText" text="Please complete the ALN with alpha character.">
      <formula>NOT(ISERROR(SEARCH("Please complete the ALN with alpha character.",K8)))</formula>
    </cfRule>
  </conditionalFormatting>
  <dataValidations xWindow="754" yWindow="408" count="2">
    <dataValidation type="whole" allowBlank="1" showInputMessage="1" showErrorMessage="1" sqref="E8:F1000" xr:uid="{00000000-0002-0000-0100-000000000000}">
      <formula1>-100000000000000000</formula1>
      <formula2>100000000000000000</formula2>
    </dataValidation>
    <dataValidation type="textLength" allowBlank="1" showDropDown="1" showInputMessage="1" showErrorMessage="1" errorTitle="Invalid ALN" error="Please verify and enter the correct ALN._x000a_Contact DOA if assistance needed." sqref="C8:C1000" xr:uid="{00000000-0002-0000-0100-000003000000}">
      <formula1>6</formula1>
      <formula2>7</formula2>
    </dataValidation>
  </dataValidations>
  <pageMargins left="0.5" right="0.5" top="1" bottom="0.6" header="0.5" footer="0.3"/>
  <pageSetup scale="64" fitToHeight="100" orientation="landscape" r:id="rId1"/>
  <headerFooter>
    <oddHeader>&amp;C&amp;"Arial,Bold"Attachment CU5
Federal Schedules
&amp;A</oddHeader>
    <oddFooter xml:space="preserve">&amp;L&amp;F
&amp;A&amp;RPage &amp;P of &amp;N
&amp;D </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03" id="{D3956FD0-60F0-4C6B-9BBA-55BEFA6DAE30}">
            <xm:f>IF(ISBLANK($L8),"",SUMIF('DISBURSED TO STATE'!$K:$K,$L$8,'DISBURSED TO STATE'!$G:$G)+SUMIF('DISBURSED TO NONSTATE'!$J:$J,$L8,'DISBURSED TO NONSTATE'!$D:$D)-(SUMIF(SEFA!$K:$K,$L8,SEFA!$F:$F)+SUMIF($L:$L,$L8,$F:F))-SUMIF($L:$L,$L8,$E:$E))&gt;0</xm:f>
            <x14:dxf>
              <font>
                <b/>
                <i val="0"/>
                <color rgb="FF0000FF"/>
              </font>
              <fill>
                <patternFill>
                  <bgColor rgb="FFFFFF99"/>
                </patternFill>
              </fill>
            </x14:dxf>
          </x14:cfRule>
          <xm:sqref>F8:F1000</xm:sqref>
        </x14:conditionalFormatting>
      </x14:conditionalFormattings>
    </ext>
    <ext xmlns:x14="http://schemas.microsoft.com/office/spreadsheetml/2009/9/main" uri="{CCE6A557-97BC-4b89-ADB6-D9C93CAAB3DF}">
      <x14:dataValidations xmlns:xm="http://schemas.microsoft.com/office/excel/2006/main" xWindow="754" yWindow="408" count="1">
        <x14:dataValidation type="list" allowBlank="1" showInputMessage="1" showErrorMessage="1" error="Use the drop-down list to select a symbol or leave blank." prompt="@ = R&amp;D_x000a_# = COVID-19_x000a_+ = COVID-19 R&amp;D_x000a_% = IIJA_x000a_&amp; = IIJA R&amp;D" xr:uid="{32218299-798B-49E8-93E2-D38BA8A5826E}">
          <x14:formula1>
            <xm:f>'REVISION CONTROL LOG'!$I$3:$I$7</xm:f>
          </x14:formula1>
          <xm:sqref>G8:G1000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K66"/>
  <sheetViews>
    <sheetView showGridLines="0" showZeros="0" tabSelected="1" showWhiteSpace="0" zoomScaleNormal="100" workbookViewId="0">
      <pane xSplit="3" ySplit="8" topLeftCell="D9" activePane="bottomRight" state="frozen"/>
      <selection activeCell="E32" sqref="E32"/>
      <selection pane="topRight" activeCell="E32" sqref="E32"/>
      <selection pane="bottomLeft" activeCell="E32" sqref="E32"/>
      <selection pane="bottomRight" activeCell="K13" sqref="K13"/>
    </sheetView>
  </sheetViews>
  <sheetFormatPr defaultColWidth="9.140625" defaultRowHeight="12.75"/>
  <cols>
    <col min="1" max="1" width="6.42578125" style="76" hidden="1" customWidth="1"/>
    <col min="2" max="2" width="11.42578125" style="75" hidden="1" customWidth="1"/>
    <col min="3" max="3" width="13.28515625" style="126" customWidth="1"/>
    <col min="4" max="5" width="18.7109375" style="76" customWidth="1"/>
    <col min="6" max="6" width="21.85546875" style="76" customWidth="1"/>
    <col min="7" max="7" width="9.28515625" style="76" hidden="1" customWidth="1"/>
    <col min="8" max="8" width="10.7109375" style="76" customWidth="1"/>
    <col min="9" max="9" width="12.140625" style="76" hidden="1" customWidth="1"/>
    <col min="10" max="10" width="11" style="76" customWidth="1"/>
    <col min="11" max="11" width="61.7109375" style="76" customWidth="1"/>
    <col min="12" max="16384" width="9.140625" style="76"/>
  </cols>
  <sheetData>
    <row r="1" spans="1:11" ht="15" customHeight="1">
      <c r="C1" s="81" t="s">
        <v>8733</v>
      </c>
      <c r="D1" s="257" t="str">
        <f>SEFA!$B$1</f>
        <v/>
      </c>
      <c r="E1" s="257"/>
      <c r="F1" s="257"/>
      <c r="G1" s="257"/>
      <c r="H1" s="257"/>
      <c r="I1" s="257"/>
      <c r="J1" s="257"/>
      <c r="K1" s="257"/>
    </row>
    <row r="2" spans="1:11" ht="15" customHeight="1">
      <c r="C2" s="81" t="s">
        <v>8734</v>
      </c>
      <c r="D2" s="111" t="str">
        <f>IF(SEFA!$B$2&gt;0,SEFA!$B$2,"")</f>
        <v/>
      </c>
    </row>
    <row r="3" spans="1:11" ht="15" customHeight="1">
      <c r="C3" s="251" t="s">
        <v>3398</v>
      </c>
      <c r="D3" s="251"/>
      <c r="E3" s="251"/>
      <c r="F3" s="251"/>
      <c r="G3" s="251"/>
      <c r="H3" s="251"/>
      <c r="I3" s="251"/>
      <c r="J3" s="251"/>
      <c r="K3" s="251"/>
    </row>
    <row r="4" spans="1:11" ht="15" customHeight="1" thickBot="1">
      <c r="A4" s="81"/>
    </row>
    <row r="5" spans="1:11" ht="55.15" customHeight="1" thickBot="1">
      <c r="C5" s="127" t="s">
        <v>4966</v>
      </c>
      <c r="D5" s="127" t="s">
        <v>3022</v>
      </c>
      <c r="E5" s="127" t="s">
        <v>3023</v>
      </c>
      <c r="F5" s="127" t="s">
        <v>2990</v>
      </c>
      <c r="G5" s="128"/>
    </row>
    <row r="6" spans="1:11" ht="15" customHeight="1">
      <c r="C6" s="129" t="str">
        <f>$D$2</f>
        <v/>
      </c>
      <c r="D6" s="130">
        <f>SEFA!$F$5</f>
        <v>0</v>
      </c>
      <c r="E6" s="130">
        <f>IFERROR(VLOOKUP($D$2,'PY Agy Totals - 070524'!$A:$B,2,FALSE),0)</f>
        <v>0</v>
      </c>
      <c r="F6" s="131">
        <f>($D$6-$E$6)</f>
        <v>0</v>
      </c>
      <c r="G6" s="132"/>
    </row>
    <row r="7" spans="1:11" ht="13.5" thickBot="1">
      <c r="B7" s="128"/>
      <c r="C7" s="128"/>
      <c r="D7" s="133"/>
      <c r="E7" s="133"/>
      <c r="F7" s="132"/>
      <c r="G7" s="132"/>
      <c r="H7" s="134"/>
    </row>
    <row r="8" spans="1:11" ht="117" customHeight="1" thickBot="1">
      <c r="B8" s="127" t="s">
        <v>591</v>
      </c>
      <c r="C8" s="127" t="s">
        <v>591</v>
      </c>
      <c r="D8" s="127" t="s">
        <v>2851</v>
      </c>
      <c r="E8" s="127" t="s">
        <v>2853</v>
      </c>
      <c r="F8" s="127" t="s">
        <v>2990</v>
      </c>
      <c r="G8" s="135" t="s">
        <v>3145</v>
      </c>
      <c r="H8" s="127" t="s">
        <v>2852</v>
      </c>
      <c r="I8" s="136" t="s">
        <v>8340</v>
      </c>
      <c r="J8" s="137" t="s">
        <v>8197</v>
      </c>
      <c r="K8" s="127" t="s">
        <v>9104</v>
      </c>
    </row>
    <row r="9" spans="1:11">
      <c r="A9" s="76" t="str">
        <f>CONCATENATE($C$6,LEFT($B9,2))</f>
        <v>10</v>
      </c>
      <c r="B9" s="138" t="str">
        <f>CONCATENATE(LEFT($C9,2),".000")</f>
        <v>10.000</v>
      </c>
      <c r="C9" s="139" t="s">
        <v>2991</v>
      </c>
      <c r="D9" s="140">
        <f>SUMIF(SEFA!$J:$J,LEFT($C9,2),SEFA!$F:$F)</f>
        <v>0</v>
      </c>
      <c r="E9" s="141">
        <f>IF(ISNA(VLOOKUP($A9,'PY Agy Detail Lookup - 070524'!$A:$D,4,FALSE)),0,(VLOOKUP($A9,'PY Agy Detail Lookup - 070524'!$A:$D,4,FALSE)))</f>
        <v>0</v>
      </c>
      <c r="F9" s="142">
        <f>IF(ISERROR(+$D9-$E9), " ",($D9-$E9))</f>
        <v>0</v>
      </c>
      <c r="G9" s="142" t="e">
        <f>IF(($E9=0),$F9/$D9,($F9/$E9))</f>
        <v>#DIV/0!</v>
      </c>
      <c r="H9" s="143" t="str">
        <f>IF(ISERROR($G9), " ", $G9)</f>
        <v xml:space="preserve"> </v>
      </c>
      <c r="I9" s="144" t="e">
        <f>IF(ISERROR($E9-$D9)," ",IF(AND(ABS($F9)&gt;=1500000,ABS($H9)&gt;=0.1),"YES","NO"))</f>
        <v>#VALUE!</v>
      </c>
      <c r="J9" s="145" t="str">
        <f>IF(ISERROR($I9), " ", $I9)</f>
        <v xml:space="preserve"> </v>
      </c>
      <c r="K9" s="62"/>
    </row>
    <row r="10" spans="1:11">
      <c r="A10" s="76" t="str">
        <f t="shared" ref="A10:A63" si="0">CONCATENATE($C$6,LEFT($B10,2))</f>
        <v>11</v>
      </c>
      <c r="B10" s="138" t="str">
        <f t="shared" ref="B10:B63" si="1">CONCATENATE(LEFT($C10,2),".000")</f>
        <v>11.000</v>
      </c>
      <c r="C10" s="138" t="s">
        <v>2992</v>
      </c>
      <c r="D10" s="140">
        <f>SUMIF(SEFA!$J:$J,LEFT($C10,2),SEFA!$F:$F)</f>
        <v>0</v>
      </c>
      <c r="E10" s="141">
        <f>IF(ISNA(VLOOKUP($A10,'PY Agy Detail Lookup - 070524'!$A:$D,4,FALSE)),0,(VLOOKUP($A10,'PY Agy Detail Lookup - 070524'!$A:$D,4,FALSE)))</f>
        <v>0</v>
      </c>
      <c r="F10" s="142">
        <f t="shared" ref="F10:F63" si="2">IF(ISERROR(+$D10-$E10), " ",($D10-$E10))</f>
        <v>0</v>
      </c>
      <c r="G10" s="142" t="e">
        <f t="shared" ref="G10:G63" si="3">IF(($E10=0),$F10/$D10,($F10/$E10))</f>
        <v>#DIV/0!</v>
      </c>
      <c r="H10" s="143" t="str">
        <f t="shared" ref="H10:H63" si="4">IF(ISERROR($G10), " ", $G10)</f>
        <v xml:space="preserve"> </v>
      </c>
      <c r="I10" s="144" t="e">
        <f t="shared" ref="I10:I63" si="5">IF(ISERROR($E10-$D10)," ",IF(AND(ABS($F10)&gt;=1500000,ABS($H10)&gt;=0.1),"YES","NO"))</f>
        <v>#VALUE!</v>
      </c>
      <c r="J10" s="145" t="str">
        <f t="shared" ref="J10:J63" si="6">IF(ISERROR($I10), " ", $I10)</f>
        <v xml:space="preserve"> </v>
      </c>
      <c r="K10" s="62"/>
    </row>
    <row r="11" spans="1:11">
      <c r="A11" s="76" t="str">
        <f t="shared" si="0"/>
        <v>12</v>
      </c>
      <c r="B11" s="138" t="str">
        <f t="shared" si="1"/>
        <v>12.000</v>
      </c>
      <c r="C11" s="138" t="s">
        <v>2993</v>
      </c>
      <c r="D11" s="140">
        <f>SUMIF(SEFA!$J:$J,LEFT($C11,2),SEFA!$F:$F)</f>
        <v>0</v>
      </c>
      <c r="E11" s="141">
        <f>IF(ISNA(VLOOKUP($A11,'PY Agy Detail Lookup - 070524'!$A:$D,4,FALSE)),0,(VLOOKUP($A11,'PY Agy Detail Lookup - 070524'!$A:$D,4,FALSE)))</f>
        <v>0</v>
      </c>
      <c r="F11" s="142">
        <f t="shared" si="2"/>
        <v>0</v>
      </c>
      <c r="G11" s="142" t="e">
        <f t="shared" si="3"/>
        <v>#DIV/0!</v>
      </c>
      <c r="H11" s="143" t="str">
        <f t="shared" si="4"/>
        <v xml:space="preserve"> </v>
      </c>
      <c r="I11" s="144" t="e">
        <f t="shared" si="5"/>
        <v>#VALUE!</v>
      </c>
      <c r="J11" s="145" t="str">
        <f t="shared" si="6"/>
        <v xml:space="preserve"> </v>
      </c>
      <c r="K11" s="62"/>
    </row>
    <row r="12" spans="1:11">
      <c r="A12" s="76" t="str">
        <f t="shared" si="0"/>
        <v>14</v>
      </c>
      <c r="B12" s="138" t="str">
        <f t="shared" si="1"/>
        <v>14.000</v>
      </c>
      <c r="C12" s="138" t="s">
        <v>2994</v>
      </c>
      <c r="D12" s="140">
        <f>SUMIF(SEFA!$J:$J,LEFT($C12,2),SEFA!$F:$F)</f>
        <v>0</v>
      </c>
      <c r="E12" s="141">
        <f>IF(ISNA(VLOOKUP($A12,'PY Agy Detail Lookup - 070524'!$A:$D,4,FALSE)),0,(VLOOKUP($A12,'PY Agy Detail Lookup - 070524'!$A:$D,4,FALSE)))</f>
        <v>0</v>
      </c>
      <c r="F12" s="142">
        <f t="shared" si="2"/>
        <v>0</v>
      </c>
      <c r="G12" s="142" t="e">
        <f t="shared" si="3"/>
        <v>#DIV/0!</v>
      </c>
      <c r="H12" s="143" t="str">
        <f t="shared" si="4"/>
        <v xml:space="preserve"> </v>
      </c>
      <c r="I12" s="144" t="e">
        <f t="shared" si="5"/>
        <v>#VALUE!</v>
      </c>
      <c r="J12" s="145" t="str">
        <f t="shared" si="6"/>
        <v xml:space="preserve"> </v>
      </c>
      <c r="K12" s="62"/>
    </row>
    <row r="13" spans="1:11">
      <c r="A13" s="76" t="str">
        <f t="shared" si="0"/>
        <v>15</v>
      </c>
      <c r="B13" s="138" t="str">
        <f t="shared" si="1"/>
        <v>15.000</v>
      </c>
      <c r="C13" s="138" t="s">
        <v>2995</v>
      </c>
      <c r="D13" s="140">
        <f>SUMIF(SEFA!$J:$J,LEFT($C13,2),SEFA!$F:$F)</f>
        <v>0</v>
      </c>
      <c r="E13" s="141">
        <f>IF(ISNA(VLOOKUP($A13,'PY Agy Detail Lookup - 070524'!$A:$D,4,FALSE)),0,(VLOOKUP($A13,'PY Agy Detail Lookup - 070524'!$A:$D,4,FALSE)))</f>
        <v>0</v>
      </c>
      <c r="F13" s="142">
        <f t="shared" si="2"/>
        <v>0</v>
      </c>
      <c r="G13" s="142" t="e">
        <f t="shared" si="3"/>
        <v>#DIV/0!</v>
      </c>
      <c r="H13" s="143" t="str">
        <f t="shared" si="4"/>
        <v xml:space="preserve"> </v>
      </c>
      <c r="I13" s="144" t="e">
        <f t="shared" si="5"/>
        <v>#VALUE!</v>
      </c>
      <c r="J13" s="145" t="str">
        <f t="shared" si="6"/>
        <v xml:space="preserve"> </v>
      </c>
      <c r="K13" s="62"/>
    </row>
    <row r="14" spans="1:11">
      <c r="A14" s="76" t="str">
        <f t="shared" si="0"/>
        <v>16</v>
      </c>
      <c r="B14" s="138" t="str">
        <f t="shared" si="1"/>
        <v>16.000</v>
      </c>
      <c r="C14" s="138" t="s">
        <v>2996</v>
      </c>
      <c r="D14" s="140">
        <f>SUMIF(SEFA!$J:$J,LEFT($C14,2),SEFA!$F:$F)</f>
        <v>0</v>
      </c>
      <c r="E14" s="141">
        <f>IF(ISNA(VLOOKUP($A14,'PY Agy Detail Lookup - 070524'!$A:$D,4,FALSE)),0,(VLOOKUP($A14,'PY Agy Detail Lookup - 070524'!$A:$D,4,FALSE)))</f>
        <v>0</v>
      </c>
      <c r="F14" s="142">
        <f t="shared" si="2"/>
        <v>0</v>
      </c>
      <c r="G14" s="142" t="e">
        <f t="shared" si="3"/>
        <v>#DIV/0!</v>
      </c>
      <c r="H14" s="143" t="str">
        <f t="shared" si="4"/>
        <v xml:space="preserve"> </v>
      </c>
      <c r="I14" s="144" t="e">
        <f t="shared" si="5"/>
        <v>#VALUE!</v>
      </c>
      <c r="J14" s="145" t="str">
        <f t="shared" si="6"/>
        <v xml:space="preserve"> </v>
      </c>
      <c r="K14" s="62"/>
    </row>
    <row r="15" spans="1:11">
      <c r="A15" s="76" t="str">
        <f t="shared" si="0"/>
        <v>17</v>
      </c>
      <c r="B15" s="138" t="str">
        <f t="shared" si="1"/>
        <v>17.000</v>
      </c>
      <c r="C15" s="138" t="s">
        <v>2997</v>
      </c>
      <c r="D15" s="140">
        <f>SUMIF(SEFA!$J:$J,LEFT($C15,2),SEFA!$F:$F)</f>
        <v>0</v>
      </c>
      <c r="E15" s="141">
        <f>IF(ISNA(VLOOKUP($A15,'PY Agy Detail Lookup - 070524'!$A:$D,4,FALSE)),0,(VLOOKUP($A15,'PY Agy Detail Lookup - 070524'!$A:$D,4,FALSE)))</f>
        <v>0</v>
      </c>
      <c r="F15" s="142">
        <f t="shared" si="2"/>
        <v>0</v>
      </c>
      <c r="G15" s="142" t="e">
        <f t="shared" si="3"/>
        <v>#DIV/0!</v>
      </c>
      <c r="H15" s="143" t="str">
        <f t="shared" si="4"/>
        <v xml:space="preserve"> </v>
      </c>
      <c r="I15" s="144" t="e">
        <f t="shared" si="5"/>
        <v>#VALUE!</v>
      </c>
      <c r="J15" s="145" t="str">
        <f t="shared" si="6"/>
        <v xml:space="preserve"> </v>
      </c>
      <c r="K15" s="62"/>
    </row>
    <row r="16" spans="1:11">
      <c r="A16" s="76" t="str">
        <f t="shared" si="0"/>
        <v>19</v>
      </c>
      <c r="B16" s="138" t="str">
        <f t="shared" si="1"/>
        <v>19.000</v>
      </c>
      <c r="C16" s="138" t="s">
        <v>2998</v>
      </c>
      <c r="D16" s="140">
        <f>SUMIF(SEFA!$J:$J,LEFT($C16,2),SEFA!$F:$F)</f>
        <v>0</v>
      </c>
      <c r="E16" s="141">
        <f>IF(ISNA(VLOOKUP($A16,'PY Agy Detail Lookup - 070524'!$A:$D,4,FALSE)),0,(VLOOKUP($A16,'PY Agy Detail Lookup - 070524'!$A:$D,4,FALSE)))</f>
        <v>0</v>
      </c>
      <c r="F16" s="142">
        <f t="shared" si="2"/>
        <v>0</v>
      </c>
      <c r="G16" s="142" t="e">
        <f t="shared" si="3"/>
        <v>#DIV/0!</v>
      </c>
      <c r="H16" s="143" t="str">
        <f t="shared" si="4"/>
        <v xml:space="preserve"> </v>
      </c>
      <c r="I16" s="144" t="e">
        <f t="shared" si="5"/>
        <v>#VALUE!</v>
      </c>
      <c r="J16" s="145" t="str">
        <f t="shared" si="6"/>
        <v xml:space="preserve"> </v>
      </c>
      <c r="K16" s="62"/>
    </row>
    <row r="17" spans="1:11">
      <c r="A17" s="76" t="str">
        <f t="shared" si="0"/>
        <v>20</v>
      </c>
      <c r="B17" s="138" t="str">
        <f t="shared" si="1"/>
        <v>20.000</v>
      </c>
      <c r="C17" s="138" t="s">
        <v>2999</v>
      </c>
      <c r="D17" s="140">
        <f>SUMIF(SEFA!$J:$J,LEFT($C17,2),SEFA!$F:$F)</f>
        <v>0</v>
      </c>
      <c r="E17" s="141">
        <f>IF(ISNA(VLOOKUP($A17,'PY Agy Detail Lookup - 070524'!$A:$D,4,FALSE)),0,(VLOOKUP($A17,'PY Agy Detail Lookup - 070524'!$A:$D,4,FALSE)))</f>
        <v>0</v>
      </c>
      <c r="F17" s="142">
        <f t="shared" si="2"/>
        <v>0</v>
      </c>
      <c r="G17" s="142" t="e">
        <f t="shared" si="3"/>
        <v>#DIV/0!</v>
      </c>
      <c r="H17" s="143" t="str">
        <f t="shared" si="4"/>
        <v xml:space="preserve"> </v>
      </c>
      <c r="I17" s="144" t="e">
        <f t="shared" si="5"/>
        <v>#VALUE!</v>
      </c>
      <c r="J17" s="145" t="str">
        <f t="shared" si="6"/>
        <v xml:space="preserve"> </v>
      </c>
      <c r="K17" s="62"/>
    </row>
    <row r="18" spans="1:11">
      <c r="A18" s="76" t="str">
        <f t="shared" si="0"/>
        <v>21</v>
      </c>
      <c r="B18" s="138" t="str">
        <f t="shared" si="1"/>
        <v>21.000</v>
      </c>
      <c r="C18" s="138" t="s">
        <v>6292</v>
      </c>
      <c r="D18" s="140">
        <f>SUMIF(SEFA!$J:$J,LEFT($C18,2),SEFA!$F:$F)</f>
        <v>0</v>
      </c>
      <c r="E18" s="141">
        <f>IF(ISNA(VLOOKUP($A18,'PY Agy Detail Lookup - 070524'!$A:$D,4,FALSE)),0,(VLOOKUP($A18,'PY Agy Detail Lookup - 070524'!$A:$D,4,FALSE)))</f>
        <v>0</v>
      </c>
      <c r="F18" s="142">
        <f t="shared" si="2"/>
        <v>0</v>
      </c>
      <c r="G18" s="142" t="e">
        <f t="shared" si="3"/>
        <v>#DIV/0!</v>
      </c>
      <c r="H18" s="143" t="str">
        <f t="shared" si="4"/>
        <v xml:space="preserve"> </v>
      </c>
      <c r="I18" s="144" t="e">
        <f t="shared" si="5"/>
        <v>#VALUE!</v>
      </c>
      <c r="J18" s="145" t="str">
        <f t="shared" si="6"/>
        <v xml:space="preserve"> </v>
      </c>
      <c r="K18" s="62"/>
    </row>
    <row r="19" spans="1:11">
      <c r="A19" s="76" t="str">
        <f t="shared" si="0"/>
        <v>23</v>
      </c>
      <c r="B19" s="138" t="str">
        <f t="shared" si="1"/>
        <v>23.000</v>
      </c>
      <c r="C19" s="138" t="s">
        <v>3000</v>
      </c>
      <c r="D19" s="140">
        <f>SUMIF(SEFA!$J:$J,LEFT($C19,2),SEFA!$F:$F)</f>
        <v>0</v>
      </c>
      <c r="E19" s="141">
        <f>IF(ISNA(VLOOKUP($A19,'PY Agy Detail Lookup - 070524'!$A:$D,4,FALSE)),0,(VLOOKUP($A19,'PY Agy Detail Lookup - 070524'!$A:$D,4,FALSE)))</f>
        <v>0</v>
      </c>
      <c r="F19" s="142">
        <f t="shared" si="2"/>
        <v>0</v>
      </c>
      <c r="G19" s="142" t="e">
        <f t="shared" si="3"/>
        <v>#DIV/0!</v>
      </c>
      <c r="H19" s="143" t="str">
        <f t="shared" si="4"/>
        <v xml:space="preserve"> </v>
      </c>
      <c r="I19" s="144" t="e">
        <f t="shared" si="5"/>
        <v>#VALUE!</v>
      </c>
      <c r="J19" s="145" t="str">
        <f t="shared" si="6"/>
        <v xml:space="preserve"> </v>
      </c>
      <c r="K19" s="62"/>
    </row>
    <row r="20" spans="1:11">
      <c r="A20" s="76" t="str">
        <f t="shared" si="0"/>
        <v>27</v>
      </c>
      <c r="B20" s="138" t="str">
        <f t="shared" si="1"/>
        <v>27.000</v>
      </c>
      <c r="C20" s="138" t="s">
        <v>8231</v>
      </c>
      <c r="D20" s="140">
        <f>SUMIF(SEFA!$J:$J,LEFT($C20,2),SEFA!$F:$F)</f>
        <v>0</v>
      </c>
      <c r="E20" s="141">
        <f>IF(ISNA(VLOOKUP($A20,'PY Agy Detail Lookup - 070524'!$A:$D,4,FALSE)),0,(VLOOKUP($A20,'PY Agy Detail Lookup - 070524'!$A:$D,4,FALSE)))</f>
        <v>0</v>
      </c>
      <c r="F20" s="142">
        <f t="shared" si="2"/>
        <v>0</v>
      </c>
      <c r="G20" s="142" t="e">
        <f t="shared" si="3"/>
        <v>#DIV/0!</v>
      </c>
      <c r="H20" s="143" t="str">
        <f t="shared" si="4"/>
        <v xml:space="preserve"> </v>
      </c>
      <c r="I20" s="144" t="e">
        <f t="shared" si="5"/>
        <v>#VALUE!</v>
      </c>
      <c r="J20" s="145" t="str">
        <f t="shared" si="6"/>
        <v xml:space="preserve"> </v>
      </c>
      <c r="K20" s="62"/>
    </row>
    <row r="21" spans="1:11">
      <c r="A21" s="76" t="str">
        <f t="shared" si="0"/>
        <v>29</v>
      </c>
      <c r="B21" s="138" t="str">
        <f t="shared" si="1"/>
        <v>29.000</v>
      </c>
      <c r="C21" s="138" t="s">
        <v>8232</v>
      </c>
      <c r="D21" s="140">
        <f>SUMIF(SEFA!$J:$J,LEFT($C21,2),SEFA!$F:$F)</f>
        <v>0</v>
      </c>
      <c r="E21" s="141">
        <f>IF(ISNA(VLOOKUP($A21,'PY Agy Detail Lookup - 070524'!$A:$D,4,FALSE)),0,(VLOOKUP($A21,'PY Agy Detail Lookup - 070524'!$A:$D,4,FALSE)))</f>
        <v>0</v>
      </c>
      <c r="F21" s="142">
        <f t="shared" si="2"/>
        <v>0</v>
      </c>
      <c r="G21" s="142" t="e">
        <f t="shared" si="3"/>
        <v>#DIV/0!</v>
      </c>
      <c r="H21" s="143" t="str">
        <f t="shared" si="4"/>
        <v xml:space="preserve"> </v>
      </c>
      <c r="I21" s="144" t="e">
        <f t="shared" si="5"/>
        <v>#VALUE!</v>
      </c>
      <c r="J21" s="145" t="str">
        <f t="shared" si="6"/>
        <v xml:space="preserve"> </v>
      </c>
      <c r="K21" s="62"/>
    </row>
    <row r="22" spans="1:11">
      <c r="A22" s="76" t="str">
        <f t="shared" si="0"/>
        <v>30</v>
      </c>
      <c r="B22" s="138" t="str">
        <f t="shared" si="1"/>
        <v>30.000</v>
      </c>
      <c r="C22" s="138" t="s">
        <v>8233</v>
      </c>
      <c r="D22" s="140">
        <f>SUMIF(SEFA!$J:$J,LEFT($C22,2),SEFA!$F:$F)</f>
        <v>0</v>
      </c>
      <c r="E22" s="141">
        <f>IF(ISNA(VLOOKUP($A22,'PY Agy Detail Lookup - 070524'!$A:$D,4,FALSE)),0,(VLOOKUP($A22,'PY Agy Detail Lookup - 070524'!$A:$D,4,FALSE)))</f>
        <v>0</v>
      </c>
      <c r="F22" s="142">
        <f t="shared" si="2"/>
        <v>0</v>
      </c>
      <c r="G22" s="142" t="e">
        <f t="shared" si="3"/>
        <v>#DIV/0!</v>
      </c>
      <c r="H22" s="143" t="str">
        <f t="shared" si="4"/>
        <v xml:space="preserve"> </v>
      </c>
      <c r="I22" s="144" t="e">
        <f t="shared" si="5"/>
        <v>#VALUE!</v>
      </c>
      <c r="J22" s="145" t="str">
        <f t="shared" si="6"/>
        <v xml:space="preserve"> </v>
      </c>
      <c r="K22" s="62"/>
    </row>
    <row r="23" spans="1:11">
      <c r="A23" s="76" t="str">
        <f t="shared" si="0"/>
        <v>31</v>
      </c>
      <c r="B23" s="138" t="str">
        <f t="shared" si="1"/>
        <v>31.000</v>
      </c>
      <c r="C23" s="138" t="s">
        <v>8195</v>
      </c>
      <c r="D23" s="140">
        <f>SUMIF(SEFA!$J:$J,LEFT($C23,2),SEFA!$F:$F)</f>
        <v>0</v>
      </c>
      <c r="E23" s="141">
        <f>IF(ISNA(VLOOKUP($A23,'PY Agy Detail Lookup - 070524'!$A:$D,4,FALSE)),0,(VLOOKUP($A23,'PY Agy Detail Lookup - 070524'!$A:$D,4,FALSE)))</f>
        <v>0</v>
      </c>
      <c r="F23" s="142">
        <f t="shared" si="2"/>
        <v>0</v>
      </c>
      <c r="G23" s="142" t="e">
        <f t="shared" si="3"/>
        <v>#DIV/0!</v>
      </c>
      <c r="H23" s="143" t="str">
        <f t="shared" si="4"/>
        <v xml:space="preserve"> </v>
      </c>
      <c r="I23" s="144" t="e">
        <f t="shared" si="5"/>
        <v>#VALUE!</v>
      </c>
      <c r="J23" s="145" t="str">
        <f t="shared" si="6"/>
        <v xml:space="preserve"> </v>
      </c>
      <c r="K23" s="62"/>
    </row>
    <row r="24" spans="1:11">
      <c r="A24" s="76" t="str">
        <f t="shared" si="0"/>
        <v>32</v>
      </c>
      <c r="B24" s="138" t="str">
        <f t="shared" si="1"/>
        <v>32.000</v>
      </c>
      <c r="C24" s="138" t="s">
        <v>8230</v>
      </c>
      <c r="D24" s="140">
        <f>SUMIF(SEFA!$J:$J,LEFT($C24,2),SEFA!$F:$F)</f>
        <v>0</v>
      </c>
      <c r="E24" s="141">
        <f>IF(ISNA(VLOOKUP($A24,'PY Agy Detail Lookup - 070524'!$A:$D,4,FALSE)),0,(VLOOKUP($A24,'PY Agy Detail Lookup - 070524'!$A:$D,4,FALSE)))</f>
        <v>0</v>
      </c>
      <c r="F24" s="142">
        <f t="shared" si="2"/>
        <v>0</v>
      </c>
      <c r="G24" s="142" t="e">
        <f t="shared" si="3"/>
        <v>#DIV/0!</v>
      </c>
      <c r="H24" s="143" t="str">
        <f t="shared" si="4"/>
        <v xml:space="preserve"> </v>
      </c>
      <c r="I24" s="144" t="e">
        <f t="shared" si="5"/>
        <v>#VALUE!</v>
      </c>
      <c r="J24" s="145" t="str">
        <f t="shared" si="6"/>
        <v xml:space="preserve"> </v>
      </c>
      <c r="K24" s="62"/>
    </row>
    <row r="25" spans="1:11">
      <c r="A25" s="76" t="str">
        <f t="shared" si="0"/>
        <v>33</v>
      </c>
      <c r="B25" s="138" t="str">
        <f t="shared" si="1"/>
        <v>33.000</v>
      </c>
      <c r="C25" s="138" t="s">
        <v>8234</v>
      </c>
      <c r="D25" s="140">
        <f>SUMIF(SEFA!$J:$J,LEFT($C25,2),SEFA!$F:$F)</f>
        <v>0</v>
      </c>
      <c r="E25" s="141">
        <f>IF(ISNA(VLOOKUP($A25,'PY Agy Detail Lookup - 070524'!$A:$D,4,FALSE)),0,(VLOOKUP($A25,'PY Agy Detail Lookup - 070524'!$A:$D,4,FALSE)))</f>
        <v>0</v>
      </c>
      <c r="F25" s="142">
        <f t="shared" si="2"/>
        <v>0</v>
      </c>
      <c r="G25" s="142" t="e">
        <f t="shared" si="3"/>
        <v>#DIV/0!</v>
      </c>
      <c r="H25" s="143" t="str">
        <f t="shared" si="4"/>
        <v xml:space="preserve"> </v>
      </c>
      <c r="I25" s="144" t="e">
        <f t="shared" si="5"/>
        <v>#VALUE!</v>
      </c>
      <c r="J25" s="145" t="str">
        <f t="shared" si="6"/>
        <v xml:space="preserve"> </v>
      </c>
      <c r="K25" s="62"/>
    </row>
    <row r="26" spans="1:11">
      <c r="A26" s="76" t="str">
        <f t="shared" si="0"/>
        <v>34</v>
      </c>
      <c r="B26" s="138" t="str">
        <f t="shared" si="1"/>
        <v>34.000</v>
      </c>
      <c r="C26" s="138" t="s">
        <v>8235</v>
      </c>
      <c r="D26" s="140">
        <f>SUMIF(SEFA!$J:$J,LEFT($C26,2),SEFA!$F:$F)</f>
        <v>0</v>
      </c>
      <c r="E26" s="141">
        <f>IF(ISNA(VLOOKUP($A26,'PY Agy Detail Lookup - 070524'!$A:$D,4,FALSE)),0,(VLOOKUP($A26,'PY Agy Detail Lookup - 070524'!$A:$D,4,FALSE)))</f>
        <v>0</v>
      </c>
      <c r="F26" s="142">
        <f t="shared" si="2"/>
        <v>0</v>
      </c>
      <c r="G26" s="142" t="e">
        <f t="shared" si="3"/>
        <v>#DIV/0!</v>
      </c>
      <c r="H26" s="143" t="str">
        <f t="shared" si="4"/>
        <v xml:space="preserve"> </v>
      </c>
      <c r="I26" s="144" t="e">
        <f t="shared" si="5"/>
        <v>#VALUE!</v>
      </c>
      <c r="J26" s="145" t="str">
        <f t="shared" si="6"/>
        <v xml:space="preserve"> </v>
      </c>
      <c r="K26" s="62"/>
    </row>
    <row r="27" spans="1:11">
      <c r="A27" s="76" t="str">
        <f t="shared" si="0"/>
        <v>36</v>
      </c>
      <c r="B27" s="138" t="str">
        <f t="shared" si="1"/>
        <v>36.000</v>
      </c>
      <c r="C27" s="138" t="s">
        <v>3001</v>
      </c>
      <c r="D27" s="140">
        <f>SUMIF(SEFA!$J:$J,LEFT($C27,2),SEFA!$F:$F)</f>
        <v>0</v>
      </c>
      <c r="E27" s="141">
        <f>IF(ISNA(VLOOKUP($A27,'PY Agy Detail Lookup - 070524'!$A:$D,4,FALSE)),0,(VLOOKUP($A27,'PY Agy Detail Lookup - 070524'!$A:$D,4,FALSE)))</f>
        <v>0</v>
      </c>
      <c r="F27" s="142">
        <f t="shared" si="2"/>
        <v>0</v>
      </c>
      <c r="G27" s="142" t="e">
        <f t="shared" si="3"/>
        <v>#DIV/0!</v>
      </c>
      <c r="H27" s="143" t="str">
        <f t="shared" si="4"/>
        <v xml:space="preserve"> </v>
      </c>
      <c r="I27" s="144" t="e">
        <f t="shared" si="5"/>
        <v>#VALUE!</v>
      </c>
      <c r="J27" s="145" t="str">
        <f t="shared" si="6"/>
        <v xml:space="preserve"> </v>
      </c>
      <c r="K27" s="62"/>
    </row>
    <row r="28" spans="1:11">
      <c r="A28" s="76" t="str">
        <f t="shared" si="0"/>
        <v>38</v>
      </c>
      <c r="B28" s="138" t="str">
        <f t="shared" si="1"/>
        <v>38.000</v>
      </c>
      <c r="C28" s="138" t="s">
        <v>8236</v>
      </c>
      <c r="D28" s="140">
        <f>SUMIF(SEFA!$J:$J,LEFT($C28,2),SEFA!$F:$F)</f>
        <v>0</v>
      </c>
      <c r="E28" s="141">
        <f>IF(ISNA(VLOOKUP($A28,'PY Agy Detail Lookup - 070524'!$A:$D,4,FALSE)),0,(VLOOKUP($A28,'PY Agy Detail Lookup - 070524'!$A:$D,4,FALSE)))</f>
        <v>0</v>
      </c>
      <c r="F28" s="142">
        <f t="shared" si="2"/>
        <v>0</v>
      </c>
      <c r="G28" s="142" t="e">
        <f t="shared" si="3"/>
        <v>#DIV/0!</v>
      </c>
      <c r="H28" s="143" t="str">
        <f t="shared" si="4"/>
        <v xml:space="preserve"> </v>
      </c>
      <c r="I28" s="144" t="e">
        <f t="shared" si="5"/>
        <v>#VALUE!</v>
      </c>
      <c r="J28" s="145" t="str">
        <f t="shared" si="6"/>
        <v xml:space="preserve"> </v>
      </c>
      <c r="K28" s="62"/>
    </row>
    <row r="29" spans="1:11">
      <c r="A29" s="76" t="str">
        <f t="shared" si="0"/>
        <v>39</v>
      </c>
      <c r="B29" s="138" t="str">
        <f t="shared" si="1"/>
        <v>39.000</v>
      </c>
      <c r="C29" s="138" t="s">
        <v>3002</v>
      </c>
      <c r="D29" s="140">
        <f>SUMIF(SEFA!$J:$J,LEFT($C29,2),SEFA!$F:$F)</f>
        <v>0</v>
      </c>
      <c r="E29" s="141">
        <f>IF(ISNA(VLOOKUP($A29,'PY Agy Detail Lookup - 070524'!$A:$D,4,FALSE)),0,(VLOOKUP($A29,'PY Agy Detail Lookup - 070524'!$A:$D,4,FALSE)))</f>
        <v>0</v>
      </c>
      <c r="F29" s="142">
        <f t="shared" si="2"/>
        <v>0</v>
      </c>
      <c r="G29" s="142" t="e">
        <f t="shared" si="3"/>
        <v>#DIV/0!</v>
      </c>
      <c r="H29" s="143" t="str">
        <f t="shared" si="4"/>
        <v xml:space="preserve"> </v>
      </c>
      <c r="I29" s="144" t="e">
        <f t="shared" si="5"/>
        <v>#VALUE!</v>
      </c>
      <c r="J29" s="145" t="str">
        <f t="shared" si="6"/>
        <v xml:space="preserve"> </v>
      </c>
      <c r="K29" s="62"/>
    </row>
    <row r="30" spans="1:11">
      <c r="A30" s="76" t="str">
        <f t="shared" si="0"/>
        <v>40</v>
      </c>
      <c r="B30" s="138" t="str">
        <f t="shared" si="1"/>
        <v>40.000</v>
      </c>
      <c r="C30" s="138" t="s">
        <v>8237</v>
      </c>
      <c r="D30" s="140">
        <f>SUMIF(SEFA!$J:$J,LEFT($C30,2),SEFA!$F:$F)</f>
        <v>0</v>
      </c>
      <c r="E30" s="141">
        <f>IF(ISNA(VLOOKUP($A30,'PY Agy Detail Lookup - 070524'!$A:$D,4,FALSE)),0,(VLOOKUP($A30,'PY Agy Detail Lookup - 070524'!$A:$D,4,FALSE)))</f>
        <v>0</v>
      </c>
      <c r="F30" s="142">
        <f t="shared" si="2"/>
        <v>0</v>
      </c>
      <c r="G30" s="142" t="e">
        <f t="shared" si="3"/>
        <v>#DIV/0!</v>
      </c>
      <c r="H30" s="143" t="str">
        <f t="shared" si="4"/>
        <v xml:space="preserve"> </v>
      </c>
      <c r="I30" s="144" t="e">
        <f t="shared" si="5"/>
        <v>#VALUE!</v>
      </c>
      <c r="J30" s="145" t="str">
        <f t="shared" si="6"/>
        <v xml:space="preserve"> </v>
      </c>
      <c r="K30" s="62"/>
    </row>
    <row r="31" spans="1:11">
      <c r="A31" s="76" t="str">
        <f t="shared" si="0"/>
        <v>42</v>
      </c>
      <c r="B31" s="138" t="str">
        <f t="shared" si="1"/>
        <v>42.000</v>
      </c>
      <c r="C31" s="138" t="s">
        <v>3003</v>
      </c>
      <c r="D31" s="140">
        <f>SUMIF(SEFA!$J:$J,LEFT($C31,2),SEFA!$F:$F)</f>
        <v>0</v>
      </c>
      <c r="E31" s="141">
        <f>IF(ISNA(VLOOKUP($A31,'PY Agy Detail Lookup - 070524'!$A:$D,4,FALSE)),0,(VLOOKUP($A31,'PY Agy Detail Lookup - 070524'!$A:$D,4,FALSE)))</f>
        <v>0</v>
      </c>
      <c r="F31" s="142">
        <f t="shared" si="2"/>
        <v>0</v>
      </c>
      <c r="G31" s="142" t="e">
        <f t="shared" si="3"/>
        <v>#DIV/0!</v>
      </c>
      <c r="H31" s="143" t="str">
        <f t="shared" si="4"/>
        <v xml:space="preserve"> </v>
      </c>
      <c r="I31" s="144" t="e">
        <f t="shared" si="5"/>
        <v>#VALUE!</v>
      </c>
      <c r="J31" s="145" t="str">
        <f t="shared" si="6"/>
        <v xml:space="preserve"> </v>
      </c>
      <c r="K31" s="62"/>
    </row>
    <row r="32" spans="1:11">
      <c r="A32" s="76" t="str">
        <f t="shared" si="0"/>
        <v>43</v>
      </c>
      <c r="B32" s="138" t="str">
        <f t="shared" si="1"/>
        <v>43.000</v>
      </c>
      <c r="C32" s="138" t="s">
        <v>3004</v>
      </c>
      <c r="D32" s="140">
        <f>SUMIF(SEFA!$J:$J,LEFT($C32,2),SEFA!$F:$F)</f>
        <v>0</v>
      </c>
      <c r="E32" s="141">
        <f>IF(ISNA(VLOOKUP($A32,'PY Agy Detail Lookup - 070524'!$A:$D,4,FALSE)),0,(VLOOKUP($A32,'PY Agy Detail Lookup - 070524'!$A:$D,4,FALSE)))</f>
        <v>0</v>
      </c>
      <c r="F32" s="142">
        <f t="shared" si="2"/>
        <v>0</v>
      </c>
      <c r="G32" s="142" t="e">
        <f t="shared" si="3"/>
        <v>#DIV/0!</v>
      </c>
      <c r="H32" s="143" t="str">
        <f t="shared" si="4"/>
        <v xml:space="preserve"> </v>
      </c>
      <c r="I32" s="144" t="e">
        <f t="shared" si="5"/>
        <v>#VALUE!</v>
      </c>
      <c r="J32" s="145" t="str">
        <f t="shared" si="6"/>
        <v xml:space="preserve"> </v>
      </c>
      <c r="K32" s="62"/>
    </row>
    <row r="33" spans="1:11">
      <c r="A33" s="76" t="str">
        <f t="shared" si="0"/>
        <v>44</v>
      </c>
      <c r="B33" s="138" t="str">
        <f t="shared" si="1"/>
        <v>44.000</v>
      </c>
      <c r="C33" s="138" t="s">
        <v>8238</v>
      </c>
      <c r="D33" s="140">
        <f>SUMIF(SEFA!$J:$J,LEFT($C33,2),SEFA!$F:$F)</f>
        <v>0</v>
      </c>
      <c r="E33" s="141">
        <f>IF(ISNA(VLOOKUP($A33,'PY Agy Detail Lookup - 070524'!$A:$D,4,FALSE)),0,(VLOOKUP($A33,'PY Agy Detail Lookup - 070524'!$A:$D,4,FALSE)))</f>
        <v>0</v>
      </c>
      <c r="F33" s="142">
        <f t="shared" si="2"/>
        <v>0</v>
      </c>
      <c r="G33" s="142" t="e">
        <f t="shared" si="3"/>
        <v>#DIV/0!</v>
      </c>
      <c r="H33" s="143" t="str">
        <f t="shared" si="4"/>
        <v xml:space="preserve"> </v>
      </c>
      <c r="I33" s="144" t="e">
        <f t="shared" si="5"/>
        <v>#VALUE!</v>
      </c>
      <c r="J33" s="145" t="str">
        <f t="shared" si="6"/>
        <v xml:space="preserve"> </v>
      </c>
      <c r="K33" s="62"/>
    </row>
    <row r="34" spans="1:11">
      <c r="A34" s="76" t="str">
        <f t="shared" si="0"/>
        <v>45</v>
      </c>
      <c r="B34" s="138" t="str">
        <f t="shared" si="1"/>
        <v>45.000</v>
      </c>
      <c r="C34" s="138" t="s">
        <v>3005</v>
      </c>
      <c r="D34" s="140">
        <f>SUMIF(SEFA!$J:$J,LEFT($C34,2),SEFA!$F:$F)</f>
        <v>0</v>
      </c>
      <c r="E34" s="141">
        <f>IF(ISNA(VLOOKUP($A34,'PY Agy Detail Lookup - 070524'!$A:$D,4,FALSE)),0,(VLOOKUP($A34,'PY Agy Detail Lookup - 070524'!$A:$D,4,FALSE)))</f>
        <v>0</v>
      </c>
      <c r="F34" s="142">
        <f t="shared" si="2"/>
        <v>0</v>
      </c>
      <c r="G34" s="142" t="e">
        <f t="shared" si="3"/>
        <v>#DIV/0!</v>
      </c>
      <c r="H34" s="143" t="str">
        <f t="shared" si="4"/>
        <v xml:space="preserve"> </v>
      </c>
      <c r="I34" s="144" t="e">
        <f t="shared" si="5"/>
        <v>#VALUE!</v>
      </c>
      <c r="J34" s="145" t="str">
        <f t="shared" si="6"/>
        <v xml:space="preserve"> </v>
      </c>
      <c r="K34" s="62"/>
    </row>
    <row r="35" spans="1:11">
      <c r="A35" s="76" t="str">
        <f t="shared" si="0"/>
        <v>46</v>
      </c>
      <c r="B35" s="138" t="str">
        <f t="shared" si="1"/>
        <v>46.000</v>
      </c>
      <c r="C35" s="138" t="s">
        <v>8239</v>
      </c>
      <c r="D35" s="140">
        <f>SUMIF(SEFA!$J:$J,LEFT($C35,2),SEFA!$F:$F)</f>
        <v>0</v>
      </c>
      <c r="E35" s="141">
        <f>IF(ISNA(VLOOKUP($A35,'PY Agy Detail Lookup - 070524'!$A:$D,4,FALSE)),0,(VLOOKUP($A35,'PY Agy Detail Lookup - 070524'!$A:$D,4,FALSE)))</f>
        <v>0</v>
      </c>
      <c r="F35" s="142">
        <f t="shared" si="2"/>
        <v>0</v>
      </c>
      <c r="G35" s="142" t="e">
        <f t="shared" si="3"/>
        <v>#DIV/0!</v>
      </c>
      <c r="H35" s="143" t="str">
        <f t="shared" si="4"/>
        <v xml:space="preserve"> </v>
      </c>
      <c r="I35" s="144" t="e">
        <f t="shared" si="5"/>
        <v>#VALUE!</v>
      </c>
      <c r="J35" s="145" t="str">
        <f t="shared" si="6"/>
        <v xml:space="preserve"> </v>
      </c>
      <c r="K35" s="62"/>
    </row>
    <row r="36" spans="1:11">
      <c r="A36" s="76" t="str">
        <f t="shared" si="0"/>
        <v>47</v>
      </c>
      <c r="B36" s="138" t="str">
        <f t="shared" si="1"/>
        <v>47.000</v>
      </c>
      <c r="C36" s="138" t="s">
        <v>3006</v>
      </c>
      <c r="D36" s="140">
        <f>SUMIF(SEFA!$J:$J,LEFT($C36,2),SEFA!$F:$F)</f>
        <v>0</v>
      </c>
      <c r="E36" s="141">
        <f>IF(ISNA(VLOOKUP($A36,'PY Agy Detail Lookup - 070524'!$A:$D,4,FALSE)),0,(VLOOKUP($A36,'PY Agy Detail Lookup - 070524'!$A:$D,4,FALSE)))</f>
        <v>0</v>
      </c>
      <c r="F36" s="142">
        <f t="shared" si="2"/>
        <v>0</v>
      </c>
      <c r="G36" s="142" t="e">
        <f t="shared" si="3"/>
        <v>#DIV/0!</v>
      </c>
      <c r="H36" s="143" t="str">
        <f t="shared" si="4"/>
        <v xml:space="preserve"> </v>
      </c>
      <c r="I36" s="144" t="e">
        <f t="shared" si="5"/>
        <v>#VALUE!</v>
      </c>
      <c r="J36" s="145" t="str">
        <f t="shared" si="6"/>
        <v xml:space="preserve"> </v>
      </c>
      <c r="K36" s="62"/>
    </row>
    <row r="37" spans="1:11">
      <c r="A37" s="76" t="str">
        <f t="shared" si="0"/>
        <v>54</v>
      </c>
      <c r="B37" s="138" t="str">
        <f t="shared" si="1"/>
        <v>54.000</v>
      </c>
      <c r="C37" s="138" t="s">
        <v>8193</v>
      </c>
      <c r="D37" s="140">
        <f>SUMIF(SEFA!$J:$J,LEFT($C37,2),SEFA!$F:$F)</f>
        <v>0</v>
      </c>
      <c r="E37" s="141">
        <f>IF(ISNA(VLOOKUP($A37,'PY Agy Detail Lookup - 070524'!$A:$D,4,FALSE)),0,(VLOOKUP($A37,'PY Agy Detail Lookup - 070524'!$A:$D,4,FALSE)))</f>
        <v>0</v>
      </c>
      <c r="F37" s="142">
        <f t="shared" si="2"/>
        <v>0</v>
      </c>
      <c r="G37" s="142" t="e">
        <f t="shared" si="3"/>
        <v>#DIV/0!</v>
      </c>
      <c r="H37" s="143" t="str">
        <f t="shared" si="4"/>
        <v xml:space="preserve"> </v>
      </c>
      <c r="I37" s="144" t="e">
        <f t="shared" si="5"/>
        <v>#VALUE!</v>
      </c>
      <c r="J37" s="145" t="str">
        <f t="shared" si="6"/>
        <v xml:space="preserve"> </v>
      </c>
      <c r="K37" s="62"/>
    </row>
    <row r="38" spans="1:11">
      <c r="A38" s="76" t="str">
        <f t="shared" si="0"/>
        <v>57</v>
      </c>
      <c r="B38" s="138" t="str">
        <f t="shared" si="1"/>
        <v>57.000</v>
      </c>
      <c r="C38" s="138" t="s">
        <v>8240</v>
      </c>
      <c r="D38" s="140">
        <f>SUMIF(SEFA!$J:$J,LEFT($C38,2),SEFA!$F:$F)</f>
        <v>0</v>
      </c>
      <c r="E38" s="141">
        <f>IF(ISNA(VLOOKUP($A38,'PY Agy Detail Lookup - 070524'!$A:$D,4,FALSE)),0,(VLOOKUP($A38,'PY Agy Detail Lookup - 070524'!$A:$D,4,FALSE)))</f>
        <v>0</v>
      </c>
      <c r="F38" s="142">
        <f>IF(ISERROR(+$D38-$E38), " ",($D38-$E38))</f>
        <v>0</v>
      </c>
      <c r="G38" s="142" t="e">
        <f t="shared" si="3"/>
        <v>#DIV/0!</v>
      </c>
      <c r="H38" s="143" t="str">
        <f t="shared" si="4"/>
        <v xml:space="preserve"> </v>
      </c>
      <c r="I38" s="144" t="e">
        <f t="shared" si="5"/>
        <v>#VALUE!</v>
      </c>
      <c r="J38" s="145" t="str">
        <f t="shared" si="6"/>
        <v xml:space="preserve"> </v>
      </c>
      <c r="K38" s="62"/>
    </row>
    <row r="39" spans="1:11">
      <c r="A39" s="76" t="str">
        <f t="shared" si="0"/>
        <v>58</v>
      </c>
      <c r="B39" s="138" t="str">
        <f t="shared" si="1"/>
        <v>58.000</v>
      </c>
      <c r="C39" s="138" t="s">
        <v>8241</v>
      </c>
      <c r="D39" s="140">
        <f>SUMIF(SEFA!$J:$J,LEFT($C39,2),SEFA!$F:$F)</f>
        <v>0</v>
      </c>
      <c r="E39" s="141">
        <f>IF(ISNA(VLOOKUP($A39,'PY Agy Detail Lookup - 070524'!$A:$D,4,FALSE)),0,(VLOOKUP($A39,'PY Agy Detail Lookup - 070524'!$A:$D,4,FALSE)))</f>
        <v>0</v>
      </c>
      <c r="F39" s="142">
        <f t="shared" si="2"/>
        <v>0</v>
      </c>
      <c r="G39" s="142" t="e">
        <f t="shared" si="3"/>
        <v>#DIV/0!</v>
      </c>
      <c r="H39" s="143" t="str">
        <f t="shared" si="4"/>
        <v xml:space="preserve"> </v>
      </c>
      <c r="I39" s="144" t="e">
        <f t="shared" si="5"/>
        <v>#VALUE!</v>
      </c>
      <c r="J39" s="145" t="str">
        <f t="shared" si="6"/>
        <v xml:space="preserve"> </v>
      </c>
      <c r="K39" s="62"/>
    </row>
    <row r="40" spans="1:11">
      <c r="A40" s="76" t="str">
        <f t="shared" si="0"/>
        <v>59</v>
      </c>
      <c r="B40" s="138" t="str">
        <f t="shared" si="1"/>
        <v>59.000</v>
      </c>
      <c r="C40" s="138" t="s">
        <v>3007</v>
      </c>
      <c r="D40" s="140">
        <f>SUMIF(SEFA!$J:$J,LEFT($C40,2),SEFA!$F:$F)</f>
        <v>0</v>
      </c>
      <c r="E40" s="141">
        <f>IF(ISNA(VLOOKUP($A40,'PY Agy Detail Lookup - 070524'!$A:$D,4,FALSE)),0,(VLOOKUP($A40,'PY Agy Detail Lookup - 070524'!$A:$D,4,FALSE)))</f>
        <v>0</v>
      </c>
      <c r="F40" s="142">
        <f t="shared" si="2"/>
        <v>0</v>
      </c>
      <c r="G40" s="142" t="e">
        <f t="shared" si="3"/>
        <v>#DIV/0!</v>
      </c>
      <c r="H40" s="143" t="str">
        <f t="shared" si="4"/>
        <v xml:space="preserve"> </v>
      </c>
      <c r="I40" s="144" t="e">
        <f t="shared" si="5"/>
        <v>#VALUE!</v>
      </c>
      <c r="J40" s="145" t="str">
        <f t="shared" si="6"/>
        <v xml:space="preserve"> </v>
      </c>
      <c r="K40" s="62"/>
    </row>
    <row r="41" spans="1:11">
      <c r="A41" s="76" t="str">
        <f t="shared" si="0"/>
        <v>64</v>
      </c>
      <c r="B41" s="138" t="str">
        <f t="shared" si="1"/>
        <v>64.000</v>
      </c>
      <c r="C41" s="138" t="s">
        <v>3008</v>
      </c>
      <c r="D41" s="140">
        <f>SUMIF(SEFA!$J:$J,LEFT($C41,2),SEFA!$F:$F)</f>
        <v>0</v>
      </c>
      <c r="E41" s="141">
        <f>IF(ISNA(VLOOKUP($A41,'PY Agy Detail Lookup - 070524'!$A:$D,4,FALSE)),0,(VLOOKUP($A41,'PY Agy Detail Lookup - 070524'!$A:$D,4,FALSE)))</f>
        <v>0</v>
      </c>
      <c r="F41" s="142">
        <f t="shared" si="2"/>
        <v>0</v>
      </c>
      <c r="G41" s="142" t="e">
        <f t="shared" si="3"/>
        <v>#DIV/0!</v>
      </c>
      <c r="H41" s="143" t="str">
        <f t="shared" si="4"/>
        <v xml:space="preserve"> </v>
      </c>
      <c r="I41" s="144" t="e">
        <f t="shared" si="5"/>
        <v>#VALUE!</v>
      </c>
      <c r="J41" s="145" t="str">
        <f t="shared" si="6"/>
        <v xml:space="preserve"> </v>
      </c>
      <c r="K41" s="62"/>
    </row>
    <row r="42" spans="1:11">
      <c r="A42" s="76" t="str">
        <f t="shared" si="0"/>
        <v>66</v>
      </c>
      <c r="B42" s="138" t="str">
        <f t="shared" si="1"/>
        <v>66.000</v>
      </c>
      <c r="C42" s="138" t="s">
        <v>3009</v>
      </c>
      <c r="D42" s="140">
        <f>SUMIF(SEFA!$J:$J,LEFT($C42,2),SEFA!$F:$F)</f>
        <v>0</v>
      </c>
      <c r="E42" s="141">
        <f>IF(ISNA(VLOOKUP($A42,'PY Agy Detail Lookup - 070524'!$A:$D,4,FALSE)),0,(VLOOKUP($A42,'PY Agy Detail Lookup - 070524'!$A:$D,4,FALSE)))</f>
        <v>0</v>
      </c>
      <c r="F42" s="142">
        <f t="shared" si="2"/>
        <v>0</v>
      </c>
      <c r="G42" s="142" t="e">
        <f t="shared" si="3"/>
        <v>#DIV/0!</v>
      </c>
      <c r="H42" s="143" t="str">
        <f t="shared" si="4"/>
        <v xml:space="preserve"> </v>
      </c>
      <c r="I42" s="144" t="e">
        <f t="shared" si="5"/>
        <v>#VALUE!</v>
      </c>
      <c r="J42" s="145" t="str">
        <f t="shared" si="6"/>
        <v xml:space="preserve"> </v>
      </c>
      <c r="K42" s="62"/>
    </row>
    <row r="43" spans="1:11">
      <c r="A43" s="76" t="str">
        <f t="shared" si="0"/>
        <v>68</v>
      </c>
      <c r="B43" s="138" t="str">
        <f t="shared" si="1"/>
        <v>68.000</v>
      </c>
      <c r="C43" s="138" t="s">
        <v>8242</v>
      </c>
      <c r="D43" s="140">
        <f>SUMIF(SEFA!$J:$J,LEFT($C43,2),SEFA!$F:$F)</f>
        <v>0</v>
      </c>
      <c r="E43" s="141">
        <f>IF(ISNA(VLOOKUP($A43,'PY Agy Detail Lookup - 070524'!$A:$D,4,FALSE)),0,(VLOOKUP($A43,'PY Agy Detail Lookup - 070524'!$A:$D,4,FALSE)))</f>
        <v>0</v>
      </c>
      <c r="F43" s="142">
        <f t="shared" si="2"/>
        <v>0</v>
      </c>
      <c r="G43" s="142" t="e">
        <f t="shared" si="3"/>
        <v>#DIV/0!</v>
      </c>
      <c r="H43" s="143" t="str">
        <f t="shared" si="4"/>
        <v xml:space="preserve"> </v>
      </c>
      <c r="I43" s="144" t="e">
        <f t="shared" si="5"/>
        <v>#VALUE!</v>
      </c>
      <c r="J43" s="145" t="str">
        <f t="shared" si="6"/>
        <v xml:space="preserve"> </v>
      </c>
      <c r="K43" s="62"/>
    </row>
    <row r="44" spans="1:11">
      <c r="A44" s="76" t="str">
        <f t="shared" si="0"/>
        <v>70</v>
      </c>
      <c r="B44" s="138" t="str">
        <f t="shared" si="1"/>
        <v>70.000</v>
      </c>
      <c r="C44" s="138" t="s">
        <v>8243</v>
      </c>
      <c r="D44" s="140">
        <f>SUMIF(SEFA!$J:$J,LEFT($C44,2),SEFA!$F:$F)</f>
        <v>0</v>
      </c>
      <c r="E44" s="141">
        <f>IF(ISNA(VLOOKUP($A44,'PY Agy Detail Lookup - 070524'!$A:$D,4,FALSE)),0,(VLOOKUP($A44,'PY Agy Detail Lookup - 070524'!$A:$D,4,FALSE)))</f>
        <v>0</v>
      </c>
      <c r="F44" s="142">
        <f t="shared" si="2"/>
        <v>0</v>
      </c>
      <c r="G44" s="142" t="e">
        <f t="shared" si="3"/>
        <v>#DIV/0!</v>
      </c>
      <c r="H44" s="143" t="str">
        <f t="shared" si="4"/>
        <v xml:space="preserve"> </v>
      </c>
      <c r="I44" s="144" t="e">
        <f t="shared" si="5"/>
        <v>#VALUE!</v>
      </c>
      <c r="J44" s="145" t="str">
        <f t="shared" si="6"/>
        <v xml:space="preserve"> </v>
      </c>
      <c r="K44" s="62"/>
    </row>
    <row r="45" spans="1:11">
      <c r="A45" s="76" t="str">
        <f t="shared" si="0"/>
        <v>77</v>
      </c>
      <c r="B45" s="138" t="str">
        <f t="shared" si="1"/>
        <v>77.000</v>
      </c>
      <c r="C45" s="138" t="s">
        <v>3010</v>
      </c>
      <c r="D45" s="140">
        <f>SUMIF(SEFA!$J:$J,LEFT($C45,2),SEFA!$F:$F)</f>
        <v>0</v>
      </c>
      <c r="E45" s="141">
        <f>IF(ISNA(VLOOKUP($A45,'PY Agy Detail Lookup - 070524'!$A:$D,4,FALSE)),0,(VLOOKUP($A45,'PY Agy Detail Lookup - 070524'!$A:$D,4,FALSE)))</f>
        <v>0</v>
      </c>
      <c r="F45" s="142">
        <f t="shared" si="2"/>
        <v>0</v>
      </c>
      <c r="G45" s="142" t="e">
        <f t="shared" si="3"/>
        <v>#DIV/0!</v>
      </c>
      <c r="H45" s="143" t="str">
        <f t="shared" si="4"/>
        <v xml:space="preserve"> </v>
      </c>
      <c r="I45" s="144" t="e">
        <f t="shared" si="5"/>
        <v>#VALUE!</v>
      </c>
      <c r="J45" s="145" t="str">
        <f t="shared" si="6"/>
        <v xml:space="preserve"> </v>
      </c>
      <c r="K45" s="62"/>
    </row>
    <row r="46" spans="1:11">
      <c r="A46" s="76" t="str">
        <f t="shared" si="0"/>
        <v>78</v>
      </c>
      <c r="B46" s="138" t="str">
        <f t="shared" si="1"/>
        <v>78.000</v>
      </c>
      <c r="C46" s="138" t="s">
        <v>8244</v>
      </c>
      <c r="D46" s="140">
        <f>SUMIF(SEFA!$J:$J,LEFT($C46,2),SEFA!$F:$F)</f>
        <v>0</v>
      </c>
      <c r="E46" s="141">
        <f>IF(ISNA(VLOOKUP($A46,'PY Agy Detail Lookup - 070524'!$A:$D,4,FALSE)),0,(VLOOKUP($A46,'PY Agy Detail Lookup - 070524'!$A:$D,4,FALSE)))</f>
        <v>0</v>
      </c>
      <c r="F46" s="142">
        <f t="shared" si="2"/>
        <v>0</v>
      </c>
      <c r="G46" s="142" t="e">
        <f t="shared" si="3"/>
        <v>#DIV/0!</v>
      </c>
      <c r="H46" s="143" t="str">
        <f t="shared" si="4"/>
        <v xml:space="preserve"> </v>
      </c>
      <c r="I46" s="144" t="e">
        <f t="shared" si="5"/>
        <v>#VALUE!</v>
      </c>
      <c r="J46" s="145" t="str">
        <f t="shared" si="6"/>
        <v xml:space="preserve"> </v>
      </c>
      <c r="K46" s="62"/>
    </row>
    <row r="47" spans="1:11">
      <c r="A47" s="76" t="str">
        <f t="shared" si="0"/>
        <v>81</v>
      </c>
      <c r="B47" s="138" t="str">
        <f t="shared" si="1"/>
        <v>81.000</v>
      </c>
      <c r="C47" s="138" t="s">
        <v>3011</v>
      </c>
      <c r="D47" s="140">
        <f>SUMIF(SEFA!$J:$J,LEFT($C47,2),SEFA!$F:$F)</f>
        <v>0</v>
      </c>
      <c r="E47" s="141">
        <f>IF(ISNA(VLOOKUP($A47,'PY Agy Detail Lookup - 070524'!$A:$D,4,FALSE)),0,(VLOOKUP($A47,'PY Agy Detail Lookup - 070524'!$A:$D,4,FALSE)))</f>
        <v>0</v>
      </c>
      <c r="F47" s="142">
        <f t="shared" si="2"/>
        <v>0</v>
      </c>
      <c r="G47" s="142" t="e">
        <f t="shared" si="3"/>
        <v>#DIV/0!</v>
      </c>
      <c r="H47" s="143" t="str">
        <f t="shared" si="4"/>
        <v xml:space="preserve"> </v>
      </c>
      <c r="I47" s="144" t="e">
        <f t="shared" si="5"/>
        <v>#VALUE!</v>
      </c>
      <c r="J47" s="145" t="str">
        <f t="shared" si="6"/>
        <v xml:space="preserve"> </v>
      </c>
      <c r="K47" s="62"/>
    </row>
    <row r="48" spans="1:11">
      <c r="A48" s="76" t="str">
        <f t="shared" si="0"/>
        <v>84</v>
      </c>
      <c r="B48" s="138" t="str">
        <f t="shared" si="1"/>
        <v>84.000</v>
      </c>
      <c r="C48" s="138" t="s">
        <v>3012</v>
      </c>
      <c r="D48" s="140">
        <f>SUMIF(SEFA!$J:$J,LEFT($C48,2),SEFA!$F:$F)</f>
        <v>0</v>
      </c>
      <c r="E48" s="141">
        <f>IF(ISNA(VLOOKUP($A48,'PY Agy Detail Lookup - 070524'!$A:$D,4,FALSE)),0,(VLOOKUP($A48,'PY Agy Detail Lookup - 070524'!$A:$D,4,FALSE)))</f>
        <v>0</v>
      </c>
      <c r="F48" s="142">
        <f t="shared" si="2"/>
        <v>0</v>
      </c>
      <c r="G48" s="142" t="e">
        <f t="shared" si="3"/>
        <v>#DIV/0!</v>
      </c>
      <c r="H48" s="143" t="str">
        <f t="shared" si="4"/>
        <v xml:space="preserve"> </v>
      </c>
      <c r="I48" s="144" t="e">
        <f t="shared" si="5"/>
        <v>#VALUE!</v>
      </c>
      <c r="J48" s="145" t="str">
        <f t="shared" si="6"/>
        <v xml:space="preserve"> </v>
      </c>
      <c r="K48" s="62"/>
    </row>
    <row r="49" spans="1:11">
      <c r="A49" s="76" t="str">
        <f t="shared" si="0"/>
        <v>85</v>
      </c>
      <c r="B49" s="138" t="str">
        <f t="shared" si="1"/>
        <v>85.000</v>
      </c>
      <c r="C49" s="138" t="s">
        <v>3013</v>
      </c>
      <c r="D49" s="140">
        <f>SUMIF(SEFA!$J:$J,LEFT($C49,2),SEFA!$F:$F)</f>
        <v>0</v>
      </c>
      <c r="E49" s="141">
        <f>IF(ISNA(VLOOKUP($A49,'PY Agy Detail Lookup - 070524'!$A:$D,4,FALSE)),0,(VLOOKUP($A49,'PY Agy Detail Lookup - 070524'!$A:$D,4,FALSE)))</f>
        <v>0</v>
      </c>
      <c r="F49" s="142">
        <f t="shared" si="2"/>
        <v>0</v>
      </c>
      <c r="G49" s="142" t="e">
        <f t="shared" si="3"/>
        <v>#DIV/0!</v>
      </c>
      <c r="H49" s="143" t="str">
        <f t="shared" si="4"/>
        <v xml:space="preserve"> </v>
      </c>
      <c r="I49" s="144" t="e">
        <f t="shared" si="5"/>
        <v>#VALUE!</v>
      </c>
      <c r="J49" s="145" t="str">
        <f t="shared" si="6"/>
        <v xml:space="preserve"> </v>
      </c>
      <c r="K49" s="62"/>
    </row>
    <row r="50" spans="1:11">
      <c r="A50" s="76" t="str">
        <f t="shared" si="0"/>
        <v>86</v>
      </c>
      <c r="B50" s="138" t="str">
        <f t="shared" si="1"/>
        <v>86.000</v>
      </c>
      <c r="C50" s="138" t="s">
        <v>8245</v>
      </c>
      <c r="D50" s="140">
        <f>SUMIF(SEFA!$J:$J,LEFT($C50,2),SEFA!$F:$F)</f>
        <v>0</v>
      </c>
      <c r="E50" s="141">
        <f>IF(ISNA(VLOOKUP($A50,'PY Agy Detail Lookup - 070524'!$A:$D,4,FALSE)),0,(VLOOKUP($A50,'PY Agy Detail Lookup - 070524'!$A:$D,4,FALSE)))</f>
        <v>0</v>
      </c>
      <c r="F50" s="142">
        <f t="shared" si="2"/>
        <v>0</v>
      </c>
      <c r="G50" s="142" t="e">
        <f t="shared" si="3"/>
        <v>#DIV/0!</v>
      </c>
      <c r="H50" s="143" t="str">
        <f t="shared" si="4"/>
        <v xml:space="preserve"> </v>
      </c>
      <c r="I50" s="144" t="e">
        <f t="shared" si="5"/>
        <v>#VALUE!</v>
      </c>
      <c r="J50" s="145" t="str">
        <f t="shared" si="6"/>
        <v xml:space="preserve"> </v>
      </c>
      <c r="K50" s="62"/>
    </row>
    <row r="51" spans="1:11">
      <c r="A51" s="76" t="str">
        <f t="shared" si="0"/>
        <v>87</v>
      </c>
      <c r="B51" s="138" t="str">
        <f t="shared" si="1"/>
        <v>87.000</v>
      </c>
      <c r="C51" s="138" t="s">
        <v>8194</v>
      </c>
      <c r="D51" s="140">
        <f>SUMIF(SEFA!$J:$J,LEFT($C51,2),SEFA!$F:$F)</f>
        <v>0</v>
      </c>
      <c r="E51" s="141">
        <f>IF(ISNA(VLOOKUP($A51,'PY Agy Detail Lookup - 070524'!$A:$D,4,FALSE)),0,(VLOOKUP($A51,'PY Agy Detail Lookup - 070524'!$A:$D,4,FALSE)))</f>
        <v>0</v>
      </c>
      <c r="F51" s="142">
        <f t="shared" si="2"/>
        <v>0</v>
      </c>
      <c r="G51" s="142" t="e">
        <f t="shared" si="3"/>
        <v>#DIV/0!</v>
      </c>
      <c r="H51" s="143" t="str">
        <f t="shared" si="4"/>
        <v xml:space="preserve"> </v>
      </c>
      <c r="I51" s="144" t="e">
        <f t="shared" si="5"/>
        <v>#VALUE!</v>
      </c>
      <c r="J51" s="145" t="str">
        <f t="shared" si="6"/>
        <v xml:space="preserve"> </v>
      </c>
      <c r="K51" s="62"/>
    </row>
    <row r="52" spans="1:11">
      <c r="A52" s="76" t="str">
        <f t="shared" si="0"/>
        <v>88</v>
      </c>
      <c r="B52" s="138" t="str">
        <f t="shared" si="1"/>
        <v>88.000</v>
      </c>
      <c r="C52" s="138" t="s">
        <v>8246</v>
      </c>
      <c r="D52" s="140">
        <f>SUMIF(SEFA!$J:$J,LEFT($C52,2),SEFA!$F:$F)</f>
        <v>0</v>
      </c>
      <c r="E52" s="141">
        <f>IF(ISNA(VLOOKUP($A52,'PY Agy Detail Lookup - 070524'!$A:$D,4,FALSE)),0,(VLOOKUP($A52,'PY Agy Detail Lookup - 070524'!$A:$D,4,FALSE)))</f>
        <v>0</v>
      </c>
      <c r="F52" s="142">
        <f t="shared" si="2"/>
        <v>0</v>
      </c>
      <c r="G52" s="142" t="e">
        <f t="shared" si="3"/>
        <v>#DIV/0!</v>
      </c>
      <c r="H52" s="143" t="str">
        <f t="shared" si="4"/>
        <v xml:space="preserve"> </v>
      </c>
      <c r="I52" s="144" t="e">
        <f t="shared" si="5"/>
        <v>#VALUE!</v>
      </c>
      <c r="J52" s="145" t="str">
        <f t="shared" si="6"/>
        <v xml:space="preserve"> </v>
      </c>
      <c r="K52" s="62"/>
    </row>
    <row r="53" spans="1:11">
      <c r="A53" s="76" t="str">
        <f t="shared" si="0"/>
        <v>89</v>
      </c>
      <c r="B53" s="138" t="str">
        <f t="shared" si="1"/>
        <v>89.000</v>
      </c>
      <c r="C53" s="138" t="s">
        <v>3014</v>
      </c>
      <c r="D53" s="140">
        <f>SUMIF(SEFA!$J:$J,LEFT($C53,2),SEFA!$F:$F)</f>
        <v>0</v>
      </c>
      <c r="E53" s="141">
        <f>IF(ISNA(VLOOKUP($A53,'PY Agy Detail Lookup - 070524'!$A:$D,4,FALSE)),0,(VLOOKUP($A53,'PY Agy Detail Lookup - 070524'!$A:$D,4,FALSE)))</f>
        <v>0</v>
      </c>
      <c r="F53" s="142">
        <f t="shared" si="2"/>
        <v>0</v>
      </c>
      <c r="G53" s="142" t="e">
        <f t="shared" si="3"/>
        <v>#DIV/0!</v>
      </c>
      <c r="H53" s="143" t="str">
        <f t="shared" si="4"/>
        <v xml:space="preserve"> </v>
      </c>
      <c r="I53" s="144" t="e">
        <f t="shared" si="5"/>
        <v>#VALUE!</v>
      </c>
      <c r="J53" s="145" t="str">
        <f t="shared" si="6"/>
        <v xml:space="preserve"> </v>
      </c>
      <c r="K53" s="62"/>
    </row>
    <row r="54" spans="1:11">
      <c r="A54" s="76" t="str">
        <f t="shared" si="0"/>
        <v>90</v>
      </c>
      <c r="B54" s="138" t="str">
        <f t="shared" si="1"/>
        <v>90.000</v>
      </c>
      <c r="C54" s="138" t="s">
        <v>3015</v>
      </c>
      <c r="D54" s="140">
        <f>SUMIF(SEFA!$J:$J,LEFT($C54,2),SEFA!$F:$F)</f>
        <v>0</v>
      </c>
      <c r="E54" s="141">
        <f>IF(ISNA(VLOOKUP($A54,'PY Agy Detail Lookup - 070524'!$A:$D,4,FALSE)),0,(VLOOKUP($A54,'PY Agy Detail Lookup - 070524'!$A:$D,4,FALSE)))</f>
        <v>0</v>
      </c>
      <c r="F54" s="142">
        <f t="shared" si="2"/>
        <v>0</v>
      </c>
      <c r="G54" s="142" t="e">
        <f t="shared" si="3"/>
        <v>#DIV/0!</v>
      </c>
      <c r="H54" s="143" t="str">
        <f t="shared" si="4"/>
        <v xml:space="preserve"> </v>
      </c>
      <c r="I54" s="144" t="e">
        <f t="shared" si="5"/>
        <v>#VALUE!</v>
      </c>
      <c r="J54" s="145" t="str">
        <f t="shared" si="6"/>
        <v xml:space="preserve"> </v>
      </c>
      <c r="K54" s="62"/>
    </row>
    <row r="55" spans="1:11">
      <c r="A55" s="76" t="str">
        <f t="shared" si="0"/>
        <v>91</v>
      </c>
      <c r="B55" s="138" t="str">
        <f t="shared" si="1"/>
        <v>91.000</v>
      </c>
      <c r="C55" s="138" t="s">
        <v>8247</v>
      </c>
      <c r="D55" s="140">
        <f>SUMIF(SEFA!$J:$J,LEFT($C55,2),SEFA!$F:$F)</f>
        <v>0</v>
      </c>
      <c r="E55" s="141">
        <f>IF(ISNA(VLOOKUP($A55,'PY Agy Detail Lookup - 070524'!$A:$D,4,FALSE)),0,(VLOOKUP($A55,'PY Agy Detail Lookup - 070524'!$A:$D,4,FALSE)))</f>
        <v>0</v>
      </c>
      <c r="F55" s="142">
        <f t="shared" si="2"/>
        <v>0</v>
      </c>
      <c r="G55" s="142" t="e">
        <f t="shared" si="3"/>
        <v>#DIV/0!</v>
      </c>
      <c r="H55" s="143" t="str">
        <f t="shared" si="4"/>
        <v xml:space="preserve"> </v>
      </c>
      <c r="I55" s="144" t="e">
        <f t="shared" si="5"/>
        <v>#VALUE!</v>
      </c>
      <c r="J55" s="145" t="str">
        <f t="shared" si="6"/>
        <v xml:space="preserve"> </v>
      </c>
      <c r="K55" s="62"/>
    </row>
    <row r="56" spans="1:11">
      <c r="A56" s="76" t="str">
        <f t="shared" si="0"/>
        <v>92</v>
      </c>
      <c r="B56" s="138" t="str">
        <f t="shared" si="1"/>
        <v>92.000</v>
      </c>
      <c r="C56" s="138" t="s">
        <v>8196</v>
      </c>
      <c r="D56" s="140">
        <f>SUMIF(SEFA!$J:$J,LEFT($C56,2),SEFA!$F:$F)</f>
        <v>0</v>
      </c>
      <c r="E56" s="141">
        <f>IF(ISNA(VLOOKUP($A56,'PY Agy Detail Lookup - 070524'!$A:$D,4,FALSE)),0,(VLOOKUP($A56,'PY Agy Detail Lookup - 070524'!$A:$D,4,FALSE)))</f>
        <v>0</v>
      </c>
      <c r="F56" s="142">
        <f t="shared" si="2"/>
        <v>0</v>
      </c>
      <c r="G56" s="142" t="e">
        <f t="shared" si="3"/>
        <v>#DIV/0!</v>
      </c>
      <c r="H56" s="143" t="str">
        <f t="shared" si="4"/>
        <v xml:space="preserve"> </v>
      </c>
      <c r="I56" s="144" t="e">
        <f t="shared" si="5"/>
        <v>#VALUE!</v>
      </c>
      <c r="J56" s="145" t="str">
        <f t="shared" si="6"/>
        <v xml:space="preserve"> </v>
      </c>
      <c r="K56" s="62"/>
    </row>
    <row r="57" spans="1:11">
      <c r="A57" s="76" t="str">
        <f t="shared" si="0"/>
        <v>93</v>
      </c>
      <c r="B57" s="138" t="str">
        <f t="shared" si="1"/>
        <v>93.000</v>
      </c>
      <c r="C57" s="138" t="s">
        <v>3016</v>
      </c>
      <c r="D57" s="140">
        <f>SUMIF(SEFA!$J:$J,LEFT($C57,2),SEFA!$F:$F)</f>
        <v>0</v>
      </c>
      <c r="E57" s="141">
        <f>IF(ISNA(VLOOKUP($A57,'PY Agy Detail Lookup - 070524'!$A:$D,4,FALSE)),0,(VLOOKUP($A57,'PY Agy Detail Lookup - 070524'!$A:$D,4,FALSE)))</f>
        <v>0</v>
      </c>
      <c r="F57" s="142">
        <f t="shared" si="2"/>
        <v>0</v>
      </c>
      <c r="G57" s="142" t="e">
        <f t="shared" si="3"/>
        <v>#DIV/0!</v>
      </c>
      <c r="H57" s="143" t="str">
        <f t="shared" si="4"/>
        <v xml:space="preserve"> </v>
      </c>
      <c r="I57" s="144" t="e">
        <f t="shared" si="5"/>
        <v>#VALUE!</v>
      </c>
      <c r="J57" s="145" t="str">
        <f t="shared" si="6"/>
        <v xml:space="preserve"> </v>
      </c>
      <c r="K57" s="62"/>
    </row>
    <row r="58" spans="1:11">
      <c r="A58" s="76" t="str">
        <f t="shared" si="0"/>
        <v>94</v>
      </c>
      <c r="B58" s="138" t="str">
        <f t="shared" si="1"/>
        <v>94.000</v>
      </c>
      <c r="C58" s="138" t="s">
        <v>3017</v>
      </c>
      <c r="D58" s="140">
        <f>SUMIF(SEFA!$J:$J,LEFT($C58,2),SEFA!$F:$F)</f>
        <v>0</v>
      </c>
      <c r="E58" s="141">
        <f>IF(ISNA(VLOOKUP($A58,'PY Agy Detail Lookup - 070524'!$A:$D,4,FALSE)),0,(VLOOKUP($A58,'PY Agy Detail Lookup - 070524'!$A:$D,4,FALSE)))</f>
        <v>0</v>
      </c>
      <c r="F58" s="142">
        <f t="shared" si="2"/>
        <v>0</v>
      </c>
      <c r="G58" s="142" t="e">
        <f t="shared" si="3"/>
        <v>#DIV/0!</v>
      </c>
      <c r="H58" s="143" t="str">
        <f t="shared" si="4"/>
        <v xml:space="preserve"> </v>
      </c>
      <c r="I58" s="144" t="e">
        <f t="shared" si="5"/>
        <v>#VALUE!</v>
      </c>
      <c r="J58" s="145" t="str">
        <f t="shared" si="6"/>
        <v xml:space="preserve"> </v>
      </c>
      <c r="K58" s="62"/>
    </row>
    <row r="59" spans="1:11">
      <c r="A59" s="76" t="str">
        <f t="shared" si="0"/>
        <v>95</v>
      </c>
      <c r="B59" s="138" t="str">
        <f t="shared" si="1"/>
        <v>95.000</v>
      </c>
      <c r="C59" s="138" t="s">
        <v>6298</v>
      </c>
      <c r="D59" s="140">
        <f>SUMIF(SEFA!$J:$J,LEFT($C59,2),SEFA!$F:$F)</f>
        <v>0</v>
      </c>
      <c r="E59" s="141">
        <f>IF(ISNA(VLOOKUP($A59,'PY Agy Detail Lookup - 070524'!$A:$D,4,FALSE)),0,(VLOOKUP($A59,'PY Agy Detail Lookup - 070524'!$A:$D,4,FALSE)))</f>
        <v>0</v>
      </c>
      <c r="F59" s="142">
        <f t="shared" si="2"/>
        <v>0</v>
      </c>
      <c r="G59" s="142" t="e">
        <f t="shared" si="3"/>
        <v>#DIV/0!</v>
      </c>
      <c r="H59" s="143" t="str">
        <f t="shared" si="4"/>
        <v xml:space="preserve"> </v>
      </c>
      <c r="I59" s="144" t="e">
        <f t="shared" si="5"/>
        <v>#VALUE!</v>
      </c>
      <c r="J59" s="145" t="str">
        <f t="shared" si="6"/>
        <v xml:space="preserve"> </v>
      </c>
      <c r="K59" s="62"/>
    </row>
    <row r="60" spans="1:11">
      <c r="A60" s="76" t="str">
        <f t="shared" si="0"/>
        <v>96</v>
      </c>
      <c r="B60" s="138" t="str">
        <f t="shared" si="1"/>
        <v>96.000</v>
      </c>
      <c r="C60" s="138" t="s">
        <v>3018</v>
      </c>
      <c r="D60" s="140">
        <f>SUMIF(SEFA!$J:$J,LEFT($C60,2),SEFA!$F:$F)</f>
        <v>0</v>
      </c>
      <c r="E60" s="141">
        <f>IF(ISNA(VLOOKUP($A60,'PY Agy Detail Lookup - 070524'!$A:$D,4,FALSE)),0,(VLOOKUP($A60,'PY Agy Detail Lookup - 070524'!$A:$D,4,FALSE)))</f>
        <v>0</v>
      </c>
      <c r="F60" s="142">
        <f>IF(ISERROR(+$D60-$E60), " ",($D60-$E60))</f>
        <v>0</v>
      </c>
      <c r="G60" s="142" t="e">
        <f t="shared" si="3"/>
        <v>#DIV/0!</v>
      </c>
      <c r="H60" s="143" t="str">
        <f t="shared" si="4"/>
        <v xml:space="preserve"> </v>
      </c>
      <c r="I60" s="144" t="e">
        <f t="shared" si="5"/>
        <v>#VALUE!</v>
      </c>
      <c r="J60" s="145" t="str">
        <f t="shared" si="6"/>
        <v xml:space="preserve"> </v>
      </c>
      <c r="K60" s="62"/>
    </row>
    <row r="61" spans="1:11">
      <c r="A61" s="76" t="str">
        <f t="shared" si="0"/>
        <v>97</v>
      </c>
      <c r="B61" s="138" t="str">
        <f t="shared" si="1"/>
        <v>97.000</v>
      </c>
      <c r="C61" s="138" t="s">
        <v>3019</v>
      </c>
      <c r="D61" s="140">
        <f>SUMIF(SEFA!$J:$J,LEFT($C61,2),SEFA!$F:$F)</f>
        <v>0</v>
      </c>
      <c r="E61" s="141">
        <f>IF(ISNA(VLOOKUP($A61,'PY Agy Detail Lookup - 070524'!$A:$D,4,FALSE)),0,(VLOOKUP($A61,'PY Agy Detail Lookup - 070524'!$A:$D,4,FALSE)))</f>
        <v>0</v>
      </c>
      <c r="F61" s="142">
        <f t="shared" si="2"/>
        <v>0</v>
      </c>
      <c r="G61" s="142" t="e">
        <f t="shared" si="3"/>
        <v>#DIV/0!</v>
      </c>
      <c r="H61" s="143" t="str">
        <f t="shared" si="4"/>
        <v xml:space="preserve"> </v>
      </c>
      <c r="I61" s="144" t="e">
        <f t="shared" si="5"/>
        <v>#VALUE!</v>
      </c>
      <c r="J61" s="145" t="str">
        <f t="shared" si="6"/>
        <v xml:space="preserve"> </v>
      </c>
      <c r="K61" s="62"/>
    </row>
    <row r="62" spans="1:11">
      <c r="A62" s="76" t="str">
        <f t="shared" si="0"/>
        <v>98</v>
      </c>
      <c r="B62" s="138" t="str">
        <f t="shared" si="1"/>
        <v>98.000</v>
      </c>
      <c r="C62" s="138" t="s">
        <v>3020</v>
      </c>
      <c r="D62" s="140">
        <f>SUMIF(SEFA!$J:$J,LEFT($C62,2),SEFA!$F:$F)</f>
        <v>0</v>
      </c>
      <c r="E62" s="141">
        <f>IF(ISNA(VLOOKUP($A62,'PY Agy Detail Lookup - 070524'!$A:$D,4,FALSE)),0,(VLOOKUP($A62,'PY Agy Detail Lookup - 070524'!$A:$D,4,FALSE)))</f>
        <v>0</v>
      </c>
      <c r="F62" s="142">
        <f t="shared" si="2"/>
        <v>0</v>
      </c>
      <c r="G62" s="142" t="e">
        <f t="shared" si="3"/>
        <v>#DIV/0!</v>
      </c>
      <c r="H62" s="143" t="str">
        <f t="shared" si="4"/>
        <v xml:space="preserve"> </v>
      </c>
      <c r="I62" s="144" t="e">
        <f t="shared" si="5"/>
        <v>#VALUE!</v>
      </c>
      <c r="J62" s="145" t="str">
        <f t="shared" si="6"/>
        <v xml:space="preserve"> </v>
      </c>
      <c r="K62" s="62"/>
    </row>
    <row r="63" spans="1:11">
      <c r="A63" s="76" t="str">
        <f t="shared" si="0"/>
        <v>99</v>
      </c>
      <c r="B63" s="138" t="str">
        <f t="shared" si="1"/>
        <v>99.000</v>
      </c>
      <c r="C63" s="138" t="s">
        <v>3021</v>
      </c>
      <c r="D63" s="140">
        <f>SUMIF(SEFA!$J:$J,LEFT($C63,2),SEFA!$F:$F)</f>
        <v>0</v>
      </c>
      <c r="E63" s="141">
        <f>IF(ISNA(VLOOKUP($A63,'PY Agy Detail Lookup - 070524'!$A:$D,4,FALSE)),0,(VLOOKUP($A63,'PY Agy Detail Lookup - 070524'!$A:$D,4,FALSE)))</f>
        <v>0</v>
      </c>
      <c r="F63" s="142">
        <f t="shared" si="2"/>
        <v>0</v>
      </c>
      <c r="G63" s="142" t="e">
        <f t="shared" si="3"/>
        <v>#DIV/0!</v>
      </c>
      <c r="H63" s="143" t="str">
        <f t="shared" si="4"/>
        <v xml:space="preserve"> </v>
      </c>
      <c r="I63" s="144" t="e">
        <f t="shared" si="5"/>
        <v>#VALUE!</v>
      </c>
      <c r="J63" s="145" t="str">
        <f t="shared" si="6"/>
        <v xml:space="preserve"> </v>
      </c>
      <c r="K63" s="62"/>
    </row>
    <row r="64" spans="1:11">
      <c r="A64" s="81"/>
    </row>
    <row r="65" spans="3:3">
      <c r="C65" s="81"/>
    </row>
    <row r="66" spans="3:3">
      <c r="C66" s="81"/>
    </row>
  </sheetData>
  <sheetProtection algorithmName="SHA-512" hashValue="KIMo6Ygf5Cg5xE6klFOnZbNtNcBgGHL90qPJCc2HFoFjD59QTbIkoe3STaHMvHWKt3mD65+fHVXsbiJhJQfr4g==" saltValue="OLGqnTTwL/jdov9ddaLv2g==" spinCount="100000" sheet="1" objects="1" scenarios="1" selectLockedCells="1"/>
  <mergeCells count="2">
    <mergeCell ref="C3:K3"/>
    <mergeCell ref="D1:K1"/>
  </mergeCells>
  <phoneticPr fontId="5" type="noConversion"/>
  <pageMargins left="0.5" right="0.5" top="1" bottom="0.6" header="0.5" footer="0.3"/>
  <pageSetup scale="83" fitToHeight="100" orientation="landscape" r:id="rId1"/>
  <headerFooter>
    <oddHeader>&amp;C&amp;"Arial,Bold"Attachment CU5
Federal Schedules
&amp;A</oddHeader>
    <oddFooter xml:space="preserve">&amp;L&amp;F
&amp;A&amp;RPage &amp;P of &amp;N
&amp;D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J50"/>
  <sheetViews>
    <sheetView showGridLines="0" zoomScaleNormal="100" workbookViewId="0">
      <pane xSplit="2" ySplit="9" topLeftCell="C10" activePane="bottomRight" state="frozen"/>
      <selection activeCell="L46" sqref="L46"/>
      <selection pane="topRight" activeCell="L46" sqref="L46"/>
      <selection pane="bottomLeft" activeCell="L46" sqref="L46"/>
      <selection pane="bottomRight" activeCell="A15" sqref="A15"/>
    </sheetView>
  </sheetViews>
  <sheetFormatPr defaultColWidth="9.140625" defaultRowHeight="12.75"/>
  <cols>
    <col min="1" max="1" width="11.7109375" style="151" customWidth="1"/>
    <col min="2" max="2" width="29.85546875" style="146" customWidth="1"/>
    <col min="3" max="4" width="8.5703125" style="146" customWidth="1"/>
    <col min="5" max="5" width="26.85546875" style="146" customWidth="1"/>
    <col min="6" max="6" width="31.42578125" style="146" customWidth="1"/>
    <col min="7" max="7" width="3.5703125" style="146" customWidth="1"/>
    <col min="8" max="8" width="9.140625" style="146"/>
    <col min="9" max="10" width="0" style="146" hidden="1" customWidth="1"/>
    <col min="11" max="16384" width="9.140625" style="146"/>
  </cols>
  <sheetData>
    <row r="1" spans="1:10">
      <c r="A1" s="264" t="s">
        <v>8734</v>
      </c>
      <c r="B1" s="265"/>
      <c r="C1" s="268" t="str">
        <f>IF(SEFA!B2&gt;0,SEFA!B2,"")</f>
        <v/>
      </c>
      <c r="D1" s="268"/>
      <c r="E1" s="268"/>
      <c r="F1" s="268"/>
    </row>
    <row r="2" spans="1:10" ht="27" customHeight="1">
      <c r="A2" s="266" t="s">
        <v>8733</v>
      </c>
      <c r="B2" s="267"/>
      <c r="C2" s="268" t="str">
        <f>SEFA!B1</f>
        <v/>
      </c>
      <c r="D2" s="268"/>
      <c r="E2" s="268"/>
      <c r="F2" s="268"/>
    </row>
    <row r="3" spans="1:10">
      <c r="A3" s="259" t="s">
        <v>8735</v>
      </c>
      <c r="B3" s="260"/>
      <c r="C3" s="262"/>
      <c r="D3" s="262"/>
      <c r="E3" s="262"/>
      <c r="F3" s="262"/>
      <c r="I3" s="75" t="s">
        <v>2217</v>
      </c>
      <c r="J3" s="152" t="s">
        <v>8334</v>
      </c>
    </row>
    <row r="4" spans="1:10">
      <c r="A4" s="259" t="s">
        <v>8736</v>
      </c>
      <c r="B4" s="260"/>
      <c r="C4" s="269"/>
      <c r="D4" s="269"/>
      <c r="E4" s="269"/>
      <c r="F4" s="269"/>
      <c r="I4" s="75" t="s">
        <v>2683</v>
      </c>
      <c r="J4" s="152" t="s">
        <v>8335</v>
      </c>
    </row>
    <row r="5" spans="1:10">
      <c r="A5" s="259" t="s">
        <v>8737</v>
      </c>
      <c r="B5" s="260"/>
      <c r="C5" s="261"/>
      <c r="D5" s="262"/>
      <c r="E5" s="262"/>
      <c r="F5" s="262"/>
      <c r="I5" s="87" t="s">
        <v>7694</v>
      </c>
      <c r="J5" s="152" t="s">
        <v>8336</v>
      </c>
    </row>
    <row r="6" spans="1:10">
      <c r="A6" s="259" t="s">
        <v>4968</v>
      </c>
      <c r="B6" s="260"/>
      <c r="C6" s="263"/>
      <c r="D6" s="263"/>
      <c r="E6" s="263"/>
      <c r="F6" s="263"/>
      <c r="I6" s="92" t="s">
        <v>7693</v>
      </c>
      <c r="J6" s="152" t="s">
        <v>8337</v>
      </c>
    </row>
    <row r="7" spans="1:10">
      <c r="I7" s="92" t="s">
        <v>8249</v>
      </c>
      <c r="J7" s="152" t="s">
        <v>8338</v>
      </c>
    </row>
    <row r="9" spans="1:10" s="149" customFormat="1" ht="30" customHeight="1">
      <c r="A9" s="147" t="s">
        <v>871</v>
      </c>
      <c r="B9" s="148" t="s">
        <v>872</v>
      </c>
      <c r="C9" s="148" t="s">
        <v>873</v>
      </c>
      <c r="D9" s="148" t="s">
        <v>874</v>
      </c>
      <c r="E9" s="148" t="s">
        <v>875</v>
      </c>
      <c r="F9" s="148" t="s">
        <v>876</v>
      </c>
      <c r="H9" s="150"/>
    </row>
    <row r="10" spans="1:10">
      <c r="A10" s="66"/>
      <c r="B10" s="64"/>
      <c r="C10" s="65"/>
      <c r="D10" s="65"/>
      <c r="E10" s="67"/>
      <c r="F10" s="67"/>
    </row>
    <row r="11" spans="1:10">
      <c r="A11" s="66"/>
      <c r="B11" s="64"/>
      <c r="C11" s="65"/>
      <c r="D11" s="65"/>
      <c r="E11" s="67"/>
      <c r="F11" s="67"/>
    </row>
    <row r="12" spans="1:10">
      <c r="A12" s="66"/>
      <c r="B12" s="64"/>
      <c r="C12" s="65"/>
      <c r="D12" s="65"/>
      <c r="E12" s="67"/>
      <c r="F12" s="67"/>
    </row>
    <row r="13" spans="1:10">
      <c r="A13" s="66"/>
      <c r="B13" s="64"/>
      <c r="C13" s="65"/>
      <c r="D13" s="65"/>
      <c r="E13" s="67"/>
      <c r="F13" s="67"/>
    </row>
    <row r="14" spans="1:10">
      <c r="A14" s="66"/>
      <c r="B14" s="64"/>
      <c r="C14" s="65"/>
      <c r="D14" s="65"/>
      <c r="E14" s="67"/>
      <c r="F14" s="67"/>
    </row>
    <row r="15" spans="1:10">
      <c r="A15" s="66"/>
      <c r="B15" s="64"/>
      <c r="C15" s="65"/>
      <c r="D15" s="65"/>
      <c r="E15" s="67"/>
      <c r="F15" s="67"/>
    </row>
    <row r="16" spans="1:10">
      <c r="A16" s="66"/>
      <c r="B16" s="64"/>
      <c r="C16" s="65"/>
      <c r="D16" s="65"/>
      <c r="E16" s="67"/>
      <c r="F16" s="67"/>
    </row>
    <row r="17" spans="1:6">
      <c r="A17" s="66"/>
      <c r="B17" s="64"/>
      <c r="C17" s="65"/>
      <c r="D17" s="65"/>
      <c r="E17" s="67"/>
      <c r="F17" s="67"/>
    </row>
    <row r="18" spans="1:6">
      <c r="A18" s="66"/>
      <c r="B18" s="64"/>
      <c r="C18" s="65"/>
      <c r="D18" s="65"/>
      <c r="E18" s="67"/>
      <c r="F18" s="67"/>
    </row>
    <row r="19" spans="1:6">
      <c r="A19" s="66"/>
      <c r="B19" s="64"/>
      <c r="C19" s="65"/>
      <c r="D19" s="65"/>
      <c r="E19" s="67"/>
      <c r="F19" s="67"/>
    </row>
    <row r="20" spans="1:6">
      <c r="A20" s="66"/>
      <c r="B20" s="64"/>
      <c r="C20" s="65"/>
      <c r="D20" s="65"/>
      <c r="E20" s="67"/>
      <c r="F20" s="67"/>
    </row>
    <row r="21" spans="1:6">
      <c r="A21" s="66"/>
      <c r="B21" s="64"/>
      <c r="C21" s="65"/>
      <c r="D21" s="65"/>
      <c r="E21" s="67"/>
      <c r="F21" s="67"/>
    </row>
    <row r="22" spans="1:6">
      <c r="A22" s="66"/>
      <c r="B22" s="64"/>
      <c r="C22" s="65"/>
      <c r="D22" s="65"/>
      <c r="E22" s="67"/>
      <c r="F22" s="67"/>
    </row>
    <row r="23" spans="1:6">
      <c r="A23" s="66"/>
      <c r="B23" s="64"/>
      <c r="C23" s="65"/>
      <c r="D23" s="65"/>
      <c r="E23" s="67"/>
      <c r="F23" s="67"/>
    </row>
    <row r="24" spans="1:6">
      <c r="A24" s="66"/>
      <c r="B24" s="64"/>
      <c r="C24" s="65"/>
      <c r="D24" s="65"/>
      <c r="E24" s="67"/>
      <c r="F24" s="67"/>
    </row>
    <row r="25" spans="1:6">
      <c r="A25" s="66"/>
      <c r="B25" s="64"/>
      <c r="C25" s="65"/>
      <c r="D25" s="65"/>
      <c r="E25" s="67"/>
      <c r="F25" s="67"/>
    </row>
    <row r="26" spans="1:6">
      <c r="A26" s="66"/>
      <c r="B26" s="64"/>
      <c r="C26" s="65"/>
      <c r="D26" s="65"/>
      <c r="E26" s="67"/>
      <c r="F26" s="67"/>
    </row>
    <row r="27" spans="1:6">
      <c r="A27" s="66"/>
      <c r="B27" s="64"/>
      <c r="C27" s="65"/>
      <c r="D27" s="65"/>
      <c r="E27" s="67"/>
      <c r="F27" s="67"/>
    </row>
    <row r="28" spans="1:6">
      <c r="A28" s="66"/>
      <c r="B28" s="64"/>
      <c r="C28" s="65"/>
      <c r="D28" s="65"/>
      <c r="E28" s="67"/>
      <c r="F28" s="67"/>
    </row>
    <row r="29" spans="1:6">
      <c r="A29" s="66"/>
      <c r="B29" s="64"/>
      <c r="C29" s="65"/>
      <c r="D29" s="65"/>
      <c r="E29" s="67"/>
      <c r="F29" s="67"/>
    </row>
    <row r="30" spans="1:6">
      <c r="A30" s="66"/>
      <c r="B30" s="64"/>
      <c r="C30" s="65"/>
      <c r="D30" s="65"/>
      <c r="E30" s="67"/>
      <c r="F30" s="67"/>
    </row>
    <row r="31" spans="1:6">
      <c r="A31" s="66"/>
      <c r="B31" s="64"/>
      <c r="C31" s="65"/>
      <c r="D31" s="65"/>
      <c r="E31" s="67"/>
      <c r="F31" s="67"/>
    </row>
    <row r="32" spans="1:6">
      <c r="A32" s="66"/>
      <c r="B32" s="64"/>
      <c r="C32" s="65"/>
      <c r="D32" s="65"/>
      <c r="E32" s="67"/>
      <c r="F32" s="67"/>
    </row>
    <row r="33" spans="1:6">
      <c r="A33" s="66"/>
      <c r="B33" s="64"/>
      <c r="C33" s="65"/>
      <c r="D33" s="65"/>
      <c r="E33" s="67"/>
      <c r="F33" s="67"/>
    </row>
    <row r="34" spans="1:6">
      <c r="A34" s="66"/>
      <c r="B34" s="64"/>
      <c r="C34" s="65"/>
      <c r="D34" s="65"/>
      <c r="E34" s="67"/>
      <c r="F34" s="67"/>
    </row>
    <row r="35" spans="1:6">
      <c r="A35" s="68"/>
      <c r="B35" s="61"/>
      <c r="C35" s="63"/>
      <c r="D35" s="63"/>
      <c r="E35" s="69"/>
      <c r="F35" s="69"/>
    </row>
    <row r="36" spans="1:6">
      <c r="A36" s="68"/>
      <c r="B36" s="61"/>
      <c r="C36" s="63"/>
      <c r="D36" s="63"/>
      <c r="E36" s="69"/>
      <c r="F36" s="69"/>
    </row>
    <row r="37" spans="1:6">
      <c r="A37" s="68"/>
      <c r="B37" s="61"/>
      <c r="C37" s="63"/>
      <c r="D37" s="63"/>
      <c r="E37" s="69"/>
      <c r="F37" s="69"/>
    </row>
    <row r="38" spans="1:6">
      <c r="A38" s="68"/>
      <c r="B38" s="61"/>
      <c r="C38" s="63"/>
      <c r="D38" s="63"/>
      <c r="E38" s="69"/>
      <c r="F38" s="69"/>
    </row>
    <row r="39" spans="1:6">
      <c r="A39" s="68"/>
      <c r="B39" s="61"/>
      <c r="C39" s="63"/>
      <c r="D39" s="63"/>
      <c r="E39" s="69"/>
      <c r="F39" s="69"/>
    </row>
    <row r="40" spans="1:6">
      <c r="A40" s="68"/>
      <c r="B40" s="61"/>
      <c r="C40" s="63"/>
      <c r="D40" s="63"/>
      <c r="E40" s="69"/>
      <c r="F40" s="69"/>
    </row>
    <row r="41" spans="1:6">
      <c r="A41" s="68"/>
      <c r="B41" s="61"/>
      <c r="C41" s="63"/>
      <c r="D41" s="63"/>
      <c r="E41" s="69"/>
      <c r="F41" s="69"/>
    </row>
    <row r="42" spans="1:6">
      <c r="A42" s="68"/>
      <c r="B42" s="61"/>
      <c r="C42" s="63"/>
      <c r="D42" s="63"/>
      <c r="E42" s="69"/>
      <c r="F42" s="69"/>
    </row>
    <row r="43" spans="1:6">
      <c r="A43" s="68"/>
      <c r="B43" s="61"/>
      <c r="C43" s="63"/>
      <c r="D43" s="63"/>
      <c r="E43" s="69"/>
      <c r="F43" s="69"/>
    </row>
    <row r="44" spans="1:6">
      <c r="A44" s="68"/>
      <c r="B44" s="61"/>
      <c r="C44" s="63"/>
      <c r="D44" s="63"/>
      <c r="E44" s="69"/>
      <c r="F44" s="69"/>
    </row>
    <row r="45" spans="1:6">
      <c r="A45" s="68"/>
      <c r="B45" s="61"/>
      <c r="C45" s="63"/>
      <c r="D45" s="63"/>
      <c r="E45" s="69"/>
      <c r="F45" s="69"/>
    </row>
    <row r="46" spans="1:6">
      <c r="A46" s="68"/>
      <c r="B46" s="61"/>
      <c r="C46" s="63"/>
      <c r="D46" s="63"/>
      <c r="E46" s="69"/>
      <c r="F46" s="69"/>
    </row>
    <row r="47" spans="1:6">
      <c r="A47" s="68"/>
      <c r="B47" s="61"/>
      <c r="C47" s="63"/>
      <c r="D47" s="63"/>
      <c r="E47" s="69"/>
      <c r="F47" s="69"/>
    </row>
    <row r="48" spans="1:6">
      <c r="A48" s="68"/>
      <c r="B48" s="61"/>
      <c r="C48" s="63"/>
      <c r="D48" s="63"/>
      <c r="E48" s="69"/>
      <c r="F48" s="69"/>
    </row>
    <row r="49" spans="1:6">
      <c r="A49" s="68"/>
      <c r="B49" s="61"/>
      <c r="C49" s="63"/>
      <c r="D49" s="63"/>
      <c r="E49" s="69"/>
      <c r="F49" s="69"/>
    </row>
    <row r="50" spans="1:6">
      <c r="A50" s="68"/>
      <c r="B50" s="61"/>
      <c r="C50" s="63"/>
      <c r="D50" s="63"/>
      <c r="E50" s="69"/>
      <c r="F50" s="69"/>
    </row>
  </sheetData>
  <sheetProtection algorithmName="SHA-512" hashValue="Ud8UPiNIOT9k1lW7L34pMIDW5+kVXDPvvvXygYUNaDqBrdHZJVt3ijiWxG8gQ02tm0A9HGaFZgrcBHyH3CB4EQ==" saltValue="M4qVWJuHz5eWGi04CXibkw==" spinCount="100000" sheet="1" objects="1" scenarios="1" selectLockedCells="1"/>
  <mergeCells count="12">
    <mergeCell ref="A5:B5"/>
    <mergeCell ref="A6:B6"/>
    <mergeCell ref="C5:F5"/>
    <mergeCell ref="C6:F6"/>
    <mergeCell ref="A1:B1"/>
    <mergeCell ref="A2:B2"/>
    <mergeCell ref="A3:B3"/>
    <mergeCell ref="A4:B4"/>
    <mergeCell ref="C1:F1"/>
    <mergeCell ref="C2:F2"/>
    <mergeCell ref="C3:F3"/>
    <mergeCell ref="C4:F4"/>
  </mergeCells>
  <phoneticPr fontId="5" type="noConversion"/>
  <dataValidations xWindow="149" yWindow="300" count="5">
    <dataValidation allowBlank="1" showInputMessage="1" showErrorMessage="1" error="Enter 3 digit agency number" sqref="C1:F1" xr:uid="{00000000-0002-0000-0600-000000000000}"/>
    <dataValidation type="date" allowBlank="1" showInputMessage="1" showErrorMessage="1" error="Enter a valid date." prompt="Enter the date that you made a revision to this attachment." sqref="C6:F6" xr:uid="{00000000-0002-0000-0600-000001000000}">
      <formula1>45493</formula1>
      <formula2>45747</formula2>
    </dataValidation>
    <dataValidation allowBlank="1" showInputMessage="1" showErrorMessage="1" prompt="Enter the date that a revision was made to the latest file submitted to DOA." sqref="A10:A50" xr:uid="{00000000-0002-0000-0600-000002000000}"/>
    <dataValidation type="list" allowBlank="1" showInputMessage="1" showErrorMessage="1" error="Use the drop down list to enter a tab name." sqref="B10:B50" xr:uid="{00000000-0002-0000-0600-000003000000}">
      <formula1>$J$3:$J$7</formula1>
    </dataValidation>
    <dataValidation type="textLength" allowBlank="1" showInputMessage="1" showErrorMessage="1" error="Please enter 10-digit phone number." sqref="C4:F4" xr:uid="{F5B3DEB7-BF7A-43D1-9C03-5AE111886A47}">
      <formula1>10</formula1>
      <formula2>10</formula2>
    </dataValidation>
  </dataValidations>
  <pageMargins left="0.7" right="0.7" top="1" bottom="0.7" header="0.5" footer="0.4"/>
  <pageSetup scale="79" fitToHeight="100" orientation="portrait" r:id="rId1"/>
  <headerFooter>
    <oddHeader>&amp;C&amp;"Arial,Bold"Attachment CU5
Federal Schedules
&amp;A</oddHeader>
    <oddFooter xml:space="preserve">&amp;L&amp;F
&amp;A&amp;RPage &amp;P of &amp;N
&amp;D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L326"/>
  <sheetViews>
    <sheetView zoomScaleNormal="100" workbookViewId="0">
      <pane xSplit="2" ySplit="2" topLeftCell="C3" activePane="bottomRight" state="frozen"/>
      <selection activeCell="C3" sqref="C3:F3"/>
      <selection pane="topRight" activeCell="C3" sqref="C3:F3"/>
      <selection pane="bottomLeft" activeCell="C3" sqref="C3:F3"/>
      <selection pane="bottomRight" activeCell="G305" sqref="G305"/>
    </sheetView>
  </sheetViews>
  <sheetFormatPr defaultColWidth="9.140625" defaultRowHeight="11.25"/>
  <cols>
    <col min="1" max="1" width="4.28515625" style="5" bestFit="1" customWidth="1"/>
    <col min="2" max="2" width="6.28515625" style="5" bestFit="1" customWidth="1"/>
    <col min="3" max="3" width="9.140625" style="17" customWidth="1"/>
    <col min="4" max="4" width="81.7109375" style="1" bestFit="1" customWidth="1"/>
    <col min="5" max="5" width="9.140625" style="37"/>
    <col min="6" max="6" width="9.140625" style="38"/>
    <col min="7" max="7" width="4.140625" style="1" customWidth="1"/>
    <col min="8" max="8" width="6.28515625" style="5" bestFit="1" customWidth="1"/>
    <col min="9" max="9" width="9.140625" style="17" customWidth="1"/>
    <col min="10" max="10" width="81.7109375" style="1" bestFit="1" customWidth="1"/>
    <col min="11" max="11" width="9.140625" style="37"/>
    <col min="12" max="12" width="9.140625" style="38"/>
    <col min="13" max="16384" width="9.140625" style="1"/>
  </cols>
  <sheetData>
    <row r="1" spans="1:12" s="72" customFormat="1" ht="12.75">
      <c r="A1" s="270" t="s">
        <v>8208</v>
      </c>
      <c r="B1" s="270"/>
      <c r="C1" s="270"/>
      <c r="D1" s="270"/>
      <c r="E1" s="270"/>
      <c r="F1" s="270"/>
      <c r="H1" s="47" t="s">
        <v>8229</v>
      </c>
      <c r="I1" s="47"/>
      <c r="J1" s="47"/>
      <c r="K1" s="47"/>
      <c r="L1" s="47"/>
    </row>
    <row r="2" spans="1:12" s="3" customFormat="1" ht="21">
      <c r="A2" s="2" t="s">
        <v>4702</v>
      </c>
      <c r="B2" s="162" t="s">
        <v>4586</v>
      </c>
      <c r="C2" s="163" t="s">
        <v>4587</v>
      </c>
      <c r="D2" s="164" t="s">
        <v>4588</v>
      </c>
      <c r="E2" s="165" t="s">
        <v>5054</v>
      </c>
      <c r="F2" s="166" t="s">
        <v>5055</v>
      </c>
      <c r="H2" s="162" t="s">
        <v>4586</v>
      </c>
      <c r="I2" s="163" t="s">
        <v>4587</v>
      </c>
      <c r="J2" s="164" t="s">
        <v>4588</v>
      </c>
      <c r="K2" s="165" t="s">
        <v>5054</v>
      </c>
      <c r="L2" s="166" t="s">
        <v>5055</v>
      </c>
    </row>
    <row r="3" spans="1:12">
      <c r="A3" s="167" t="s">
        <v>4703</v>
      </c>
      <c r="B3" s="19" t="s">
        <v>6526</v>
      </c>
      <c r="C3" s="19">
        <v>10000</v>
      </c>
      <c r="D3" s="4" t="s">
        <v>4589</v>
      </c>
      <c r="E3" s="14">
        <v>100</v>
      </c>
      <c r="F3" s="14">
        <v>10000</v>
      </c>
      <c r="H3" s="19" t="s">
        <v>6526</v>
      </c>
      <c r="I3" s="19">
        <v>10000</v>
      </c>
      <c r="J3" s="4" t="s">
        <v>4589</v>
      </c>
      <c r="K3" s="14">
        <v>100</v>
      </c>
      <c r="L3" s="14">
        <v>10000</v>
      </c>
    </row>
    <row r="4" spans="1:12">
      <c r="A4" s="167" t="s">
        <v>4703</v>
      </c>
      <c r="B4" s="19" t="s">
        <v>6527</v>
      </c>
      <c r="C4" s="19">
        <v>10100</v>
      </c>
      <c r="D4" s="4" t="s">
        <v>1826</v>
      </c>
      <c r="E4" s="14">
        <v>101</v>
      </c>
      <c r="F4" s="14">
        <v>10100</v>
      </c>
      <c r="H4" s="14" t="s">
        <v>4969</v>
      </c>
      <c r="I4" s="14"/>
      <c r="J4" s="15" t="s">
        <v>7621</v>
      </c>
      <c r="K4" s="14"/>
      <c r="L4" s="14"/>
    </row>
    <row r="5" spans="1:12">
      <c r="A5" s="167" t="s">
        <v>4703</v>
      </c>
      <c r="B5" s="19" t="s">
        <v>7558</v>
      </c>
      <c r="C5" s="19">
        <v>10300</v>
      </c>
      <c r="D5" s="4" t="s">
        <v>1827</v>
      </c>
      <c r="E5" s="14">
        <v>111</v>
      </c>
      <c r="F5" s="14">
        <v>11100</v>
      </c>
      <c r="H5" s="14" t="s">
        <v>4970</v>
      </c>
      <c r="I5" s="14"/>
      <c r="J5" s="15" t="s">
        <v>2130</v>
      </c>
      <c r="K5" s="14"/>
      <c r="L5" s="14"/>
    </row>
    <row r="6" spans="1:12">
      <c r="A6" s="167" t="s">
        <v>4703</v>
      </c>
      <c r="B6" s="19" t="s">
        <v>7559</v>
      </c>
      <c r="C6" s="19">
        <v>10500</v>
      </c>
      <c r="D6" s="4" t="s">
        <v>4508</v>
      </c>
      <c r="E6" s="14">
        <v>101</v>
      </c>
      <c r="F6" s="14">
        <v>10100</v>
      </c>
      <c r="H6" s="14" t="s">
        <v>7660</v>
      </c>
      <c r="I6" s="14"/>
      <c r="J6" s="15" t="s">
        <v>2131</v>
      </c>
      <c r="K6" s="14"/>
      <c r="L6" s="14"/>
    </row>
    <row r="7" spans="1:12">
      <c r="A7" s="167" t="s">
        <v>4703</v>
      </c>
      <c r="B7" s="19" t="s">
        <v>6520</v>
      </c>
      <c r="C7" s="19">
        <v>10700</v>
      </c>
      <c r="D7" s="4" t="s">
        <v>1828</v>
      </c>
      <c r="E7" s="14">
        <v>107</v>
      </c>
      <c r="F7" s="14">
        <v>10700</v>
      </c>
      <c r="H7" s="14" t="s">
        <v>7655</v>
      </c>
      <c r="I7" s="32"/>
      <c r="J7" s="16" t="s">
        <v>7634</v>
      </c>
      <c r="K7" s="14"/>
      <c r="L7" s="14"/>
    </row>
    <row r="8" spans="1:12">
      <c r="A8" s="167" t="s">
        <v>4703</v>
      </c>
      <c r="B8" s="19" t="s">
        <v>7560</v>
      </c>
      <c r="C8" s="19">
        <v>10800</v>
      </c>
      <c r="D8" s="4" t="s">
        <v>1829</v>
      </c>
      <c r="E8" s="14">
        <v>107</v>
      </c>
      <c r="F8" s="14">
        <v>10700</v>
      </c>
      <c r="H8" s="14" t="s">
        <v>7658</v>
      </c>
      <c r="I8" s="32"/>
      <c r="J8" s="16" t="s">
        <v>7638</v>
      </c>
      <c r="K8" s="14"/>
      <c r="L8" s="14"/>
    </row>
    <row r="9" spans="1:12">
      <c r="A9" s="167" t="s">
        <v>4703</v>
      </c>
      <c r="B9" s="19" t="s">
        <v>6528</v>
      </c>
      <c r="C9" s="19">
        <v>10900</v>
      </c>
      <c r="D9" s="4" t="s">
        <v>4509</v>
      </c>
      <c r="E9" s="14">
        <v>109</v>
      </c>
      <c r="F9" s="14">
        <v>10900</v>
      </c>
      <c r="H9" s="14" t="s">
        <v>4971</v>
      </c>
      <c r="I9" s="14"/>
      <c r="J9" s="15" t="s">
        <v>2132</v>
      </c>
      <c r="K9" s="14"/>
      <c r="L9" s="14"/>
    </row>
    <row r="10" spans="1:12">
      <c r="A10" s="167" t="s">
        <v>4703</v>
      </c>
      <c r="B10" s="19" t="s">
        <v>6529</v>
      </c>
      <c r="C10" s="19">
        <v>11000</v>
      </c>
      <c r="D10" s="4" t="s">
        <v>4510</v>
      </c>
      <c r="E10" s="14">
        <v>110</v>
      </c>
      <c r="F10" s="14">
        <v>11000</v>
      </c>
      <c r="H10" s="14" t="s">
        <v>7649</v>
      </c>
      <c r="I10" s="14"/>
      <c r="J10" s="16" t="s">
        <v>7623</v>
      </c>
      <c r="K10" s="14"/>
      <c r="L10" s="14"/>
    </row>
    <row r="11" spans="1:12">
      <c r="A11" s="167" t="s">
        <v>4703</v>
      </c>
      <c r="B11" s="19" t="s">
        <v>4973</v>
      </c>
      <c r="C11" s="19">
        <v>11100</v>
      </c>
      <c r="D11" s="4" t="s">
        <v>592</v>
      </c>
      <c r="E11" s="14">
        <v>111</v>
      </c>
      <c r="F11" s="14">
        <v>11100</v>
      </c>
      <c r="H11" s="14" t="s">
        <v>7652</v>
      </c>
      <c r="I11" s="14"/>
      <c r="J11" s="15" t="s">
        <v>7629</v>
      </c>
      <c r="K11" s="14"/>
      <c r="L11" s="14"/>
    </row>
    <row r="12" spans="1:12">
      <c r="A12" s="167" t="s">
        <v>4703</v>
      </c>
      <c r="B12" s="19" t="s">
        <v>7561</v>
      </c>
      <c r="C12" s="19">
        <v>11200</v>
      </c>
      <c r="D12" s="4" t="s">
        <v>593</v>
      </c>
      <c r="E12" s="14">
        <v>111</v>
      </c>
      <c r="F12" s="14">
        <v>11100</v>
      </c>
      <c r="H12" s="19" t="s">
        <v>6527</v>
      </c>
      <c r="I12" s="19">
        <v>10100</v>
      </c>
      <c r="J12" s="4" t="s">
        <v>1826</v>
      </c>
      <c r="K12" s="14">
        <v>101</v>
      </c>
      <c r="L12" s="14">
        <v>10100</v>
      </c>
    </row>
    <row r="13" spans="1:12">
      <c r="A13" s="167" t="s">
        <v>4703</v>
      </c>
      <c r="B13" s="19" t="s">
        <v>7562</v>
      </c>
      <c r="C13" s="19">
        <v>11300</v>
      </c>
      <c r="D13" s="4" t="s">
        <v>594</v>
      </c>
      <c r="E13" s="14">
        <v>111</v>
      </c>
      <c r="F13" s="14">
        <v>11100</v>
      </c>
      <c r="H13" s="19" t="s">
        <v>7651</v>
      </c>
      <c r="I13" s="19"/>
      <c r="J13" s="4" t="s">
        <v>7625</v>
      </c>
      <c r="K13" s="14"/>
      <c r="L13" s="14"/>
    </row>
    <row r="14" spans="1:12">
      <c r="A14" s="167" t="s">
        <v>4703</v>
      </c>
      <c r="B14" s="19" t="s">
        <v>7563</v>
      </c>
      <c r="C14" s="19">
        <v>11400</v>
      </c>
      <c r="D14" s="4" t="s">
        <v>595</v>
      </c>
      <c r="E14" s="14">
        <v>111</v>
      </c>
      <c r="F14" s="14">
        <v>11100</v>
      </c>
      <c r="H14" s="14" t="s">
        <v>7653</v>
      </c>
      <c r="I14" s="32"/>
      <c r="J14" s="16" t="s">
        <v>7630</v>
      </c>
      <c r="K14" s="14"/>
      <c r="L14" s="14"/>
    </row>
    <row r="15" spans="1:12">
      <c r="A15" s="167" t="s">
        <v>4703</v>
      </c>
      <c r="B15" s="19" t="s">
        <v>7564</v>
      </c>
      <c r="C15" s="19">
        <v>11500</v>
      </c>
      <c r="D15" s="4" t="s">
        <v>4967</v>
      </c>
      <c r="E15" s="14">
        <v>111</v>
      </c>
      <c r="F15" s="14">
        <v>11100</v>
      </c>
      <c r="H15" s="14" t="s">
        <v>7631</v>
      </c>
      <c r="I15" s="14"/>
      <c r="J15" s="15" t="s">
        <v>6217</v>
      </c>
      <c r="K15" s="14"/>
      <c r="L15" s="14"/>
    </row>
    <row r="16" spans="1:12">
      <c r="A16" s="167" t="s">
        <v>4703</v>
      </c>
      <c r="B16" s="19" t="s">
        <v>7565</v>
      </c>
      <c r="C16" s="19">
        <v>11600</v>
      </c>
      <c r="D16" s="4" t="s">
        <v>2415</v>
      </c>
      <c r="E16" s="14">
        <v>111</v>
      </c>
      <c r="F16" s="14">
        <v>11100</v>
      </c>
      <c r="H16" s="14" t="s">
        <v>7657</v>
      </c>
      <c r="I16" s="14"/>
      <c r="J16" s="15" t="s">
        <v>4709</v>
      </c>
      <c r="K16" s="14"/>
      <c r="L16" s="14"/>
    </row>
    <row r="17" spans="1:12">
      <c r="A17" s="167" t="s">
        <v>4703</v>
      </c>
      <c r="B17" s="19" t="s">
        <v>6530</v>
      </c>
      <c r="C17" s="19">
        <v>11700</v>
      </c>
      <c r="D17" s="4" t="s">
        <v>2416</v>
      </c>
      <c r="E17" s="14">
        <v>117</v>
      </c>
      <c r="F17" s="14">
        <v>11700</v>
      </c>
      <c r="H17" s="14" t="s">
        <v>7659</v>
      </c>
      <c r="I17" s="14"/>
      <c r="J17" s="15" t="s">
        <v>7639</v>
      </c>
      <c r="K17" s="14"/>
      <c r="L17" s="14"/>
    </row>
    <row r="18" spans="1:12">
      <c r="A18" s="167" t="s">
        <v>4703</v>
      </c>
      <c r="B18" s="19" t="s">
        <v>6531</v>
      </c>
      <c r="C18" s="19">
        <v>11900</v>
      </c>
      <c r="D18" s="4" t="s">
        <v>4590</v>
      </c>
      <c r="E18" s="14">
        <v>119</v>
      </c>
      <c r="F18" s="14">
        <v>11900</v>
      </c>
      <c r="H18" s="14" t="s">
        <v>7661</v>
      </c>
      <c r="I18" s="14"/>
      <c r="J18" s="15" t="s">
        <v>5106</v>
      </c>
      <c r="K18" s="14"/>
      <c r="L18" s="14"/>
    </row>
    <row r="19" spans="1:12">
      <c r="A19" s="167" t="s">
        <v>4703</v>
      </c>
      <c r="B19" s="19" t="s">
        <v>4974</v>
      </c>
      <c r="C19" s="19">
        <v>12100</v>
      </c>
      <c r="D19" s="4" t="s">
        <v>2417</v>
      </c>
      <c r="E19" s="14">
        <v>119</v>
      </c>
      <c r="F19" s="14">
        <v>11900</v>
      </c>
      <c r="H19" s="14" t="s">
        <v>7662</v>
      </c>
      <c r="I19" s="14"/>
      <c r="J19" s="15" t="s">
        <v>2687</v>
      </c>
      <c r="K19" s="14"/>
      <c r="L19" s="14"/>
    </row>
    <row r="20" spans="1:12">
      <c r="A20" s="167" t="s">
        <v>4703</v>
      </c>
      <c r="B20" s="19" t="s">
        <v>6523</v>
      </c>
      <c r="C20" s="19">
        <v>12200</v>
      </c>
      <c r="D20" s="4" t="s">
        <v>2418</v>
      </c>
      <c r="E20" s="14">
        <v>122</v>
      </c>
      <c r="F20" s="14">
        <v>12200</v>
      </c>
      <c r="H20" s="19" t="s">
        <v>7663</v>
      </c>
      <c r="I20" s="19"/>
      <c r="J20" s="4" t="s">
        <v>7644</v>
      </c>
      <c r="K20" s="14"/>
      <c r="L20" s="14"/>
    </row>
    <row r="21" spans="1:12">
      <c r="A21" s="167" t="s">
        <v>4703</v>
      </c>
      <c r="B21" s="19" t="s">
        <v>4975</v>
      </c>
      <c r="C21" s="19">
        <v>12300</v>
      </c>
      <c r="D21" s="4" t="s">
        <v>2419</v>
      </c>
      <c r="E21" s="14">
        <v>123</v>
      </c>
      <c r="F21" s="14">
        <v>12300</v>
      </c>
      <c r="H21" s="14" t="s">
        <v>7650</v>
      </c>
      <c r="I21" s="32"/>
      <c r="J21" s="16" t="s">
        <v>7624</v>
      </c>
      <c r="K21" s="14"/>
      <c r="L21" s="14"/>
    </row>
    <row r="22" spans="1:12">
      <c r="A22" s="167" t="s">
        <v>4703</v>
      </c>
      <c r="B22" s="19" t="s">
        <v>7566</v>
      </c>
      <c r="C22" s="19">
        <v>12500</v>
      </c>
      <c r="D22" s="4" t="s">
        <v>2420</v>
      </c>
      <c r="E22" s="14">
        <v>111</v>
      </c>
      <c r="F22" s="14">
        <v>11100</v>
      </c>
      <c r="H22" s="14" t="s">
        <v>7656</v>
      </c>
      <c r="I22" s="14"/>
      <c r="J22" s="15" t="s">
        <v>2688</v>
      </c>
      <c r="K22" s="14"/>
      <c r="L22" s="14"/>
    </row>
    <row r="23" spans="1:12">
      <c r="A23" s="167" t="s">
        <v>4703</v>
      </c>
      <c r="B23" s="19" t="s">
        <v>4976</v>
      </c>
      <c r="C23" s="19">
        <v>12700</v>
      </c>
      <c r="D23" s="4" t="s">
        <v>2421</v>
      </c>
      <c r="E23" s="14">
        <v>127</v>
      </c>
      <c r="F23" s="14">
        <v>12700</v>
      </c>
      <c r="H23" s="14" t="s">
        <v>7640</v>
      </c>
      <c r="I23" s="14"/>
      <c r="J23" s="15" t="s">
        <v>4534</v>
      </c>
      <c r="K23" s="14"/>
      <c r="L23" s="14"/>
    </row>
    <row r="24" spans="1:12">
      <c r="A24" s="167" t="s">
        <v>4703</v>
      </c>
      <c r="B24" s="19" t="s">
        <v>4977</v>
      </c>
      <c r="C24" s="19">
        <v>12800</v>
      </c>
      <c r="D24" s="4" t="s">
        <v>8739</v>
      </c>
      <c r="E24" s="14">
        <v>912</v>
      </c>
      <c r="F24" s="14">
        <v>91200</v>
      </c>
      <c r="H24" s="14" t="s">
        <v>7665</v>
      </c>
      <c r="I24" s="14"/>
      <c r="J24" s="15" t="s">
        <v>6554</v>
      </c>
      <c r="K24" s="14"/>
      <c r="L24" s="14"/>
    </row>
    <row r="25" spans="1:12">
      <c r="A25" s="167" t="s">
        <v>4703</v>
      </c>
      <c r="B25" s="19" t="s">
        <v>6519</v>
      </c>
      <c r="C25" s="19">
        <v>12900</v>
      </c>
      <c r="D25" s="4" t="s">
        <v>2422</v>
      </c>
      <c r="E25" s="14">
        <v>129</v>
      </c>
      <c r="F25" s="14">
        <v>12900</v>
      </c>
      <c r="H25" s="14" t="s">
        <v>4972</v>
      </c>
      <c r="I25" s="14"/>
      <c r="J25" s="15" t="s">
        <v>3397</v>
      </c>
      <c r="K25" s="14"/>
      <c r="L25" s="14"/>
    </row>
    <row r="26" spans="1:12">
      <c r="A26" s="167" t="s">
        <v>4703</v>
      </c>
      <c r="B26" s="19" t="s">
        <v>4978</v>
      </c>
      <c r="C26" s="19">
        <v>13200</v>
      </c>
      <c r="D26" s="4" t="s">
        <v>4356</v>
      </c>
      <c r="E26" s="14">
        <v>132</v>
      </c>
      <c r="F26" s="14">
        <v>13200</v>
      </c>
      <c r="H26" s="14" t="s">
        <v>7647</v>
      </c>
      <c r="I26" s="14"/>
      <c r="J26" s="15" t="s">
        <v>7648</v>
      </c>
      <c r="K26" s="14"/>
      <c r="L26" s="14"/>
    </row>
    <row r="27" spans="1:12">
      <c r="A27" s="167" t="s">
        <v>4703</v>
      </c>
      <c r="B27" s="19" t="s">
        <v>6532</v>
      </c>
      <c r="C27" s="19">
        <v>13300</v>
      </c>
      <c r="D27" s="4" t="s">
        <v>2423</v>
      </c>
      <c r="E27" s="14">
        <v>133</v>
      </c>
      <c r="F27" s="14">
        <v>13300</v>
      </c>
      <c r="H27" s="14" t="s">
        <v>7626</v>
      </c>
      <c r="I27" s="14"/>
      <c r="J27" s="15" t="s">
        <v>7627</v>
      </c>
      <c r="K27" s="14"/>
      <c r="L27" s="14"/>
    </row>
    <row r="28" spans="1:12">
      <c r="A28" s="167" t="s">
        <v>4703</v>
      </c>
      <c r="B28" s="19" t="s">
        <v>6533</v>
      </c>
      <c r="C28" s="19">
        <v>13600</v>
      </c>
      <c r="D28" s="4" t="s">
        <v>2424</v>
      </c>
      <c r="E28" s="14">
        <v>136</v>
      </c>
      <c r="F28" s="14">
        <v>13600</v>
      </c>
      <c r="H28" s="19" t="s">
        <v>7558</v>
      </c>
      <c r="I28" s="19">
        <v>10300</v>
      </c>
      <c r="J28" s="4" t="s">
        <v>1827</v>
      </c>
      <c r="K28" s="14">
        <v>111</v>
      </c>
      <c r="L28" s="14">
        <v>11100</v>
      </c>
    </row>
    <row r="29" spans="1:12">
      <c r="A29" s="167" t="s">
        <v>4703</v>
      </c>
      <c r="B29" s="19" t="s">
        <v>4979</v>
      </c>
      <c r="C29" s="19">
        <v>14000</v>
      </c>
      <c r="D29" s="4" t="s">
        <v>2425</v>
      </c>
      <c r="E29" s="14">
        <v>140</v>
      </c>
      <c r="F29" s="14">
        <v>14000</v>
      </c>
      <c r="H29" s="19" t="s">
        <v>7559</v>
      </c>
      <c r="I29" s="19">
        <v>10500</v>
      </c>
      <c r="J29" s="4" t="s">
        <v>4508</v>
      </c>
      <c r="K29" s="14">
        <v>101</v>
      </c>
      <c r="L29" s="14">
        <v>10100</v>
      </c>
    </row>
    <row r="30" spans="1:12">
      <c r="A30" s="167" t="s">
        <v>4703</v>
      </c>
      <c r="B30" s="19" t="s">
        <v>4980</v>
      </c>
      <c r="C30" s="19">
        <v>14100</v>
      </c>
      <c r="D30" s="4" t="s">
        <v>4591</v>
      </c>
      <c r="E30" s="14">
        <v>141</v>
      </c>
      <c r="F30" s="14">
        <v>14100</v>
      </c>
      <c r="H30" s="19" t="s">
        <v>6520</v>
      </c>
      <c r="I30" s="19">
        <v>10700</v>
      </c>
      <c r="J30" s="4" t="s">
        <v>1828</v>
      </c>
      <c r="K30" s="14">
        <v>107</v>
      </c>
      <c r="L30" s="14">
        <v>10700</v>
      </c>
    </row>
    <row r="31" spans="1:12">
      <c r="A31" s="167" t="s">
        <v>4703</v>
      </c>
      <c r="B31" s="19" t="s">
        <v>7567</v>
      </c>
      <c r="C31" s="19">
        <v>14200</v>
      </c>
      <c r="D31" s="4" t="s">
        <v>3225</v>
      </c>
      <c r="E31" s="14">
        <v>107</v>
      </c>
      <c r="F31" s="14">
        <v>10700</v>
      </c>
      <c r="H31" s="19" t="s">
        <v>7560</v>
      </c>
      <c r="I31" s="19">
        <v>10800</v>
      </c>
      <c r="J31" s="4" t="s">
        <v>1829</v>
      </c>
      <c r="K31" s="14">
        <v>107</v>
      </c>
      <c r="L31" s="14">
        <v>10700</v>
      </c>
    </row>
    <row r="32" spans="1:12">
      <c r="A32" s="167" t="s">
        <v>4703</v>
      </c>
      <c r="B32" s="19" t="s">
        <v>7568</v>
      </c>
      <c r="C32" s="19">
        <v>14300</v>
      </c>
      <c r="D32" s="4" t="s">
        <v>4592</v>
      </c>
      <c r="E32" s="14">
        <v>141</v>
      </c>
      <c r="F32" s="14">
        <v>14100</v>
      </c>
      <c r="H32" s="19" t="s">
        <v>6528</v>
      </c>
      <c r="I32" s="19">
        <v>10900</v>
      </c>
      <c r="J32" s="4" t="s">
        <v>4509</v>
      </c>
      <c r="K32" s="14">
        <v>109</v>
      </c>
      <c r="L32" s="14">
        <v>10900</v>
      </c>
    </row>
    <row r="33" spans="1:12">
      <c r="A33" s="167" t="s">
        <v>4703</v>
      </c>
      <c r="B33" s="19" t="s">
        <v>7569</v>
      </c>
      <c r="C33" s="19">
        <v>14500</v>
      </c>
      <c r="D33" s="4" t="s">
        <v>8199</v>
      </c>
      <c r="E33" s="14">
        <v>107</v>
      </c>
      <c r="F33" s="14">
        <v>10700</v>
      </c>
      <c r="H33" s="19" t="s">
        <v>6529</v>
      </c>
      <c r="I33" s="19">
        <v>11000</v>
      </c>
      <c r="J33" s="4" t="s">
        <v>4510</v>
      </c>
      <c r="K33" s="14">
        <v>110</v>
      </c>
      <c r="L33" s="14">
        <v>11000</v>
      </c>
    </row>
    <row r="34" spans="1:12">
      <c r="A34" s="167" t="s">
        <v>4703</v>
      </c>
      <c r="B34" s="19" t="s">
        <v>6534</v>
      </c>
      <c r="C34" s="19">
        <v>14600</v>
      </c>
      <c r="D34" s="4" t="s">
        <v>2426</v>
      </c>
      <c r="E34" s="14">
        <v>146</v>
      </c>
      <c r="F34" s="14">
        <v>14600</v>
      </c>
      <c r="H34" s="19" t="s">
        <v>4973</v>
      </c>
      <c r="I34" s="19">
        <v>11100</v>
      </c>
      <c r="J34" s="4" t="s">
        <v>592</v>
      </c>
      <c r="K34" s="14">
        <v>111</v>
      </c>
      <c r="L34" s="14">
        <v>11100</v>
      </c>
    </row>
    <row r="35" spans="1:12">
      <c r="A35" s="167" t="s">
        <v>4703</v>
      </c>
      <c r="B35" s="19" t="s">
        <v>7570</v>
      </c>
      <c r="C35" s="19">
        <v>14700</v>
      </c>
      <c r="D35" s="4" t="s">
        <v>3226</v>
      </c>
      <c r="E35" s="14">
        <v>151</v>
      </c>
      <c r="F35" s="14">
        <v>15100</v>
      </c>
      <c r="H35" s="19" t="s">
        <v>7561</v>
      </c>
      <c r="I35" s="19">
        <v>11200</v>
      </c>
      <c r="J35" s="4" t="s">
        <v>593</v>
      </c>
      <c r="K35" s="14">
        <v>111</v>
      </c>
      <c r="L35" s="14">
        <v>11100</v>
      </c>
    </row>
    <row r="36" spans="1:12">
      <c r="A36" s="167" t="s">
        <v>4703</v>
      </c>
      <c r="B36" s="19" t="s">
        <v>4981</v>
      </c>
      <c r="C36" s="19">
        <v>14800</v>
      </c>
      <c r="D36" s="4" t="s">
        <v>2427</v>
      </c>
      <c r="E36" s="14">
        <v>148</v>
      </c>
      <c r="F36" s="14">
        <v>14800</v>
      </c>
      <c r="H36" s="19" t="s">
        <v>7562</v>
      </c>
      <c r="I36" s="19">
        <v>11300</v>
      </c>
      <c r="J36" s="4" t="s">
        <v>594</v>
      </c>
      <c r="K36" s="14">
        <v>111</v>
      </c>
      <c r="L36" s="14">
        <v>11100</v>
      </c>
    </row>
    <row r="37" spans="1:12">
      <c r="A37" s="167" t="s">
        <v>4703</v>
      </c>
      <c r="B37" s="19" t="s">
        <v>7571</v>
      </c>
      <c r="C37" s="19">
        <v>14900</v>
      </c>
      <c r="D37" s="4" t="s">
        <v>2428</v>
      </c>
      <c r="E37" s="14">
        <v>129</v>
      </c>
      <c r="F37" s="14">
        <v>12900</v>
      </c>
      <c r="H37" s="19" t="s">
        <v>7563</v>
      </c>
      <c r="I37" s="19">
        <v>11400</v>
      </c>
      <c r="J37" s="4" t="s">
        <v>595</v>
      </c>
      <c r="K37" s="14">
        <v>111</v>
      </c>
      <c r="L37" s="14">
        <v>11100</v>
      </c>
    </row>
    <row r="38" spans="1:12">
      <c r="A38" s="167" t="s">
        <v>4703</v>
      </c>
      <c r="B38" s="19" t="s">
        <v>6518</v>
      </c>
      <c r="C38" s="19" t="s">
        <v>8740</v>
      </c>
      <c r="D38" s="4" t="s">
        <v>2429</v>
      </c>
      <c r="E38" s="14">
        <v>151</v>
      </c>
      <c r="F38" s="14">
        <v>15100</v>
      </c>
      <c r="H38" s="19" t="s">
        <v>7564</v>
      </c>
      <c r="I38" s="19">
        <v>11500</v>
      </c>
      <c r="J38" s="4" t="s">
        <v>4967</v>
      </c>
      <c r="K38" s="14">
        <v>111</v>
      </c>
      <c r="L38" s="14">
        <v>11100</v>
      </c>
    </row>
    <row r="39" spans="1:12">
      <c r="A39" s="167" t="s">
        <v>4703</v>
      </c>
      <c r="B39" s="19" t="s">
        <v>6535</v>
      </c>
      <c r="C39" s="19">
        <v>15200</v>
      </c>
      <c r="D39" s="4" t="s">
        <v>2430</v>
      </c>
      <c r="E39" s="14">
        <v>152</v>
      </c>
      <c r="F39" s="14">
        <v>15200</v>
      </c>
      <c r="H39" s="19" t="s">
        <v>7565</v>
      </c>
      <c r="I39" s="19">
        <v>11600</v>
      </c>
      <c r="J39" s="4" t="s">
        <v>2415</v>
      </c>
      <c r="K39" s="14">
        <v>111</v>
      </c>
      <c r="L39" s="14">
        <v>11100</v>
      </c>
    </row>
    <row r="40" spans="1:12">
      <c r="A40" s="167" t="s">
        <v>4703</v>
      </c>
      <c r="B40" s="19" t="s">
        <v>4982</v>
      </c>
      <c r="C40" s="19">
        <v>15400</v>
      </c>
      <c r="D40" s="4" t="s">
        <v>2431</v>
      </c>
      <c r="E40" s="14">
        <v>154</v>
      </c>
      <c r="F40" s="14">
        <v>15400</v>
      </c>
      <c r="H40" s="19" t="s">
        <v>6530</v>
      </c>
      <c r="I40" s="19">
        <v>11700</v>
      </c>
      <c r="J40" s="4" t="s">
        <v>2416</v>
      </c>
      <c r="K40" s="14">
        <v>117</v>
      </c>
      <c r="L40" s="14">
        <v>11700</v>
      </c>
    </row>
    <row r="41" spans="1:12">
      <c r="A41" s="167" t="s">
        <v>4703</v>
      </c>
      <c r="B41" s="19" t="s">
        <v>7572</v>
      </c>
      <c r="C41" s="19">
        <v>15500</v>
      </c>
      <c r="D41" s="4" t="s">
        <v>2432</v>
      </c>
      <c r="E41" s="14">
        <v>152</v>
      </c>
      <c r="F41" s="14">
        <v>15200</v>
      </c>
      <c r="H41" s="19" t="s">
        <v>6531</v>
      </c>
      <c r="I41" s="19">
        <v>11900</v>
      </c>
      <c r="J41" s="4" t="s">
        <v>4590</v>
      </c>
      <c r="K41" s="14">
        <v>119</v>
      </c>
      <c r="L41" s="14">
        <v>11900</v>
      </c>
    </row>
    <row r="42" spans="1:12">
      <c r="A42" s="167" t="s">
        <v>4703</v>
      </c>
      <c r="B42" s="19" t="s">
        <v>4983</v>
      </c>
      <c r="C42" s="19">
        <v>15600</v>
      </c>
      <c r="D42" s="4" t="s">
        <v>2433</v>
      </c>
      <c r="E42" s="14">
        <v>156</v>
      </c>
      <c r="F42" s="14">
        <v>15600</v>
      </c>
      <c r="H42" s="19" t="s">
        <v>4974</v>
      </c>
      <c r="I42" s="19">
        <v>12100</v>
      </c>
      <c r="J42" s="4" t="s">
        <v>2417</v>
      </c>
      <c r="K42" s="14">
        <v>119</v>
      </c>
      <c r="L42" s="14">
        <v>11900</v>
      </c>
    </row>
    <row r="43" spans="1:12">
      <c r="A43" s="167" t="s">
        <v>4703</v>
      </c>
      <c r="B43" s="19" t="s">
        <v>6536</v>
      </c>
      <c r="C43" s="19">
        <v>15700</v>
      </c>
      <c r="D43" s="4" t="s">
        <v>2434</v>
      </c>
      <c r="E43" s="14">
        <v>157</v>
      </c>
      <c r="F43" s="14">
        <v>15700</v>
      </c>
      <c r="H43" s="19" t="s">
        <v>6523</v>
      </c>
      <c r="I43" s="19">
        <v>12200</v>
      </c>
      <c r="J43" s="4" t="s">
        <v>2418</v>
      </c>
      <c r="K43" s="14">
        <v>122</v>
      </c>
      <c r="L43" s="14">
        <v>12200</v>
      </c>
    </row>
    <row r="44" spans="1:12">
      <c r="A44" s="167" t="s">
        <v>4703</v>
      </c>
      <c r="B44" s="19" t="s">
        <v>6537</v>
      </c>
      <c r="C44" s="19">
        <v>15800</v>
      </c>
      <c r="D44" s="4" t="s">
        <v>2435</v>
      </c>
      <c r="E44" s="14">
        <v>158</v>
      </c>
      <c r="F44" s="14">
        <v>15800</v>
      </c>
      <c r="H44" s="19" t="s">
        <v>4975</v>
      </c>
      <c r="I44" s="19">
        <v>12300</v>
      </c>
      <c r="J44" s="4" t="s">
        <v>2419</v>
      </c>
      <c r="K44" s="14">
        <v>123</v>
      </c>
      <c r="L44" s="14">
        <v>12300</v>
      </c>
    </row>
    <row r="45" spans="1:12">
      <c r="A45" s="167" t="s">
        <v>4703</v>
      </c>
      <c r="B45" s="19" t="s">
        <v>7573</v>
      </c>
      <c r="C45" s="19">
        <v>16000</v>
      </c>
      <c r="D45" s="4" t="s">
        <v>2436</v>
      </c>
      <c r="E45" s="14">
        <v>111</v>
      </c>
      <c r="F45" s="14">
        <v>11100</v>
      </c>
      <c r="H45" s="19" t="s">
        <v>7566</v>
      </c>
      <c r="I45" s="19">
        <v>12500</v>
      </c>
      <c r="J45" s="4" t="s">
        <v>2420</v>
      </c>
      <c r="K45" s="14">
        <v>111</v>
      </c>
      <c r="L45" s="14">
        <v>11100</v>
      </c>
    </row>
    <row r="46" spans="1:12">
      <c r="A46" s="167" t="s">
        <v>4703</v>
      </c>
      <c r="B46" s="19" t="s">
        <v>6538</v>
      </c>
      <c r="C46" s="19">
        <v>16100</v>
      </c>
      <c r="D46" s="4" t="s">
        <v>2437</v>
      </c>
      <c r="E46" s="14">
        <v>161</v>
      </c>
      <c r="F46" s="14">
        <v>16100</v>
      </c>
      <c r="H46" s="19" t="s">
        <v>4976</v>
      </c>
      <c r="I46" s="19">
        <v>12700</v>
      </c>
      <c r="J46" s="4" t="s">
        <v>2421</v>
      </c>
      <c r="K46" s="14">
        <v>127</v>
      </c>
      <c r="L46" s="14">
        <v>12700</v>
      </c>
    </row>
    <row r="47" spans="1:12">
      <c r="A47" s="167" t="s">
        <v>4703</v>
      </c>
      <c r="B47" s="19" t="s">
        <v>7556</v>
      </c>
      <c r="C47" s="19">
        <v>16200</v>
      </c>
      <c r="D47" s="4" t="s">
        <v>4511</v>
      </c>
      <c r="E47" s="14">
        <v>151</v>
      </c>
      <c r="F47" s="14">
        <v>15100</v>
      </c>
      <c r="H47" s="19" t="s">
        <v>4977</v>
      </c>
      <c r="I47" s="19">
        <v>12800</v>
      </c>
      <c r="J47" s="4" t="s">
        <v>8739</v>
      </c>
      <c r="K47" s="14">
        <v>912</v>
      </c>
      <c r="L47" s="14">
        <v>91200</v>
      </c>
    </row>
    <row r="48" spans="1:12">
      <c r="A48" s="167" t="s">
        <v>4703</v>
      </c>
      <c r="B48" s="19" t="s">
        <v>7574</v>
      </c>
      <c r="C48" s="19">
        <v>16400</v>
      </c>
      <c r="D48" s="4" t="s">
        <v>4593</v>
      </c>
      <c r="E48" s="14">
        <v>129</v>
      </c>
      <c r="F48" s="14">
        <v>12900</v>
      </c>
      <c r="H48" s="19" t="s">
        <v>6519</v>
      </c>
      <c r="I48" s="19">
        <v>12900</v>
      </c>
      <c r="J48" s="4" t="s">
        <v>2422</v>
      </c>
      <c r="K48" s="14">
        <v>129</v>
      </c>
      <c r="L48" s="14">
        <v>12900</v>
      </c>
    </row>
    <row r="49" spans="1:12">
      <c r="A49" s="167" t="s">
        <v>4703</v>
      </c>
      <c r="B49" s="20" t="s">
        <v>4984</v>
      </c>
      <c r="C49" s="19">
        <v>16500</v>
      </c>
      <c r="D49" s="4" t="s">
        <v>4512</v>
      </c>
      <c r="E49" s="14">
        <v>165</v>
      </c>
      <c r="F49" s="14">
        <v>16500</v>
      </c>
      <c r="H49" s="19" t="s">
        <v>4978</v>
      </c>
      <c r="I49" s="19">
        <v>13200</v>
      </c>
      <c r="J49" s="4" t="s">
        <v>4356</v>
      </c>
      <c r="K49" s="14">
        <v>132</v>
      </c>
      <c r="L49" s="14">
        <v>13200</v>
      </c>
    </row>
    <row r="50" spans="1:12">
      <c r="A50" s="167" t="s">
        <v>4703</v>
      </c>
      <c r="B50" s="19" t="s">
        <v>7575</v>
      </c>
      <c r="C50" s="19">
        <v>16600</v>
      </c>
      <c r="D50" s="4" t="s">
        <v>2438</v>
      </c>
      <c r="E50" s="14">
        <v>119</v>
      </c>
      <c r="F50" s="14">
        <v>11900</v>
      </c>
      <c r="H50" s="19" t="s">
        <v>6532</v>
      </c>
      <c r="I50" s="19">
        <v>13300</v>
      </c>
      <c r="J50" s="4" t="s">
        <v>2423</v>
      </c>
      <c r="K50" s="14">
        <v>133</v>
      </c>
      <c r="L50" s="14">
        <v>13300</v>
      </c>
    </row>
    <row r="51" spans="1:12">
      <c r="A51" s="167" t="s">
        <v>4703</v>
      </c>
      <c r="B51" s="14" t="s">
        <v>8741</v>
      </c>
      <c r="C51" s="14">
        <v>16700</v>
      </c>
      <c r="D51" s="15" t="s">
        <v>8742</v>
      </c>
      <c r="E51" s="160">
        <v>167</v>
      </c>
      <c r="F51" s="160">
        <v>16700</v>
      </c>
      <c r="H51" s="19" t="s">
        <v>6533</v>
      </c>
      <c r="I51" s="19">
        <v>13600</v>
      </c>
      <c r="J51" s="4" t="s">
        <v>2424</v>
      </c>
      <c r="K51" s="14">
        <v>136</v>
      </c>
      <c r="L51" s="14">
        <v>13600</v>
      </c>
    </row>
    <row r="52" spans="1:12">
      <c r="A52" s="167" t="s">
        <v>4703</v>
      </c>
      <c r="B52" s="19" t="s">
        <v>4985</v>
      </c>
      <c r="C52" s="19">
        <v>17100</v>
      </c>
      <c r="D52" s="4" t="s">
        <v>730</v>
      </c>
      <c r="E52" s="14">
        <v>171</v>
      </c>
      <c r="F52" s="14">
        <v>17100</v>
      </c>
      <c r="H52" s="19" t="s">
        <v>4979</v>
      </c>
      <c r="I52" s="19">
        <v>14000</v>
      </c>
      <c r="J52" s="4" t="s">
        <v>2425</v>
      </c>
      <c r="K52" s="14">
        <v>140</v>
      </c>
      <c r="L52" s="14">
        <v>14000</v>
      </c>
    </row>
    <row r="53" spans="1:12">
      <c r="A53" s="167" t="s">
        <v>4703</v>
      </c>
      <c r="B53" s="19" t="s">
        <v>6539</v>
      </c>
      <c r="C53" s="19">
        <v>17200</v>
      </c>
      <c r="D53" s="4" t="s">
        <v>4357</v>
      </c>
      <c r="E53" s="14">
        <v>172</v>
      </c>
      <c r="F53" s="14">
        <v>17200</v>
      </c>
      <c r="H53" s="19" t="s">
        <v>4980</v>
      </c>
      <c r="I53" s="19">
        <v>14100</v>
      </c>
      <c r="J53" s="4" t="s">
        <v>4591</v>
      </c>
      <c r="K53" s="14">
        <v>141</v>
      </c>
      <c r="L53" s="14">
        <v>14100</v>
      </c>
    </row>
    <row r="54" spans="1:12">
      <c r="A54" s="167" t="s">
        <v>4703</v>
      </c>
      <c r="B54" s="19" t="s">
        <v>6540</v>
      </c>
      <c r="C54" s="19">
        <v>17400</v>
      </c>
      <c r="D54" s="4" t="s">
        <v>8743</v>
      </c>
      <c r="E54" s="14">
        <v>174</v>
      </c>
      <c r="F54" s="14">
        <v>17400</v>
      </c>
      <c r="H54" s="19" t="s">
        <v>7567</v>
      </c>
      <c r="I54" s="19">
        <v>14200</v>
      </c>
      <c r="J54" s="4" t="s">
        <v>3225</v>
      </c>
      <c r="K54" s="14">
        <v>107</v>
      </c>
      <c r="L54" s="14">
        <v>10700</v>
      </c>
    </row>
    <row r="55" spans="1:12">
      <c r="A55" s="167" t="s">
        <v>4703</v>
      </c>
      <c r="B55" s="19" t="s">
        <v>7576</v>
      </c>
      <c r="C55" s="19">
        <v>18000</v>
      </c>
      <c r="D55" s="4" t="s">
        <v>731</v>
      </c>
      <c r="E55" s="14">
        <v>119</v>
      </c>
      <c r="F55" s="14">
        <v>11900</v>
      </c>
      <c r="H55" s="19" t="s">
        <v>7568</v>
      </c>
      <c r="I55" s="19">
        <v>14300</v>
      </c>
      <c r="J55" s="4" t="s">
        <v>4592</v>
      </c>
      <c r="K55" s="14">
        <v>141</v>
      </c>
      <c r="L55" s="14">
        <v>14100</v>
      </c>
    </row>
    <row r="56" spans="1:12">
      <c r="A56" s="167" t="s">
        <v>4703</v>
      </c>
      <c r="B56" s="19" t="s">
        <v>4986</v>
      </c>
      <c r="C56" s="19">
        <v>18100</v>
      </c>
      <c r="D56" s="4" t="s">
        <v>732</v>
      </c>
      <c r="E56" s="14">
        <v>181</v>
      </c>
      <c r="F56" s="14">
        <v>18100</v>
      </c>
      <c r="H56" s="19" t="s">
        <v>7569</v>
      </c>
      <c r="I56" s="19">
        <v>14500</v>
      </c>
      <c r="J56" s="4" t="s">
        <v>8199</v>
      </c>
      <c r="K56" s="14">
        <v>107</v>
      </c>
      <c r="L56" s="14">
        <v>10700</v>
      </c>
    </row>
    <row r="57" spans="1:12">
      <c r="A57" s="167" t="s">
        <v>4703</v>
      </c>
      <c r="B57" s="19" t="s">
        <v>4987</v>
      </c>
      <c r="C57" s="19">
        <v>18200</v>
      </c>
      <c r="D57" s="4" t="s">
        <v>733</v>
      </c>
      <c r="E57" s="14">
        <v>182</v>
      </c>
      <c r="F57" s="14">
        <v>18200</v>
      </c>
      <c r="H57" s="19" t="s">
        <v>6534</v>
      </c>
      <c r="I57" s="19">
        <v>14600</v>
      </c>
      <c r="J57" s="4" t="s">
        <v>2426</v>
      </c>
      <c r="K57" s="14">
        <v>146</v>
      </c>
      <c r="L57" s="14">
        <v>14600</v>
      </c>
    </row>
    <row r="58" spans="1:12">
      <c r="A58" s="167" t="s">
        <v>4703</v>
      </c>
      <c r="B58" s="19" t="s">
        <v>4988</v>
      </c>
      <c r="C58" s="19">
        <v>18300</v>
      </c>
      <c r="D58" s="4" t="s">
        <v>8200</v>
      </c>
      <c r="E58" s="14">
        <v>119</v>
      </c>
      <c r="F58" s="14">
        <v>11900</v>
      </c>
      <c r="H58" s="19" t="s">
        <v>7570</v>
      </c>
      <c r="I58" s="19">
        <v>14700</v>
      </c>
      <c r="J58" s="4" t="s">
        <v>3226</v>
      </c>
      <c r="K58" s="14">
        <v>151</v>
      </c>
      <c r="L58" s="14">
        <v>15100</v>
      </c>
    </row>
    <row r="59" spans="1:12">
      <c r="A59" s="167" t="s">
        <v>4703</v>
      </c>
      <c r="B59" s="19" t="s">
        <v>7577</v>
      </c>
      <c r="C59" s="19">
        <v>18500</v>
      </c>
      <c r="D59" s="4" t="s">
        <v>386</v>
      </c>
      <c r="E59" s="14">
        <v>119</v>
      </c>
      <c r="F59" s="14">
        <v>11900</v>
      </c>
      <c r="H59" s="19" t="s">
        <v>4981</v>
      </c>
      <c r="I59" s="19">
        <v>14800</v>
      </c>
      <c r="J59" s="4" t="s">
        <v>2427</v>
      </c>
      <c r="K59" s="14">
        <v>148</v>
      </c>
      <c r="L59" s="14">
        <v>14800</v>
      </c>
    </row>
    <row r="60" spans="1:12">
      <c r="A60" s="167" t="s">
        <v>4703</v>
      </c>
      <c r="B60" s="19" t="s">
        <v>7578</v>
      </c>
      <c r="C60" s="19">
        <v>18600</v>
      </c>
      <c r="D60" s="4" t="s">
        <v>387</v>
      </c>
      <c r="E60" s="14">
        <v>119</v>
      </c>
      <c r="F60" s="14">
        <v>11900</v>
      </c>
      <c r="H60" s="19" t="s">
        <v>7571</v>
      </c>
      <c r="I60" s="19">
        <v>14900</v>
      </c>
      <c r="J60" s="4" t="s">
        <v>2428</v>
      </c>
      <c r="K60" s="14">
        <v>129</v>
      </c>
      <c r="L60" s="14">
        <v>12900</v>
      </c>
    </row>
    <row r="61" spans="1:12">
      <c r="A61" s="167" t="s">
        <v>4703</v>
      </c>
      <c r="B61" s="19" t="s">
        <v>4989</v>
      </c>
      <c r="C61" s="19">
        <v>18700</v>
      </c>
      <c r="D61" s="4" t="s">
        <v>8201</v>
      </c>
      <c r="E61" s="14">
        <v>119</v>
      </c>
      <c r="F61" s="14">
        <v>11900</v>
      </c>
      <c r="H61" s="19" t="s">
        <v>6518</v>
      </c>
      <c r="I61" s="19">
        <v>15100</v>
      </c>
      <c r="J61" s="4" t="s">
        <v>2429</v>
      </c>
      <c r="K61" s="14">
        <v>151</v>
      </c>
      <c r="L61" s="14">
        <v>15100</v>
      </c>
    </row>
    <row r="62" spans="1:12">
      <c r="A62" s="167" t="s">
        <v>4703</v>
      </c>
      <c r="B62" s="19" t="s">
        <v>7579</v>
      </c>
      <c r="C62" s="19">
        <v>18800</v>
      </c>
      <c r="D62" s="4" t="s">
        <v>388</v>
      </c>
      <c r="E62" s="14">
        <v>119</v>
      </c>
      <c r="F62" s="14">
        <v>11900</v>
      </c>
      <c r="H62" s="19" t="s">
        <v>6535</v>
      </c>
      <c r="I62" s="19">
        <v>15200</v>
      </c>
      <c r="J62" s="4" t="s">
        <v>2430</v>
      </c>
      <c r="K62" s="14">
        <v>152</v>
      </c>
      <c r="L62" s="14">
        <v>15200</v>
      </c>
    </row>
    <row r="63" spans="1:12">
      <c r="A63" s="167" t="s">
        <v>4703</v>
      </c>
      <c r="B63" s="19" t="s">
        <v>7580</v>
      </c>
      <c r="C63" s="19">
        <v>19000</v>
      </c>
      <c r="D63" s="4" t="s">
        <v>389</v>
      </c>
      <c r="E63" s="14">
        <v>119</v>
      </c>
      <c r="F63" s="14">
        <v>11900</v>
      </c>
      <c r="H63" s="19" t="s">
        <v>4982</v>
      </c>
      <c r="I63" s="19">
        <v>15400</v>
      </c>
      <c r="J63" s="4" t="s">
        <v>2431</v>
      </c>
      <c r="K63" s="14">
        <v>154</v>
      </c>
      <c r="L63" s="14">
        <v>15400</v>
      </c>
    </row>
    <row r="64" spans="1:12">
      <c r="A64" s="167" t="s">
        <v>4703</v>
      </c>
      <c r="B64" s="19" t="s">
        <v>4990</v>
      </c>
      <c r="C64" s="19">
        <v>19100</v>
      </c>
      <c r="D64" s="4" t="s">
        <v>4513</v>
      </c>
      <c r="E64" s="14">
        <v>191</v>
      </c>
      <c r="F64" s="14">
        <v>19100</v>
      </c>
      <c r="H64" s="19" t="s">
        <v>7572</v>
      </c>
      <c r="I64" s="19">
        <v>15500</v>
      </c>
      <c r="J64" s="4" t="s">
        <v>2432</v>
      </c>
      <c r="K64" s="14">
        <v>152</v>
      </c>
      <c r="L64" s="14">
        <v>15200</v>
      </c>
    </row>
    <row r="65" spans="1:12">
      <c r="A65" s="167" t="s">
        <v>4703</v>
      </c>
      <c r="B65" s="19" t="s">
        <v>7581</v>
      </c>
      <c r="C65" s="19">
        <v>19200</v>
      </c>
      <c r="D65" s="4" t="s">
        <v>390</v>
      </c>
      <c r="E65" s="14">
        <v>119</v>
      </c>
      <c r="F65" s="14">
        <v>11900</v>
      </c>
      <c r="H65" s="19" t="s">
        <v>4983</v>
      </c>
      <c r="I65" s="19">
        <v>15600</v>
      </c>
      <c r="J65" s="4" t="s">
        <v>2433</v>
      </c>
      <c r="K65" s="14">
        <v>156</v>
      </c>
      <c r="L65" s="14">
        <v>15600</v>
      </c>
    </row>
    <row r="66" spans="1:12">
      <c r="A66" s="167" t="s">
        <v>4703</v>
      </c>
      <c r="B66" s="19" t="s">
        <v>7582</v>
      </c>
      <c r="C66" s="19">
        <v>19300</v>
      </c>
      <c r="D66" s="4" t="s">
        <v>391</v>
      </c>
      <c r="E66" s="14">
        <v>119</v>
      </c>
      <c r="F66" s="14">
        <v>11900</v>
      </c>
      <c r="H66" s="19" t="s">
        <v>6536</v>
      </c>
      <c r="I66" s="19">
        <v>15700</v>
      </c>
      <c r="J66" s="4" t="s">
        <v>2434</v>
      </c>
      <c r="K66" s="14">
        <v>157</v>
      </c>
      <c r="L66" s="14">
        <v>15700</v>
      </c>
    </row>
    <row r="67" spans="1:12">
      <c r="A67" s="167" t="s">
        <v>4703</v>
      </c>
      <c r="B67" s="19" t="s">
        <v>4991</v>
      </c>
      <c r="C67" s="19">
        <v>19400</v>
      </c>
      <c r="D67" s="4" t="s">
        <v>741</v>
      </c>
      <c r="E67" s="14">
        <v>194</v>
      </c>
      <c r="F67" s="14">
        <v>19400</v>
      </c>
      <c r="H67" s="19" t="s">
        <v>6537</v>
      </c>
      <c r="I67" s="19">
        <v>15800</v>
      </c>
      <c r="J67" s="4" t="s">
        <v>2435</v>
      </c>
      <c r="K67" s="14">
        <v>158</v>
      </c>
      <c r="L67" s="14">
        <v>15800</v>
      </c>
    </row>
    <row r="68" spans="1:12">
      <c r="A68" s="167" t="s">
        <v>4703</v>
      </c>
      <c r="B68" s="19" t="s">
        <v>7740</v>
      </c>
      <c r="C68" s="19">
        <v>19500</v>
      </c>
      <c r="D68" s="4" t="s">
        <v>7741</v>
      </c>
      <c r="E68" s="14">
        <v>119</v>
      </c>
      <c r="F68" s="14">
        <v>11900</v>
      </c>
      <c r="H68" s="19" t="s">
        <v>7573</v>
      </c>
      <c r="I68" s="19">
        <v>16000</v>
      </c>
      <c r="J68" s="4" t="s">
        <v>2436</v>
      </c>
      <c r="K68" s="14">
        <v>111</v>
      </c>
      <c r="L68" s="14">
        <v>11100</v>
      </c>
    </row>
    <row r="69" spans="1:12">
      <c r="A69" s="167" t="s">
        <v>4703</v>
      </c>
      <c r="B69" s="19" t="s">
        <v>4992</v>
      </c>
      <c r="C69" s="19">
        <v>19700</v>
      </c>
      <c r="D69" s="4" t="s">
        <v>5056</v>
      </c>
      <c r="E69" s="14">
        <v>201</v>
      </c>
      <c r="F69" s="14">
        <v>20100</v>
      </c>
      <c r="H69" s="19" t="s">
        <v>6538</v>
      </c>
      <c r="I69" s="19">
        <v>16100</v>
      </c>
      <c r="J69" s="4" t="s">
        <v>2437</v>
      </c>
      <c r="K69" s="14">
        <v>161</v>
      </c>
      <c r="L69" s="14">
        <v>16100</v>
      </c>
    </row>
    <row r="70" spans="1:12">
      <c r="A70" s="167" t="s">
        <v>4703</v>
      </c>
      <c r="B70" s="19" t="s">
        <v>4993</v>
      </c>
      <c r="C70" s="19">
        <v>19900</v>
      </c>
      <c r="D70" s="4" t="s">
        <v>4514</v>
      </c>
      <c r="E70" s="14">
        <v>199</v>
      </c>
      <c r="F70" s="14">
        <v>19900</v>
      </c>
      <c r="H70" s="19" t="s">
        <v>7556</v>
      </c>
      <c r="I70" s="19">
        <v>16200</v>
      </c>
      <c r="J70" s="4" t="s">
        <v>4511</v>
      </c>
      <c r="K70" s="14">
        <v>151</v>
      </c>
      <c r="L70" s="14">
        <v>15100</v>
      </c>
    </row>
    <row r="71" spans="1:12">
      <c r="A71" s="167" t="s">
        <v>4703</v>
      </c>
      <c r="B71" s="19" t="s">
        <v>4994</v>
      </c>
      <c r="C71" s="19">
        <v>20000</v>
      </c>
      <c r="D71" s="4" t="s">
        <v>4594</v>
      </c>
      <c r="E71" s="14">
        <v>201</v>
      </c>
      <c r="F71" s="14">
        <v>20100</v>
      </c>
      <c r="H71" s="19" t="s">
        <v>7574</v>
      </c>
      <c r="I71" s="19">
        <v>16400</v>
      </c>
      <c r="J71" s="4" t="s">
        <v>4593</v>
      </c>
      <c r="K71" s="14">
        <v>129</v>
      </c>
      <c r="L71" s="14">
        <v>12900</v>
      </c>
    </row>
    <row r="72" spans="1:12">
      <c r="A72" s="167" t="s">
        <v>4703</v>
      </c>
      <c r="B72" s="19" t="s">
        <v>5052</v>
      </c>
      <c r="C72" s="19">
        <v>20100</v>
      </c>
      <c r="D72" s="4" t="s">
        <v>4704</v>
      </c>
      <c r="E72" s="14">
        <v>201</v>
      </c>
      <c r="F72" s="14">
        <v>20100</v>
      </c>
      <c r="H72" s="20" t="s">
        <v>4984</v>
      </c>
      <c r="I72" s="19">
        <v>16500</v>
      </c>
      <c r="J72" s="4" t="s">
        <v>4512</v>
      </c>
      <c r="K72" s="14">
        <v>165</v>
      </c>
      <c r="L72" s="14">
        <v>16500</v>
      </c>
    </row>
    <row r="73" spans="1:12">
      <c r="A73" s="167" t="s">
        <v>4703</v>
      </c>
      <c r="B73" s="19" t="s">
        <v>4995</v>
      </c>
      <c r="C73" s="19">
        <v>20200</v>
      </c>
      <c r="D73" s="4" t="s">
        <v>608</v>
      </c>
      <c r="E73" s="14">
        <v>202</v>
      </c>
      <c r="F73" s="14">
        <v>20200</v>
      </c>
      <c r="H73" s="19" t="s">
        <v>7575</v>
      </c>
      <c r="I73" s="19">
        <v>16600</v>
      </c>
      <c r="J73" s="4" t="s">
        <v>2438</v>
      </c>
      <c r="K73" s="14">
        <v>119</v>
      </c>
      <c r="L73" s="14">
        <v>11900</v>
      </c>
    </row>
    <row r="74" spans="1:12">
      <c r="A74" s="167" t="s">
        <v>4703</v>
      </c>
      <c r="B74" s="19" t="s">
        <v>4996</v>
      </c>
      <c r="C74" s="19">
        <v>20300</v>
      </c>
      <c r="D74" s="4" t="s">
        <v>4358</v>
      </c>
      <c r="E74" s="14">
        <v>262</v>
      </c>
      <c r="F74" s="14">
        <v>26200</v>
      </c>
      <c r="H74" s="14" t="s">
        <v>8741</v>
      </c>
      <c r="I74" s="14">
        <v>16700</v>
      </c>
      <c r="J74" s="15" t="s">
        <v>8742</v>
      </c>
      <c r="K74" s="160">
        <v>167</v>
      </c>
      <c r="L74" s="160">
        <v>16700</v>
      </c>
    </row>
    <row r="75" spans="1:12">
      <c r="A75" s="167" t="s">
        <v>4703</v>
      </c>
      <c r="B75" s="19" t="s">
        <v>5007</v>
      </c>
      <c r="C75" s="19">
        <v>21800</v>
      </c>
      <c r="D75" s="4" t="s">
        <v>4517</v>
      </c>
      <c r="E75" s="14">
        <v>218</v>
      </c>
      <c r="F75" s="14">
        <v>21800</v>
      </c>
      <c r="H75" s="19" t="s">
        <v>4985</v>
      </c>
      <c r="I75" s="19">
        <v>17100</v>
      </c>
      <c r="J75" s="4" t="s">
        <v>730</v>
      </c>
      <c r="K75" s="14">
        <v>171</v>
      </c>
      <c r="L75" s="14">
        <v>17100</v>
      </c>
    </row>
    <row r="76" spans="1:12">
      <c r="A76" s="167" t="s">
        <v>4703</v>
      </c>
      <c r="B76" s="19" t="s">
        <v>5009</v>
      </c>
      <c r="C76" s="19">
        <v>22200</v>
      </c>
      <c r="D76" s="4" t="s">
        <v>4518</v>
      </c>
      <c r="E76" s="14">
        <v>222</v>
      </c>
      <c r="F76" s="14">
        <v>22200</v>
      </c>
      <c r="H76" s="19" t="s">
        <v>6539</v>
      </c>
      <c r="I76" s="19">
        <v>17200</v>
      </c>
      <c r="J76" s="4" t="s">
        <v>4357</v>
      </c>
      <c r="K76" s="14">
        <v>172</v>
      </c>
      <c r="L76" s="14">
        <v>17200</v>
      </c>
    </row>
    <row r="77" spans="1:12">
      <c r="A77" s="167" t="s">
        <v>4703</v>
      </c>
      <c r="B77" s="19" t="s">
        <v>5010</v>
      </c>
      <c r="C77" s="19">
        <v>22300</v>
      </c>
      <c r="D77" s="4" t="s">
        <v>1067</v>
      </c>
      <c r="E77" s="14">
        <v>223</v>
      </c>
      <c r="F77" s="14">
        <v>22300</v>
      </c>
      <c r="H77" s="19" t="s">
        <v>6540</v>
      </c>
      <c r="I77" s="19">
        <v>17400</v>
      </c>
      <c r="J77" s="4" t="s">
        <v>8743</v>
      </c>
      <c r="K77" s="14">
        <v>174</v>
      </c>
      <c r="L77" s="14">
        <v>17400</v>
      </c>
    </row>
    <row r="78" spans="1:12">
      <c r="A78" s="167" t="s">
        <v>4703</v>
      </c>
      <c r="B78" s="19" t="s">
        <v>7583</v>
      </c>
      <c r="C78" s="19">
        <v>22600</v>
      </c>
      <c r="D78" s="4" t="s">
        <v>1068</v>
      </c>
      <c r="E78" s="14">
        <v>151</v>
      </c>
      <c r="F78" s="14">
        <v>15100</v>
      </c>
      <c r="H78" s="19" t="s">
        <v>7576</v>
      </c>
      <c r="I78" s="19">
        <v>18000</v>
      </c>
      <c r="J78" s="4" t="s">
        <v>731</v>
      </c>
      <c r="K78" s="14">
        <v>119</v>
      </c>
      <c r="L78" s="14">
        <v>11900</v>
      </c>
    </row>
    <row r="79" spans="1:12">
      <c r="A79" s="167" t="s">
        <v>4703</v>
      </c>
      <c r="B79" s="19" t="s">
        <v>6541</v>
      </c>
      <c r="C79" s="19">
        <v>23300</v>
      </c>
      <c r="D79" s="4" t="s">
        <v>4519</v>
      </c>
      <c r="E79" s="14">
        <v>233</v>
      </c>
      <c r="F79" s="14">
        <v>23300</v>
      </c>
      <c r="H79" s="19" t="s">
        <v>4986</v>
      </c>
      <c r="I79" s="19">
        <v>18100</v>
      </c>
      <c r="J79" s="4" t="s">
        <v>732</v>
      </c>
      <c r="K79" s="14">
        <v>181</v>
      </c>
      <c r="L79" s="14">
        <v>18100</v>
      </c>
    </row>
    <row r="80" spans="1:12">
      <c r="A80" s="167" t="s">
        <v>4703</v>
      </c>
      <c r="B80" s="19" t="s">
        <v>5012</v>
      </c>
      <c r="C80" s="19">
        <v>23800</v>
      </c>
      <c r="D80" s="4" t="s">
        <v>1069</v>
      </c>
      <c r="E80" s="14">
        <v>238</v>
      </c>
      <c r="F80" s="14">
        <v>23800</v>
      </c>
      <c r="H80" s="19" t="s">
        <v>4987</v>
      </c>
      <c r="I80" s="19">
        <v>18200</v>
      </c>
      <c r="J80" s="4" t="s">
        <v>733</v>
      </c>
      <c r="K80" s="14">
        <v>182</v>
      </c>
      <c r="L80" s="14">
        <v>18200</v>
      </c>
    </row>
    <row r="81" spans="1:12">
      <c r="A81" s="167" t="s">
        <v>4703</v>
      </c>
      <c r="B81" s="19" t="s">
        <v>6542</v>
      </c>
      <c r="C81" s="19">
        <v>23900</v>
      </c>
      <c r="D81" s="4" t="s">
        <v>1070</v>
      </c>
      <c r="E81" s="14">
        <v>239</v>
      </c>
      <c r="F81" s="14">
        <v>23900</v>
      </c>
      <c r="H81" s="19" t="s">
        <v>4988</v>
      </c>
      <c r="I81" s="19">
        <v>18300</v>
      </c>
      <c r="J81" s="4" t="s">
        <v>8200</v>
      </c>
      <c r="K81" s="14">
        <v>119</v>
      </c>
      <c r="L81" s="14">
        <v>11900</v>
      </c>
    </row>
    <row r="82" spans="1:12">
      <c r="A82" s="167" t="s">
        <v>4703</v>
      </c>
      <c r="B82" s="19" t="s">
        <v>6543</v>
      </c>
      <c r="C82" s="19">
        <v>24400</v>
      </c>
      <c r="D82" s="4" t="s">
        <v>4595</v>
      </c>
      <c r="E82" s="14">
        <v>244</v>
      </c>
      <c r="F82" s="14">
        <v>24400</v>
      </c>
      <c r="H82" s="19" t="s">
        <v>7577</v>
      </c>
      <c r="I82" s="19">
        <v>18500</v>
      </c>
      <c r="J82" s="4" t="s">
        <v>386</v>
      </c>
      <c r="K82" s="14">
        <v>119</v>
      </c>
      <c r="L82" s="14">
        <v>11900</v>
      </c>
    </row>
    <row r="83" spans="1:12">
      <c r="A83" s="167" t="s">
        <v>4703</v>
      </c>
      <c r="B83" s="19" t="s">
        <v>5015</v>
      </c>
      <c r="C83" s="19">
        <v>24500</v>
      </c>
      <c r="D83" s="4" t="s">
        <v>4520</v>
      </c>
      <c r="E83" s="14">
        <v>245</v>
      </c>
      <c r="F83" s="14">
        <v>24500</v>
      </c>
      <c r="H83" s="19" t="s">
        <v>7578</v>
      </c>
      <c r="I83" s="19">
        <v>18600</v>
      </c>
      <c r="J83" s="4" t="s">
        <v>387</v>
      </c>
      <c r="K83" s="14">
        <v>119</v>
      </c>
      <c r="L83" s="14">
        <v>11900</v>
      </c>
    </row>
    <row r="84" spans="1:12">
      <c r="A84" s="167" t="s">
        <v>4703</v>
      </c>
      <c r="B84" s="19" t="s">
        <v>5018</v>
      </c>
      <c r="C84" s="19">
        <v>26200</v>
      </c>
      <c r="D84" s="4" t="s">
        <v>3227</v>
      </c>
      <c r="E84" s="14">
        <v>262</v>
      </c>
      <c r="F84" s="14">
        <v>26200</v>
      </c>
      <c r="H84" s="19" t="s">
        <v>4989</v>
      </c>
      <c r="I84" s="19">
        <v>18700</v>
      </c>
      <c r="J84" s="4" t="s">
        <v>8201</v>
      </c>
      <c r="K84" s="14">
        <v>119</v>
      </c>
      <c r="L84" s="14">
        <v>11900</v>
      </c>
    </row>
    <row r="85" spans="1:12">
      <c r="A85" s="167" t="s">
        <v>4703</v>
      </c>
      <c r="B85" s="19" t="s">
        <v>5019</v>
      </c>
      <c r="C85" s="19">
        <v>26300</v>
      </c>
      <c r="D85" s="4" t="s">
        <v>4521</v>
      </c>
      <c r="E85" s="14">
        <v>262</v>
      </c>
      <c r="F85" s="14">
        <v>26200</v>
      </c>
      <c r="H85" s="19" t="s">
        <v>7579</v>
      </c>
      <c r="I85" s="19">
        <v>18800</v>
      </c>
      <c r="J85" s="4" t="s">
        <v>388</v>
      </c>
      <c r="K85" s="14">
        <v>119</v>
      </c>
      <c r="L85" s="14">
        <v>11900</v>
      </c>
    </row>
    <row r="86" spans="1:12">
      <c r="A86" s="167" t="s">
        <v>4703</v>
      </c>
      <c r="B86" s="19" t="s">
        <v>5021</v>
      </c>
      <c r="C86" s="19">
        <v>30100</v>
      </c>
      <c r="D86" s="4" t="s">
        <v>4523</v>
      </c>
      <c r="E86" s="14">
        <v>301</v>
      </c>
      <c r="F86" s="14">
        <v>30100</v>
      </c>
      <c r="H86" s="19" t="s">
        <v>7580</v>
      </c>
      <c r="I86" s="19">
        <v>19000</v>
      </c>
      <c r="J86" s="4" t="s">
        <v>389</v>
      </c>
      <c r="K86" s="14">
        <v>119</v>
      </c>
      <c r="L86" s="14">
        <v>11900</v>
      </c>
    </row>
    <row r="87" spans="1:12">
      <c r="A87" s="167" t="s">
        <v>4703</v>
      </c>
      <c r="B87" s="19" t="s">
        <v>7584</v>
      </c>
      <c r="C87" s="19">
        <v>30700</v>
      </c>
      <c r="D87" s="4" t="s">
        <v>4596</v>
      </c>
      <c r="E87" s="14">
        <v>301</v>
      </c>
      <c r="F87" s="14">
        <v>30100</v>
      </c>
      <c r="H87" s="19" t="s">
        <v>4990</v>
      </c>
      <c r="I87" s="19">
        <v>19100</v>
      </c>
      <c r="J87" s="4" t="s">
        <v>4513</v>
      </c>
      <c r="K87" s="14">
        <v>191</v>
      </c>
      <c r="L87" s="14">
        <v>19100</v>
      </c>
    </row>
    <row r="88" spans="1:12">
      <c r="A88" s="167" t="s">
        <v>4703</v>
      </c>
      <c r="B88" s="19" t="s">
        <v>7585</v>
      </c>
      <c r="C88" s="19">
        <v>31200</v>
      </c>
      <c r="D88" s="4" t="s">
        <v>4597</v>
      </c>
      <c r="E88" s="14">
        <v>119</v>
      </c>
      <c r="F88" s="14">
        <v>11900</v>
      </c>
      <c r="H88" s="19" t="s">
        <v>7581</v>
      </c>
      <c r="I88" s="19">
        <v>19200</v>
      </c>
      <c r="J88" s="4" t="s">
        <v>390</v>
      </c>
      <c r="K88" s="14">
        <v>119</v>
      </c>
      <c r="L88" s="14">
        <v>11900</v>
      </c>
    </row>
    <row r="89" spans="1:12">
      <c r="A89" s="167" t="s">
        <v>4703</v>
      </c>
      <c r="B89" s="14" t="s">
        <v>8744</v>
      </c>
      <c r="C89" s="14">
        <v>32700</v>
      </c>
      <c r="D89" s="15" t="s">
        <v>8745</v>
      </c>
      <c r="E89" s="160">
        <v>327</v>
      </c>
      <c r="F89" s="160">
        <v>32700</v>
      </c>
      <c r="H89" s="19" t="s">
        <v>7582</v>
      </c>
      <c r="I89" s="19">
        <v>19300</v>
      </c>
      <c r="J89" s="4" t="s">
        <v>391</v>
      </c>
      <c r="K89" s="14">
        <v>119</v>
      </c>
      <c r="L89" s="14">
        <v>11900</v>
      </c>
    </row>
    <row r="90" spans="1:12">
      <c r="A90" s="167" t="s">
        <v>4703</v>
      </c>
      <c r="B90" s="19" t="s">
        <v>7586</v>
      </c>
      <c r="C90" s="19">
        <v>33000</v>
      </c>
      <c r="D90" s="4" t="s">
        <v>1793</v>
      </c>
      <c r="E90" s="14">
        <v>107</v>
      </c>
      <c r="F90" s="14">
        <v>10700</v>
      </c>
      <c r="H90" s="19" t="s">
        <v>4991</v>
      </c>
      <c r="I90" s="19">
        <v>19400</v>
      </c>
      <c r="J90" s="4" t="s">
        <v>741</v>
      </c>
      <c r="K90" s="14">
        <v>194</v>
      </c>
      <c r="L90" s="14">
        <v>19400</v>
      </c>
    </row>
    <row r="91" spans="1:12">
      <c r="A91" s="167" t="s">
        <v>4703</v>
      </c>
      <c r="B91" s="19" t="s">
        <v>6544</v>
      </c>
      <c r="C91" s="19">
        <v>35000</v>
      </c>
      <c r="D91" s="4" t="s">
        <v>4524</v>
      </c>
      <c r="E91" s="14">
        <v>350</v>
      </c>
      <c r="F91" s="14">
        <v>35000</v>
      </c>
      <c r="H91" s="19" t="s">
        <v>7740</v>
      </c>
      <c r="I91" s="19">
        <v>19500</v>
      </c>
      <c r="J91" s="4" t="s">
        <v>7741</v>
      </c>
      <c r="K91" s="14">
        <v>119</v>
      </c>
      <c r="L91" s="14">
        <v>11900</v>
      </c>
    </row>
    <row r="92" spans="1:12">
      <c r="A92" s="167" t="s">
        <v>4703</v>
      </c>
      <c r="B92" s="19" t="s">
        <v>7742</v>
      </c>
      <c r="C92" s="19">
        <v>40000</v>
      </c>
      <c r="D92" s="4" t="s">
        <v>7743</v>
      </c>
      <c r="E92" s="14">
        <v>425</v>
      </c>
      <c r="F92" s="14">
        <v>42500</v>
      </c>
      <c r="H92" s="19" t="s">
        <v>4992</v>
      </c>
      <c r="I92" s="19">
        <v>19700</v>
      </c>
      <c r="J92" s="4" t="s">
        <v>5056</v>
      </c>
      <c r="K92" s="14">
        <v>201</v>
      </c>
      <c r="L92" s="14">
        <v>20100</v>
      </c>
    </row>
    <row r="93" spans="1:12">
      <c r="A93" s="167" t="s">
        <v>4703</v>
      </c>
      <c r="B93" s="19" t="s">
        <v>5023</v>
      </c>
      <c r="C93" s="19">
        <v>40200</v>
      </c>
      <c r="D93" s="4" t="s">
        <v>1794</v>
      </c>
      <c r="E93" s="14">
        <v>402</v>
      </c>
      <c r="F93" s="14">
        <v>40200</v>
      </c>
      <c r="H93" s="19" t="s">
        <v>4993</v>
      </c>
      <c r="I93" s="19">
        <v>19900</v>
      </c>
      <c r="J93" s="4" t="s">
        <v>4514</v>
      </c>
      <c r="K93" s="14">
        <v>199</v>
      </c>
      <c r="L93" s="14">
        <v>19900</v>
      </c>
    </row>
    <row r="94" spans="1:12">
      <c r="A94" s="167" t="s">
        <v>4703</v>
      </c>
      <c r="B94" s="19" t="s">
        <v>5024</v>
      </c>
      <c r="C94" s="19">
        <v>40300</v>
      </c>
      <c r="D94" s="4" t="s">
        <v>7587</v>
      </c>
      <c r="E94" s="14">
        <v>403</v>
      </c>
      <c r="F94" s="14">
        <v>40300</v>
      </c>
      <c r="H94" s="19" t="s">
        <v>4994</v>
      </c>
      <c r="I94" s="19">
        <v>20000</v>
      </c>
      <c r="J94" s="4" t="s">
        <v>4594</v>
      </c>
      <c r="K94" s="14">
        <v>201</v>
      </c>
      <c r="L94" s="14">
        <v>20100</v>
      </c>
    </row>
    <row r="95" spans="1:12">
      <c r="A95" s="167" t="s">
        <v>4703</v>
      </c>
      <c r="B95" s="19" t="s">
        <v>7588</v>
      </c>
      <c r="C95" s="19">
        <v>40500</v>
      </c>
      <c r="D95" s="4" t="s">
        <v>1795</v>
      </c>
      <c r="E95" s="14">
        <v>151</v>
      </c>
      <c r="F95" s="14">
        <v>15100</v>
      </c>
      <c r="H95" s="19" t="s">
        <v>5052</v>
      </c>
      <c r="I95" s="19">
        <v>20100</v>
      </c>
      <c r="J95" s="4" t="s">
        <v>4704</v>
      </c>
      <c r="K95" s="14">
        <v>201</v>
      </c>
      <c r="L95" s="14">
        <v>20100</v>
      </c>
    </row>
    <row r="96" spans="1:12">
      <c r="A96" s="167" t="s">
        <v>4703</v>
      </c>
      <c r="B96" s="19" t="s">
        <v>5025</v>
      </c>
      <c r="C96" s="19">
        <v>40900</v>
      </c>
      <c r="D96" s="4" t="s">
        <v>7744</v>
      </c>
      <c r="E96" s="14">
        <v>409</v>
      </c>
      <c r="F96" s="14">
        <v>40900</v>
      </c>
      <c r="H96" s="19" t="s">
        <v>4995</v>
      </c>
      <c r="I96" s="19">
        <v>20200</v>
      </c>
      <c r="J96" s="4" t="s">
        <v>608</v>
      </c>
      <c r="K96" s="14">
        <v>202</v>
      </c>
      <c r="L96" s="14">
        <v>20200</v>
      </c>
    </row>
    <row r="97" spans="1:12">
      <c r="A97" s="167" t="s">
        <v>4703</v>
      </c>
      <c r="B97" s="19" t="s">
        <v>5026</v>
      </c>
      <c r="C97" s="19">
        <v>41100</v>
      </c>
      <c r="D97" s="4" t="s">
        <v>4598</v>
      </c>
      <c r="E97" s="14">
        <v>411</v>
      </c>
      <c r="F97" s="14">
        <v>41100</v>
      </c>
      <c r="H97" s="19" t="s">
        <v>4996</v>
      </c>
      <c r="I97" s="19">
        <v>20300</v>
      </c>
      <c r="J97" s="4" t="s">
        <v>4358</v>
      </c>
      <c r="K97" s="14">
        <v>262</v>
      </c>
      <c r="L97" s="14">
        <v>26200</v>
      </c>
    </row>
    <row r="98" spans="1:12">
      <c r="A98" s="167" t="s">
        <v>4703</v>
      </c>
      <c r="B98" s="19" t="s">
        <v>6545</v>
      </c>
      <c r="C98" s="19">
        <v>41300</v>
      </c>
      <c r="D98" s="4" t="s">
        <v>4599</v>
      </c>
      <c r="E98" s="14">
        <v>413</v>
      </c>
      <c r="F98" s="14">
        <v>41300</v>
      </c>
      <c r="H98" s="19" t="s">
        <v>4997</v>
      </c>
      <c r="I98" s="19">
        <v>20400</v>
      </c>
      <c r="J98" s="4" t="s">
        <v>4515</v>
      </c>
      <c r="K98" s="14">
        <v>204</v>
      </c>
      <c r="L98" s="14">
        <v>20400</v>
      </c>
    </row>
    <row r="99" spans="1:12">
      <c r="A99" s="167" t="s">
        <v>4703</v>
      </c>
      <c r="B99" s="19" t="s">
        <v>6546</v>
      </c>
      <c r="C99" s="19">
        <v>41700</v>
      </c>
      <c r="D99" s="4" t="s">
        <v>1796</v>
      </c>
      <c r="E99" s="14">
        <v>417</v>
      </c>
      <c r="F99" s="14">
        <v>41700</v>
      </c>
      <c r="H99" s="19" t="s">
        <v>4998</v>
      </c>
      <c r="I99" s="19">
        <v>20700</v>
      </c>
      <c r="J99" s="4" t="s">
        <v>4516</v>
      </c>
      <c r="K99" s="14">
        <v>207</v>
      </c>
      <c r="L99" s="14">
        <v>20700</v>
      </c>
    </row>
    <row r="100" spans="1:12">
      <c r="A100" s="167" t="s">
        <v>4703</v>
      </c>
      <c r="B100" s="19" t="s">
        <v>5027</v>
      </c>
      <c r="C100" s="19">
        <v>42300</v>
      </c>
      <c r="D100" s="4" t="s">
        <v>2989</v>
      </c>
      <c r="E100" s="14">
        <v>423</v>
      </c>
      <c r="F100" s="14">
        <v>42300</v>
      </c>
      <c r="H100" s="19" t="s">
        <v>4999</v>
      </c>
      <c r="I100" s="19">
        <v>20800</v>
      </c>
      <c r="J100" s="4" t="s">
        <v>8210</v>
      </c>
      <c r="K100" s="14">
        <v>208</v>
      </c>
      <c r="L100" s="14">
        <v>20800</v>
      </c>
    </row>
    <row r="101" spans="1:12">
      <c r="A101" s="167" t="s">
        <v>4703</v>
      </c>
      <c r="B101" s="19" t="s">
        <v>6547</v>
      </c>
      <c r="C101" s="19">
        <v>42500</v>
      </c>
      <c r="D101" s="4" t="s">
        <v>1797</v>
      </c>
      <c r="E101" s="14">
        <v>425</v>
      </c>
      <c r="F101" s="14">
        <v>42500</v>
      </c>
      <c r="H101" s="19" t="s">
        <v>7613</v>
      </c>
      <c r="I101" s="19">
        <v>20900</v>
      </c>
      <c r="J101" s="4" t="s">
        <v>877</v>
      </c>
      <c r="K101" s="14">
        <v>207</v>
      </c>
      <c r="L101" s="14">
        <v>20700</v>
      </c>
    </row>
    <row r="102" spans="1:12">
      <c r="A102" s="167" t="s">
        <v>4703</v>
      </c>
      <c r="B102" s="19" t="s">
        <v>5028</v>
      </c>
      <c r="C102" s="19">
        <v>44000</v>
      </c>
      <c r="D102" s="4" t="s">
        <v>1798</v>
      </c>
      <c r="E102" s="14">
        <v>440</v>
      </c>
      <c r="F102" s="14">
        <v>44000</v>
      </c>
      <c r="H102" s="19" t="s">
        <v>5000</v>
      </c>
      <c r="I102" s="19">
        <v>21100</v>
      </c>
      <c r="J102" s="4" t="s">
        <v>878</v>
      </c>
      <c r="K102" s="14">
        <v>211</v>
      </c>
      <c r="L102" s="14">
        <v>21100</v>
      </c>
    </row>
    <row r="103" spans="1:12">
      <c r="A103" s="167" t="s">
        <v>4703</v>
      </c>
      <c r="B103" s="19" t="s">
        <v>5029</v>
      </c>
      <c r="C103" s="19">
        <v>45400</v>
      </c>
      <c r="D103" s="4" t="s">
        <v>3396</v>
      </c>
      <c r="E103" s="14">
        <v>119</v>
      </c>
      <c r="F103" s="14">
        <v>11900</v>
      </c>
      <c r="H103" s="19" t="s">
        <v>5001</v>
      </c>
      <c r="I103" s="19">
        <v>21200</v>
      </c>
      <c r="J103" s="4" t="s">
        <v>879</v>
      </c>
      <c r="K103" s="14">
        <v>212</v>
      </c>
      <c r="L103" s="14">
        <v>21200</v>
      </c>
    </row>
    <row r="104" spans="1:12">
      <c r="A104" s="167" t="s">
        <v>4703</v>
      </c>
      <c r="B104" s="19" t="s">
        <v>5030</v>
      </c>
      <c r="C104" s="19">
        <v>50100</v>
      </c>
      <c r="D104" s="4" t="s">
        <v>1799</v>
      </c>
      <c r="E104" s="14">
        <v>501</v>
      </c>
      <c r="F104" s="14">
        <v>50100</v>
      </c>
      <c r="H104" s="19" t="s">
        <v>5002</v>
      </c>
      <c r="I104" s="19">
        <v>21300</v>
      </c>
      <c r="J104" s="4" t="s">
        <v>880</v>
      </c>
      <c r="K104" s="14">
        <v>213</v>
      </c>
      <c r="L104" s="14">
        <v>21300</v>
      </c>
    </row>
    <row r="105" spans="1:12">
      <c r="A105" s="167" t="s">
        <v>4703</v>
      </c>
      <c r="B105" s="19" t="s">
        <v>8220</v>
      </c>
      <c r="C105" s="19">
        <v>50300</v>
      </c>
      <c r="D105" s="4" t="s">
        <v>8202</v>
      </c>
      <c r="E105" s="14">
        <v>501</v>
      </c>
      <c r="F105" s="14">
        <v>50100</v>
      </c>
      <c r="H105" s="19" t="s">
        <v>5003</v>
      </c>
      <c r="I105" s="19">
        <v>21400</v>
      </c>
      <c r="J105" s="4" t="s">
        <v>881</v>
      </c>
      <c r="K105" s="14">
        <v>214</v>
      </c>
      <c r="L105" s="14">
        <v>21400</v>
      </c>
    </row>
    <row r="106" spans="1:12">
      <c r="A106" s="167" t="s">
        <v>4703</v>
      </c>
      <c r="B106" s="19" t="s">
        <v>5031</v>
      </c>
      <c r="C106" s="19">
        <v>50500</v>
      </c>
      <c r="D106" s="4" t="s">
        <v>4525</v>
      </c>
      <c r="E106" s="14">
        <v>505</v>
      </c>
      <c r="F106" s="14">
        <v>50500</v>
      </c>
      <c r="H106" s="14" t="s">
        <v>5004</v>
      </c>
      <c r="I106" s="14">
        <v>21500</v>
      </c>
      <c r="J106" s="16" t="s">
        <v>596</v>
      </c>
      <c r="K106" s="14">
        <v>215</v>
      </c>
      <c r="L106" s="14">
        <v>21500</v>
      </c>
    </row>
    <row r="107" spans="1:12">
      <c r="A107" s="167" t="s">
        <v>4703</v>
      </c>
      <c r="B107" s="19" t="s">
        <v>7589</v>
      </c>
      <c r="C107" s="19">
        <v>50600</v>
      </c>
      <c r="D107" s="4" t="s">
        <v>1800</v>
      </c>
      <c r="E107" s="14">
        <v>154</v>
      </c>
      <c r="F107" s="14">
        <v>15400</v>
      </c>
      <c r="H107" s="14" t="s">
        <v>5005</v>
      </c>
      <c r="I107" s="14">
        <v>21600</v>
      </c>
      <c r="J107" s="15" t="s">
        <v>597</v>
      </c>
      <c r="K107" s="14">
        <v>216</v>
      </c>
      <c r="L107" s="14">
        <v>21600</v>
      </c>
    </row>
    <row r="108" spans="1:12">
      <c r="A108" s="167" t="s">
        <v>4703</v>
      </c>
      <c r="B108" s="19" t="s">
        <v>5032</v>
      </c>
      <c r="C108" s="19">
        <v>53000</v>
      </c>
      <c r="D108" s="4" t="s">
        <v>2557</v>
      </c>
      <c r="E108" s="14">
        <v>154</v>
      </c>
      <c r="F108" s="14">
        <v>15400</v>
      </c>
      <c r="H108" s="19" t="s">
        <v>5006</v>
      </c>
      <c r="I108" s="19">
        <v>21700</v>
      </c>
      <c r="J108" s="4" t="s">
        <v>598</v>
      </c>
      <c r="K108" s="14">
        <v>217</v>
      </c>
      <c r="L108" s="14">
        <v>21700</v>
      </c>
    </row>
    <row r="109" spans="1:12">
      <c r="A109" s="167" t="s">
        <v>4703</v>
      </c>
      <c r="B109" s="19" t="s">
        <v>5033</v>
      </c>
      <c r="C109" s="19">
        <v>60100</v>
      </c>
      <c r="D109" s="4" t="s">
        <v>1801</v>
      </c>
      <c r="E109" s="14">
        <v>601</v>
      </c>
      <c r="F109" s="14">
        <v>60100</v>
      </c>
      <c r="H109" s="19" t="s">
        <v>5007</v>
      </c>
      <c r="I109" s="19">
        <v>21800</v>
      </c>
      <c r="J109" s="4" t="s">
        <v>4517</v>
      </c>
      <c r="K109" s="14">
        <v>218</v>
      </c>
      <c r="L109" s="14">
        <v>21800</v>
      </c>
    </row>
    <row r="110" spans="1:12">
      <c r="A110" s="167" t="s">
        <v>4703</v>
      </c>
      <c r="B110" s="19" t="s">
        <v>5034</v>
      </c>
      <c r="C110" s="19">
        <v>60200</v>
      </c>
      <c r="D110" s="4" t="s">
        <v>4526</v>
      </c>
      <c r="E110" s="14">
        <v>602</v>
      </c>
      <c r="F110" s="14">
        <v>60200</v>
      </c>
      <c r="H110" s="14" t="s">
        <v>5008</v>
      </c>
      <c r="I110" s="14">
        <v>22100</v>
      </c>
      <c r="J110" s="15" t="s">
        <v>599</v>
      </c>
      <c r="K110" s="14">
        <v>221</v>
      </c>
      <c r="L110" s="14">
        <v>22100</v>
      </c>
    </row>
    <row r="111" spans="1:12">
      <c r="A111" s="167" t="s">
        <v>4703</v>
      </c>
      <c r="B111" s="14" t="s">
        <v>5035</v>
      </c>
      <c r="C111" s="14">
        <v>60600</v>
      </c>
      <c r="D111" s="15" t="s">
        <v>4527</v>
      </c>
      <c r="E111" s="14">
        <v>262</v>
      </c>
      <c r="F111" s="14">
        <v>26200</v>
      </c>
      <c r="H111" s="19" t="s">
        <v>5009</v>
      </c>
      <c r="I111" s="19">
        <v>22200</v>
      </c>
      <c r="J111" s="4" t="s">
        <v>4518</v>
      </c>
      <c r="K111" s="14">
        <v>222</v>
      </c>
      <c r="L111" s="14">
        <v>22200</v>
      </c>
    </row>
    <row r="112" spans="1:12">
      <c r="A112" s="167" t="s">
        <v>4703</v>
      </c>
      <c r="B112" s="19" t="s">
        <v>5036</v>
      </c>
      <c r="C112" s="19">
        <v>70100</v>
      </c>
      <c r="D112" s="4" t="s">
        <v>4600</v>
      </c>
      <c r="E112" s="14">
        <v>701</v>
      </c>
      <c r="F112" s="14">
        <v>70100</v>
      </c>
      <c r="H112" s="19" t="s">
        <v>5010</v>
      </c>
      <c r="I112" s="19">
        <v>22300</v>
      </c>
      <c r="J112" s="4" t="s">
        <v>1067</v>
      </c>
      <c r="K112" s="14">
        <v>223</v>
      </c>
      <c r="L112" s="14">
        <v>22300</v>
      </c>
    </row>
    <row r="113" spans="1:12">
      <c r="A113" s="167" t="s">
        <v>4703</v>
      </c>
      <c r="B113" s="19" t="s">
        <v>5037</v>
      </c>
      <c r="C113" s="19">
        <v>70200</v>
      </c>
      <c r="D113" s="4" t="s">
        <v>4528</v>
      </c>
      <c r="E113" s="14">
        <v>262</v>
      </c>
      <c r="F113" s="14">
        <v>26200</v>
      </c>
      <c r="H113" s="19" t="s">
        <v>7583</v>
      </c>
      <c r="I113" s="19">
        <v>22600</v>
      </c>
      <c r="J113" s="4" t="s">
        <v>1068</v>
      </c>
      <c r="K113" s="14">
        <v>151</v>
      </c>
      <c r="L113" s="14">
        <v>15100</v>
      </c>
    </row>
    <row r="114" spans="1:12">
      <c r="A114" s="167" t="s">
        <v>4703</v>
      </c>
      <c r="B114" s="19" t="s">
        <v>6548</v>
      </c>
      <c r="C114" s="19">
        <v>71100</v>
      </c>
      <c r="D114" s="4" t="s">
        <v>1802</v>
      </c>
      <c r="E114" s="14">
        <v>711</v>
      </c>
      <c r="F114" s="14">
        <v>71100</v>
      </c>
      <c r="H114" s="14" t="s">
        <v>7616</v>
      </c>
      <c r="I114" s="14">
        <v>22900</v>
      </c>
      <c r="J114" s="15" t="s">
        <v>4608</v>
      </c>
      <c r="K114" s="14">
        <v>229</v>
      </c>
      <c r="L114" s="14">
        <v>22900</v>
      </c>
    </row>
    <row r="115" spans="1:12">
      <c r="A115" s="167" t="s">
        <v>4703</v>
      </c>
      <c r="B115" s="19" t="s">
        <v>5038</v>
      </c>
      <c r="C115" s="20">
        <v>72000</v>
      </c>
      <c r="D115" s="4" t="s">
        <v>8203</v>
      </c>
      <c r="E115" s="14">
        <v>720</v>
      </c>
      <c r="F115" s="14">
        <v>72000</v>
      </c>
      <c r="H115" s="19" t="s">
        <v>6541</v>
      </c>
      <c r="I115" s="19">
        <v>23300</v>
      </c>
      <c r="J115" s="4" t="s">
        <v>4519</v>
      </c>
      <c r="K115" s="14">
        <v>233</v>
      </c>
      <c r="L115" s="14">
        <v>23300</v>
      </c>
    </row>
    <row r="116" spans="1:12">
      <c r="A116" s="167" t="s">
        <v>4703</v>
      </c>
      <c r="B116" s="19" t="s">
        <v>5039</v>
      </c>
      <c r="C116" s="19">
        <v>75100</v>
      </c>
      <c r="D116" s="4" t="s">
        <v>4529</v>
      </c>
      <c r="E116" s="14">
        <v>262</v>
      </c>
      <c r="F116" s="14">
        <v>26200</v>
      </c>
      <c r="H116" s="19" t="s">
        <v>6550</v>
      </c>
      <c r="I116" s="19">
        <v>23400</v>
      </c>
      <c r="J116" s="4" t="s">
        <v>8211</v>
      </c>
      <c r="K116" s="14">
        <v>234</v>
      </c>
      <c r="L116" s="14">
        <v>23400</v>
      </c>
    </row>
    <row r="117" spans="1:12">
      <c r="A117" s="167" t="s">
        <v>4703</v>
      </c>
      <c r="B117" s="19" t="s">
        <v>5040</v>
      </c>
      <c r="C117" s="19">
        <v>76500</v>
      </c>
      <c r="D117" s="4" t="s">
        <v>376</v>
      </c>
      <c r="E117" s="14">
        <v>765</v>
      </c>
      <c r="F117" s="14">
        <v>76500</v>
      </c>
      <c r="H117" s="14" t="s">
        <v>5011</v>
      </c>
      <c r="I117" s="14">
        <v>23600</v>
      </c>
      <c r="J117" s="15" t="s">
        <v>8212</v>
      </c>
      <c r="K117" s="14">
        <v>236</v>
      </c>
      <c r="L117" s="14">
        <v>23600</v>
      </c>
    </row>
    <row r="118" spans="1:12">
      <c r="A118" s="167" t="s">
        <v>4703</v>
      </c>
      <c r="B118" s="14" t="s">
        <v>5041</v>
      </c>
      <c r="C118" s="14">
        <v>77700</v>
      </c>
      <c r="D118" s="15" t="s">
        <v>377</v>
      </c>
      <c r="E118" s="14">
        <v>777</v>
      </c>
      <c r="F118" s="14">
        <v>77700</v>
      </c>
      <c r="H118" s="19" t="s">
        <v>5012</v>
      </c>
      <c r="I118" s="19">
        <v>23800</v>
      </c>
      <c r="J118" s="4" t="s">
        <v>1069</v>
      </c>
      <c r="K118" s="14">
        <v>238</v>
      </c>
      <c r="L118" s="14">
        <v>23800</v>
      </c>
    </row>
    <row r="119" spans="1:12">
      <c r="A119" s="167" t="s">
        <v>4703</v>
      </c>
      <c r="B119" s="19" t="s">
        <v>5042</v>
      </c>
      <c r="C119" s="19">
        <v>77800</v>
      </c>
      <c r="D119" s="4" t="s">
        <v>378</v>
      </c>
      <c r="E119" s="14">
        <v>778</v>
      </c>
      <c r="F119" s="14">
        <v>77800</v>
      </c>
      <c r="H119" s="19" t="s">
        <v>6542</v>
      </c>
      <c r="I119" s="19">
        <v>23900</v>
      </c>
      <c r="J119" s="4" t="s">
        <v>1070</v>
      </c>
      <c r="K119" s="14">
        <v>239</v>
      </c>
      <c r="L119" s="14">
        <v>23900</v>
      </c>
    </row>
    <row r="120" spans="1:12">
      <c r="A120" s="167" t="s">
        <v>4703</v>
      </c>
      <c r="B120" s="14" t="s">
        <v>7590</v>
      </c>
      <c r="C120" s="14">
        <v>82000</v>
      </c>
      <c r="D120" s="15" t="s">
        <v>379</v>
      </c>
      <c r="E120" s="14">
        <v>107</v>
      </c>
      <c r="F120" s="14">
        <v>10700</v>
      </c>
      <c r="H120" s="19" t="s">
        <v>5013</v>
      </c>
      <c r="I120" s="19">
        <v>24100</v>
      </c>
      <c r="J120" s="4" t="s">
        <v>2133</v>
      </c>
      <c r="K120" s="14">
        <v>241</v>
      </c>
      <c r="L120" s="14">
        <v>24100</v>
      </c>
    </row>
    <row r="121" spans="1:12">
      <c r="A121" s="167" t="s">
        <v>4703</v>
      </c>
      <c r="B121" s="14" t="s">
        <v>7591</v>
      </c>
      <c r="C121" s="14">
        <v>83400</v>
      </c>
      <c r="D121" s="15" t="s">
        <v>4530</v>
      </c>
      <c r="E121" s="14">
        <v>107</v>
      </c>
      <c r="F121" s="14">
        <v>10700</v>
      </c>
      <c r="H121" s="14" t="s">
        <v>5014</v>
      </c>
      <c r="I121" s="14">
        <v>24200</v>
      </c>
      <c r="J121" s="16" t="s">
        <v>2134</v>
      </c>
      <c r="K121" s="14">
        <v>242</v>
      </c>
      <c r="L121" s="14">
        <v>24200</v>
      </c>
    </row>
    <row r="122" spans="1:12">
      <c r="A122" s="167" t="s">
        <v>4703</v>
      </c>
      <c r="B122" s="14" t="s">
        <v>7592</v>
      </c>
      <c r="C122" s="14">
        <v>83600</v>
      </c>
      <c r="D122" s="15" t="s">
        <v>4601</v>
      </c>
      <c r="E122" s="14">
        <v>119</v>
      </c>
      <c r="F122" s="14">
        <v>11900</v>
      </c>
      <c r="H122" s="19" t="s">
        <v>6543</v>
      </c>
      <c r="I122" s="19">
        <v>24400</v>
      </c>
      <c r="J122" s="4" t="s">
        <v>4595</v>
      </c>
      <c r="K122" s="14">
        <v>244</v>
      </c>
      <c r="L122" s="14">
        <v>24400</v>
      </c>
    </row>
    <row r="123" spans="1:12">
      <c r="A123" s="167" t="s">
        <v>4703</v>
      </c>
      <c r="B123" s="14" t="s">
        <v>7593</v>
      </c>
      <c r="C123" s="14">
        <v>83900</v>
      </c>
      <c r="D123" s="16" t="s">
        <v>380</v>
      </c>
      <c r="E123" s="14">
        <v>107</v>
      </c>
      <c r="F123" s="14">
        <v>10700</v>
      </c>
      <c r="H123" s="19" t="s">
        <v>5015</v>
      </c>
      <c r="I123" s="19">
        <v>24500</v>
      </c>
      <c r="J123" s="4" t="s">
        <v>4520</v>
      </c>
      <c r="K123" s="14">
        <v>245</v>
      </c>
      <c r="L123" s="14">
        <v>24500</v>
      </c>
    </row>
    <row r="124" spans="1:12">
      <c r="A124" s="167" t="s">
        <v>4703</v>
      </c>
      <c r="B124" s="14" t="s">
        <v>7594</v>
      </c>
      <c r="C124" s="14">
        <v>84000</v>
      </c>
      <c r="D124" s="15" t="s">
        <v>2497</v>
      </c>
      <c r="E124" s="14">
        <v>107</v>
      </c>
      <c r="F124" s="14">
        <v>10700</v>
      </c>
      <c r="H124" s="14" t="s">
        <v>7614</v>
      </c>
      <c r="I124" s="14">
        <v>24600</v>
      </c>
      <c r="J124" s="16" t="s">
        <v>2135</v>
      </c>
      <c r="K124" s="14">
        <v>207</v>
      </c>
      <c r="L124" s="14">
        <v>20700</v>
      </c>
    </row>
    <row r="125" spans="1:12">
      <c r="A125" s="167" t="s">
        <v>4703</v>
      </c>
      <c r="B125" s="19" t="s">
        <v>5043</v>
      </c>
      <c r="C125" s="19">
        <v>84100</v>
      </c>
      <c r="D125" s="4" t="s">
        <v>381</v>
      </c>
      <c r="E125" s="14">
        <v>841</v>
      </c>
      <c r="F125" s="14">
        <v>84100</v>
      </c>
      <c r="H125" s="14" t="s">
        <v>5016</v>
      </c>
      <c r="I125" s="14">
        <v>24700</v>
      </c>
      <c r="J125" s="15" t="s">
        <v>2136</v>
      </c>
      <c r="K125" s="14">
        <v>247</v>
      </c>
      <c r="L125" s="14">
        <v>24700</v>
      </c>
    </row>
    <row r="126" spans="1:12">
      <c r="A126" s="167" t="s">
        <v>4703</v>
      </c>
      <c r="B126" s="19" t="s">
        <v>7595</v>
      </c>
      <c r="C126" s="19">
        <v>84200</v>
      </c>
      <c r="D126" s="4" t="s">
        <v>382</v>
      </c>
      <c r="E126" s="14">
        <v>107</v>
      </c>
      <c r="F126" s="14">
        <v>10700</v>
      </c>
      <c r="H126" s="14" t="s">
        <v>6551</v>
      </c>
      <c r="I126" s="14">
        <v>26000</v>
      </c>
      <c r="J126" s="16" t="s">
        <v>2137</v>
      </c>
      <c r="K126" s="14">
        <v>260</v>
      </c>
      <c r="L126" s="14">
        <v>26000</v>
      </c>
    </row>
    <row r="127" spans="1:12">
      <c r="A127" s="167" t="s">
        <v>4703</v>
      </c>
      <c r="B127" s="19" t="s">
        <v>7596</v>
      </c>
      <c r="C127" s="19">
        <v>84400</v>
      </c>
      <c r="D127" s="4" t="s">
        <v>383</v>
      </c>
      <c r="E127" s="14">
        <v>107</v>
      </c>
      <c r="F127" s="14">
        <v>10700</v>
      </c>
      <c r="H127" s="172" t="s">
        <v>5017</v>
      </c>
      <c r="I127" s="173">
        <v>26100</v>
      </c>
      <c r="J127" s="174" t="s">
        <v>5103</v>
      </c>
      <c r="K127" s="175">
        <v>260</v>
      </c>
      <c r="L127" s="176">
        <v>26000</v>
      </c>
    </row>
    <row r="128" spans="1:12">
      <c r="A128" s="167" t="s">
        <v>4703</v>
      </c>
      <c r="B128" s="19" t="s">
        <v>7597</v>
      </c>
      <c r="C128" s="19">
        <v>84500</v>
      </c>
      <c r="D128" s="4" t="s">
        <v>4705</v>
      </c>
      <c r="E128" s="14">
        <v>107</v>
      </c>
      <c r="F128" s="14">
        <v>10700</v>
      </c>
      <c r="H128" s="19" t="s">
        <v>5018</v>
      </c>
      <c r="I128" s="19">
        <v>26200</v>
      </c>
      <c r="J128" s="4" t="s">
        <v>3227</v>
      </c>
      <c r="K128" s="14">
        <v>262</v>
      </c>
      <c r="L128" s="14">
        <v>26200</v>
      </c>
    </row>
    <row r="129" spans="1:12">
      <c r="A129" s="167" t="s">
        <v>4703</v>
      </c>
      <c r="B129" s="14" t="s">
        <v>7598</v>
      </c>
      <c r="C129" s="14">
        <v>84700</v>
      </c>
      <c r="D129" s="15" t="s">
        <v>4531</v>
      </c>
      <c r="E129" s="14">
        <v>107</v>
      </c>
      <c r="F129" s="14">
        <v>10700</v>
      </c>
      <c r="H129" s="19" t="s">
        <v>5019</v>
      </c>
      <c r="I129" s="19">
        <v>26300</v>
      </c>
      <c r="J129" s="4" t="s">
        <v>4521</v>
      </c>
      <c r="K129" s="14">
        <v>262</v>
      </c>
      <c r="L129" s="14">
        <v>26200</v>
      </c>
    </row>
    <row r="130" spans="1:12">
      <c r="A130" s="167" t="s">
        <v>4703</v>
      </c>
      <c r="B130" s="14" t="s">
        <v>5044</v>
      </c>
      <c r="C130" s="32">
        <v>84800</v>
      </c>
      <c r="D130" s="15" t="s">
        <v>2158</v>
      </c>
      <c r="E130" s="14">
        <v>848</v>
      </c>
      <c r="F130" s="14">
        <v>84800</v>
      </c>
      <c r="H130" s="19" t="s">
        <v>5020</v>
      </c>
      <c r="I130" s="19">
        <v>26800</v>
      </c>
      <c r="J130" s="4" t="s">
        <v>8209</v>
      </c>
      <c r="K130" s="14">
        <v>204</v>
      </c>
      <c r="L130" s="14">
        <v>20400</v>
      </c>
    </row>
    <row r="131" spans="1:12">
      <c r="A131" s="167" t="s">
        <v>4703</v>
      </c>
      <c r="B131" s="14" t="s">
        <v>7695</v>
      </c>
      <c r="C131" s="14">
        <v>85600</v>
      </c>
      <c r="D131" s="16" t="s">
        <v>8204</v>
      </c>
      <c r="E131" s="14">
        <v>720</v>
      </c>
      <c r="F131" s="14">
        <v>72000</v>
      </c>
      <c r="H131" s="172" t="s">
        <v>8250</v>
      </c>
      <c r="I131" s="173">
        <v>27000</v>
      </c>
      <c r="J131" s="174" t="s">
        <v>4609</v>
      </c>
      <c r="K131" s="175">
        <v>260</v>
      </c>
      <c r="L131" s="176">
        <v>26000</v>
      </c>
    </row>
    <row r="132" spans="1:12">
      <c r="A132" s="167" t="s">
        <v>4703</v>
      </c>
      <c r="B132" s="19" t="s">
        <v>7599</v>
      </c>
      <c r="C132" s="19">
        <v>85800</v>
      </c>
      <c r="D132" s="4" t="s">
        <v>8205</v>
      </c>
      <c r="E132" s="14">
        <v>107</v>
      </c>
      <c r="F132" s="14">
        <v>10700</v>
      </c>
      <c r="H132" s="172" t="s">
        <v>8251</v>
      </c>
      <c r="I132" s="176">
        <v>27500</v>
      </c>
      <c r="J132" s="174" t="s">
        <v>2138</v>
      </c>
      <c r="K132" s="172">
        <v>260</v>
      </c>
      <c r="L132" s="172">
        <v>26000</v>
      </c>
    </row>
    <row r="133" spans="1:12">
      <c r="A133" s="167" t="s">
        <v>4703</v>
      </c>
      <c r="B133" s="19" t="s">
        <v>8746</v>
      </c>
      <c r="C133" s="19" t="s">
        <v>8747</v>
      </c>
      <c r="D133" s="4" t="s">
        <v>8748</v>
      </c>
      <c r="E133" s="14" t="s">
        <v>8746</v>
      </c>
      <c r="F133" s="14">
        <v>10700</v>
      </c>
      <c r="H133" s="172" t="s">
        <v>8252</v>
      </c>
      <c r="I133" s="172">
        <v>27600</v>
      </c>
      <c r="J133" s="174" t="s">
        <v>2139</v>
      </c>
      <c r="K133" s="172">
        <v>260</v>
      </c>
      <c r="L133" s="172">
        <v>26000</v>
      </c>
    </row>
    <row r="134" spans="1:12">
      <c r="A134" s="167" t="s">
        <v>4703</v>
      </c>
      <c r="B134" s="19" t="s">
        <v>8749</v>
      </c>
      <c r="C134" s="19" t="s">
        <v>8750</v>
      </c>
      <c r="D134" s="4" t="s">
        <v>8751</v>
      </c>
      <c r="E134" s="14" t="s">
        <v>8749</v>
      </c>
      <c r="F134" s="14" t="s">
        <v>8752</v>
      </c>
      <c r="H134" s="177" t="s">
        <v>8253</v>
      </c>
      <c r="I134" s="178">
        <v>27700</v>
      </c>
      <c r="J134" s="179" t="s">
        <v>4522</v>
      </c>
      <c r="K134" s="180">
        <v>260</v>
      </c>
      <c r="L134" s="181">
        <v>26000</v>
      </c>
    </row>
    <row r="135" spans="1:12">
      <c r="A135" s="167" t="s">
        <v>4703</v>
      </c>
      <c r="B135" s="14" t="s">
        <v>7600</v>
      </c>
      <c r="C135" s="14">
        <v>87200</v>
      </c>
      <c r="D135" s="15" t="s">
        <v>4602</v>
      </c>
      <c r="E135" s="14">
        <v>107</v>
      </c>
      <c r="F135" s="14">
        <v>10700</v>
      </c>
      <c r="H135" s="172" t="s">
        <v>8254</v>
      </c>
      <c r="I135" s="176">
        <v>27800</v>
      </c>
      <c r="J135" s="174" t="s">
        <v>5104</v>
      </c>
      <c r="K135" s="175">
        <v>260</v>
      </c>
      <c r="L135" s="176">
        <v>26000</v>
      </c>
    </row>
    <row r="136" spans="1:12">
      <c r="A136" s="167" t="s">
        <v>4703</v>
      </c>
      <c r="B136" s="19" t="s">
        <v>7601</v>
      </c>
      <c r="C136" s="19">
        <v>87600</v>
      </c>
      <c r="D136" s="4" t="s">
        <v>4532</v>
      </c>
      <c r="E136" s="14">
        <v>107</v>
      </c>
      <c r="F136" s="14">
        <v>10700</v>
      </c>
      <c r="H136" s="172" t="s">
        <v>8255</v>
      </c>
      <c r="I136" s="176">
        <v>27900</v>
      </c>
      <c r="J136" s="174" t="s">
        <v>2140</v>
      </c>
      <c r="K136" s="172">
        <v>260</v>
      </c>
      <c r="L136" s="172">
        <v>26000</v>
      </c>
    </row>
    <row r="137" spans="1:12">
      <c r="A137" s="167" t="s">
        <v>4703</v>
      </c>
      <c r="B137" s="19" t="s">
        <v>7602</v>
      </c>
      <c r="C137" s="19">
        <v>87900</v>
      </c>
      <c r="D137" s="4" t="s">
        <v>6521</v>
      </c>
      <c r="E137" s="14">
        <v>107</v>
      </c>
      <c r="F137" s="14">
        <v>10700</v>
      </c>
      <c r="H137" s="172" t="s">
        <v>8256</v>
      </c>
      <c r="I137" s="176">
        <v>28000</v>
      </c>
      <c r="J137" s="174" t="s">
        <v>2141</v>
      </c>
      <c r="K137" s="175">
        <v>260</v>
      </c>
      <c r="L137" s="176">
        <v>26000</v>
      </c>
    </row>
    <row r="138" spans="1:12">
      <c r="A138" s="167" t="s">
        <v>4703</v>
      </c>
      <c r="B138" s="14" t="s">
        <v>7603</v>
      </c>
      <c r="C138" s="14">
        <v>88000</v>
      </c>
      <c r="D138" s="16" t="s">
        <v>6522</v>
      </c>
      <c r="E138" s="14">
        <v>107</v>
      </c>
      <c r="F138" s="14">
        <v>10700</v>
      </c>
      <c r="H138" s="172" t="s">
        <v>8257</v>
      </c>
      <c r="I138" s="176">
        <v>28200</v>
      </c>
      <c r="J138" s="174" t="s">
        <v>2142</v>
      </c>
      <c r="K138" s="172">
        <v>260</v>
      </c>
      <c r="L138" s="172">
        <v>26000</v>
      </c>
    </row>
    <row r="139" spans="1:12">
      <c r="A139" s="167" t="s">
        <v>4703</v>
      </c>
      <c r="B139" s="14" t="s">
        <v>7745</v>
      </c>
      <c r="C139" s="14">
        <v>88200</v>
      </c>
      <c r="D139" s="16" t="s">
        <v>7746</v>
      </c>
      <c r="E139" s="14">
        <v>107</v>
      </c>
      <c r="F139" s="14">
        <v>10700</v>
      </c>
      <c r="H139" s="172" t="s">
        <v>8258</v>
      </c>
      <c r="I139" s="172">
        <v>28300</v>
      </c>
      <c r="J139" s="174" t="s">
        <v>8213</v>
      </c>
      <c r="K139" s="172">
        <v>260</v>
      </c>
      <c r="L139" s="172">
        <v>26000</v>
      </c>
    </row>
    <row r="140" spans="1:12">
      <c r="A140" s="167" t="s">
        <v>4703</v>
      </c>
      <c r="B140" s="14" t="s">
        <v>8753</v>
      </c>
      <c r="C140" s="32">
        <v>88300</v>
      </c>
      <c r="D140" s="161" t="s">
        <v>8754</v>
      </c>
      <c r="E140" s="160">
        <v>107</v>
      </c>
      <c r="F140" s="160">
        <v>10700</v>
      </c>
      <c r="H140" s="172" t="s">
        <v>8259</v>
      </c>
      <c r="I140" s="172">
        <v>28400</v>
      </c>
      <c r="J140" s="174" t="s">
        <v>2143</v>
      </c>
      <c r="K140" s="172">
        <v>260</v>
      </c>
      <c r="L140" s="172">
        <v>26000</v>
      </c>
    </row>
    <row r="141" spans="1:12">
      <c r="A141" s="167" t="s">
        <v>4703</v>
      </c>
      <c r="B141" s="14" t="s">
        <v>7747</v>
      </c>
      <c r="C141" s="14">
        <v>90200</v>
      </c>
      <c r="D141" s="16" t="s">
        <v>7748</v>
      </c>
      <c r="E141" s="14">
        <v>912</v>
      </c>
      <c r="F141" s="14">
        <v>91200</v>
      </c>
      <c r="H141" s="172" t="s">
        <v>8260</v>
      </c>
      <c r="I141" s="176">
        <v>28500</v>
      </c>
      <c r="J141" s="174" t="s">
        <v>8214</v>
      </c>
      <c r="K141" s="175">
        <v>260</v>
      </c>
      <c r="L141" s="176">
        <v>26000</v>
      </c>
    </row>
    <row r="142" spans="1:12">
      <c r="A142" s="167" t="s">
        <v>4703</v>
      </c>
      <c r="B142" s="14" t="s">
        <v>7749</v>
      </c>
      <c r="C142" s="14">
        <v>90300</v>
      </c>
      <c r="D142" s="16" t="s">
        <v>7750</v>
      </c>
      <c r="E142" s="14">
        <v>912</v>
      </c>
      <c r="F142" s="14">
        <v>91200</v>
      </c>
      <c r="H142" s="172" t="s">
        <v>8261</v>
      </c>
      <c r="I142" s="176">
        <v>28600</v>
      </c>
      <c r="J142" s="174" t="s">
        <v>2144</v>
      </c>
      <c r="K142" s="175">
        <v>260</v>
      </c>
      <c r="L142" s="176">
        <v>26000</v>
      </c>
    </row>
    <row r="143" spans="1:12">
      <c r="A143" s="167" t="s">
        <v>4703</v>
      </c>
      <c r="B143" s="14" t="s">
        <v>5046</v>
      </c>
      <c r="C143" s="14">
        <v>91200</v>
      </c>
      <c r="D143" s="15" t="s">
        <v>2159</v>
      </c>
      <c r="E143" s="14">
        <v>912</v>
      </c>
      <c r="F143" s="14">
        <v>91200</v>
      </c>
      <c r="H143" s="172" t="s">
        <v>8262</v>
      </c>
      <c r="I143" s="176">
        <v>28700</v>
      </c>
      <c r="J143" s="174" t="s">
        <v>8215</v>
      </c>
      <c r="K143" s="172">
        <v>260</v>
      </c>
      <c r="L143" s="172">
        <v>26000</v>
      </c>
    </row>
    <row r="144" spans="1:12">
      <c r="A144" s="167" t="s">
        <v>4703</v>
      </c>
      <c r="B144" s="19" t="s">
        <v>7604</v>
      </c>
      <c r="C144" s="19">
        <v>91300</v>
      </c>
      <c r="D144" s="4" t="s">
        <v>4603</v>
      </c>
      <c r="E144" s="14">
        <v>912</v>
      </c>
      <c r="F144" s="14">
        <v>91200</v>
      </c>
      <c r="H144" s="172" t="s">
        <v>8263</v>
      </c>
      <c r="I144" s="176">
        <v>28800</v>
      </c>
      <c r="J144" s="174" t="s">
        <v>2145</v>
      </c>
      <c r="K144" s="172">
        <v>260</v>
      </c>
      <c r="L144" s="172">
        <v>26000</v>
      </c>
    </row>
    <row r="145" spans="1:12">
      <c r="A145" s="167" t="s">
        <v>4703</v>
      </c>
      <c r="B145" s="14" t="s">
        <v>7605</v>
      </c>
      <c r="C145" s="14">
        <v>92100</v>
      </c>
      <c r="D145" s="15" t="s">
        <v>2599</v>
      </c>
      <c r="E145" s="14">
        <v>119</v>
      </c>
      <c r="F145" s="14">
        <v>11900</v>
      </c>
      <c r="H145" s="172" t="s">
        <v>8264</v>
      </c>
      <c r="I145" s="172">
        <v>29000</v>
      </c>
      <c r="J145" s="174" t="s">
        <v>8216</v>
      </c>
      <c r="K145" s="175">
        <v>260</v>
      </c>
      <c r="L145" s="176">
        <v>26000</v>
      </c>
    </row>
    <row r="146" spans="1:12">
      <c r="A146" s="167" t="s">
        <v>4703</v>
      </c>
      <c r="B146" s="14" t="s">
        <v>5047</v>
      </c>
      <c r="C146" s="14">
        <v>92200</v>
      </c>
      <c r="D146" s="16" t="s">
        <v>4706</v>
      </c>
      <c r="E146" s="14">
        <v>912</v>
      </c>
      <c r="F146" s="14">
        <v>91200</v>
      </c>
      <c r="H146" s="172" t="s">
        <v>8265</v>
      </c>
      <c r="I146" s="176">
        <v>29100</v>
      </c>
      <c r="J146" s="174" t="s">
        <v>2146</v>
      </c>
      <c r="K146" s="172">
        <v>260</v>
      </c>
      <c r="L146" s="172">
        <v>26000</v>
      </c>
    </row>
    <row r="147" spans="1:12">
      <c r="A147" s="167" t="s">
        <v>4703</v>
      </c>
      <c r="B147" s="19" t="s">
        <v>6549</v>
      </c>
      <c r="C147" s="19">
        <v>94200</v>
      </c>
      <c r="D147" s="4" t="s">
        <v>2600</v>
      </c>
      <c r="E147" s="14">
        <v>942</v>
      </c>
      <c r="F147" s="14">
        <v>94200</v>
      </c>
      <c r="H147" s="177" t="s">
        <v>8266</v>
      </c>
      <c r="I147" s="178">
        <v>29200</v>
      </c>
      <c r="J147" s="179" t="s">
        <v>2147</v>
      </c>
      <c r="K147" s="180">
        <v>260</v>
      </c>
      <c r="L147" s="181">
        <v>26000</v>
      </c>
    </row>
    <row r="148" spans="1:12">
      <c r="A148" s="167" t="s">
        <v>4703</v>
      </c>
      <c r="B148" s="19" t="s">
        <v>7606</v>
      </c>
      <c r="C148" s="19">
        <v>94900</v>
      </c>
      <c r="D148" s="4" t="s">
        <v>4604</v>
      </c>
      <c r="E148" s="14">
        <v>122</v>
      </c>
      <c r="F148" s="14">
        <v>12200</v>
      </c>
      <c r="H148" s="177" t="s">
        <v>8267</v>
      </c>
      <c r="I148" s="178">
        <v>29300</v>
      </c>
      <c r="J148" s="179" t="s">
        <v>8217</v>
      </c>
      <c r="K148" s="180">
        <v>260</v>
      </c>
      <c r="L148" s="181">
        <v>26000</v>
      </c>
    </row>
    <row r="149" spans="1:12">
      <c r="A149" s="167" t="s">
        <v>4703</v>
      </c>
      <c r="B149" s="19" t="s">
        <v>7607</v>
      </c>
      <c r="C149" s="19">
        <v>95000</v>
      </c>
      <c r="D149" s="4" t="s">
        <v>4605</v>
      </c>
      <c r="E149" s="14">
        <v>122</v>
      </c>
      <c r="F149" s="14">
        <v>12200</v>
      </c>
      <c r="H149" s="177" t="s">
        <v>8268</v>
      </c>
      <c r="I149" s="178">
        <v>29400</v>
      </c>
      <c r="J149" s="179" t="s">
        <v>2148</v>
      </c>
      <c r="K149" s="180">
        <v>260</v>
      </c>
      <c r="L149" s="181">
        <v>26000</v>
      </c>
    </row>
    <row r="150" spans="1:12">
      <c r="A150" s="167" t="s">
        <v>4703</v>
      </c>
      <c r="B150" s="19" t="s">
        <v>7608</v>
      </c>
      <c r="C150" s="19">
        <v>95100</v>
      </c>
      <c r="D150" s="4" t="s">
        <v>4606</v>
      </c>
      <c r="E150" s="14">
        <v>122</v>
      </c>
      <c r="F150" s="14">
        <v>12200</v>
      </c>
      <c r="H150" s="172" t="s">
        <v>8269</v>
      </c>
      <c r="I150" s="172">
        <v>29500</v>
      </c>
      <c r="J150" s="174" t="s">
        <v>2149</v>
      </c>
      <c r="K150" s="172">
        <v>260</v>
      </c>
      <c r="L150" s="172">
        <v>26000</v>
      </c>
    </row>
    <row r="151" spans="1:12">
      <c r="A151" s="167" t="s">
        <v>4703</v>
      </c>
      <c r="B151" s="19" t="s">
        <v>5049</v>
      </c>
      <c r="C151" s="19">
        <v>95700</v>
      </c>
      <c r="D151" s="4" t="s">
        <v>4707</v>
      </c>
      <c r="E151" s="14">
        <v>957</v>
      </c>
      <c r="F151" s="14">
        <v>95700</v>
      </c>
      <c r="H151" s="172" t="s">
        <v>8270</v>
      </c>
      <c r="I151" s="176">
        <v>29600</v>
      </c>
      <c r="J151" s="174" t="s">
        <v>2150</v>
      </c>
      <c r="K151" s="175">
        <v>260</v>
      </c>
      <c r="L151" s="176">
        <v>26000</v>
      </c>
    </row>
    <row r="152" spans="1:12">
      <c r="A152" s="167" t="s">
        <v>4703</v>
      </c>
      <c r="B152" s="19" t="s">
        <v>5050</v>
      </c>
      <c r="C152" s="19">
        <v>96000</v>
      </c>
      <c r="D152" s="4" t="s">
        <v>2115</v>
      </c>
      <c r="E152" s="14">
        <v>960</v>
      </c>
      <c r="F152" s="14">
        <v>96000</v>
      </c>
      <c r="H152" s="172" t="s">
        <v>8271</v>
      </c>
      <c r="I152" s="176">
        <v>29700</v>
      </c>
      <c r="J152" s="174" t="s">
        <v>5105</v>
      </c>
      <c r="K152" s="175">
        <v>260</v>
      </c>
      <c r="L152" s="176">
        <v>26000</v>
      </c>
    </row>
    <row r="153" spans="1:12">
      <c r="A153" s="167" t="s">
        <v>4703</v>
      </c>
      <c r="B153" s="19" t="s">
        <v>7609</v>
      </c>
      <c r="C153" s="19">
        <v>96100</v>
      </c>
      <c r="D153" s="4" t="s">
        <v>2116</v>
      </c>
      <c r="E153" s="14">
        <v>961</v>
      </c>
      <c r="F153" s="14">
        <v>96100</v>
      </c>
      <c r="H153" s="182" t="s">
        <v>8272</v>
      </c>
      <c r="I153" s="176">
        <v>29800</v>
      </c>
      <c r="J153" s="174" t="s">
        <v>8218</v>
      </c>
      <c r="K153" s="175">
        <v>260</v>
      </c>
      <c r="L153" s="176">
        <v>26000</v>
      </c>
    </row>
    <row r="154" spans="1:12">
      <c r="A154" s="167" t="s">
        <v>4703</v>
      </c>
      <c r="B154" s="19" t="s">
        <v>7752</v>
      </c>
      <c r="C154" s="19" t="s">
        <v>8755</v>
      </c>
      <c r="D154" s="4" t="s">
        <v>7753</v>
      </c>
      <c r="E154" s="14">
        <v>977</v>
      </c>
      <c r="F154" s="14">
        <v>97700</v>
      </c>
      <c r="H154" s="172" t="s">
        <v>8273</v>
      </c>
      <c r="I154" s="176">
        <v>29900</v>
      </c>
      <c r="J154" s="174" t="s">
        <v>2151</v>
      </c>
      <c r="K154" s="172">
        <v>260</v>
      </c>
      <c r="L154" s="172">
        <v>26000</v>
      </c>
    </row>
    <row r="155" spans="1:12">
      <c r="A155" s="167" t="s">
        <v>4703</v>
      </c>
      <c r="B155" s="19" t="s">
        <v>6524</v>
      </c>
      <c r="C155" s="19">
        <v>98400</v>
      </c>
      <c r="D155" s="4" t="s">
        <v>6525</v>
      </c>
      <c r="E155" s="14">
        <v>122</v>
      </c>
      <c r="F155" s="14">
        <v>12200</v>
      </c>
      <c r="H155" s="19" t="s">
        <v>5021</v>
      </c>
      <c r="I155" s="19">
        <v>30100</v>
      </c>
      <c r="J155" s="4" t="s">
        <v>4523</v>
      </c>
      <c r="K155" s="14">
        <v>301</v>
      </c>
      <c r="L155" s="14">
        <v>30100</v>
      </c>
    </row>
    <row r="156" spans="1:12">
      <c r="A156" s="167" t="s">
        <v>4703</v>
      </c>
      <c r="B156" s="19" t="s">
        <v>7610</v>
      </c>
      <c r="C156" s="19">
        <v>99400</v>
      </c>
      <c r="D156" s="4" t="s">
        <v>8206</v>
      </c>
      <c r="E156" s="14">
        <v>152</v>
      </c>
      <c r="F156" s="14">
        <v>15200</v>
      </c>
      <c r="H156" s="19" t="s">
        <v>7584</v>
      </c>
      <c r="I156" s="19">
        <v>30700</v>
      </c>
      <c r="J156" s="4" t="s">
        <v>4596</v>
      </c>
      <c r="K156" s="14">
        <v>301</v>
      </c>
      <c r="L156" s="14">
        <v>30100</v>
      </c>
    </row>
    <row r="157" spans="1:12">
      <c r="A157" s="167" t="s">
        <v>4703</v>
      </c>
      <c r="B157" s="19" t="s">
        <v>7611</v>
      </c>
      <c r="C157" s="19">
        <v>99600</v>
      </c>
      <c r="D157" s="4" t="s">
        <v>8207</v>
      </c>
      <c r="E157" s="14">
        <v>152</v>
      </c>
      <c r="F157" s="14">
        <v>15200</v>
      </c>
      <c r="H157" s="14" t="s">
        <v>7637</v>
      </c>
      <c r="I157" s="14">
        <v>30900</v>
      </c>
      <c r="J157" s="15" t="s">
        <v>6555</v>
      </c>
      <c r="K157" s="14"/>
      <c r="L157" s="14"/>
    </row>
    <row r="158" spans="1:12">
      <c r="A158" s="168" t="s">
        <v>4708</v>
      </c>
      <c r="B158" s="14" t="s">
        <v>4969</v>
      </c>
      <c r="C158" s="14"/>
      <c r="D158" s="16" t="s">
        <v>7621</v>
      </c>
      <c r="E158" s="14"/>
      <c r="F158" s="14"/>
      <c r="H158" s="14" t="s">
        <v>5022</v>
      </c>
      <c r="I158" s="14">
        <v>31000</v>
      </c>
      <c r="J158" s="15" t="s">
        <v>7636</v>
      </c>
      <c r="K158" s="14"/>
      <c r="L158" s="14"/>
    </row>
    <row r="159" spans="1:12">
      <c r="A159" s="168" t="s">
        <v>4708</v>
      </c>
      <c r="B159" s="40" t="s">
        <v>4970</v>
      </c>
      <c r="C159" s="33"/>
      <c r="D159" s="34" t="s">
        <v>2130</v>
      </c>
      <c r="E159" s="35"/>
      <c r="F159" s="36"/>
      <c r="H159" s="19" t="s">
        <v>7585</v>
      </c>
      <c r="I159" s="19">
        <v>31200</v>
      </c>
      <c r="J159" s="4" t="s">
        <v>4597</v>
      </c>
      <c r="K159" s="14">
        <v>119</v>
      </c>
      <c r="L159" s="14">
        <v>11900</v>
      </c>
    </row>
    <row r="160" spans="1:12">
      <c r="A160" s="168" t="s">
        <v>4708</v>
      </c>
      <c r="B160" s="14" t="s">
        <v>7660</v>
      </c>
      <c r="C160" s="12"/>
      <c r="D160" s="16" t="s">
        <v>2131</v>
      </c>
      <c r="E160" s="14"/>
      <c r="F160" s="14"/>
      <c r="H160" s="14" t="s">
        <v>7664</v>
      </c>
      <c r="I160" s="14">
        <v>32000</v>
      </c>
      <c r="J160" s="15" t="s">
        <v>7645</v>
      </c>
      <c r="K160" s="14"/>
      <c r="L160" s="14"/>
    </row>
    <row r="161" spans="1:12">
      <c r="A161" s="168" t="s">
        <v>4708</v>
      </c>
      <c r="B161" s="14" t="s">
        <v>7655</v>
      </c>
      <c r="C161" s="12"/>
      <c r="D161" s="16" t="s">
        <v>7634</v>
      </c>
      <c r="E161" s="11"/>
      <c r="F161" s="12"/>
      <c r="H161" s="14" t="s">
        <v>8744</v>
      </c>
      <c r="I161" s="14">
        <v>32700</v>
      </c>
      <c r="J161" s="15" t="s">
        <v>8745</v>
      </c>
      <c r="K161" s="160">
        <v>327</v>
      </c>
      <c r="L161" s="160">
        <v>32700</v>
      </c>
    </row>
    <row r="162" spans="1:12">
      <c r="A162" s="168" t="s">
        <v>4708</v>
      </c>
      <c r="B162" s="14" t="s">
        <v>7658</v>
      </c>
      <c r="C162" s="12"/>
      <c r="D162" s="16" t="s">
        <v>7638</v>
      </c>
      <c r="E162" s="11"/>
      <c r="F162" s="12"/>
      <c r="H162" s="19" t="s">
        <v>7586</v>
      </c>
      <c r="I162" s="19">
        <v>33000</v>
      </c>
      <c r="J162" s="4" t="s">
        <v>1793</v>
      </c>
      <c r="K162" s="14">
        <v>107</v>
      </c>
      <c r="L162" s="14">
        <v>10700</v>
      </c>
    </row>
    <row r="163" spans="1:12">
      <c r="A163" s="168" t="s">
        <v>4708</v>
      </c>
      <c r="B163" s="14" t="s">
        <v>4971</v>
      </c>
      <c r="C163" s="12"/>
      <c r="D163" s="16" t="s">
        <v>2132</v>
      </c>
      <c r="E163" s="14"/>
      <c r="F163" s="14"/>
      <c r="H163" s="19" t="s">
        <v>6544</v>
      </c>
      <c r="I163" s="19">
        <v>35000</v>
      </c>
      <c r="J163" s="4" t="s">
        <v>4524</v>
      </c>
      <c r="K163" s="14">
        <v>350</v>
      </c>
      <c r="L163" s="14">
        <v>35000</v>
      </c>
    </row>
    <row r="164" spans="1:12">
      <c r="A164" s="168" t="s">
        <v>4708</v>
      </c>
      <c r="B164" s="14" t="s">
        <v>7649</v>
      </c>
      <c r="C164" s="12"/>
      <c r="D164" s="16" t="s">
        <v>7623</v>
      </c>
      <c r="E164" s="11"/>
      <c r="F164" s="12"/>
      <c r="H164" s="19" t="s">
        <v>7742</v>
      </c>
      <c r="I164" s="19">
        <v>40000</v>
      </c>
      <c r="J164" s="4" t="s">
        <v>7743</v>
      </c>
      <c r="K164" s="14">
        <v>425</v>
      </c>
      <c r="L164" s="14">
        <v>42500</v>
      </c>
    </row>
    <row r="165" spans="1:12">
      <c r="A165" s="168" t="s">
        <v>4708</v>
      </c>
      <c r="B165" s="32" t="s">
        <v>7652</v>
      </c>
      <c r="C165" s="14"/>
      <c r="D165" s="16" t="s">
        <v>7629</v>
      </c>
      <c r="E165" s="14"/>
      <c r="F165" s="14"/>
      <c r="H165" s="19" t="s">
        <v>5023</v>
      </c>
      <c r="I165" s="19">
        <v>40200</v>
      </c>
      <c r="J165" s="4" t="s">
        <v>1794</v>
      </c>
      <c r="K165" s="14">
        <v>402</v>
      </c>
      <c r="L165" s="14">
        <v>40200</v>
      </c>
    </row>
    <row r="166" spans="1:12">
      <c r="A166" s="168" t="s">
        <v>4708</v>
      </c>
      <c r="B166" s="14" t="s">
        <v>7651</v>
      </c>
      <c r="C166" s="13"/>
      <c r="D166" s="16" t="s">
        <v>7625</v>
      </c>
      <c r="E166" s="11"/>
      <c r="F166" s="12"/>
      <c r="H166" s="19" t="s">
        <v>5024</v>
      </c>
      <c r="I166" s="19">
        <v>40300</v>
      </c>
      <c r="J166" s="4" t="s">
        <v>7587</v>
      </c>
      <c r="K166" s="14">
        <v>403</v>
      </c>
      <c r="L166" s="14">
        <v>40300</v>
      </c>
    </row>
    <row r="167" spans="1:12">
      <c r="A167" s="168" t="s">
        <v>4708</v>
      </c>
      <c r="B167" s="14" t="s">
        <v>7653</v>
      </c>
      <c r="C167" s="12"/>
      <c r="D167" s="16" t="s">
        <v>7630</v>
      </c>
      <c r="E167" s="11"/>
      <c r="F167" s="12"/>
      <c r="H167" s="19" t="s">
        <v>7588</v>
      </c>
      <c r="I167" s="19">
        <v>40500</v>
      </c>
      <c r="J167" s="4" t="s">
        <v>1795</v>
      </c>
      <c r="K167" s="14">
        <v>151</v>
      </c>
      <c r="L167" s="14">
        <v>15100</v>
      </c>
    </row>
    <row r="168" spans="1:12">
      <c r="A168" s="168" t="s">
        <v>4708</v>
      </c>
      <c r="B168" s="14" t="s">
        <v>7631</v>
      </c>
      <c r="C168" s="12"/>
      <c r="D168" s="16" t="s">
        <v>6217</v>
      </c>
      <c r="E168" s="14"/>
      <c r="F168" s="14"/>
      <c r="H168" s="14" t="s">
        <v>6553</v>
      </c>
      <c r="I168" s="14">
        <v>40700</v>
      </c>
      <c r="J168" s="16" t="s">
        <v>7642</v>
      </c>
      <c r="K168" s="14"/>
      <c r="L168" s="14"/>
    </row>
    <row r="169" spans="1:12">
      <c r="A169" s="168" t="s">
        <v>4708</v>
      </c>
      <c r="B169" s="14" t="s">
        <v>7657</v>
      </c>
      <c r="C169" s="14"/>
      <c r="D169" s="16" t="s">
        <v>4709</v>
      </c>
      <c r="E169" s="14"/>
      <c r="F169" s="14"/>
      <c r="H169" s="19" t="s">
        <v>5025</v>
      </c>
      <c r="I169" s="19">
        <v>40900</v>
      </c>
      <c r="J169" s="4" t="s">
        <v>7744</v>
      </c>
      <c r="K169" s="14">
        <v>409</v>
      </c>
      <c r="L169" s="14">
        <v>40900</v>
      </c>
    </row>
    <row r="170" spans="1:12">
      <c r="A170" s="168" t="s">
        <v>4708</v>
      </c>
      <c r="B170" s="32" t="s">
        <v>7659</v>
      </c>
      <c r="C170" s="12"/>
      <c r="D170" s="16" t="s">
        <v>7639</v>
      </c>
      <c r="E170" s="11"/>
      <c r="F170" s="12"/>
      <c r="H170" s="19" t="s">
        <v>5026</v>
      </c>
      <c r="I170" s="19">
        <v>41100</v>
      </c>
      <c r="J170" s="4" t="s">
        <v>4598</v>
      </c>
      <c r="K170" s="14">
        <v>411</v>
      </c>
      <c r="L170" s="14">
        <v>41100</v>
      </c>
    </row>
    <row r="171" spans="1:12">
      <c r="A171" s="168" t="s">
        <v>4708</v>
      </c>
      <c r="B171" s="14" t="s">
        <v>7661</v>
      </c>
      <c r="C171" s="12"/>
      <c r="D171" s="16" t="s">
        <v>5106</v>
      </c>
      <c r="E171" s="14"/>
      <c r="F171" s="14"/>
      <c r="H171" s="19" t="s">
        <v>6545</v>
      </c>
      <c r="I171" s="19">
        <v>41300</v>
      </c>
      <c r="J171" s="4" t="s">
        <v>4599</v>
      </c>
      <c r="K171" s="14">
        <v>413</v>
      </c>
      <c r="L171" s="14">
        <v>41300</v>
      </c>
    </row>
    <row r="172" spans="1:12">
      <c r="A172" s="168" t="s">
        <v>4708</v>
      </c>
      <c r="B172" s="14" t="s">
        <v>7662</v>
      </c>
      <c r="C172" s="12"/>
      <c r="D172" s="16" t="s">
        <v>2687</v>
      </c>
      <c r="E172" s="11"/>
      <c r="F172" s="12"/>
      <c r="H172" s="19" t="s">
        <v>6546</v>
      </c>
      <c r="I172" s="19">
        <v>41700</v>
      </c>
      <c r="J172" s="4" t="s">
        <v>1796</v>
      </c>
      <c r="K172" s="14">
        <v>417</v>
      </c>
      <c r="L172" s="14">
        <v>41700</v>
      </c>
    </row>
    <row r="173" spans="1:12">
      <c r="A173" s="168" t="s">
        <v>4708</v>
      </c>
      <c r="B173" s="40" t="s">
        <v>7663</v>
      </c>
      <c r="C173" s="33"/>
      <c r="D173" s="34" t="s">
        <v>7644</v>
      </c>
      <c r="E173" s="35"/>
      <c r="F173" s="36"/>
      <c r="H173" s="19" t="s">
        <v>5027</v>
      </c>
      <c r="I173" s="19">
        <v>42300</v>
      </c>
      <c r="J173" s="4" t="s">
        <v>2989</v>
      </c>
      <c r="K173" s="14">
        <v>423</v>
      </c>
      <c r="L173" s="14">
        <v>42300</v>
      </c>
    </row>
    <row r="174" spans="1:12">
      <c r="A174" s="168" t="s">
        <v>4708</v>
      </c>
      <c r="B174" s="14" t="s">
        <v>7650</v>
      </c>
      <c r="C174" s="12"/>
      <c r="D174" s="16" t="s">
        <v>7624</v>
      </c>
      <c r="E174" s="11"/>
      <c r="F174" s="12"/>
      <c r="H174" s="19" t="s">
        <v>6547</v>
      </c>
      <c r="I174" s="19">
        <v>42500</v>
      </c>
      <c r="J174" s="4" t="s">
        <v>1797</v>
      </c>
      <c r="K174" s="14">
        <v>425</v>
      </c>
      <c r="L174" s="14">
        <v>42500</v>
      </c>
    </row>
    <row r="175" spans="1:12">
      <c r="A175" s="168" t="s">
        <v>4708</v>
      </c>
      <c r="B175" s="14" t="s">
        <v>7656</v>
      </c>
      <c r="C175" s="12"/>
      <c r="D175" s="16" t="s">
        <v>2688</v>
      </c>
      <c r="E175" s="14"/>
      <c r="F175" s="14"/>
      <c r="H175" s="19" t="s">
        <v>5028</v>
      </c>
      <c r="I175" s="19">
        <v>44000</v>
      </c>
      <c r="J175" s="4" t="s">
        <v>1798</v>
      </c>
      <c r="K175" s="14">
        <v>440</v>
      </c>
      <c r="L175" s="14">
        <v>44000</v>
      </c>
    </row>
    <row r="176" spans="1:12">
      <c r="A176" s="168" t="s">
        <v>4708</v>
      </c>
      <c r="B176" s="40" t="s">
        <v>7640</v>
      </c>
      <c r="C176" s="33"/>
      <c r="D176" s="34" t="s">
        <v>4534</v>
      </c>
      <c r="E176" s="35"/>
      <c r="F176" s="36"/>
      <c r="H176" s="19" t="s">
        <v>5029</v>
      </c>
      <c r="I176" s="19">
        <v>45400</v>
      </c>
      <c r="J176" s="4" t="s">
        <v>3396</v>
      </c>
      <c r="K176" s="14">
        <v>119</v>
      </c>
      <c r="L176" s="14">
        <v>11900</v>
      </c>
    </row>
    <row r="177" spans="1:12">
      <c r="A177" s="168" t="s">
        <v>4708</v>
      </c>
      <c r="B177" s="14" t="s">
        <v>7665</v>
      </c>
      <c r="C177" s="12"/>
      <c r="D177" s="16" t="s">
        <v>6554</v>
      </c>
      <c r="E177" s="11"/>
      <c r="F177" s="12"/>
      <c r="H177" s="19" t="s">
        <v>5030</v>
      </c>
      <c r="I177" s="19">
        <v>50100</v>
      </c>
      <c r="J177" s="4" t="s">
        <v>1799</v>
      </c>
      <c r="K177" s="14">
        <v>501</v>
      </c>
      <c r="L177" s="14">
        <v>50100</v>
      </c>
    </row>
    <row r="178" spans="1:12">
      <c r="A178" s="168" t="s">
        <v>4708</v>
      </c>
      <c r="B178" s="40" t="s">
        <v>4972</v>
      </c>
      <c r="C178" s="33"/>
      <c r="D178" s="34" t="s">
        <v>3397</v>
      </c>
      <c r="E178" s="35"/>
      <c r="F178" s="36"/>
      <c r="H178" s="19" t="s">
        <v>8220</v>
      </c>
      <c r="I178" s="19">
        <v>50300</v>
      </c>
      <c r="J178" s="4" t="s">
        <v>8202</v>
      </c>
      <c r="K178" s="14">
        <v>501</v>
      </c>
      <c r="L178" s="14">
        <v>50100</v>
      </c>
    </row>
    <row r="179" spans="1:12">
      <c r="A179" s="168" t="s">
        <v>4708</v>
      </c>
      <c r="B179" s="40" t="s">
        <v>7647</v>
      </c>
      <c r="C179" s="33"/>
      <c r="D179" s="34" t="s">
        <v>7648</v>
      </c>
      <c r="E179" s="35"/>
      <c r="F179" s="36"/>
      <c r="H179" s="19" t="s">
        <v>5031</v>
      </c>
      <c r="I179" s="19">
        <v>50500</v>
      </c>
      <c r="J179" s="4" t="s">
        <v>4525</v>
      </c>
      <c r="K179" s="14">
        <v>505</v>
      </c>
      <c r="L179" s="14">
        <v>50500</v>
      </c>
    </row>
    <row r="180" spans="1:12">
      <c r="A180" s="168" t="s">
        <v>4708</v>
      </c>
      <c r="B180" s="14" t="s">
        <v>7626</v>
      </c>
      <c r="C180" s="13"/>
      <c r="D180" s="16" t="s">
        <v>7627</v>
      </c>
      <c r="E180" s="11"/>
      <c r="F180" s="12"/>
      <c r="H180" s="19" t="s">
        <v>7589</v>
      </c>
      <c r="I180" s="19">
        <v>50600</v>
      </c>
      <c r="J180" s="4" t="s">
        <v>1800</v>
      </c>
      <c r="K180" s="14">
        <v>154</v>
      </c>
      <c r="L180" s="14">
        <v>15400</v>
      </c>
    </row>
    <row r="181" spans="1:12">
      <c r="A181" s="168" t="s">
        <v>4708</v>
      </c>
      <c r="B181" s="14" t="s">
        <v>7637</v>
      </c>
      <c r="C181" s="12">
        <v>30900</v>
      </c>
      <c r="D181" s="16" t="s">
        <v>6555</v>
      </c>
      <c r="E181" s="11"/>
      <c r="F181" s="12"/>
      <c r="H181" s="14" t="s">
        <v>7641</v>
      </c>
      <c r="I181" s="14">
        <v>52200</v>
      </c>
      <c r="J181" s="16" t="s">
        <v>6556</v>
      </c>
      <c r="K181" s="14"/>
      <c r="L181" s="14"/>
    </row>
    <row r="182" spans="1:12">
      <c r="A182" s="168" t="s">
        <v>4708</v>
      </c>
      <c r="B182" s="40" t="s">
        <v>5022</v>
      </c>
      <c r="C182" s="33">
        <v>31000</v>
      </c>
      <c r="D182" s="34" t="s">
        <v>7636</v>
      </c>
      <c r="E182" s="35"/>
      <c r="F182" s="36"/>
      <c r="H182" s="19" t="s">
        <v>5032</v>
      </c>
      <c r="I182" s="19">
        <v>53000</v>
      </c>
      <c r="J182" s="4" t="s">
        <v>2557</v>
      </c>
      <c r="K182" s="14">
        <v>154</v>
      </c>
      <c r="L182" s="14">
        <v>15400</v>
      </c>
    </row>
    <row r="183" spans="1:12">
      <c r="A183" s="168" t="s">
        <v>4708</v>
      </c>
      <c r="B183" s="40" t="s">
        <v>7664</v>
      </c>
      <c r="C183" s="33">
        <v>32000</v>
      </c>
      <c r="D183" s="34" t="s">
        <v>7645</v>
      </c>
      <c r="E183" s="35"/>
      <c r="F183" s="36"/>
      <c r="H183" s="19" t="s">
        <v>5033</v>
      </c>
      <c r="I183" s="19">
        <v>60100</v>
      </c>
      <c r="J183" s="4" t="s">
        <v>1801</v>
      </c>
      <c r="K183" s="14">
        <v>601</v>
      </c>
      <c r="L183" s="14">
        <v>60100</v>
      </c>
    </row>
    <row r="184" spans="1:12">
      <c r="A184" s="168" t="s">
        <v>4708</v>
      </c>
      <c r="B184" s="14" t="s">
        <v>6553</v>
      </c>
      <c r="C184" s="14">
        <v>40700</v>
      </c>
      <c r="D184" s="16" t="s">
        <v>7642</v>
      </c>
      <c r="E184" s="14"/>
      <c r="F184" s="14"/>
      <c r="H184" s="19" t="s">
        <v>5034</v>
      </c>
      <c r="I184" s="19">
        <v>60200</v>
      </c>
      <c r="J184" s="4" t="s">
        <v>4526</v>
      </c>
      <c r="K184" s="14">
        <v>602</v>
      </c>
      <c r="L184" s="14">
        <v>60200</v>
      </c>
    </row>
    <row r="185" spans="1:12">
      <c r="A185" s="168" t="s">
        <v>4708</v>
      </c>
      <c r="B185" s="14" t="s">
        <v>7641</v>
      </c>
      <c r="C185" s="14">
        <v>52200</v>
      </c>
      <c r="D185" s="16" t="s">
        <v>6556</v>
      </c>
      <c r="E185" s="14"/>
      <c r="F185" s="14"/>
      <c r="H185" s="14" t="s">
        <v>5035</v>
      </c>
      <c r="I185" s="14">
        <v>60600</v>
      </c>
      <c r="J185" s="15" t="s">
        <v>4527</v>
      </c>
      <c r="K185" s="14">
        <v>262</v>
      </c>
      <c r="L185" s="14">
        <v>26200</v>
      </c>
    </row>
    <row r="186" spans="1:12">
      <c r="A186" s="168" t="s">
        <v>4708</v>
      </c>
      <c r="B186" s="14" t="s">
        <v>7654</v>
      </c>
      <c r="C186" s="12">
        <v>85100</v>
      </c>
      <c r="D186" s="16" t="s">
        <v>7632</v>
      </c>
      <c r="E186" s="11"/>
      <c r="F186" s="12"/>
      <c r="H186" s="19" t="s">
        <v>5036</v>
      </c>
      <c r="I186" s="19">
        <v>70100</v>
      </c>
      <c r="J186" s="4" t="s">
        <v>4600</v>
      </c>
      <c r="K186" s="14">
        <v>701</v>
      </c>
      <c r="L186" s="14">
        <v>70100</v>
      </c>
    </row>
    <row r="187" spans="1:12">
      <c r="A187" s="168" t="s">
        <v>4708</v>
      </c>
      <c r="B187" s="40" t="s">
        <v>5045</v>
      </c>
      <c r="C187" s="33">
        <v>85200</v>
      </c>
      <c r="D187" s="34" t="s">
        <v>3228</v>
      </c>
      <c r="E187" s="35"/>
      <c r="F187" s="36"/>
      <c r="H187" s="19" t="s">
        <v>5037</v>
      </c>
      <c r="I187" s="19">
        <v>70200</v>
      </c>
      <c r="J187" s="4" t="s">
        <v>4528</v>
      </c>
      <c r="K187" s="14">
        <v>262</v>
      </c>
      <c r="L187" s="14">
        <v>26200</v>
      </c>
    </row>
    <row r="188" spans="1:12">
      <c r="A188" s="168" t="s">
        <v>4708</v>
      </c>
      <c r="B188" s="14" t="s">
        <v>5051</v>
      </c>
      <c r="C188" s="14">
        <v>99900</v>
      </c>
      <c r="D188" s="16" t="s">
        <v>4611</v>
      </c>
      <c r="E188" s="14"/>
      <c r="F188" s="14"/>
      <c r="H188" s="183" t="s">
        <v>8274</v>
      </c>
      <c r="I188" s="183">
        <v>70300</v>
      </c>
      <c r="J188" s="184" t="s">
        <v>5057</v>
      </c>
      <c r="K188" s="183">
        <v>720</v>
      </c>
      <c r="L188" s="183">
        <v>72000</v>
      </c>
    </row>
    <row r="189" spans="1:12">
      <c r="A189" s="168" t="s">
        <v>4708</v>
      </c>
      <c r="B189" s="40"/>
      <c r="C189" s="33"/>
      <c r="D189" s="34" t="s">
        <v>5107</v>
      </c>
      <c r="E189" s="35"/>
      <c r="F189" s="36"/>
      <c r="H189" s="183" t="s">
        <v>8275</v>
      </c>
      <c r="I189" s="183">
        <v>70400</v>
      </c>
      <c r="J189" s="184" t="s">
        <v>5058</v>
      </c>
      <c r="K189" s="183">
        <v>720</v>
      </c>
      <c r="L189" s="183">
        <v>72000</v>
      </c>
    </row>
    <row r="190" spans="1:12">
      <c r="A190" s="168" t="s">
        <v>4708</v>
      </c>
      <c r="B190" s="40"/>
      <c r="C190" s="33"/>
      <c r="D190" s="34" t="s">
        <v>7622</v>
      </c>
      <c r="E190" s="35"/>
      <c r="F190" s="36"/>
      <c r="H190" s="183" t="s">
        <v>8276</v>
      </c>
      <c r="I190" s="183">
        <v>70500</v>
      </c>
      <c r="J190" s="184" t="s">
        <v>5059</v>
      </c>
      <c r="K190" s="183">
        <v>720</v>
      </c>
      <c r="L190" s="183">
        <v>72000</v>
      </c>
    </row>
    <row r="191" spans="1:12">
      <c r="A191" s="168" t="s">
        <v>4708</v>
      </c>
      <c r="B191" s="14"/>
      <c r="C191" s="12"/>
      <c r="D191" s="16" t="s">
        <v>7628</v>
      </c>
      <c r="E191" s="14"/>
      <c r="F191" s="14"/>
      <c r="H191" s="183" t="s">
        <v>8277</v>
      </c>
      <c r="I191" s="183">
        <v>70600</v>
      </c>
      <c r="J191" s="184" t="s">
        <v>5060</v>
      </c>
      <c r="K191" s="183">
        <v>720</v>
      </c>
      <c r="L191" s="183">
        <v>72000</v>
      </c>
    </row>
    <row r="192" spans="1:12">
      <c r="A192" s="168" t="s">
        <v>4708</v>
      </c>
      <c r="B192" s="14"/>
      <c r="C192" s="12"/>
      <c r="D192" s="16" t="s">
        <v>7633</v>
      </c>
      <c r="E192" s="14"/>
      <c r="F192" s="14"/>
      <c r="H192" s="183" t="s">
        <v>8278</v>
      </c>
      <c r="I192" s="183">
        <v>70700</v>
      </c>
      <c r="J192" s="184" t="s">
        <v>5061</v>
      </c>
      <c r="K192" s="183">
        <v>720</v>
      </c>
      <c r="L192" s="183">
        <v>72000</v>
      </c>
    </row>
    <row r="193" spans="1:12">
      <c r="A193" s="168" t="s">
        <v>4708</v>
      </c>
      <c r="B193" s="14"/>
      <c r="C193" s="14"/>
      <c r="D193" s="16" t="s">
        <v>7646</v>
      </c>
      <c r="E193" s="14"/>
      <c r="F193" s="14"/>
      <c r="H193" s="183" t="s">
        <v>8279</v>
      </c>
      <c r="I193" s="183">
        <v>70800</v>
      </c>
      <c r="J193" s="184" t="s">
        <v>8228</v>
      </c>
      <c r="K193" s="183">
        <v>720</v>
      </c>
      <c r="L193" s="183">
        <v>72000</v>
      </c>
    </row>
    <row r="194" spans="1:12">
      <c r="A194" s="168" t="s">
        <v>4708</v>
      </c>
      <c r="B194" s="14"/>
      <c r="C194" s="12"/>
      <c r="D194" s="16" t="s">
        <v>7635</v>
      </c>
      <c r="E194" s="14"/>
      <c r="F194" s="14"/>
      <c r="H194" s="185" t="s">
        <v>8280</v>
      </c>
      <c r="I194" s="185">
        <v>70900</v>
      </c>
      <c r="J194" s="186" t="s">
        <v>5062</v>
      </c>
      <c r="K194" s="185">
        <v>701</v>
      </c>
      <c r="L194" s="185">
        <v>70100</v>
      </c>
    </row>
    <row r="195" spans="1:12">
      <c r="A195" s="168" t="s">
        <v>4708</v>
      </c>
      <c r="B195" s="14"/>
      <c r="C195" s="14"/>
      <c r="D195" s="16" t="s">
        <v>5109</v>
      </c>
      <c r="E195" s="11"/>
      <c r="F195" s="12"/>
      <c r="H195" s="19" t="s">
        <v>6548</v>
      </c>
      <c r="I195" s="19">
        <v>71100</v>
      </c>
      <c r="J195" s="4" t="s">
        <v>1802</v>
      </c>
      <c r="K195" s="14">
        <v>711</v>
      </c>
      <c r="L195" s="14">
        <v>71100</v>
      </c>
    </row>
    <row r="196" spans="1:12">
      <c r="A196" s="168" t="s">
        <v>4708</v>
      </c>
      <c r="B196" s="14"/>
      <c r="C196" s="12"/>
      <c r="D196" s="16" t="s">
        <v>5108</v>
      </c>
      <c r="E196" s="14"/>
      <c r="F196" s="14"/>
      <c r="H196" s="185" t="s">
        <v>8281</v>
      </c>
      <c r="I196" s="185">
        <v>71600</v>
      </c>
      <c r="J196" s="186" t="s">
        <v>5063</v>
      </c>
      <c r="K196" s="185">
        <v>701</v>
      </c>
      <c r="L196" s="185">
        <v>70100</v>
      </c>
    </row>
    <row r="197" spans="1:12">
      <c r="A197" s="168" t="s">
        <v>4708</v>
      </c>
      <c r="B197" s="14"/>
      <c r="C197" s="12"/>
      <c r="D197" s="16" t="s">
        <v>7643</v>
      </c>
      <c r="E197" s="11"/>
      <c r="F197" s="12"/>
      <c r="H197" s="185" t="s">
        <v>8282</v>
      </c>
      <c r="I197" s="185">
        <v>71800</v>
      </c>
      <c r="J197" s="186" t="s">
        <v>5064</v>
      </c>
      <c r="K197" s="185">
        <v>701</v>
      </c>
      <c r="L197" s="185">
        <v>70100</v>
      </c>
    </row>
    <row r="198" spans="1:12">
      <c r="A198" s="169" t="s">
        <v>7620</v>
      </c>
      <c r="B198" s="14" t="s">
        <v>4997</v>
      </c>
      <c r="C198" s="14">
        <v>20400</v>
      </c>
      <c r="D198" s="16" t="s">
        <v>4515</v>
      </c>
      <c r="E198" s="14">
        <v>204</v>
      </c>
      <c r="F198" s="14">
        <v>20400</v>
      </c>
      <c r="H198" s="185" t="s">
        <v>8283</v>
      </c>
      <c r="I198" s="185">
        <v>71900</v>
      </c>
      <c r="J198" s="186" t="s">
        <v>5065</v>
      </c>
      <c r="K198" s="185">
        <v>701</v>
      </c>
      <c r="L198" s="185">
        <v>70100</v>
      </c>
    </row>
    <row r="199" spans="1:12">
      <c r="A199" s="169" t="s">
        <v>7620</v>
      </c>
      <c r="B199" s="14" t="s">
        <v>4998</v>
      </c>
      <c r="C199" s="14">
        <v>20700</v>
      </c>
      <c r="D199" s="16" t="s">
        <v>4516</v>
      </c>
      <c r="E199" s="14">
        <v>207</v>
      </c>
      <c r="F199" s="14">
        <v>20700</v>
      </c>
      <c r="H199" s="19" t="s">
        <v>5038</v>
      </c>
      <c r="I199" s="20">
        <v>72000</v>
      </c>
      <c r="J199" s="4" t="s">
        <v>8203</v>
      </c>
      <c r="K199" s="14">
        <v>720</v>
      </c>
      <c r="L199" s="14">
        <v>72000</v>
      </c>
    </row>
    <row r="200" spans="1:12">
      <c r="A200" s="169" t="s">
        <v>7620</v>
      </c>
      <c r="B200" s="14" t="s">
        <v>4999</v>
      </c>
      <c r="C200" s="14">
        <v>20800</v>
      </c>
      <c r="D200" s="16" t="s">
        <v>8210</v>
      </c>
      <c r="E200" s="14">
        <v>208</v>
      </c>
      <c r="F200" s="14">
        <v>20800</v>
      </c>
      <c r="H200" s="185" t="s">
        <v>8284</v>
      </c>
      <c r="I200" s="185">
        <v>72100</v>
      </c>
      <c r="J200" s="186" t="s">
        <v>5066</v>
      </c>
      <c r="K200" s="185">
        <v>701</v>
      </c>
      <c r="L200" s="185">
        <v>70100</v>
      </c>
    </row>
    <row r="201" spans="1:12">
      <c r="A201" s="169" t="s">
        <v>7620</v>
      </c>
      <c r="B201" s="14" t="s">
        <v>7613</v>
      </c>
      <c r="C201" s="14">
        <v>20900</v>
      </c>
      <c r="D201" s="16" t="s">
        <v>877</v>
      </c>
      <c r="E201" s="14">
        <v>207</v>
      </c>
      <c r="F201" s="14">
        <v>20700</v>
      </c>
      <c r="H201" s="183" t="s">
        <v>8285</v>
      </c>
      <c r="I201" s="183">
        <v>72300</v>
      </c>
      <c r="J201" s="184" t="s">
        <v>5067</v>
      </c>
      <c r="K201" s="183">
        <v>720</v>
      </c>
      <c r="L201" s="183">
        <v>72000</v>
      </c>
    </row>
    <row r="202" spans="1:12">
      <c r="A202" s="169" t="s">
        <v>7620</v>
      </c>
      <c r="B202" s="14" t="s">
        <v>5000</v>
      </c>
      <c r="C202" s="14">
        <v>21100</v>
      </c>
      <c r="D202" s="16" t="s">
        <v>878</v>
      </c>
      <c r="E202" s="14">
        <v>211</v>
      </c>
      <c r="F202" s="14">
        <v>21100</v>
      </c>
      <c r="H202" s="183" t="s">
        <v>8286</v>
      </c>
      <c r="I202" s="183">
        <v>72400</v>
      </c>
      <c r="J202" s="184" t="s">
        <v>5068</v>
      </c>
      <c r="K202" s="183">
        <v>720</v>
      </c>
      <c r="L202" s="183">
        <v>72000</v>
      </c>
    </row>
    <row r="203" spans="1:12">
      <c r="A203" s="169" t="s">
        <v>7620</v>
      </c>
      <c r="B203" s="14" t="s">
        <v>5001</v>
      </c>
      <c r="C203" s="14">
        <v>21200</v>
      </c>
      <c r="D203" s="16" t="s">
        <v>879</v>
      </c>
      <c r="E203" s="14">
        <v>212</v>
      </c>
      <c r="F203" s="14">
        <v>21200</v>
      </c>
      <c r="H203" s="183" t="s">
        <v>8287</v>
      </c>
      <c r="I203" s="183">
        <v>72800</v>
      </c>
      <c r="J203" s="184" t="s">
        <v>5069</v>
      </c>
      <c r="K203" s="183">
        <v>720</v>
      </c>
      <c r="L203" s="183">
        <v>72000</v>
      </c>
    </row>
    <row r="204" spans="1:12">
      <c r="A204" s="169" t="s">
        <v>7620</v>
      </c>
      <c r="B204" s="14" t="s">
        <v>5002</v>
      </c>
      <c r="C204" s="14">
        <v>21300</v>
      </c>
      <c r="D204" s="16" t="s">
        <v>880</v>
      </c>
      <c r="E204" s="14">
        <v>213</v>
      </c>
      <c r="F204" s="14">
        <v>21300</v>
      </c>
      <c r="H204" s="183" t="s">
        <v>8288</v>
      </c>
      <c r="I204" s="183">
        <v>72900</v>
      </c>
      <c r="J204" s="184" t="s">
        <v>5070</v>
      </c>
      <c r="K204" s="183">
        <v>720</v>
      </c>
      <c r="L204" s="183">
        <v>72000</v>
      </c>
    </row>
    <row r="205" spans="1:12">
      <c r="A205" s="169" t="s">
        <v>7620</v>
      </c>
      <c r="B205" s="14" t="s">
        <v>5003</v>
      </c>
      <c r="C205" s="14">
        <v>21400</v>
      </c>
      <c r="D205" s="16" t="s">
        <v>881</v>
      </c>
      <c r="E205" s="14">
        <v>214</v>
      </c>
      <c r="F205" s="14">
        <v>21400</v>
      </c>
      <c r="H205" s="185" t="s">
        <v>8289</v>
      </c>
      <c r="I205" s="185">
        <v>73000</v>
      </c>
      <c r="J205" s="186" t="s">
        <v>5071</v>
      </c>
      <c r="K205" s="185">
        <v>701</v>
      </c>
      <c r="L205" s="185">
        <v>70100</v>
      </c>
    </row>
    <row r="206" spans="1:12">
      <c r="A206" s="169" t="s">
        <v>7620</v>
      </c>
      <c r="B206" s="14" t="s">
        <v>5004</v>
      </c>
      <c r="C206" s="14">
        <v>21500</v>
      </c>
      <c r="D206" s="16" t="s">
        <v>596</v>
      </c>
      <c r="E206" s="14">
        <v>215</v>
      </c>
      <c r="F206" s="14">
        <v>21500</v>
      </c>
      <c r="H206" s="185" t="s">
        <v>8290</v>
      </c>
      <c r="I206" s="185">
        <v>73300</v>
      </c>
      <c r="J206" s="186" t="s">
        <v>8221</v>
      </c>
      <c r="K206" s="185">
        <v>701</v>
      </c>
      <c r="L206" s="185">
        <v>70100</v>
      </c>
    </row>
    <row r="207" spans="1:12">
      <c r="A207" s="169" t="s">
        <v>7620</v>
      </c>
      <c r="B207" s="14" t="s">
        <v>5005</v>
      </c>
      <c r="C207" s="14">
        <v>21600</v>
      </c>
      <c r="D207" s="16" t="s">
        <v>597</v>
      </c>
      <c r="E207" s="14">
        <v>216</v>
      </c>
      <c r="F207" s="14">
        <v>21600</v>
      </c>
      <c r="H207" s="185" t="s">
        <v>8291</v>
      </c>
      <c r="I207" s="185">
        <v>73400</v>
      </c>
      <c r="J207" s="186" t="s">
        <v>8222</v>
      </c>
      <c r="K207" s="185">
        <v>701</v>
      </c>
      <c r="L207" s="185">
        <v>70100</v>
      </c>
    </row>
    <row r="208" spans="1:12">
      <c r="A208" s="169" t="s">
        <v>7620</v>
      </c>
      <c r="B208" s="14" t="s">
        <v>5006</v>
      </c>
      <c r="C208" s="14">
        <v>21700</v>
      </c>
      <c r="D208" s="16" t="s">
        <v>598</v>
      </c>
      <c r="E208" s="14">
        <v>217</v>
      </c>
      <c r="F208" s="14">
        <v>21700</v>
      </c>
      <c r="H208" s="185" t="s">
        <v>8292</v>
      </c>
      <c r="I208" s="185">
        <v>73500</v>
      </c>
      <c r="J208" s="186" t="s">
        <v>5072</v>
      </c>
      <c r="K208" s="185">
        <v>701</v>
      </c>
      <c r="L208" s="185">
        <v>70100</v>
      </c>
    </row>
    <row r="209" spans="1:12">
      <c r="A209" s="169" t="s">
        <v>7620</v>
      </c>
      <c r="B209" s="14" t="s">
        <v>5008</v>
      </c>
      <c r="C209" s="14">
        <v>22100</v>
      </c>
      <c r="D209" s="16" t="s">
        <v>599</v>
      </c>
      <c r="E209" s="14">
        <v>221</v>
      </c>
      <c r="F209" s="14">
        <v>22100</v>
      </c>
      <c r="H209" s="185" t="s">
        <v>8293</v>
      </c>
      <c r="I209" s="185">
        <v>73700</v>
      </c>
      <c r="J209" s="186" t="s">
        <v>5073</v>
      </c>
      <c r="K209" s="185">
        <v>701</v>
      </c>
      <c r="L209" s="185">
        <v>70100</v>
      </c>
    </row>
    <row r="210" spans="1:12">
      <c r="A210" s="169" t="s">
        <v>7620</v>
      </c>
      <c r="B210" s="14" t="s">
        <v>7616</v>
      </c>
      <c r="C210" s="14">
        <v>22900</v>
      </c>
      <c r="D210" s="16" t="s">
        <v>4608</v>
      </c>
      <c r="E210" s="14">
        <v>229</v>
      </c>
      <c r="F210" s="14">
        <v>22900</v>
      </c>
      <c r="H210" s="183" t="s">
        <v>8294</v>
      </c>
      <c r="I210" s="183">
        <v>73900</v>
      </c>
      <c r="J210" s="184" t="s">
        <v>5074</v>
      </c>
      <c r="K210" s="183">
        <v>720</v>
      </c>
      <c r="L210" s="183">
        <v>72000</v>
      </c>
    </row>
    <row r="211" spans="1:12">
      <c r="A211" s="169" t="s">
        <v>7620</v>
      </c>
      <c r="B211" s="14" t="s">
        <v>6550</v>
      </c>
      <c r="C211" s="14">
        <v>23400</v>
      </c>
      <c r="D211" s="16" t="s">
        <v>8211</v>
      </c>
      <c r="E211" s="14">
        <v>234</v>
      </c>
      <c r="F211" s="14">
        <v>23400</v>
      </c>
      <c r="H211" s="185" t="s">
        <v>8295</v>
      </c>
      <c r="I211" s="185">
        <v>74100</v>
      </c>
      <c r="J211" s="186" t="s">
        <v>5075</v>
      </c>
      <c r="K211" s="185">
        <v>701</v>
      </c>
      <c r="L211" s="185">
        <v>70100</v>
      </c>
    </row>
    <row r="212" spans="1:12">
      <c r="A212" s="169" t="s">
        <v>7620</v>
      </c>
      <c r="B212" s="14" t="s">
        <v>5011</v>
      </c>
      <c r="C212" s="14">
        <v>23600</v>
      </c>
      <c r="D212" s="16" t="s">
        <v>8212</v>
      </c>
      <c r="E212" s="14">
        <v>236</v>
      </c>
      <c r="F212" s="14">
        <v>23600</v>
      </c>
      <c r="H212" s="185" t="s">
        <v>8296</v>
      </c>
      <c r="I212" s="185">
        <v>74200</v>
      </c>
      <c r="J212" s="186" t="s">
        <v>5076</v>
      </c>
      <c r="K212" s="185">
        <v>701</v>
      </c>
      <c r="L212" s="185">
        <v>70100</v>
      </c>
    </row>
    <row r="213" spans="1:12">
      <c r="A213" s="169" t="s">
        <v>7620</v>
      </c>
      <c r="B213" s="14" t="s">
        <v>5013</v>
      </c>
      <c r="C213" s="14">
        <v>24100</v>
      </c>
      <c r="D213" s="16" t="s">
        <v>2133</v>
      </c>
      <c r="E213" s="14">
        <v>241</v>
      </c>
      <c r="F213" s="14">
        <v>24100</v>
      </c>
      <c r="H213" s="185" t="s">
        <v>8297</v>
      </c>
      <c r="I213" s="185">
        <v>74300</v>
      </c>
      <c r="J213" s="186" t="s">
        <v>5077</v>
      </c>
      <c r="K213" s="185">
        <v>701</v>
      </c>
      <c r="L213" s="185">
        <v>70100</v>
      </c>
    </row>
    <row r="214" spans="1:12">
      <c r="A214" s="169" t="s">
        <v>7620</v>
      </c>
      <c r="B214" s="14" t="s">
        <v>5014</v>
      </c>
      <c r="C214" s="14">
        <v>24200</v>
      </c>
      <c r="D214" s="16" t="s">
        <v>2134</v>
      </c>
      <c r="E214" s="14">
        <v>242</v>
      </c>
      <c r="F214" s="14">
        <v>24200</v>
      </c>
      <c r="H214" s="185" t="s">
        <v>8298</v>
      </c>
      <c r="I214" s="185">
        <v>74500</v>
      </c>
      <c r="J214" s="186" t="s">
        <v>5078</v>
      </c>
      <c r="K214" s="185">
        <v>701</v>
      </c>
      <c r="L214" s="185">
        <v>70100</v>
      </c>
    </row>
    <row r="215" spans="1:12">
      <c r="A215" s="169" t="s">
        <v>7620</v>
      </c>
      <c r="B215" s="14" t="s">
        <v>7614</v>
      </c>
      <c r="C215" s="14">
        <v>24600</v>
      </c>
      <c r="D215" s="16" t="s">
        <v>2135</v>
      </c>
      <c r="E215" s="14">
        <v>207</v>
      </c>
      <c r="F215" s="14">
        <v>20700</v>
      </c>
      <c r="H215" s="185" t="s">
        <v>8299</v>
      </c>
      <c r="I215" s="185">
        <v>74700</v>
      </c>
      <c r="J215" s="186" t="s">
        <v>8223</v>
      </c>
      <c r="K215" s="185">
        <v>701</v>
      </c>
      <c r="L215" s="185">
        <v>70100</v>
      </c>
    </row>
    <row r="216" spans="1:12">
      <c r="A216" s="169" t="s">
        <v>7620</v>
      </c>
      <c r="B216" s="14" t="s">
        <v>5016</v>
      </c>
      <c r="C216" s="14">
        <v>24700</v>
      </c>
      <c r="D216" s="16" t="s">
        <v>2136</v>
      </c>
      <c r="E216" s="14">
        <v>247</v>
      </c>
      <c r="F216" s="14">
        <v>24700</v>
      </c>
      <c r="H216" s="183" t="s">
        <v>8300</v>
      </c>
      <c r="I216" s="187">
        <v>74800</v>
      </c>
      <c r="J216" s="184" t="s">
        <v>5079</v>
      </c>
      <c r="K216" s="183">
        <v>720</v>
      </c>
      <c r="L216" s="183">
        <v>72000</v>
      </c>
    </row>
    <row r="217" spans="1:12">
      <c r="A217" s="169" t="s">
        <v>7620</v>
      </c>
      <c r="B217" s="14" t="s">
        <v>5017</v>
      </c>
      <c r="C217" s="14">
        <v>26100</v>
      </c>
      <c r="D217" s="16" t="s">
        <v>5103</v>
      </c>
      <c r="E217" s="14">
        <v>260</v>
      </c>
      <c r="F217" s="14">
        <v>26000</v>
      </c>
      <c r="H217" s="185" t="s">
        <v>8301</v>
      </c>
      <c r="I217" s="185">
        <v>74900</v>
      </c>
      <c r="J217" s="186" t="s">
        <v>5080</v>
      </c>
      <c r="K217" s="185">
        <v>701</v>
      </c>
      <c r="L217" s="185">
        <v>70100</v>
      </c>
    </row>
    <row r="218" spans="1:12">
      <c r="A218" s="169" t="s">
        <v>7620</v>
      </c>
      <c r="B218" s="14" t="s">
        <v>5020</v>
      </c>
      <c r="C218" s="14">
        <v>26800</v>
      </c>
      <c r="D218" s="16" t="s">
        <v>8209</v>
      </c>
      <c r="E218" s="14">
        <v>204</v>
      </c>
      <c r="F218" s="14">
        <v>20400</v>
      </c>
      <c r="H218" s="19" t="s">
        <v>5039</v>
      </c>
      <c r="I218" s="19">
        <v>75100</v>
      </c>
      <c r="J218" s="4" t="s">
        <v>4529</v>
      </c>
      <c r="K218" s="14">
        <v>262</v>
      </c>
      <c r="L218" s="14">
        <v>26200</v>
      </c>
    </row>
    <row r="219" spans="1:12">
      <c r="A219" s="169" t="s">
        <v>7620</v>
      </c>
      <c r="B219" s="14" t="s">
        <v>7618</v>
      </c>
      <c r="C219" s="14">
        <v>88500</v>
      </c>
      <c r="D219" s="16" t="s">
        <v>8219</v>
      </c>
      <c r="E219" s="14">
        <v>151</v>
      </c>
      <c r="F219" s="14">
        <v>15100</v>
      </c>
      <c r="H219" s="185" t="s">
        <v>8302</v>
      </c>
      <c r="I219" s="185">
        <v>75200</v>
      </c>
      <c r="J219" s="186" t="s">
        <v>5081</v>
      </c>
      <c r="K219" s="185">
        <v>701</v>
      </c>
      <c r="L219" s="185">
        <v>70100</v>
      </c>
    </row>
    <row r="220" spans="1:12">
      <c r="A220" s="169" t="s">
        <v>7620</v>
      </c>
      <c r="B220" s="14" t="s">
        <v>7617</v>
      </c>
      <c r="C220" s="32">
        <v>93500</v>
      </c>
      <c r="D220" s="16" t="s">
        <v>2859</v>
      </c>
      <c r="E220" s="14">
        <v>151</v>
      </c>
      <c r="F220" s="14">
        <v>15100</v>
      </c>
      <c r="H220" s="185" t="s">
        <v>8303</v>
      </c>
      <c r="I220" s="185">
        <v>75300</v>
      </c>
      <c r="J220" s="186" t="s">
        <v>5082</v>
      </c>
      <c r="K220" s="185">
        <v>701</v>
      </c>
      <c r="L220" s="185">
        <v>70100</v>
      </c>
    </row>
    <row r="221" spans="1:12">
      <c r="A221" s="169" t="s">
        <v>7620</v>
      </c>
      <c r="B221" s="14" t="s">
        <v>5048</v>
      </c>
      <c r="C221" s="14">
        <v>93700</v>
      </c>
      <c r="D221" s="16" t="s">
        <v>2186</v>
      </c>
      <c r="E221" s="14">
        <v>937</v>
      </c>
      <c r="F221" s="14">
        <v>93700</v>
      </c>
      <c r="H221" s="185" t="s">
        <v>8304</v>
      </c>
      <c r="I221" s="185">
        <v>75400</v>
      </c>
      <c r="J221" s="186" t="s">
        <v>5083</v>
      </c>
      <c r="K221" s="185">
        <v>701</v>
      </c>
      <c r="L221" s="185">
        <v>70100</v>
      </c>
    </row>
    <row r="222" spans="1:12">
      <c r="A222" s="169" t="s">
        <v>7620</v>
      </c>
      <c r="B222" s="14" t="s">
        <v>6552</v>
      </c>
      <c r="C222" s="14">
        <v>93800</v>
      </c>
      <c r="D222" s="16" t="s">
        <v>2187</v>
      </c>
      <c r="E222" s="14">
        <v>938</v>
      </c>
      <c r="F222" s="14">
        <v>93800</v>
      </c>
      <c r="H222" s="185" t="s">
        <v>8305</v>
      </c>
      <c r="I222" s="188">
        <v>75600</v>
      </c>
      <c r="J222" s="186" t="s">
        <v>8224</v>
      </c>
      <c r="K222" s="185">
        <v>701</v>
      </c>
      <c r="L222" s="185">
        <v>70100</v>
      </c>
    </row>
    <row r="223" spans="1:12">
      <c r="A223" s="169" t="s">
        <v>7620</v>
      </c>
      <c r="B223" s="14" t="s">
        <v>7619</v>
      </c>
      <c r="C223" s="14">
        <v>94100</v>
      </c>
      <c r="D223" s="16" t="s">
        <v>4610</v>
      </c>
      <c r="E223" s="14">
        <v>152</v>
      </c>
      <c r="F223" s="14">
        <v>15200</v>
      </c>
      <c r="H223" s="185" t="s">
        <v>8306</v>
      </c>
      <c r="I223" s="185">
        <v>75700</v>
      </c>
      <c r="J223" s="186" t="s">
        <v>8225</v>
      </c>
      <c r="K223" s="185">
        <v>701</v>
      </c>
      <c r="L223" s="185">
        <v>70100</v>
      </c>
    </row>
    <row r="224" spans="1:12">
      <c r="A224" s="169" t="s">
        <v>7620</v>
      </c>
      <c r="B224" s="14" t="s">
        <v>7615</v>
      </c>
      <c r="C224" s="14">
        <v>94800</v>
      </c>
      <c r="D224" s="16" t="s">
        <v>4607</v>
      </c>
      <c r="E224" s="14">
        <v>207</v>
      </c>
      <c r="F224" s="14">
        <v>20700</v>
      </c>
      <c r="H224" s="185" t="s">
        <v>8307</v>
      </c>
      <c r="I224" s="185">
        <v>76000</v>
      </c>
      <c r="J224" s="186" t="s">
        <v>5084</v>
      </c>
      <c r="K224" s="185">
        <v>701</v>
      </c>
      <c r="L224" s="185">
        <v>70100</v>
      </c>
    </row>
    <row r="225" spans="1:12">
      <c r="A225" s="169" t="s">
        <v>7620</v>
      </c>
      <c r="B225" s="14"/>
      <c r="C225" s="14"/>
      <c r="D225" s="16" t="s">
        <v>5102</v>
      </c>
      <c r="E225" s="14">
        <v>236</v>
      </c>
      <c r="F225" s="14">
        <v>23600</v>
      </c>
      <c r="H225" s="185" t="s">
        <v>8308</v>
      </c>
      <c r="I225" s="185">
        <v>76100</v>
      </c>
      <c r="J225" s="186" t="s">
        <v>5085</v>
      </c>
      <c r="K225" s="185">
        <v>701</v>
      </c>
      <c r="L225" s="185">
        <v>70100</v>
      </c>
    </row>
    <row r="226" spans="1:12">
      <c r="H226" s="19" t="s">
        <v>5040</v>
      </c>
      <c r="I226" s="19">
        <v>76500</v>
      </c>
      <c r="J226" s="4" t="s">
        <v>376</v>
      </c>
      <c r="K226" s="14">
        <v>765</v>
      </c>
      <c r="L226" s="14">
        <v>76500</v>
      </c>
    </row>
    <row r="227" spans="1:12">
      <c r="H227" s="185" t="s">
        <v>8309</v>
      </c>
      <c r="I227" s="185">
        <v>76600</v>
      </c>
      <c r="J227" s="186" t="s">
        <v>5086</v>
      </c>
      <c r="K227" s="185">
        <v>701</v>
      </c>
      <c r="L227" s="185">
        <v>70100</v>
      </c>
    </row>
    <row r="228" spans="1:12">
      <c r="H228" s="185" t="s">
        <v>8310</v>
      </c>
      <c r="I228" s="185">
        <v>76700</v>
      </c>
      <c r="J228" s="186" t="s">
        <v>5087</v>
      </c>
      <c r="K228" s="185">
        <v>701</v>
      </c>
      <c r="L228" s="185">
        <v>70100</v>
      </c>
    </row>
    <row r="229" spans="1:12">
      <c r="H229" s="185" t="s">
        <v>8311</v>
      </c>
      <c r="I229" s="185">
        <v>76800</v>
      </c>
      <c r="J229" s="186" t="s">
        <v>5088</v>
      </c>
      <c r="K229" s="185">
        <v>701</v>
      </c>
      <c r="L229" s="185">
        <v>70100</v>
      </c>
    </row>
    <row r="230" spans="1:12">
      <c r="H230" s="185" t="s">
        <v>8312</v>
      </c>
      <c r="I230" s="185">
        <v>76900</v>
      </c>
      <c r="J230" s="186" t="s">
        <v>5089</v>
      </c>
      <c r="K230" s="185">
        <v>701</v>
      </c>
      <c r="L230" s="185">
        <v>70100</v>
      </c>
    </row>
    <row r="231" spans="1:12">
      <c r="H231" s="185" t="s">
        <v>8313</v>
      </c>
      <c r="I231" s="185">
        <v>77000</v>
      </c>
      <c r="J231" s="186" t="s">
        <v>5090</v>
      </c>
      <c r="K231" s="185">
        <v>701</v>
      </c>
      <c r="L231" s="185">
        <v>70100</v>
      </c>
    </row>
    <row r="232" spans="1:12">
      <c r="H232" s="185" t="s">
        <v>8314</v>
      </c>
      <c r="I232" s="185">
        <v>77100</v>
      </c>
      <c r="J232" s="186" t="s">
        <v>5091</v>
      </c>
      <c r="K232" s="185">
        <v>701</v>
      </c>
      <c r="L232" s="185">
        <v>70100</v>
      </c>
    </row>
    <row r="233" spans="1:12">
      <c r="H233" s="185" t="s">
        <v>8315</v>
      </c>
      <c r="I233" s="185">
        <v>77200</v>
      </c>
      <c r="J233" s="186" t="s">
        <v>5092</v>
      </c>
      <c r="K233" s="185">
        <v>701</v>
      </c>
      <c r="L233" s="185">
        <v>70100</v>
      </c>
    </row>
    <row r="234" spans="1:12">
      <c r="E234" s="170"/>
      <c r="H234" s="185" t="s">
        <v>8316</v>
      </c>
      <c r="I234" s="185">
        <v>77300</v>
      </c>
      <c r="J234" s="186" t="s">
        <v>5093</v>
      </c>
      <c r="K234" s="185">
        <v>701</v>
      </c>
      <c r="L234" s="185">
        <v>70100</v>
      </c>
    </row>
    <row r="235" spans="1:12">
      <c r="E235" s="71"/>
      <c r="H235" s="185" t="s">
        <v>8317</v>
      </c>
      <c r="I235" s="185">
        <v>77400</v>
      </c>
      <c r="J235" s="186" t="s">
        <v>5094</v>
      </c>
      <c r="K235" s="185">
        <v>701</v>
      </c>
      <c r="L235" s="185">
        <v>70100</v>
      </c>
    </row>
    <row r="236" spans="1:12">
      <c r="E236" s="71"/>
      <c r="H236" s="185" t="s">
        <v>8318</v>
      </c>
      <c r="I236" s="185">
        <v>77500</v>
      </c>
      <c r="J236" s="186" t="s">
        <v>5095</v>
      </c>
      <c r="K236" s="185">
        <v>701</v>
      </c>
      <c r="L236" s="185">
        <v>70100</v>
      </c>
    </row>
    <row r="237" spans="1:12">
      <c r="H237" s="185" t="s">
        <v>8319</v>
      </c>
      <c r="I237" s="185">
        <v>77600</v>
      </c>
      <c r="J237" s="186" t="s">
        <v>5096</v>
      </c>
      <c r="K237" s="185">
        <v>701</v>
      </c>
      <c r="L237" s="185">
        <v>70100</v>
      </c>
    </row>
    <row r="238" spans="1:12">
      <c r="E238" s="39"/>
      <c r="H238" s="14" t="s">
        <v>5041</v>
      </c>
      <c r="I238" s="14">
        <v>77700</v>
      </c>
      <c r="J238" s="15" t="s">
        <v>377</v>
      </c>
      <c r="K238" s="14">
        <v>777</v>
      </c>
      <c r="L238" s="14">
        <v>77700</v>
      </c>
    </row>
    <row r="239" spans="1:12">
      <c r="E239" s="71"/>
      <c r="H239" s="19" t="s">
        <v>5042</v>
      </c>
      <c r="I239" s="19">
        <v>77800</v>
      </c>
      <c r="J239" s="4" t="s">
        <v>378</v>
      </c>
      <c r="K239" s="14">
        <v>778</v>
      </c>
      <c r="L239" s="14">
        <v>77800</v>
      </c>
    </row>
    <row r="240" spans="1:12">
      <c r="E240" s="71"/>
      <c r="H240" s="185" t="s">
        <v>8320</v>
      </c>
      <c r="I240" s="185">
        <v>77900</v>
      </c>
      <c r="J240" s="186" t="s">
        <v>7751</v>
      </c>
      <c r="K240" s="185">
        <v>701</v>
      </c>
      <c r="L240" s="185">
        <v>70100</v>
      </c>
    </row>
    <row r="241" spans="5:12">
      <c r="E241" s="71"/>
      <c r="H241" s="185" t="s">
        <v>8756</v>
      </c>
      <c r="I241" s="189">
        <v>78400</v>
      </c>
      <c r="J241" s="186" t="s">
        <v>8757</v>
      </c>
      <c r="K241" s="189">
        <v>701</v>
      </c>
      <c r="L241" s="189">
        <v>70100</v>
      </c>
    </row>
    <row r="242" spans="5:12">
      <c r="E242" s="71"/>
      <c r="H242" s="185" t="s">
        <v>8321</v>
      </c>
      <c r="I242" s="185">
        <v>78500</v>
      </c>
      <c r="J242" s="186" t="s">
        <v>8226</v>
      </c>
      <c r="K242" s="185">
        <v>701</v>
      </c>
      <c r="L242" s="185">
        <v>70100</v>
      </c>
    </row>
    <row r="243" spans="5:12">
      <c r="E243" s="71"/>
      <c r="H243" s="185" t="s">
        <v>8322</v>
      </c>
      <c r="I243" s="185">
        <v>78600</v>
      </c>
      <c r="J243" s="186" t="s">
        <v>8227</v>
      </c>
      <c r="K243" s="185">
        <v>701</v>
      </c>
      <c r="L243" s="185">
        <v>70100</v>
      </c>
    </row>
    <row r="244" spans="5:12">
      <c r="E244" s="71"/>
      <c r="H244" s="190" t="s">
        <v>8323</v>
      </c>
      <c r="I244" s="191">
        <v>79000</v>
      </c>
      <c r="J244" s="192" t="s">
        <v>5097</v>
      </c>
      <c r="K244" s="193">
        <v>720</v>
      </c>
      <c r="L244" s="194">
        <v>72000</v>
      </c>
    </row>
    <row r="245" spans="5:12">
      <c r="E245" s="71"/>
      <c r="H245" s="190" t="s">
        <v>8324</v>
      </c>
      <c r="I245" s="191">
        <v>79200</v>
      </c>
      <c r="J245" s="192" t="s">
        <v>5098</v>
      </c>
      <c r="K245" s="193">
        <v>720</v>
      </c>
      <c r="L245" s="194">
        <v>72000</v>
      </c>
    </row>
    <row r="246" spans="5:12">
      <c r="H246" s="183" t="s">
        <v>8325</v>
      </c>
      <c r="I246" s="187">
        <v>79300</v>
      </c>
      <c r="J246" s="184" t="s">
        <v>5099</v>
      </c>
      <c r="K246" s="195">
        <v>720</v>
      </c>
      <c r="L246" s="187">
        <v>72000</v>
      </c>
    </row>
    <row r="247" spans="5:12">
      <c r="H247" s="183" t="s">
        <v>8326</v>
      </c>
      <c r="I247" s="187">
        <v>79400</v>
      </c>
      <c r="J247" s="184" t="s">
        <v>5100</v>
      </c>
      <c r="K247" s="195">
        <v>720</v>
      </c>
      <c r="L247" s="187">
        <v>72000</v>
      </c>
    </row>
    <row r="248" spans="5:12">
      <c r="H248" s="185" t="s">
        <v>8327</v>
      </c>
      <c r="I248" s="185">
        <v>79500</v>
      </c>
      <c r="J248" s="186" t="s">
        <v>5101</v>
      </c>
      <c r="K248" s="185">
        <v>701</v>
      </c>
      <c r="L248" s="185">
        <v>70100</v>
      </c>
    </row>
    <row r="249" spans="5:12">
      <c r="H249" s="185" t="s">
        <v>8328</v>
      </c>
      <c r="I249" s="185">
        <v>79900</v>
      </c>
      <c r="J249" s="186" t="s">
        <v>7612</v>
      </c>
      <c r="K249" s="185">
        <v>701</v>
      </c>
      <c r="L249" s="185">
        <v>70100</v>
      </c>
    </row>
    <row r="250" spans="5:12">
      <c r="H250" s="14" t="s">
        <v>7590</v>
      </c>
      <c r="I250" s="14">
        <v>82000</v>
      </c>
      <c r="J250" s="15" t="s">
        <v>379</v>
      </c>
      <c r="K250" s="14">
        <v>107</v>
      </c>
      <c r="L250" s="14">
        <v>10700</v>
      </c>
    </row>
    <row r="251" spans="5:12">
      <c r="H251" s="14" t="s">
        <v>7591</v>
      </c>
      <c r="I251" s="14">
        <v>83400</v>
      </c>
      <c r="J251" s="15" t="s">
        <v>4530</v>
      </c>
      <c r="K251" s="14">
        <v>107</v>
      </c>
      <c r="L251" s="14">
        <v>10700</v>
      </c>
    </row>
    <row r="252" spans="5:12">
      <c r="H252" s="14" t="s">
        <v>7592</v>
      </c>
      <c r="I252" s="14">
        <v>83600</v>
      </c>
      <c r="J252" s="15" t="s">
        <v>4601</v>
      </c>
      <c r="K252" s="14">
        <v>119</v>
      </c>
      <c r="L252" s="14">
        <v>11900</v>
      </c>
    </row>
    <row r="253" spans="5:12">
      <c r="H253" s="14" t="s">
        <v>7593</v>
      </c>
      <c r="I253" s="14">
        <v>83900</v>
      </c>
      <c r="J253" s="16" t="s">
        <v>380</v>
      </c>
      <c r="K253" s="14">
        <v>107</v>
      </c>
      <c r="L253" s="14">
        <v>10700</v>
      </c>
    </row>
    <row r="254" spans="5:12">
      <c r="H254" s="14" t="s">
        <v>7594</v>
      </c>
      <c r="I254" s="14">
        <v>84000</v>
      </c>
      <c r="J254" s="15" t="s">
        <v>2497</v>
      </c>
      <c r="K254" s="14">
        <v>107</v>
      </c>
      <c r="L254" s="14">
        <v>10700</v>
      </c>
    </row>
    <row r="255" spans="5:12">
      <c r="H255" s="19" t="s">
        <v>5043</v>
      </c>
      <c r="I255" s="19">
        <v>84100</v>
      </c>
      <c r="J255" s="4" t="s">
        <v>381</v>
      </c>
      <c r="K255" s="14">
        <v>841</v>
      </c>
      <c r="L255" s="14">
        <v>84100</v>
      </c>
    </row>
    <row r="256" spans="5:12">
      <c r="H256" s="19" t="s">
        <v>7595</v>
      </c>
      <c r="I256" s="19">
        <v>84200</v>
      </c>
      <c r="J256" s="4" t="s">
        <v>382</v>
      </c>
      <c r="K256" s="14">
        <v>107</v>
      </c>
      <c r="L256" s="14">
        <v>10700</v>
      </c>
    </row>
    <row r="257" spans="8:12">
      <c r="H257" s="19" t="s">
        <v>7596</v>
      </c>
      <c r="I257" s="19">
        <v>84400</v>
      </c>
      <c r="J257" s="4" t="s">
        <v>383</v>
      </c>
      <c r="K257" s="14">
        <v>107</v>
      </c>
      <c r="L257" s="14">
        <v>10700</v>
      </c>
    </row>
    <row r="258" spans="8:12">
      <c r="H258" s="19" t="s">
        <v>7597</v>
      </c>
      <c r="I258" s="19">
        <v>84500</v>
      </c>
      <c r="J258" s="4" t="s">
        <v>4705</v>
      </c>
      <c r="K258" s="14">
        <v>107</v>
      </c>
      <c r="L258" s="14">
        <v>10700</v>
      </c>
    </row>
    <row r="259" spans="8:12">
      <c r="H259" s="14" t="s">
        <v>7598</v>
      </c>
      <c r="I259" s="14">
        <v>84700</v>
      </c>
      <c r="J259" s="15" t="s">
        <v>4531</v>
      </c>
      <c r="K259" s="14">
        <v>107</v>
      </c>
      <c r="L259" s="14">
        <v>10700</v>
      </c>
    </row>
    <row r="260" spans="8:12">
      <c r="H260" s="14" t="s">
        <v>5044</v>
      </c>
      <c r="I260" s="32">
        <v>84800</v>
      </c>
      <c r="J260" s="15" t="s">
        <v>2158</v>
      </c>
      <c r="K260" s="14">
        <v>848</v>
      </c>
      <c r="L260" s="14">
        <v>84800</v>
      </c>
    </row>
    <row r="261" spans="8:12">
      <c r="H261" s="14" t="s">
        <v>7654</v>
      </c>
      <c r="I261" s="14">
        <v>85100</v>
      </c>
      <c r="J261" s="15" t="s">
        <v>7632</v>
      </c>
      <c r="K261" s="14"/>
      <c r="L261" s="14"/>
    </row>
    <row r="262" spans="8:12">
      <c r="H262" s="14" t="s">
        <v>5045</v>
      </c>
      <c r="I262" s="14">
        <v>85200</v>
      </c>
      <c r="J262" s="15" t="s">
        <v>3228</v>
      </c>
      <c r="K262" s="14"/>
      <c r="L262" s="14"/>
    </row>
    <row r="263" spans="8:12">
      <c r="H263" s="183" t="s">
        <v>7695</v>
      </c>
      <c r="I263" s="183">
        <v>85600</v>
      </c>
      <c r="J263" s="196" t="s">
        <v>8204</v>
      </c>
      <c r="K263" s="197">
        <v>720</v>
      </c>
      <c r="L263" s="197">
        <v>72000</v>
      </c>
    </row>
    <row r="264" spans="8:12">
      <c r="H264" s="19" t="s">
        <v>7599</v>
      </c>
      <c r="I264" s="19">
        <v>85800</v>
      </c>
      <c r="J264" s="4" t="s">
        <v>8205</v>
      </c>
      <c r="K264" s="14">
        <v>107</v>
      </c>
      <c r="L264" s="14">
        <v>10700</v>
      </c>
    </row>
    <row r="265" spans="8:12">
      <c r="H265" s="14" t="s">
        <v>8746</v>
      </c>
      <c r="I265" s="19" t="s">
        <v>8747</v>
      </c>
      <c r="J265" s="4" t="s">
        <v>8748</v>
      </c>
      <c r="K265" s="14" t="s">
        <v>8746</v>
      </c>
      <c r="L265" s="14">
        <v>10700</v>
      </c>
    </row>
    <row r="266" spans="8:12">
      <c r="H266" s="14" t="s">
        <v>7600</v>
      </c>
      <c r="I266" s="14">
        <v>87200</v>
      </c>
      <c r="J266" s="15" t="s">
        <v>4602</v>
      </c>
      <c r="K266" s="14">
        <v>107</v>
      </c>
      <c r="L266" s="14">
        <v>10700</v>
      </c>
    </row>
    <row r="267" spans="8:12">
      <c r="H267" s="19" t="s">
        <v>7601</v>
      </c>
      <c r="I267" s="19">
        <v>87600</v>
      </c>
      <c r="J267" s="4" t="s">
        <v>4532</v>
      </c>
      <c r="K267" s="14">
        <v>107</v>
      </c>
      <c r="L267" s="14">
        <v>10700</v>
      </c>
    </row>
    <row r="268" spans="8:12">
      <c r="H268" s="19" t="s">
        <v>7602</v>
      </c>
      <c r="I268" s="19">
        <v>87900</v>
      </c>
      <c r="J268" s="4" t="s">
        <v>6521</v>
      </c>
      <c r="K268" s="14">
        <v>107</v>
      </c>
      <c r="L268" s="14">
        <v>10700</v>
      </c>
    </row>
    <row r="269" spans="8:12">
      <c r="H269" s="14" t="s">
        <v>7603</v>
      </c>
      <c r="I269" s="14">
        <v>88000</v>
      </c>
      <c r="J269" s="16" t="s">
        <v>6522</v>
      </c>
      <c r="K269" s="14">
        <v>107</v>
      </c>
      <c r="L269" s="14">
        <v>10700</v>
      </c>
    </row>
    <row r="270" spans="8:12">
      <c r="H270" s="14" t="s">
        <v>7745</v>
      </c>
      <c r="I270" s="14">
        <v>88200</v>
      </c>
      <c r="J270" s="16" t="s">
        <v>7746</v>
      </c>
      <c r="K270" s="14">
        <v>107</v>
      </c>
      <c r="L270" s="14">
        <v>10700</v>
      </c>
    </row>
    <row r="271" spans="8:12">
      <c r="H271" s="14" t="s">
        <v>8753</v>
      </c>
      <c r="I271" s="14">
        <v>88300</v>
      </c>
      <c r="J271" s="16" t="s">
        <v>8754</v>
      </c>
      <c r="K271" s="14">
        <v>107</v>
      </c>
      <c r="L271" s="14">
        <v>10700</v>
      </c>
    </row>
    <row r="272" spans="8:12">
      <c r="H272" s="14" t="s">
        <v>7618</v>
      </c>
      <c r="I272" s="14">
        <v>88500</v>
      </c>
      <c r="J272" s="16" t="s">
        <v>8219</v>
      </c>
      <c r="K272" s="14">
        <v>151</v>
      </c>
      <c r="L272" s="14">
        <v>15100</v>
      </c>
    </row>
    <row r="273" spans="7:12">
      <c r="H273" s="14" t="s">
        <v>7747</v>
      </c>
      <c r="I273" s="14">
        <v>90200</v>
      </c>
      <c r="J273" s="16" t="s">
        <v>7748</v>
      </c>
      <c r="K273" s="14">
        <v>912</v>
      </c>
      <c r="L273" s="14">
        <v>91200</v>
      </c>
    </row>
    <row r="274" spans="7:12">
      <c r="H274" s="14" t="s">
        <v>7749</v>
      </c>
      <c r="I274" s="14">
        <v>90300</v>
      </c>
      <c r="J274" s="16" t="s">
        <v>7750</v>
      </c>
      <c r="K274" s="14">
        <v>912</v>
      </c>
      <c r="L274" s="14">
        <v>91200</v>
      </c>
    </row>
    <row r="275" spans="7:12">
      <c r="H275" s="14" t="s">
        <v>5046</v>
      </c>
      <c r="I275" s="14">
        <v>91200</v>
      </c>
      <c r="J275" s="15" t="s">
        <v>2159</v>
      </c>
      <c r="K275" s="14">
        <v>912</v>
      </c>
      <c r="L275" s="14">
        <v>91200</v>
      </c>
    </row>
    <row r="276" spans="7:12">
      <c r="H276" s="19" t="s">
        <v>7604</v>
      </c>
      <c r="I276" s="19">
        <v>91300</v>
      </c>
      <c r="J276" s="4" t="s">
        <v>4603</v>
      </c>
      <c r="K276" s="14">
        <v>912</v>
      </c>
      <c r="L276" s="14">
        <v>91200</v>
      </c>
    </row>
    <row r="277" spans="7:12">
      <c r="G277" s="46"/>
      <c r="H277" s="14" t="s">
        <v>7605</v>
      </c>
      <c r="I277" s="14">
        <v>92100</v>
      </c>
      <c r="J277" s="15" t="s">
        <v>2599</v>
      </c>
      <c r="K277" s="14">
        <v>119</v>
      </c>
      <c r="L277" s="14">
        <v>11900</v>
      </c>
    </row>
    <row r="278" spans="7:12">
      <c r="G278" s="46"/>
      <c r="H278" s="14" t="s">
        <v>5047</v>
      </c>
      <c r="I278" s="14">
        <v>92200</v>
      </c>
      <c r="J278" s="16" t="s">
        <v>4706</v>
      </c>
      <c r="K278" s="14">
        <v>912</v>
      </c>
      <c r="L278" s="14">
        <v>91200</v>
      </c>
    </row>
    <row r="279" spans="7:12">
      <c r="G279" s="46"/>
      <c r="H279" s="14" t="s">
        <v>7617</v>
      </c>
      <c r="I279" s="14">
        <v>93500</v>
      </c>
      <c r="J279" s="16" t="s">
        <v>2859</v>
      </c>
      <c r="K279" s="14">
        <v>151</v>
      </c>
      <c r="L279" s="14">
        <v>15100</v>
      </c>
    </row>
    <row r="280" spans="7:12">
      <c r="G280" s="46"/>
      <c r="H280" s="14" t="s">
        <v>5048</v>
      </c>
      <c r="I280" s="14">
        <v>93700</v>
      </c>
      <c r="J280" s="15" t="s">
        <v>2186</v>
      </c>
      <c r="K280" s="14">
        <v>937</v>
      </c>
      <c r="L280" s="14">
        <v>93700</v>
      </c>
    </row>
    <row r="281" spans="7:12">
      <c r="G281" s="46"/>
      <c r="H281" s="14" t="s">
        <v>6552</v>
      </c>
      <c r="I281" s="14">
        <v>93800</v>
      </c>
      <c r="J281" s="15" t="s">
        <v>2187</v>
      </c>
      <c r="K281" s="14">
        <v>938</v>
      </c>
      <c r="L281" s="14">
        <v>93800</v>
      </c>
    </row>
    <row r="282" spans="7:12">
      <c r="G282" s="46"/>
      <c r="H282" s="14" t="s">
        <v>7619</v>
      </c>
      <c r="I282" s="14">
        <v>94100</v>
      </c>
      <c r="J282" s="16" t="s">
        <v>4610</v>
      </c>
      <c r="K282" s="14">
        <v>152</v>
      </c>
      <c r="L282" s="14">
        <v>15200</v>
      </c>
    </row>
    <row r="283" spans="7:12">
      <c r="G283" s="46"/>
      <c r="H283" s="19" t="s">
        <v>6549</v>
      </c>
      <c r="I283" s="19">
        <v>94200</v>
      </c>
      <c r="J283" s="4" t="s">
        <v>2600</v>
      </c>
      <c r="K283" s="14">
        <v>942</v>
      </c>
      <c r="L283" s="14">
        <v>94200</v>
      </c>
    </row>
    <row r="284" spans="7:12">
      <c r="G284" s="46"/>
      <c r="H284" s="19" t="s">
        <v>7615</v>
      </c>
      <c r="I284" s="19">
        <v>94800</v>
      </c>
      <c r="J284" s="4" t="s">
        <v>4607</v>
      </c>
      <c r="K284" s="14">
        <v>207</v>
      </c>
      <c r="L284" s="14">
        <v>20700</v>
      </c>
    </row>
    <row r="285" spans="7:12">
      <c r="G285" s="46"/>
      <c r="H285" s="19" t="s">
        <v>7606</v>
      </c>
      <c r="I285" s="19">
        <v>94900</v>
      </c>
      <c r="J285" s="4" t="s">
        <v>4604</v>
      </c>
      <c r="K285" s="14">
        <v>122</v>
      </c>
      <c r="L285" s="14">
        <v>12200</v>
      </c>
    </row>
    <row r="286" spans="7:12">
      <c r="G286" s="46"/>
      <c r="H286" s="19" t="s">
        <v>7607</v>
      </c>
      <c r="I286" s="19">
        <v>95000</v>
      </c>
      <c r="J286" s="4" t="s">
        <v>4605</v>
      </c>
      <c r="K286" s="14">
        <v>122</v>
      </c>
      <c r="L286" s="14">
        <v>12200</v>
      </c>
    </row>
    <row r="287" spans="7:12">
      <c r="G287" s="46"/>
      <c r="H287" s="19" t="s">
        <v>7608</v>
      </c>
      <c r="I287" s="19">
        <v>95100</v>
      </c>
      <c r="J287" s="4" t="s">
        <v>4606</v>
      </c>
      <c r="K287" s="14">
        <v>122</v>
      </c>
      <c r="L287" s="14">
        <v>12200</v>
      </c>
    </row>
    <row r="288" spans="7:12">
      <c r="G288" s="46"/>
      <c r="H288" s="19" t="s">
        <v>5049</v>
      </c>
      <c r="I288" s="19">
        <v>95700</v>
      </c>
      <c r="J288" s="4" t="s">
        <v>4707</v>
      </c>
      <c r="K288" s="14">
        <v>957</v>
      </c>
      <c r="L288" s="14">
        <v>95700</v>
      </c>
    </row>
    <row r="289" spans="7:12">
      <c r="G289" s="46"/>
      <c r="H289" s="19" t="s">
        <v>5050</v>
      </c>
      <c r="I289" s="19">
        <v>96000</v>
      </c>
      <c r="J289" s="4" t="s">
        <v>2115</v>
      </c>
      <c r="K289" s="14">
        <v>960</v>
      </c>
      <c r="L289" s="14">
        <v>96000</v>
      </c>
    </row>
    <row r="290" spans="7:12">
      <c r="G290" s="46"/>
      <c r="H290" s="19" t="s">
        <v>7609</v>
      </c>
      <c r="I290" s="19">
        <v>96100</v>
      </c>
      <c r="J290" s="4" t="s">
        <v>2116</v>
      </c>
      <c r="K290" s="14">
        <v>961</v>
      </c>
      <c r="L290" s="14">
        <v>96100</v>
      </c>
    </row>
    <row r="291" spans="7:12">
      <c r="G291" s="46"/>
      <c r="H291" s="171" t="s">
        <v>7752</v>
      </c>
      <c r="I291" s="33" t="s">
        <v>8755</v>
      </c>
      <c r="J291" s="34" t="s">
        <v>7753</v>
      </c>
      <c r="K291" s="35">
        <v>977</v>
      </c>
      <c r="L291" s="36">
        <v>97700</v>
      </c>
    </row>
    <row r="292" spans="7:12">
      <c r="G292" s="46"/>
      <c r="H292" s="19" t="s">
        <v>6524</v>
      </c>
      <c r="I292" s="19">
        <v>98400</v>
      </c>
      <c r="J292" s="4" t="s">
        <v>6525</v>
      </c>
      <c r="K292" s="14">
        <v>122</v>
      </c>
      <c r="L292" s="14">
        <v>12200</v>
      </c>
    </row>
    <row r="293" spans="7:12">
      <c r="G293" s="46"/>
      <c r="H293" s="19" t="s">
        <v>7610</v>
      </c>
      <c r="I293" s="19">
        <v>99400</v>
      </c>
      <c r="J293" s="4" t="s">
        <v>8206</v>
      </c>
      <c r="K293" s="14">
        <v>152</v>
      </c>
      <c r="L293" s="14">
        <v>15200</v>
      </c>
    </row>
    <row r="294" spans="7:12">
      <c r="G294" s="46"/>
      <c r="H294" s="19" t="s">
        <v>7611</v>
      </c>
      <c r="I294" s="19">
        <v>99600</v>
      </c>
      <c r="J294" s="4" t="s">
        <v>8207</v>
      </c>
      <c r="K294" s="14">
        <v>152</v>
      </c>
      <c r="L294" s="14">
        <v>15200</v>
      </c>
    </row>
    <row r="295" spans="7:12">
      <c r="G295" s="46"/>
      <c r="H295" s="14" t="s">
        <v>5051</v>
      </c>
      <c r="I295" s="14">
        <v>99900</v>
      </c>
      <c r="J295" s="15" t="s">
        <v>4611</v>
      </c>
      <c r="K295" s="14"/>
      <c r="L295" s="14"/>
    </row>
    <row r="296" spans="7:12">
      <c r="G296" s="46"/>
      <c r="H296" s="19"/>
      <c r="I296" s="19"/>
      <c r="J296" s="4" t="s">
        <v>5102</v>
      </c>
      <c r="K296" s="14">
        <v>236</v>
      </c>
      <c r="L296" s="14">
        <v>23600</v>
      </c>
    </row>
    <row r="297" spans="7:12">
      <c r="G297" s="46"/>
      <c r="H297" s="14"/>
      <c r="I297" s="14"/>
      <c r="J297" s="15" t="s">
        <v>5107</v>
      </c>
      <c r="K297" s="14"/>
      <c r="L297" s="14"/>
    </row>
    <row r="298" spans="7:12">
      <c r="G298" s="46"/>
      <c r="H298" s="14"/>
      <c r="I298" s="14"/>
      <c r="J298" s="15" t="s">
        <v>7622</v>
      </c>
      <c r="K298" s="14"/>
      <c r="L298" s="14"/>
    </row>
    <row r="299" spans="7:12">
      <c r="G299" s="46"/>
      <c r="H299" s="14"/>
      <c r="I299" s="32"/>
      <c r="J299" s="16" t="s">
        <v>7628</v>
      </c>
      <c r="K299" s="14"/>
      <c r="L299" s="14"/>
    </row>
    <row r="300" spans="7:12">
      <c r="G300" s="46"/>
      <c r="H300" s="14"/>
      <c r="I300" s="32"/>
      <c r="J300" s="16" t="s">
        <v>7633</v>
      </c>
      <c r="K300" s="14"/>
      <c r="L300" s="14"/>
    </row>
    <row r="301" spans="7:12">
      <c r="G301" s="46"/>
      <c r="H301" s="14"/>
      <c r="I301" s="32"/>
      <c r="J301" s="16" t="s">
        <v>7646</v>
      </c>
      <c r="K301" s="14"/>
      <c r="L301" s="14"/>
    </row>
    <row r="302" spans="7:12">
      <c r="G302" s="46"/>
      <c r="H302" s="14"/>
      <c r="I302" s="14"/>
      <c r="J302" s="16" t="s">
        <v>7635</v>
      </c>
      <c r="K302" s="14"/>
      <c r="L302" s="14"/>
    </row>
    <row r="303" spans="7:12">
      <c r="G303" s="46"/>
      <c r="H303" s="14"/>
      <c r="I303" s="14"/>
      <c r="J303" s="16" t="s">
        <v>5109</v>
      </c>
      <c r="K303" s="14"/>
      <c r="L303" s="14"/>
    </row>
    <row r="304" spans="7:12">
      <c r="G304" s="46"/>
      <c r="H304" s="14"/>
      <c r="I304" s="14"/>
      <c r="J304" s="16" t="s">
        <v>5108</v>
      </c>
      <c r="K304" s="14"/>
      <c r="L304" s="14"/>
    </row>
    <row r="305" spans="7:12">
      <c r="G305" s="46"/>
      <c r="H305" s="14"/>
      <c r="I305" s="14"/>
      <c r="J305" s="16" t="s">
        <v>7643</v>
      </c>
      <c r="K305" s="14"/>
      <c r="L305" s="14"/>
    </row>
    <row r="306" spans="7:12">
      <c r="G306" s="46"/>
    </row>
    <row r="307" spans="7:12">
      <c r="G307" s="46"/>
    </row>
    <row r="308" spans="7:12">
      <c r="G308" s="46"/>
    </row>
    <row r="309" spans="7:12">
      <c r="G309" s="46"/>
    </row>
    <row r="315" spans="7:12">
      <c r="K315" s="170"/>
    </row>
    <row r="316" spans="7:12">
      <c r="K316" s="71"/>
    </row>
    <row r="317" spans="7:12">
      <c r="K317" s="71"/>
    </row>
    <row r="318" spans="7:12">
      <c r="K318" s="71"/>
    </row>
    <row r="319" spans="7:12">
      <c r="K319" s="71"/>
    </row>
    <row r="320" spans="7:12">
      <c r="K320" s="71"/>
    </row>
    <row r="321" spans="11:11">
      <c r="K321" s="71"/>
    </row>
    <row r="322" spans="11:11">
      <c r="K322" s="71"/>
    </row>
    <row r="323" spans="11:11">
      <c r="K323" s="71"/>
    </row>
    <row r="324" spans="11:11">
      <c r="K324" s="71"/>
    </row>
    <row r="325" spans="11:11">
      <c r="K325" s="71"/>
    </row>
    <row r="326" spans="11:11">
      <c r="K326" s="71"/>
    </row>
  </sheetData>
  <sheetProtection algorithmName="SHA-512" hashValue="aIhQK//dq+UBoEhKCATjXtglaPxrKdovDBFGbD349rmCkKlAlyfR/P2UiJt/0t0V/ljRWPiE/HJhkyV2m98c3A==" saltValue="kvICZmxpEVtJ9VNDb9wTvA==" spinCount="100000" sheet="1" objects="1" scenarios="1"/>
  <autoFilter ref="B2:F245" xr:uid="{00000000-0009-0000-0000-000007000000}"/>
  <sortState xmlns:xlrd2="http://schemas.microsoft.com/office/spreadsheetml/2017/richdata2" ref="H3:L307">
    <sortCondition ref="H3:H307"/>
  </sortState>
  <mergeCells count="1">
    <mergeCell ref="A1:F1"/>
  </mergeCells>
  <conditionalFormatting sqref="B2:B236">
    <cfRule type="duplicateValues" dxfId="23" priority="8"/>
    <cfRule type="duplicateValues" dxfId="22" priority="11"/>
    <cfRule type="duplicateValues" dxfId="21" priority="12"/>
  </conditionalFormatting>
  <conditionalFormatting sqref="B237:B1048576">
    <cfRule type="duplicateValues" dxfId="20" priority="18"/>
    <cfRule type="duplicateValues" dxfId="19" priority="21"/>
    <cfRule type="duplicateValues" dxfId="18" priority="22"/>
  </conditionalFormatting>
  <conditionalFormatting sqref="C2:C236">
    <cfRule type="duplicateValues" dxfId="17" priority="10"/>
  </conditionalFormatting>
  <conditionalFormatting sqref="C237:C1048576">
    <cfRule type="duplicateValues" dxfId="16" priority="20"/>
  </conditionalFormatting>
  <conditionalFormatting sqref="D2:D236">
    <cfRule type="duplicateValues" dxfId="15" priority="9"/>
  </conditionalFormatting>
  <conditionalFormatting sqref="D237:D1048576">
    <cfRule type="duplicateValues" dxfId="14" priority="19"/>
  </conditionalFormatting>
  <conditionalFormatting sqref="H1 H320:H1048576">
    <cfRule type="duplicateValues" dxfId="13" priority="13"/>
    <cfRule type="duplicateValues" dxfId="12" priority="16"/>
    <cfRule type="duplicateValues" dxfId="11" priority="17"/>
  </conditionalFormatting>
  <conditionalFormatting sqref="H2:H319">
    <cfRule type="duplicateValues" dxfId="10" priority="3"/>
    <cfRule type="duplicateValues" dxfId="9" priority="6"/>
    <cfRule type="duplicateValues" dxfId="8" priority="7"/>
  </conditionalFormatting>
  <conditionalFormatting sqref="I2:I264 I266:I319">
    <cfRule type="duplicateValues" dxfId="7" priority="5"/>
  </conditionalFormatting>
  <conditionalFormatting sqref="I265">
    <cfRule type="duplicateValues" dxfId="6" priority="2"/>
  </conditionalFormatting>
  <conditionalFormatting sqref="I320:I1048576">
    <cfRule type="duplicateValues" dxfId="5" priority="15"/>
  </conditionalFormatting>
  <conditionalFormatting sqref="J2:J264 J266:J319">
    <cfRule type="duplicateValues" dxfId="4" priority="4"/>
  </conditionalFormatting>
  <conditionalFormatting sqref="J265">
    <cfRule type="duplicateValues" dxfId="3" priority="1"/>
  </conditionalFormatting>
  <conditionalFormatting sqref="J320:J1048576">
    <cfRule type="duplicateValues" dxfId="2" priority="14"/>
  </conditionalFormatting>
  <pageMargins left="0.75" right="0.75" top="1" bottom="1" header="0.5" footer="0.5"/>
  <pageSetup scale="90" fitToHeight="5"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D3746"/>
  <sheetViews>
    <sheetView zoomScaleNormal="100" workbookViewId="0">
      <pane xSplit="1" ySplit="5" topLeftCell="B6" activePane="bottomRight" state="frozen"/>
      <selection activeCell="C3" sqref="C3:F3"/>
      <selection pane="topRight" activeCell="C3" sqref="C3:F3"/>
      <selection pane="bottomLeft" activeCell="C3" sqref="C3:F3"/>
      <selection pane="bottomRight" activeCell="E1" sqref="E1:F1048576"/>
    </sheetView>
  </sheetViews>
  <sheetFormatPr defaultColWidth="10" defaultRowHeight="12.75"/>
  <cols>
    <col min="1" max="1" width="8.5703125" style="199" bestFit="1" customWidth="1"/>
    <col min="2" max="2" width="93.5703125" style="49" customWidth="1"/>
    <col min="3" max="3" width="59.85546875" style="49" customWidth="1"/>
    <col min="4" max="4" width="17.28515625" style="50" bestFit="1" customWidth="1"/>
    <col min="5" max="16384" width="10" style="49"/>
  </cols>
  <sheetData>
    <row r="1" spans="1:4" ht="15">
      <c r="A1" s="48" t="s">
        <v>8758</v>
      </c>
      <c r="C1" s="198"/>
    </row>
    <row r="2" spans="1:4" ht="15">
      <c r="A2" s="48"/>
      <c r="C2" s="51" t="s">
        <v>8759</v>
      </c>
    </row>
    <row r="3" spans="1:4">
      <c r="C3" s="41" t="s">
        <v>7696</v>
      </c>
    </row>
    <row r="4" spans="1:4">
      <c r="C4" s="200" t="s">
        <v>8760</v>
      </c>
    </row>
    <row r="5" spans="1:4" s="60" customFormat="1">
      <c r="A5" s="201" t="s">
        <v>6303</v>
      </c>
      <c r="B5" s="202" t="s">
        <v>2192</v>
      </c>
      <c r="C5" s="203" t="s">
        <v>3546</v>
      </c>
      <c r="D5" s="204" t="s">
        <v>5110</v>
      </c>
    </row>
    <row r="6" spans="1:4">
      <c r="A6" s="205" t="s">
        <v>1197</v>
      </c>
      <c r="B6" s="52" t="s">
        <v>2072</v>
      </c>
      <c r="C6" s="53" t="s">
        <v>2219</v>
      </c>
      <c r="D6" s="156"/>
    </row>
    <row r="7" spans="1:4">
      <c r="A7" s="206" t="s">
        <v>2865</v>
      </c>
      <c r="B7" s="55" t="s">
        <v>5111</v>
      </c>
      <c r="C7" s="55" t="s">
        <v>2219</v>
      </c>
      <c r="D7" s="56">
        <v>23743</v>
      </c>
    </row>
    <row r="8" spans="1:4">
      <c r="A8" s="206" t="s">
        <v>2866</v>
      </c>
      <c r="B8" s="55" t="s">
        <v>2220</v>
      </c>
      <c r="C8" s="55" t="s">
        <v>2219</v>
      </c>
      <c r="D8" s="56">
        <v>26299</v>
      </c>
    </row>
    <row r="9" spans="1:4">
      <c r="A9" s="206" t="s">
        <v>2867</v>
      </c>
      <c r="B9" s="55" t="s">
        <v>2221</v>
      </c>
      <c r="C9" s="55" t="s">
        <v>2219</v>
      </c>
      <c r="D9" s="56">
        <v>31413</v>
      </c>
    </row>
    <row r="10" spans="1:4">
      <c r="A10" s="207" t="s">
        <v>3888</v>
      </c>
      <c r="B10" s="52" t="s">
        <v>6557</v>
      </c>
      <c r="C10" s="53" t="s">
        <v>2219</v>
      </c>
      <c r="D10" s="156" t="s">
        <v>7755</v>
      </c>
    </row>
    <row r="11" spans="1:4">
      <c r="A11" s="206" t="s">
        <v>3146</v>
      </c>
      <c r="B11" s="55" t="s">
        <v>3147</v>
      </c>
      <c r="C11" s="55" t="s">
        <v>2219</v>
      </c>
      <c r="D11" s="56">
        <v>40984</v>
      </c>
    </row>
    <row r="12" spans="1:4">
      <c r="A12" s="208" t="s">
        <v>8761</v>
      </c>
      <c r="B12" s="209" t="s">
        <v>8762</v>
      </c>
      <c r="C12" s="58" t="s">
        <v>2219</v>
      </c>
      <c r="D12" s="209" t="s">
        <v>8763</v>
      </c>
    </row>
    <row r="13" spans="1:4">
      <c r="A13" s="208" t="s">
        <v>8764</v>
      </c>
      <c r="B13" s="209" t="s">
        <v>8765</v>
      </c>
      <c r="C13" s="58" t="s">
        <v>2219</v>
      </c>
      <c r="D13" s="209" t="s">
        <v>8766</v>
      </c>
    </row>
    <row r="14" spans="1:4">
      <c r="A14" s="208" t="s">
        <v>8767</v>
      </c>
      <c r="B14" s="209" t="s">
        <v>8768</v>
      </c>
      <c r="C14" s="58" t="s">
        <v>2219</v>
      </c>
      <c r="D14" s="209" t="s">
        <v>8769</v>
      </c>
    </row>
    <row r="15" spans="1:4">
      <c r="A15" s="206" t="s">
        <v>2868</v>
      </c>
      <c r="B15" s="55" t="s">
        <v>2084</v>
      </c>
      <c r="C15" s="55" t="s">
        <v>2219</v>
      </c>
      <c r="D15" s="56">
        <v>23743</v>
      </c>
    </row>
    <row r="16" spans="1:4">
      <c r="A16" s="206" t="s">
        <v>2869</v>
      </c>
      <c r="B16" s="55" t="s">
        <v>7756</v>
      </c>
      <c r="C16" s="55" t="s">
        <v>2219</v>
      </c>
      <c r="D16" s="56">
        <v>25204</v>
      </c>
    </row>
    <row r="17" spans="1:4">
      <c r="A17" s="206" t="s">
        <v>2870</v>
      </c>
      <c r="B17" s="55" t="s">
        <v>2085</v>
      </c>
      <c r="C17" s="55" t="s">
        <v>2219</v>
      </c>
      <c r="D17" s="56">
        <v>25569</v>
      </c>
    </row>
    <row r="18" spans="1:4">
      <c r="A18" s="210" t="s">
        <v>2871</v>
      </c>
      <c r="B18" s="57" t="s">
        <v>3547</v>
      </c>
      <c r="C18" s="57" t="s">
        <v>2219</v>
      </c>
      <c r="D18" s="157">
        <v>25569</v>
      </c>
    </row>
    <row r="19" spans="1:4">
      <c r="A19" s="206" t="s">
        <v>2872</v>
      </c>
      <c r="B19" s="55" t="s">
        <v>2086</v>
      </c>
      <c r="C19" s="55" t="s">
        <v>2219</v>
      </c>
      <c r="D19" s="56">
        <v>25569</v>
      </c>
    </row>
    <row r="20" spans="1:4">
      <c r="A20" s="207" t="s">
        <v>3889</v>
      </c>
      <c r="B20" s="52" t="s">
        <v>2193</v>
      </c>
      <c r="C20" s="53" t="s">
        <v>2219</v>
      </c>
      <c r="D20" s="156" t="s">
        <v>7757</v>
      </c>
    </row>
    <row r="21" spans="1:4">
      <c r="A21" s="207" t="s">
        <v>3890</v>
      </c>
      <c r="B21" s="52" t="s">
        <v>6558</v>
      </c>
      <c r="C21" s="53" t="s">
        <v>2219</v>
      </c>
      <c r="D21" s="156" t="s">
        <v>7758</v>
      </c>
    </row>
    <row r="22" spans="1:4">
      <c r="A22" s="207" t="s">
        <v>3891</v>
      </c>
      <c r="B22" s="52" t="s">
        <v>6559</v>
      </c>
      <c r="C22" s="53" t="s">
        <v>2219</v>
      </c>
      <c r="D22" s="156"/>
    </row>
    <row r="23" spans="1:4">
      <c r="A23" s="206" t="s">
        <v>2873</v>
      </c>
      <c r="B23" s="55" t="s">
        <v>2087</v>
      </c>
      <c r="C23" s="55" t="s">
        <v>2219</v>
      </c>
      <c r="D23" s="56" t="s">
        <v>7759</v>
      </c>
    </row>
    <row r="24" spans="1:4">
      <c r="A24" s="207" t="s">
        <v>3892</v>
      </c>
      <c r="B24" s="52" t="s">
        <v>6560</v>
      </c>
      <c r="C24" s="53" t="s">
        <v>2219</v>
      </c>
      <c r="D24" s="156"/>
    </row>
    <row r="25" spans="1:4">
      <c r="A25" s="206" t="s">
        <v>2874</v>
      </c>
      <c r="B25" s="55" t="s">
        <v>2157</v>
      </c>
      <c r="C25" s="55" t="s">
        <v>2219</v>
      </c>
      <c r="D25" s="56" t="s">
        <v>7760</v>
      </c>
    </row>
    <row r="26" spans="1:4">
      <c r="A26" s="207" t="s">
        <v>3893</v>
      </c>
      <c r="B26" s="52" t="s">
        <v>6561</v>
      </c>
      <c r="C26" s="53" t="s">
        <v>2219</v>
      </c>
      <c r="D26" s="156"/>
    </row>
    <row r="27" spans="1:4">
      <c r="A27" s="211" t="s">
        <v>4710</v>
      </c>
      <c r="B27" s="52" t="s">
        <v>6562</v>
      </c>
      <c r="C27" s="53" t="s">
        <v>2219</v>
      </c>
      <c r="D27" s="156"/>
    </row>
    <row r="28" spans="1:4">
      <c r="A28" s="207" t="s">
        <v>3894</v>
      </c>
      <c r="B28" s="52" t="s">
        <v>6563</v>
      </c>
      <c r="C28" s="53" t="s">
        <v>2219</v>
      </c>
      <c r="D28" s="156"/>
    </row>
    <row r="29" spans="1:4">
      <c r="A29" s="207" t="s">
        <v>3895</v>
      </c>
      <c r="B29" s="52" t="s">
        <v>6564</v>
      </c>
      <c r="C29" s="53" t="s">
        <v>2219</v>
      </c>
      <c r="D29" s="156"/>
    </row>
    <row r="30" spans="1:4">
      <c r="A30" s="207" t="s">
        <v>3896</v>
      </c>
      <c r="B30" s="52" t="s">
        <v>6565</v>
      </c>
      <c r="C30" s="53" t="s">
        <v>2219</v>
      </c>
      <c r="D30" s="156"/>
    </row>
    <row r="31" spans="1:4">
      <c r="A31" s="207" t="s">
        <v>3897</v>
      </c>
      <c r="B31" s="52" t="s">
        <v>6566</v>
      </c>
      <c r="C31" s="53" t="s">
        <v>2219</v>
      </c>
      <c r="D31" s="156"/>
    </row>
    <row r="32" spans="1:4">
      <c r="A32" s="207" t="s">
        <v>3898</v>
      </c>
      <c r="B32" s="52" t="s">
        <v>6567</v>
      </c>
      <c r="C32" s="53" t="s">
        <v>2219</v>
      </c>
      <c r="D32" s="156"/>
    </row>
    <row r="33" spans="1:4">
      <c r="A33" s="211" t="s">
        <v>1198</v>
      </c>
      <c r="B33" s="52" t="s">
        <v>6568</v>
      </c>
      <c r="C33" s="53" t="s">
        <v>2219</v>
      </c>
      <c r="D33" s="156" t="s">
        <v>7761</v>
      </c>
    </row>
    <row r="34" spans="1:4">
      <c r="A34" s="207" t="s">
        <v>3899</v>
      </c>
      <c r="B34" s="52" t="s">
        <v>6569</v>
      </c>
      <c r="C34" s="53" t="s">
        <v>2219</v>
      </c>
      <c r="D34" s="156"/>
    </row>
    <row r="35" spans="1:4">
      <c r="A35" s="207" t="s">
        <v>3900</v>
      </c>
      <c r="B35" s="52" t="s">
        <v>1493</v>
      </c>
      <c r="C35" s="53" t="s">
        <v>2219</v>
      </c>
      <c r="D35" s="156"/>
    </row>
    <row r="36" spans="1:4">
      <c r="A36" s="207" t="s">
        <v>3901</v>
      </c>
      <c r="B36" s="52" t="s">
        <v>6570</v>
      </c>
      <c r="C36" s="53" t="s">
        <v>2219</v>
      </c>
      <c r="D36" s="156"/>
    </row>
    <row r="37" spans="1:4">
      <c r="A37" s="207" t="s">
        <v>3902</v>
      </c>
      <c r="B37" s="52" t="s">
        <v>6571</v>
      </c>
      <c r="C37" s="53" t="s">
        <v>2219</v>
      </c>
      <c r="D37" s="158"/>
    </row>
    <row r="38" spans="1:4">
      <c r="A38" s="211" t="s">
        <v>2875</v>
      </c>
      <c r="B38" s="52" t="s">
        <v>6572</v>
      </c>
      <c r="C38" s="53" t="s">
        <v>2219</v>
      </c>
      <c r="D38" s="156"/>
    </row>
    <row r="39" spans="1:4">
      <c r="A39" s="207" t="s">
        <v>3903</v>
      </c>
      <c r="B39" s="52" t="s">
        <v>6573</v>
      </c>
      <c r="C39" s="53" t="s">
        <v>2219</v>
      </c>
      <c r="D39" s="156"/>
    </row>
    <row r="40" spans="1:4">
      <c r="A40" s="206" t="s">
        <v>2659</v>
      </c>
      <c r="B40" s="55" t="s">
        <v>2660</v>
      </c>
      <c r="C40" s="55" t="s">
        <v>2219</v>
      </c>
      <c r="D40" s="56">
        <v>40640</v>
      </c>
    </row>
    <row r="41" spans="1:4">
      <c r="A41" s="207" t="s">
        <v>2661</v>
      </c>
      <c r="B41" s="52" t="s">
        <v>6574</v>
      </c>
      <c r="C41" s="53" t="s">
        <v>2219</v>
      </c>
      <c r="D41" s="156"/>
    </row>
    <row r="42" spans="1:4">
      <c r="A42" s="206" t="s">
        <v>2662</v>
      </c>
      <c r="B42" s="55" t="s">
        <v>2663</v>
      </c>
      <c r="C42" s="55" t="s">
        <v>2219</v>
      </c>
      <c r="D42" s="56">
        <v>40508</v>
      </c>
    </row>
    <row r="43" spans="1:4">
      <c r="A43" s="210" t="s">
        <v>1622</v>
      </c>
      <c r="B43" s="57" t="s">
        <v>3548</v>
      </c>
      <c r="C43" s="57" t="s">
        <v>2219</v>
      </c>
      <c r="D43" s="157">
        <v>40315</v>
      </c>
    </row>
    <row r="44" spans="1:4">
      <c r="A44" s="207" t="s">
        <v>2664</v>
      </c>
      <c r="B44" s="52" t="s">
        <v>6575</v>
      </c>
      <c r="C44" s="53" t="s">
        <v>2219</v>
      </c>
      <c r="D44" s="156"/>
    </row>
    <row r="45" spans="1:4">
      <c r="A45" s="207" t="s">
        <v>2665</v>
      </c>
      <c r="B45" s="52" t="s">
        <v>1493</v>
      </c>
      <c r="C45" s="53" t="s">
        <v>2219</v>
      </c>
      <c r="D45" s="156"/>
    </row>
    <row r="46" spans="1:4">
      <c r="A46" s="206" t="s">
        <v>2666</v>
      </c>
      <c r="B46" s="55" t="s">
        <v>2667</v>
      </c>
      <c r="C46" s="55" t="s">
        <v>2219</v>
      </c>
      <c r="D46" s="56" t="s">
        <v>5118</v>
      </c>
    </row>
    <row r="47" spans="1:4">
      <c r="A47" s="207" t="s">
        <v>2668</v>
      </c>
      <c r="B47" s="52" t="s">
        <v>6576</v>
      </c>
      <c r="C47" s="53" t="s">
        <v>2219</v>
      </c>
      <c r="D47" s="156"/>
    </row>
    <row r="48" spans="1:4">
      <c r="A48" s="206" t="s">
        <v>3230</v>
      </c>
      <c r="B48" s="55" t="s">
        <v>3231</v>
      </c>
      <c r="C48" s="55" t="s">
        <v>2219</v>
      </c>
      <c r="D48" s="56" t="s">
        <v>5119</v>
      </c>
    </row>
    <row r="49" spans="1:4">
      <c r="A49" s="206" t="s">
        <v>2669</v>
      </c>
      <c r="B49" s="55" t="s">
        <v>5120</v>
      </c>
      <c r="C49" s="55" t="s">
        <v>2219</v>
      </c>
      <c r="D49" s="56" t="s">
        <v>5121</v>
      </c>
    </row>
    <row r="50" spans="1:4">
      <c r="A50" s="211" t="s">
        <v>3232</v>
      </c>
      <c r="B50" s="52" t="s">
        <v>6577</v>
      </c>
      <c r="C50" s="53" t="s">
        <v>2219</v>
      </c>
      <c r="D50" s="156"/>
    </row>
    <row r="51" spans="1:4">
      <c r="A51" s="206" t="s">
        <v>3148</v>
      </c>
      <c r="B51" s="55" t="s">
        <v>5122</v>
      </c>
      <c r="C51" s="55" t="s">
        <v>2219</v>
      </c>
      <c r="D51" s="56" t="s">
        <v>5123</v>
      </c>
    </row>
    <row r="52" spans="1:4">
      <c r="A52" s="207" t="s">
        <v>3904</v>
      </c>
      <c r="B52" s="52" t="s">
        <v>6578</v>
      </c>
      <c r="C52" s="53" t="s">
        <v>2219</v>
      </c>
      <c r="D52" s="156"/>
    </row>
    <row r="53" spans="1:4">
      <c r="A53" s="207" t="s">
        <v>3905</v>
      </c>
      <c r="B53" s="52" t="s">
        <v>6579</v>
      </c>
      <c r="C53" s="53" t="s">
        <v>2219</v>
      </c>
      <c r="D53" s="156"/>
    </row>
    <row r="54" spans="1:4">
      <c r="A54" s="211" t="s">
        <v>3233</v>
      </c>
      <c r="B54" s="52" t="s">
        <v>6580</v>
      </c>
      <c r="C54" s="53" t="s">
        <v>2219</v>
      </c>
      <c r="D54" s="156">
        <v>41398</v>
      </c>
    </row>
    <row r="55" spans="1:4">
      <c r="A55" s="212" t="s">
        <v>3400</v>
      </c>
      <c r="B55" s="52" t="s">
        <v>6581</v>
      </c>
      <c r="C55" s="53" t="s">
        <v>2219</v>
      </c>
      <c r="D55" s="156">
        <v>41474</v>
      </c>
    </row>
    <row r="56" spans="1:4">
      <c r="A56" s="206" t="s">
        <v>3549</v>
      </c>
      <c r="B56" s="55" t="s">
        <v>3550</v>
      </c>
      <c r="C56" s="55" t="s">
        <v>2219</v>
      </c>
      <c r="D56" s="56">
        <v>41798</v>
      </c>
    </row>
    <row r="57" spans="1:4">
      <c r="A57" s="206" t="s">
        <v>3551</v>
      </c>
      <c r="B57" s="55" t="s">
        <v>2663</v>
      </c>
      <c r="C57" s="55" t="s">
        <v>2219</v>
      </c>
      <c r="D57" s="56">
        <v>41811</v>
      </c>
    </row>
    <row r="58" spans="1:4">
      <c r="A58" s="206" t="s">
        <v>3552</v>
      </c>
      <c r="B58" s="55" t="s">
        <v>5124</v>
      </c>
      <c r="C58" s="55" t="s">
        <v>2219</v>
      </c>
      <c r="D58" s="56">
        <v>42109</v>
      </c>
    </row>
    <row r="59" spans="1:4">
      <c r="A59" s="206" t="s">
        <v>3553</v>
      </c>
      <c r="B59" s="55" t="s">
        <v>1493</v>
      </c>
      <c r="C59" s="55" t="s">
        <v>2219</v>
      </c>
      <c r="D59" s="56">
        <v>41860</v>
      </c>
    </row>
    <row r="60" spans="1:4">
      <c r="A60" s="206" t="s">
        <v>4359</v>
      </c>
      <c r="B60" s="55" t="s">
        <v>4360</v>
      </c>
      <c r="C60" s="55" t="s">
        <v>2219</v>
      </c>
      <c r="D60" s="56">
        <v>42326</v>
      </c>
    </row>
    <row r="61" spans="1:4">
      <c r="A61" s="206" t="s">
        <v>4361</v>
      </c>
      <c r="B61" s="55" t="s">
        <v>4362</v>
      </c>
      <c r="C61" s="55" t="s">
        <v>2219</v>
      </c>
      <c r="D61" s="56">
        <v>42209</v>
      </c>
    </row>
    <row r="62" spans="1:4">
      <c r="A62" s="206" t="s">
        <v>3554</v>
      </c>
      <c r="B62" s="55" t="s">
        <v>3555</v>
      </c>
      <c r="C62" s="55" t="s">
        <v>2219</v>
      </c>
      <c r="D62" s="56">
        <v>41910</v>
      </c>
    </row>
    <row r="63" spans="1:4">
      <c r="A63" s="211" t="s">
        <v>4363</v>
      </c>
      <c r="B63" s="52" t="s">
        <v>6582</v>
      </c>
      <c r="C63" s="53" t="s">
        <v>2219</v>
      </c>
      <c r="D63" s="156">
        <v>42304</v>
      </c>
    </row>
    <row r="64" spans="1:4">
      <c r="A64" s="206" t="s">
        <v>3556</v>
      </c>
      <c r="B64" s="55" t="s">
        <v>3557</v>
      </c>
      <c r="C64" s="55" t="s">
        <v>2219</v>
      </c>
      <c r="D64" s="56">
        <v>42165</v>
      </c>
    </row>
    <row r="65" spans="1:4">
      <c r="A65" s="206" t="s">
        <v>3558</v>
      </c>
      <c r="B65" s="55" t="s">
        <v>3559</v>
      </c>
      <c r="C65" s="55" t="s">
        <v>2219</v>
      </c>
      <c r="D65" s="56">
        <v>42174</v>
      </c>
    </row>
    <row r="66" spans="1:4">
      <c r="A66" s="212" t="s">
        <v>4364</v>
      </c>
      <c r="B66" s="52" t="s">
        <v>6583</v>
      </c>
      <c r="C66" s="53" t="s">
        <v>2219</v>
      </c>
      <c r="D66" s="156">
        <v>42557</v>
      </c>
    </row>
    <row r="67" spans="1:4">
      <c r="A67" s="212" t="s">
        <v>4614</v>
      </c>
      <c r="B67" s="52" t="s">
        <v>6584</v>
      </c>
      <c r="C67" s="53" t="s">
        <v>2219</v>
      </c>
      <c r="D67" s="156">
        <v>43134</v>
      </c>
    </row>
    <row r="68" spans="1:4">
      <c r="A68" s="206" t="s">
        <v>4711</v>
      </c>
      <c r="B68" s="55" t="s">
        <v>4712</v>
      </c>
      <c r="C68" s="55" t="s">
        <v>2219</v>
      </c>
      <c r="D68" s="56">
        <v>43320</v>
      </c>
    </row>
    <row r="69" spans="1:4">
      <c r="A69" s="210" t="s">
        <v>4713</v>
      </c>
      <c r="B69" s="57" t="s">
        <v>4714</v>
      </c>
      <c r="C69" s="57" t="s">
        <v>2219</v>
      </c>
      <c r="D69" s="157">
        <v>43314</v>
      </c>
    </row>
    <row r="70" spans="1:4">
      <c r="A70" s="206" t="s">
        <v>4715</v>
      </c>
      <c r="B70" s="55" t="s">
        <v>4716</v>
      </c>
      <c r="C70" s="55" t="s">
        <v>2219</v>
      </c>
      <c r="D70" s="56">
        <v>43416</v>
      </c>
    </row>
    <row r="71" spans="1:4">
      <c r="A71" s="212" t="s">
        <v>4717</v>
      </c>
      <c r="B71" s="52" t="s">
        <v>6585</v>
      </c>
      <c r="C71" s="53" t="s">
        <v>2219</v>
      </c>
      <c r="D71" s="156">
        <v>43437</v>
      </c>
    </row>
    <row r="72" spans="1:4">
      <c r="A72" s="211" t="s">
        <v>4718</v>
      </c>
      <c r="B72" s="52" t="s">
        <v>6586</v>
      </c>
      <c r="C72" s="53" t="s">
        <v>2219</v>
      </c>
      <c r="D72" s="156"/>
    </row>
    <row r="73" spans="1:4">
      <c r="A73" s="206" t="s">
        <v>6218</v>
      </c>
      <c r="B73" s="55" t="s">
        <v>5126</v>
      </c>
      <c r="C73" s="55" t="s">
        <v>2219</v>
      </c>
      <c r="D73" s="56">
        <v>43649</v>
      </c>
    </row>
    <row r="74" spans="1:4">
      <c r="A74" s="206" t="s">
        <v>7762</v>
      </c>
      <c r="B74" s="55" t="s">
        <v>7763</v>
      </c>
      <c r="C74" s="55" t="s">
        <v>2219</v>
      </c>
      <c r="D74" s="56">
        <v>44386</v>
      </c>
    </row>
    <row r="75" spans="1:4">
      <c r="A75" s="206" t="s">
        <v>6219</v>
      </c>
      <c r="B75" s="55" t="s">
        <v>5127</v>
      </c>
      <c r="C75" s="55" t="s">
        <v>2219</v>
      </c>
      <c r="D75" s="56">
        <v>43685</v>
      </c>
    </row>
    <row r="76" spans="1:4">
      <c r="A76" s="206" t="s">
        <v>6293</v>
      </c>
      <c r="B76" s="55" t="s">
        <v>7764</v>
      </c>
      <c r="C76" s="55" t="s">
        <v>2219</v>
      </c>
      <c r="D76" s="56">
        <v>43972</v>
      </c>
    </row>
    <row r="77" spans="1:4">
      <c r="A77" s="206" t="s">
        <v>6304</v>
      </c>
      <c r="B77" s="55" t="s">
        <v>6305</v>
      </c>
      <c r="C77" s="55" t="s">
        <v>2219</v>
      </c>
      <c r="D77" s="56">
        <v>44145</v>
      </c>
    </row>
    <row r="78" spans="1:4">
      <c r="A78" s="206" t="s">
        <v>6306</v>
      </c>
      <c r="B78" s="55" t="s">
        <v>6307</v>
      </c>
      <c r="C78" s="55" t="s">
        <v>2219</v>
      </c>
      <c r="D78" s="56">
        <v>44137</v>
      </c>
    </row>
    <row r="79" spans="1:4">
      <c r="A79" s="206" t="s">
        <v>6308</v>
      </c>
      <c r="B79" s="55" t="s">
        <v>6309</v>
      </c>
      <c r="C79" s="55" t="s">
        <v>2219</v>
      </c>
      <c r="D79" s="56">
        <v>44214</v>
      </c>
    </row>
    <row r="80" spans="1:4">
      <c r="A80" s="206" t="s">
        <v>7765</v>
      </c>
      <c r="B80" s="55" t="s">
        <v>8770</v>
      </c>
      <c r="C80" s="55" t="s">
        <v>2219</v>
      </c>
      <c r="D80" s="56">
        <v>44557</v>
      </c>
    </row>
    <row r="81" spans="1:4">
      <c r="A81" s="206" t="s">
        <v>7766</v>
      </c>
      <c r="B81" s="55" t="s">
        <v>7767</v>
      </c>
      <c r="C81" s="55" t="s">
        <v>2219</v>
      </c>
      <c r="D81" s="56">
        <v>44557</v>
      </c>
    </row>
    <row r="82" spans="1:4">
      <c r="A82" s="206" t="s">
        <v>6310</v>
      </c>
      <c r="B82" s="55" t="s">
        <v>6311</v>
      </c>
      <c r="C82" s="55" t="s">
        <v>2219</v>
      </c>
      <c r="D82" s="56">
        <v>44341</v>
      </c>
    </row>
    <row r="83" spans="1:4">
      <c r="A83" s="206" t="s">
        <v>7768</v>
      </c>
      <c r="B83" s="55" t="s">
        <v>7769</v>
      </c>
      <c r="C83" s="55" t="s">
        <v>2219</v>
      </c>
      <c r="D83" s="56">
        <v>44410</v>
      </c>
    </row>
    <row r="84" spans="1:4">
      <c r="A84" s="206" t="s">
        <v>7667</v>
      </c>
      <c r="B84" s="55" t="s">
        <v>7668</v>
      </c>
      <c r="C84" s="55" t="s">
        <v>2219</v>
      </c>
      <c r="D84" s="56">
        <v>44376</v>
      </c>
    </row>
    <row r="85" spans="1:4">
      <c r="A85" s="206" t="s">
        <v>7770</v>
      </c>
      <c r="B85" s="55" t="s">
        <v>7771</v>
      </c>
      <c r="C85" s="55" t="s">
        <v>2219</v>
      </c>
      <c r="D85" s="56">
        <v>44516</v>
      </c>
    </row>
    <row r="86" spans="1:4">
      <c r="A86" s="211" t="s">
        <v>3234</v>
      </c>
      <c r="B86" s="52" t="s">
        <v>6587</v>
      </c>
      <c r="C86" s="53" t="s">
        <v>2219</v>
      </c>
      <c r="D86" s="156" t="s">
        <v>7772</v>
      </c>
    </row>
    <row r="87" spans="1:4">
      <c r="A87" s="206" t="s">
        <v>7773</v>
      </c>
      <c r="B87" s="55" t="s">
        <v>7774</v>
      </c>
      <c r="C87" s="55" t="s">
        <v>2219</v>
      </c>
      <c r="D87" s="56">
        <v>44733</v>
      </c>
    </row>
    <row r="88" spans="1:4">
      <c r="A88" s="206" t="s">
        <v>8341</v>
      </c>
      <c r="B88" s="55" t="s">
        <v>8342</v>
      </c>
      <c r="C88" s="55" t="s">
        <v>2219</v>
      </c>
      <c r="D88" s="56" t="s">
        <v>8343</v>
      </c>
    </row>
    <row r="89" spans="1:4">
      <c r="A89" s="206" t="s">
        <v>7775</v>
      </c>
      <c r="B89" s="55" t="s">
        <v>7776</v>
      </c>
      <c r="C89" s="55" t="s">
        <v>2219</v>
      </c>
      <c r="D89" s="56">
        <v>44538</v>
      </c>
    </row>
    <row r="90" spans="1:4">
      <c r="A90" s="206" t="s">
        <v>7777</v>
      </c>
      <c r="B90" s="55" t="s">
        <v>7778</v>
      </c>
      <c r="C90" s="55" t="s">
        <v>2219</v>
      </c>
      <c r="D90" s="56">
        <v>44397</v>
      </c>
    </row>
    <row r="91" spans="1:4">
      <c r="A91" s="206" t="s">
        <v>8344</v>
      </c>
      <c r="B91" s="55" t="s">
        <v>8345</v>
      </c>
      <c r="C91" s="55" t="s">
        <v>2219</v>
      </c>
      <c r="D91" s="56" t="s">
        <v>8346</v>
      </c>
    </row>
    <row r="92" spans="1:4">
      <c r="A92" s="206" t="s">
        <v>7779</v>
      </c>
      <c r="B92" s="55" t="s">
        <v>7780</v>
      </c>
      <c r="C92" s="55" t="s">
        <v>2219</v>
      </c>
      <c r="D92" s="56">
        <v>44446</v>
      </c>
    </row>
    <row r="93" spans="1:4">
      <c r="A93" s="206" t="s">
        <v>7781</v>
      </c>
      <c r="B93" s="55" t="s">
        <v>7782</v>
      </c>
      <c r="C93" s="55" t="s">
        <v>2219</v>
      </c>
      <c r="D93" s="56">
        <v>44669</v>
      </c>
    </row>
    <row r="94" spans="1:4">
      <c r="A94" s="206" t="s">
        <v>7783</v>
      </c>
      <c r="B94" s="55" t="s">
        <v>7784</v>
      </c>
      <c r="C94" s="55" t="s">
        <v>2219</v>
      </c>
      <c r="D94" s="56">
        <v>44694</v>
      </c>
    </row>
    <row r="95" spans="1:4">
      <c r="A95" s="206" t="s">
        <v>2876</v>
      </c>
      <c r="B95" s="55" t="s">
        <v>1494</v>
      </c>
      <c r="C95" s="55" t="s">
        <v>2219</v>
      </c>
      <c r="D95" s="56">
        <v>25204</v>
      </c>
    </row>
    <row r="96" spans="1:4">
      <c r="A96" s="206" t="s">
        <v>2877</v>
      </c>
      <c r="B96" s="55" t="s">
        <v>361</v>
      </c>
      <c r="C96" s="55" t="s">
        <v>2219</v>
      </c>
      <c r="D96" s="56">
        <v>25204</v>
      </c>
    </row>
    <row r="97" spans="1:4">
      <c r="A97" s="206" t="s">
        <v>2878</v>
      </c>
      <c r="B97" s="55" t="s">
        <v>362</v>
      </c>
      <c r="C97" s="55" t="s">
        <v>2219</v>
      </c>
      <c r="D97" s="56">
        <v>25204</v>
      </c>
    </row>
    <row r="98" spans="1:4">
      <c r="A98" s="206" t="s">
        <v>2879</v>
      </c>
      <c r="B98" s="55" t="s">
        <v>363</v>
      </c>
      <c r="C98" s="55" t="s">
        <v>2219</v>
      </c>
      <c r="D98" s="56">
        <v>29952</v>
      </c>
    </row>
    <row r="99" spans="1:4">
      <c r="A99" s="206" t="s">
        <v>2880</v>
      </c>
      <c r="B99" s="55" t="s">
        <v>2222</v>
      </c>
      <c r="C99" s="55" t="s">
        <v>2219</v>
      </c>
      <c r="D99" s="56">
        <v>29952</v>
      </c>
    </row>
    <row r="100" spans="1:4">
      <c r="A100" s="206" t="s">
        <v>2881</v>
      </c>
      <c r="B100" s="55" t="s">
        <v>364</v>
      </c>
      <c r="C100" s="55" t="s">
        <v>2219</v>
      </c>
      <c r="D100" s="56">
        <v>29952</v>
      </c>
    </row>
    <row r="101" spans="1:4">
      <c r="A101" s="206" t="s">
        <v>2882</v>
      </c>
      <c r="B101" s="55" t="s">
        <v>365</v>
      </c>
      <c r="C101" s="55" t="s">
        <v>2219</v>
      </c>
      <c r="D101" s="56">
        <v>29952</v>
      </c>
    </row>
    <row r="102" spans="1:4">
      <c r="A102" s="206" t="s">
        <v>2883</v>
      </c>
      <c r="B102" s="55" t="s">
        <v>366</v>
      </c>
      <c r="C102" s="55" t="s">
        <v>2219</v>
      </c>
      <c r="D102" s="56">
        <v>33239</v>
      </c>
    </row>
    <row r="103" spans="1:4">
      <c r="A103" s="206" t="s">
        <v>2884</v>
      </c>
      <c r="B103" s="55" t="s">
        <v>5131</v>
      </c>
      <c r="C103" s="55" t="s">
        <v>2219</v>
      </c>
      <c r="D103" s="56">
        <v>38718</v>
      </c>
    </row>
    <row r="104" spans="1:4">
      <c r="A104" s="207" t="s">
        <v>3906</v>
      </c>
      <c r="B104" s="52" t="s">
        <v>6588</v>
      </c>
      <c r="C104" s="53" t="s">
        <v>2219</v>
      </c>
      <c r="D104" s="156" t="s">
        <v>7785</v>
      </c>
    </row>
    <row r="105" spans="1:4">
      <c r="A105" s="206" t="s">
        <v>1199</v>
      </c>
      <c r="B105" s="55" t="s">
        <v>3560</v>
      </c>
      <c r="C105" s="55" t="s">
        <v>2219</v>
      </c>
      <c r="D105" s="56">
        <v>39448</v>
      </c>
    </row>
    <row r="106" spans="1:4">
      <c r="A106" s="206" t="s">
        <v>2670</v>
      </c>
      <c r="B106" s="55" t="s">
        <v>2671</v>
      </c>
      <c r="C106" s="55" t="s">
        <v>2219</v>
      </c>
      <c r="D106" s="56">
        <v>40671</v>
      </c>
    </row>
    <row r="107" spans="1:4">
      <c r="A107" s="206" t="s">
        <v>3401</v>
      </c>
      <c r="B107" s="55" t="s">
        <v>3402</v>
      </c>
      <c r="C107" s="55" t="s">
        <v>2219</v>
      </c>
      <c r="D107" s="56">
        <v>41759</v>
      </c>
    </row>
    <row r="108" spans="1:4">
      <c r="A108" s="206" t="s">
        <v>3561</v>
      </c>
      <c r="B108" s="55" t="s">
        <v>3562</v>
      </c>
      <c r="C108" s="55" t="s">
        <v>2219</v>
      </c>
      <c r="D108" s="56">
        <v>41802</v>
      </c>
    </row>
    <row r="109" spans="1:4">
      <c r="A109" s="206" t="s">
        <v>4719</v>
      </c>
      <c r="B109" s="55" t="s">
        <v>4720</v>
      </c>
      <c r="C109" s="55" t="s">
        <v>2219</v>
      </c>
      <c r="D109" s="56">
        <v>42944</v>
      </c>
    </row>
    <row r="110" spans="1:4">
      <c r="A110" s="206" t="s">
        <v>4721</v>
      </c>
      <c r="B110" s="55" t="s">
        <v>4722</v>
      </c>
      <c r="C110" s="55" t="s">
        <v>2219</v>
      </c>
      <c r="D110" s="56">
        <v>43560</v>
      </c>
    </row>
    <row r="111" spans="1:4">
      <c r="A111" s="206" t="s">
        <v>4723</v>
      </c>
      <c r="B111" s="55" t="s">
        <v>4724</v>
      </c>
      <c r="C111" s="55" t="s">
        <v>2219</v>
      </c>
      <c r="D111" s="56">
        <v>43531</v>
      </c>
    </row>
    <row r="112" spans="1:4">
      <c r="A112" s="206" t="s">
        <v>4725</v>
      </c>
      <c r="B112" s="55" t="s">
        <v>4726</v>
      </c>
      <c r="C112" s="55" t="s">
        <v>2219</v>
      </c>
      <c r="D112" s="56">
        <v>43551</v>
      </c>
    </row>
    <row r="113" spans="1:4">
      <c r="A113" s="206" t="s">
        <v>4727</v>
      </c>
      <c r="B113" s="55" t="s">
        <v>4728</v>
      </c>
      <c r="C113" s="55" t="s">
        <v>2219</v>
      </c>
      <c r="D113" s="56">
        <v>43567</v>
      </c>
    </row>
    <row r="114" spans="1:4">
      <c r="A114" s="206" t="s">
        <v>6220</v>
      </c>
      <c r="B114" s="55" t="s">
        <v>5139</v>
      </c>
      <c r="C114" s="55" t="s">
        <v>2219</v>
      </c>
      <c r="D114" s="56">
        <v>43941</v>
      </c>
    </row>
    <row r="115" spans="1:4">
      <c r="A115" s="206" t="s">
        <v>6313</v>
      </c>
      <c r="B115" s="55" t="s">
        <v>8771</v>
      </c>
      <c r="C115" s="55" t="s">
        <v>2219</v>
      </c>
      <c r="D115" s="56">
        <v>44277</v>
      </c>
    </row>
    <row r="116" spans="1:4">
      <c r="A116" s="206" t="s">
        <v>7786</v>
      </c>
      <c r="B116" s="55" t="s">
        <v>8772</v>
      </c>
      <c r="C116" s="55" t="s">
        <v>2219</v>
      </c>
      <c r="D116" s="56">
        <v>44418</v>
      </c>
    </row>
    <row r="117" spans="1:4">
      <c r="A117" s="206" t="s">
        <v>7787</v>
      </c>
      <c r="B117" s="55" t="s">
        <v>8773</v>
      </c>
      <c r="C117" s="55" t="s">
        <v>2219</v>
      </c>
      <c r="D117" s="56">
        <v>44512</v>
      </c>
    </row>
    <row r="118" spans="1:4">
      <c r="A118" s="206" t="s">
        <v>7788</v>
      </c>
      <c r="B118" s="55" t="s">
        <v>7789</v>
      </c>
      <c r="C118" s="55" t="s">
        <v>2219</v>
      </c>
      <c r="D118" s="56">
        <v>44540</v>
      </c>
    </row>
    <row r="119" spans="1:4">
      <c r="A119" s="206" t="s">
        <v>7790</v>
      </c>
      <c r="B119" s="55" t="s">
        <v>8774</v>
      </c>
      <c r="C119" s="55" t="s">
        <v>2219</v>
      </c>
      <c r="D119" s="56">
        <v>44616</v>
      </c>
    </row>
    <row r="120" spans="1:4">
      <c r="A120" s="206" t="s">
        <v>7791</v>
      </c>
      <c r="B120" s="55" t="s">
        <v>7792</v>
      </c>
      <c r="C120" s="55" t="s">
        <v>2219</v>
      </c>
      <c r="D120" s="56">
        <v>44622</v>
      </c>
    </row>
    <row r="121" spans="1:4">
      <c r="A121" s="206" t="s">
        <v>8347</v>
      </c>
      <c r="B121" s="55" t="s">
        <v>8348</v>
      </c>
      <c r="C121" s="55" t="s">
        <v>2219</v>
      </c>
      <c r="D121" s="56" t="s">
        <v>8349</v>
      </c>
    </row>
    <row r="122" spans="1:4">
      <c r="A122" s="206" t="s">
        <v>8350</v>
      </c>
      <c r="B122" s="55" t="s">
        <v>8351</v>
      </c>
      <c r="C122" s="55" t="s">
        <v>2219</v>
      </c>
      <c r="D122" s="56" t="s">
        <v>8352</v>
      </c>
    </row>
    <row r="123" spans="1:4">
      <c r="A123" s="206" t="s">
        <v>8353</v>
      </c>
      <c r="B123" s="55" t="s">
        <v>8354</v>
      </c>
      <c r="C123" s="55" t="s">
        <v>2219</v>
      </c>
      <c r="D123" s="56" t="s">
        <v>8355</v>
      </c>
    </row>
    <row r="124" spans="1:4">
      <c r="A124" s="206" t="s">
        <v>8356</v>
      </c>
      <c r="B124" s="55" t="s">
        <v>8357</v>
      </c>
      <c r="C124" s="55" t="s">
        <v>2219</v>
      </c>
      <c r="D124" s="56" t="s">
        <v>8355</v>
      </c>
    </row>
    <row r="125" spans="1:4">
      <c r="A125" s="206" t="s">
        <v>8358</v>
      </c>
      <c r="B125" s="55" t="s">
        <v>8359</v>
      </c>
      <c r="C125" s="55" t="s">
        <v>2219</v>
      </c>
      <c r="D125" s="56" t="s">
        <v>8360</v>
      </c>
    </row>
    <row r="126" spans="1:4">
      <c r="A126" s="206" t="s">
        <v>8361</v>
      </c>
      <c r="B126" s="55" t="s">
        <v>8362</v>
      </c>
      <c r="C126" s="55" t="s">
        <v>2219</v>
      </c>
      <c r="D126" s="56" t="s">
        <v>8363</v>
      </c>
    </row>
    <row r="127" spans="1:4">
      <c r="A127" s="213" t="s">
        <v>1200</v>
      </c>
      <c r="B127" s="55" t="s">
        <v>330</v>
      </c>
      <c r="C127" s="55" t="s">
        <v>2219</v>
      </c>
      <c r="D127" s="56"/>
    </row>
    <row r="128" spans="1:4">
      <c r="A128" s="206" t="s">
        <v>2885</v>
      </c>
      <c r="B128" s="55" t="s">
        <v>367</v>
      </c>
      <c r="C128" s="55" t="s">
        <v>2219</v>
      </c>
      <c r="D128" s="56">
        <v>25569</v>
      </c>
    </row>
    <row r="129" spans="1:4">
      <c r="A129" s="206" t="s">
        <v>2886</v>
      </c>
      <c r="B129" s="55" t="s">
        <v>368</v>
      </c>
      <c r="C129" s="55" t="s">
        <v>2219</v>
      </c>
      <c r="D129" s="56">
        <v>25569</v>
      </c>
    </row>
    <row r="130" spans="1:4">
      <c r="A130" s="206" t="s">
        <v>2887</v>
      </c>
      <c r="B130" s="55" t="s">
        <v>369</v>
      </c>
      <c r="C130" s="55" t="s">
        <v>2219</v>
      </c>
      <c r="D130" s="56">
        <v>29587</v>
      </c>
    </row>
    <row r="131" spans="1:4">
      <c r="A131" s="206" t="s">
        <v>2888</v>
      </c>
      <c r="B131" s="55" t="s">
        <v>3563</v>
      </c>
      <c r="C131" s="55" t="s">
        <v>2219</v>
      </c>
      <c r="D131" s="56">
        <v>29587</v>
      </c>
    </row>
    <row r="132" spans="1:4">
      <c r="A132" s="206" t="s">
        <v>2889</v>
      </c>
      <c r="B132" s="55" t="s">
        <v>370</v>
      </c>
      <c r="C132" s="55" t="s">
        <v>2219</v>
      </c>
      <c r="D132" s="56">
        <v>29587</v>
      </c>
    </row>
    <row r="133" spans="1:4">
      <c r="A133" s="206" t="s">
        <v>1201</v>
      </c>
      <c r="B133" s="55" t="s">
        <v>8775</v>
      </c>
      <c r="C133" s="55" t="s">
        <v>2219</v>
      </c>
      <c r="D133" s="56">
        <v>31048</v>
      </c>
    </row>
    <row r="134" spans="1:4">
      <c r="A134" s="206" t="s">
        <v>2890</v>
      </c>
      <c r="B134" s="55" t="s">
        <v>8776</v>
      </c>
      <c r="C134" s="55" t="s">
        <v>2219</v>
      </c>
      <c r="D134" s="56">
        <v>31413</v>
      </c>
    </row>
    <row r="135" spans="1:4">
      <c r="A135" s="206" t="s">
        <v>2891</v>
      </c>
      <c r="B135" s="55" t="s">
        <v>331</v>
      </c>
      <c r="C135" s="55" t="s">
        <v>2219</v>
      </c>
      <c r="D135" s="56">
        <v>32143</v>
      </c>
    </row>
    <row r="136" spans="1:4">
      <c r="A136" s="206" t="s">
        <v>2892</v>
      </c>
      <c r="B136" s="55" t="s">
        <v>371</v>
      </c>
      <c r="C136" s="55" t="s">
        <v>2219</v>
      </c>
      <c r="D136" s="56">
        <v>32874</v>
      </c>
    </row>
    <row r="137" spans="1:4">
      <c r="A137" s="206" t="s">
        <v>2893</v>
      </c>
      <c r="B137" s="55" t="s">
        <v>3564</v>
      </c>
      <c r="C137" s="55" t="s">
        <v>2219</v>
      </c>
      <c r="D137" s="56">
        <v>32874</v>
      </c>
    </row>
    <row r="138" spans="1:4">
      <c r="A138" s="206" t="s">
        <v>2894</v>
      </c>
      <c r="B138" s="55" t="s">
        <v>3565</v>
      </c>
      <c r="C138" s="55" t="s">
        <v>2219</v>
      </c>
      <c r="D138" s="56">
        <v>33970</v>
      </c>
    </row>
    <row r="139" spans="1:4">
      <c r="A139" s="206" t="s">
        <v>1202</v>
      </c>
      <c r="B139" s="55" t="s">
        <v>3566</v>
      </c>
      <c r="C139" s="55" t="s">
        <v>2219</v>
      </c>
      <c r="D139" s="56">
        <v>34335</v>
      </c>
    </row>
    <row r="140" spans="1:4">
      <c r="A140" s="206" t="s">
        <v>2895</v>
      </c>
      <c r="B140" s="55" t="s">
        <v>372</v>
      </c>
      <c r="C140" s="55" t="s">
        <v>2219</v>
      </c>
      <c r="D140" s="56">
        <v>35431</v>
      </c>
    </row>
    <row r="141" spans="1:4">
      <c r="A141" s="206" t="s">
        <v>2896</v>
      </c>
      <c r="B141" s="55" t="s">
        <v>373</v>
      </c>
      <c r="C141" s="55" t="s">
        <v>2219</v>
      </c>
      <c r="D141" s="56">
        <v>35431</v>
      </c>
    </row>
    <row r="142" spans="1:4">
      <c r="A142" s="206" t="s">
        <v>2897</v>
      </c>
      <c r="B142" s="55" t="s">
        <v>374</v>
      </c>
      <c r="C142" s="55" t="s">
        <v>2219</v>
      </c>
      <c r="D142" s="56">
        <v>35431</v>
      </c>
    </row>
    <row r="143" spans="1:4">
      <c r="A143" s="207" t="s">
        <v>3907</v>
      </c>
      <c r="B143" s="52" t="s">
        <v>6589</v>
      </c>
      <c r="C143" s="53" t="s">
        <v>2219</v>
      </c>
      <c r="D143" s="156" t="s">
        <v>7793</v>
      </c>
    </row>
    <row r="144" spans="1:4">
      <c r="A144" s="206" t="s">
        <v>2898</v>
      </c>
      <c r="B144" s="55" t="s">
        <v>375</v>
      </c>
      <c r="C144" s="55" t="s">
        <v>2219</v>
      </c>
      <c r="D144" s="56">
        <v>35431</v>
      </c>
    </row>
    <row r="145" spans="1:4">
      <c r="A145" s="206" t="s">
        <v>2899</v>
      </c>
      <c r="B145" s="55" t="s">
        <v>8777</v>
      </c>
      <c r="C145" s="55" t="s">
        <v>2219</v>
      </c>
      <c r="D145" s="56">
        <v>36161</v>
      </c>
    </row>
    <row r="146" spans="1:4">
      <c r="A146" s="206" t="s">
        <v>2900</v>
      </c>
      <c r="B146" s="55" t="s">
        <v>8778</v>
      </c>
      <c r="C146" s="55" t="s">
        <v>2219</v>
      </c>
      <c r="D146" s="56">
        <v>36526</v>
      </c>
    </row>
    <row r="147" spans="1:4">
      <c r="A147" s="206" t="s">
        <v>2901</v>
      </c>
      <c r="B147" s="55" t="s">
        <v>602</v>
      </c>
      <c r="C147" s="55" t="s">
        <v>2219</v>
      </c>
      <c r="D147" s="56">
        <v>36892</v>
      </c>
    </row>
    <row r="148" spans="1:4">
      <c r="A148" s="206" t="s">
        <v>6314</v>
      </c>
      <c r="B148" s="55" t="s">
        <v>6315</v>
      </c>
      <c r="C148" s="55" t="s">
        <v>2219</v>
      </c>
      <c r="D148" s="56">
        <v>44286</v>
      </c>
    </row>
    <row r="149" spans="1:4">
      <c r="A149" s="206" t="s">
        <v>7794</v>
      </c>
      <c r="B149" s="55" t="s">
        <v>7795</v>
      </c>
      <c r="C149" s="55" t="s">
        <v>2219</v>
      </c>
      <c r="D149" s="56">
        <v>44405</v>
      </c>
    </row>
    <row r="150" spans="1:4">
      <c r="A150" s="206" t="s">
        <v>7796</v>
      </c>
      <c r="B150" s="55" t="s">
        <v>7797</v>
      </c>
      <c r="C150" s="55" t="s">
        <v>2219</v>
      </c>
      <c r="D150" s="56">
        <v>44413</v>
      </c>
    </row>
    <row r="151" spans="1:4">
      <c r="A151" s="206" t="s">
        <v>7798</v>
      </c>
      <c r="B151" s="55" t="s">
        <v>7799</v>
      </c>
      <c r="C151" s="55" t="s">
        <v>2219</v>
      </c>
      <c r="D151" s="56">
        <v>44398</v>
      </c>
    </row>
    <row r="152" spans="1:4">
      <c r="A152" s="206" t="s">
        <v>7800</v>
      </c>
      <c r="B152" s="55" t="s">
        <v>8779</v>
      </c>
      <c r="C152" s="55" t="s">
        <v>2219</v>
      </c>
      <c r="D152" s="56">
        <v>44398</v>
      </c>
    </row>
    <row r="153" spans="1:4">
      <c r="A153" s="206" t="s">
        <v>7801</v>
      </c>
      <c r="B153" s="55" t="s">
        <v>7802</v>
      </c>
      <c r="C153" s="55" t="s">
        <v>2219</v>
      </c>
      <c r="D153" s="56">
        <v>44574</v>
      </c>
    </row>
    <row r="154" spans="1:4">
      <c r="A154" s="206" t="s">
        <v>7803</v>
      </c>
      <c r="B154" s="55" t="s">
        <v>7804</v>
      </c>
      <c r="C154" s="55" t="s">
        <v>2219</v>
      </c>
      <c r="D154" s="56">
        <v>44718</v>
      </c>
    </row>
    <row r="155" spans="1:4">
      <c r="A155" s="206" t="s">
        <v>8364</v>
      </c>
      <c r="B155" s="55" t="s">
        <v>8365</v>
      </c>
      <c r="C155" s="55" t="s">
        <v>2219</v>
      </c>
      <c r="D155" s="56" t="s">
        <v>8366</v>
      </c>
    </row>
    <row r="156" spans="1:4">
      <c r="A156" s="206" t="s">
        <v>8367</v>
      </c>
      <c r="B156" s="55" t="s">
        <v>8368</v>
      </c>
      <c r="C156" s="55" t="s">
        <v>2219</v>
      </c>
      <c r="D156" s="56" t="s">
        <v>8349</v>
      </c>
    </row>
    <row r="157" spans="1:4">
      <c r="A157" s="206" t="s">
        <v>8369</v>
      </c>
      <c r="B157" s="55" t="s">
        <v>8370</v>
      </c>
      <c r="C157" s="55" t="s">
        <v>2219</v>
      </c>
      <c r="D157" s="56" t="s">
        <v>8349</v>
      </c>
    </row>
    <row r="158" spans="1:4">
      <c r="A158" s="206" t="s">
        <v>8371</v>
      </c>
      <c r="B158" s="55" t="s">
        <v>8372</v>
      </c>
      <c r="C158" s="55" t="s">
        <v>2219</v>
      </c>
      <c r="D158" s="56" t="s">
        <v>8373</v>
      </c>
    </row>
    <row r="159" spans="1:4">
      <c r="A159" s="206" t="s">
        <v>8374</v>
      </c>
      <c r="B159" s="55" t="s">
        <v>8780</v>
      </c>
      <c r="C159" s="55" t="s">
        <v>2219</v>
      </c>
      <c r="D159" s="56" t="s">
        <v>8375</v>
      </c>
    </row>
    <row r="160" spans="1:4">
      <c r="A160" s="206" t="s">
        <v>8376</v>
      </c>
      <c r="B160" s="55" t="s">
        <v>8377</v>
      </c>
      <c r="C160" s="55" t="s">
        <v>2219</v>
      </c>
      <c r="D160" s="56" t="s">
        <v>8378</v>
      </c>
    </row>
    <row r="161" spans="1:4">
      <c r="A161" s="206" t="s">
        <v>8379</v>
      </c>
      <c r="B161" s="55" t="s">
        <v>8380</v>
      </c>
      <c r="C161" s="55" t="s">
        <v>2219</v>
      </c>
      <c r="D161" s="56" t="s">
        <v>8355</v>
      </c>
    </row>
    <row r="162" spans="1:4">
      <c r="A162" s="206" t="s">
        <v>8381</v>
      </c>
      <c r="B162" s="55" t="s">
        <v>8382</v>
      </c>
      <c r="C162" s="55" t="s">
        <v>2219</v>
      </c>
      <c r="D162" s="56" t="s">
        <v>8383</v>
      </c>
    </row>
    <row r="163" spans="1:4">
      <c r="A163" s="208" t="s">
        <v>8781</v>
      </c>
      <c r="B163" s="209" t="s">
        <v>8782</v>
      </c>
      <c r="C163" s="58" t="s">
        <v>2219</v>
      </c>
      <c r="D163" s="209" t="s">
        <v>8783</v>
      </c>
    </row>
    <row r="164" spans="1:4">
      <c r="A164" s="206" t="s">
        <v>1203</v>
      </c>
      <c r="B164" s="55" t="s">
        <v>3235</v>
      </c>
      <c r="C164" s="55" t="s">
        <v>2219</v>
      </c>
      <c r="D164" s="56">
        <v>25204</v>
      </c>
    </row>
    <row r="165" spans="1:4">
      <c r="A165" s="206" t="s">
        <v>2902</v>
      </c>
      <c r="B165" s="55" t="s">
        <v>3567</v>
      </c>
      <c r="C165" s="55" t="s">
        <v>2219</v>
      </c>
      <c r="D165" s="56" t="s">
        <v>7805</v>
      </c>
    </row>
    <row r="166" spans="1:4">
      <c r="A166" s="207" t="s">
        <v>2903</v>
      </c>
      <c r="B166" s="52" t="s">
        <v>6590</v>
      </c>
      <c r="C166" s="53" t="s">
        <v>2219</v>
      </c>
      <c r="D166" s="156" t="s">
        <v>7806</v>
      </c>
    </row>
    <row r="167" spans="1:4">
      <c r="A167" s="206" t="s">
        <v>2904</v>
      </c>
      <c r="B167" s="55" t="s">
        <v>1765</v>
      </c>
      <c r="C167" s="55" t="s">
        <v>2219</v>
      </c>
      <c r="D167" s="56" t="s">
        <v>7805</v>
      </c>
    </row>
    <row r="168" spans="1:4">
      <c r="A168" s="207" t="s">
        <v>2905</v>
      </c>
      <c r="B168" s="52" t="s">
        <v>6591</v>
      </c>
      <c r="C168" s="53" t="s">
        <v>2219</v>
      </c>
      <c r="D168" s="156" t="s">
        <v>7807</v>
      </c>
    </row>
    <row r="169" spans="1:4">
      <c r="A169" s="206" t="s">
        <v>1204</v>
      </c>
      <c r="B169" s="55" t="s">
        <v>2074</v>
      </c>
      <c r="C169" s="55" t="s">
        <v>2219</v>
      </c>
      <c r="D169" s="56">
        <v>39448</v>
      </c>
    </row>
    <row r="170" spans="1:4">
      <c r="A170" s="206" t="s">
        <v>3568</v>
      </c>
      <c r="B170" s="55" t="s">
        <v>3569</v>
      </c>
      <c r="C170" s="55" t="s">
        <v>2219</v>
      </c>
      <c r="D170" s="56">
        <v>41902</v>
      </c>
    </row>
    <row r="171" spans="1:4">
      <c r="A171" s="206" t="s">
        <v>7808</v>
      </c>
      <c r="B171" s="55" t="s">
        <v>7809</v>
      </c>
      <c r="C171" s="55" t="s">
        <v>2219</v>
      </c>
      <c r="D171" s="56">
        <v>44662</v>
      </c>
    </row>
    <row r="172" spans="1:4">
      <c r="A172" s="206" t="s">
        <v>2906</v>
      </c>
      <c r="B172" s="55" t="s">
        <v>332</v>
      </c>
      <c r="C172" s="55" t="s">
        <v>2219</v>
      </c>
      <c r="D172" s="56">
        <v>36526</v>
      </c>
    </row>
    <row r="173" spans="1:4">
      <c r="A173" s="206" t="s">
        <v>2907</v>
      </c>
      <c r="B173" s="55" t="s">
        <v>8784</v>
      </c>
      <c r="C173" s="55" t="s">
        <v>2219</v>
      </c>
      <c r="D173" s="56">
        <v>37987</v>
      </c>
    </row>
    <row r="174" spans="1:4">
      <c r="A174" s="211" t="s">
        <v>2908</v>
      </c>
      <c r="B174" s="52" t="s">
        <v>6592</v>
      </c>
      <c r="C174" s="53" t="s">
        <v>2219</v>
      </c>
      <c r="D174" s="156" t="s">
        <v>7810</v>
      </c>
    </row>
    <row r="175" spans="1:4">
      <c r="A175" s="210" t="s">
        <v>2909</v>
      </c>
      <c r="B175" s="57" t="s">
        <v>3024</v>
      </c>
      <c r="C175" s="57" t="s">
        <v>2219</v>
      </c>
      <c r="D175" s="157">
        <v>38353</v>
      </c>
    </row>
    <row r="176" spans="1:4">
      <c r="A176" s="206" t="s">
        <v>2910</v>
      </c>
      <c r="B176" s="55" t="s">
        <v>2734</v>
      </c>
      <c r="C176" s="55" t="s">
        <v>2219</v>
      </c>
      <c r="D176" s="56">
        <v>38353</v>
      </c>
    </row>
    <row r="177" spans="1:4">
      <c r="A177" s="206" t="s">
        <v>2911</v>
      </c>
      <c r="B177" s="55" t="s">
        <v>8785</v>
      </c>
      <c r="C177" s="55" t="s">
        <v>2219</v>
      </c>
      <c r="D177" s="56">
        <v>38353</v>
      </c>
    </row>
    <row r="178" spans="1:4">
      <c r="A178" s="206" t="s">
        <v>2912</v>
      </c>
      <c r="B178" s="55" t="s">
        <v>2558</v>
      </c>
      <c r="C178" s="55" t="s">
        <v>2219</v>
      </c>
      <c r="D178" s="56">
        <v>39448</v>
      </c>
    </row>
    <row r="179" spans="1:4">
      <c r="A179" s="206" t="s">
        <v>1766</v>
      </c>
      <c r="B179" s="55" t="s">
        <v>5153</v>
      </c>
      <c r="C179" s="55" t="s">
        <v>2219</v>
      </c>
      <c r="D179" s="56"/>
    </row>
    <row r="180" spans="1:4">
      <c r="A180" s="206" t="s">
        <v>1767</v>
      </c>
      <c r="B180" s="55" t="s">
        <v>1768</v>
      </c>
      <c r="C180" s="55" t="s">
        <v>2219</v>
      </c>
      <c r="D180" s="56">
        <v>40009</v>
      </c>
    </row>
    <row r="181" spans="1:4">
      <c r="A181" s="206" t="s">
        <v>1769</v>
      </c>
      <c r="B181" s="55" t="s">
        <v>1770</v>
      </c>
      <c r="C181" s="55" t="s">
        <v>2219</v>
      </c>
      <c r="D181" s="56">
        <v>40009</v>
      </c>
    </row>
    <row r="182" spans="1:4">
      <c r="A182" s="206" t="s">
        <v>2672</v>
      </c>
      <c r="B182" s="55" t="s">
        <v>5154</v>
      </c>
      <c r="C182" s="55" t="s">
        <v>2219</v>
      </c>
      <c r="D182" s="56">
        <v>40392</v>
      </c>
    </row>
    <row r="183" spans="1:4">
      <c r="A183" s="211" t="s">
        <v>2228</v>
      </c>
      <c r="B183" s="52" t="s">
        <v>6593</v>
      </c>
      <c r="C183" s="53" t="s">
        <v>2219</v>
      </c>
      <c r="D183" s="156"/>
    </row>
    <row r="184" spans="1:4">
      <c r="A184" s="211" t="s">
        <v>1771</v>
      </c>
      <c r="B184" s="52" t="s">
        <v>6594</v>
      </c>
      <c r="C184" s="53" t="s">
        <v>2219</v>
      </c>
      <c r="D184" s="156"/>
    </row>
    <row r="185" spans="1:4">
      <c r="A185" s="211" t="s">
        <v>1772</v>
      </c>
      <c r="B185" s="52" t="s">
        <v>6595</v>
      </c>
      <c r="C185" s="53" t="s">
        <v>2219</v>
      </c>
      <c r="D185" s="156"/>
    </row>
    <row r="186" spans="1:4">
      <c r="A186" s="211" t="s">
        <v>1623</v>
      </c>
      <c r="B186" s="52" t="s">
        <v>6596</v>
      </c>
      <c r="C186" s="53" t="s">
        <v>2219</v>
      </c>
      <c r="D186" s="156"/>
    </row>
    <row r="187" spans="1:4">
      <c r="A187" s="206" t="s">
        <v>1624</v>
      </c>
      <c r="B187" s="55" t="s">
        <v>3236</v>
      </c>
      <c r="C187" s="55" t="s">
        <v>2219</v>
      </c>
      <c r="D187" s="56">
        <v>40261</v>
      </c>
    </row>
    <row r="188" spans="1:4">
      <c r="A188" s="206" t="s">
        <v>1625</v>
      </c>
      <c r="B188" s="55" t="s">
        <v>1626</v>
      </c>
      <c r="C188" s="55" t="s">
        <v>2219</v>
      </c>
      <c r="D188" s="56">
        <v>40254</v>
      </c>
    </row>
    <row r="189" spans="1:4">
      <c r="A189" s="206" t="s">
        <v>1627</v>
      </c>
      <c r="B189" s="55" t="s">
        <v>1628</v>
      </c>
      <c r="C189" s="55" t="s">
        <v>2219</v>
      </c>
      <c r="D189" s="56" t="s">
        <v>5155</v>
      </c>
    </row>
    <row r="190" spans="1:4">
      <c r="A190" s="206" t="s">
        <v>2673</v>
      </c>
      <c r="B190" s="55" t="s">
        <v>2674</v>
      </c>
      <c r="C190" s="55" t="s">
        <v>2219</v>
      </c>
      <c r="D190" s="56">
        <v>40499</v>
      </c>
    </row>
    <row r="191" spans="1:4">
      <c r="A191" s="211" t="s">
        <v>2675</v>
      </c>
      <c r="B191" s="52" t="s">
        <v>6597</v>
      </c>
      <c r="C191" s="53" t="s">
        <v>2219</v>
      </c>
      <c r="D191" s="156"/>
    </row>
    <row r="192" spans="1:4">
      <c r="A192" s="211" t="s">
        <v>3025</v>
      </c>
      <c r="B192" s="52" t="s">
        <v>7669</v>
      </c>
      <c r="C192" s="53" t="s">
        <v>2219</v>
      </c>
      <c r="D192" s="156"/>
    </row>
    <row r="193" spans="1:4">
      <c r="A193" s="206" t="s">
        <v>3026</v>
      </c>
      <c r="B193" s="55" t="s">
        <v>3237</v>
      </c>
      <c r="C193" s="55" t="s">
        <v>2219</v>
      </c>
      <c r="D193" s="56">
        <v>40923</v>
      </c>
    </row>
    <row r="194" spans="1:4">
      <c r="A194" s="211" t="s">
        <v>3149</v>
      </c>
      <c r="B194" s="52" t="s">
        <v>6598</v>
      </c>
      <c r="C194" s="53" t="s">
        <v>2219</v>
      </c>
      <c r="D194" s="156"/>
    </row>
    <row r="195" spans="1:4">
      <c r="A195" s="206" t="s">
        <v>3570</v>
      </c>
      <c r="B195" s="55" t="s">
        <v>8786</v>
      </c>
      <c r="C195" s="55" t="s">
        <v>2219</v>
      </c>
      <c r="D195" s="56">
        <v>42080</v>
      </c>
    </row>
    <row r="196" spans="1:4">
      <c r="A196" s="206" t="s">
        <v>3571</v>
      </c>
      <c r="B196" s="55" t="s">
        <v>3572</v>
      </c>
      <c r="C196" s="55" t="s">
        <v>2219</v>
      </c>
      <c r="D196" s="56">
        <v>41800</v>
      </c>
    </row>
    <row r="197" spans="1:4">
      <c r="A197" s="206" t="s">
        <v>3573</v>
      </c>
      <c r="B197" s="55" t="s">
        <v>8787</v>
      </c>
      <c r="C197" s="55" t="s">
        <v>2219</v>
      </c>
      <c r="D197" s="56" t="s">
        <v>5157</v>
      </c>
    </row>
    <row r="198" spans="1:4">
      <c r="A198" s="206" t="s">
        <v>3574</v>
      </c>
      <c r="B198" s="55" t="s">
        <v>8788</v>
      </c>
      <c r="C198" s="55" t="s">
        <v>2219</v>
      </c>
      <c r="D198" s="56">
        <v>41858</v>
      </c>
    </row>
    <row r="199" spans="1:4">
      <c r="A199" s="206" t="s">
        <v>6221</v>
      </c>
      <c r="B199" s="55" t="s">
        <v>5158</v>
      </c>
      <c r="C199" s="55" t="s">
        <v>2219</v>
      </c>
      <c r="D199" s="56" t="s">
        <v>5159</v>
      </c>
    </row>
    <row r="200" spans="1:4">
      <c r="A200" s="206" t="s">
        <v>6222</v>
      </c>
      <c r="B200" s="55" t="s">
        <v>5160</v>
      </c>
      <c r="C200" s="55" t="s">
        <v>2219</v>
      </c>
      <c r="D200" s="56" t="s">
        <v>5159</v>
      </c>
    </row>
    <row r="201" spans="1:4">
      <c r="A201" s="206" t="s">
        <v>4729</v>
      </c>
      <c r="B201" s="55" t="s">
        <v>4730</v>
      </c>
      <c r="C201" s="55" t="s">
        <v>2219</v>
      </c>
      <c r="D201" s="56">
        <v>42978</v>
      </c>
    </row>
    <row r="202" spans="1:4">
      <c r="A202" s="206" t="s">
        <v>4365</v>
      </c>
      <c r="B202" s="55" t="s">
        <v>4366</v>
      </c>
      <c r="C202" s="55" t="s">
        <v>2219</v>
      </c>
      <c r="D202" s="56" t="s">
        <v>5162</v>
      </c>
    </row>
    <row r="203" spans="1:4">
      <c r="A203" s="206" t="s">
        <v>1205</v>
      </c>
      <c r="B203" s="55" t="s">
        <v>603</v>
      </c>
      <c r="C203" s="55" t="s">
        <v>2219</v>
      </c>
      <c r="D203" s="56" t="s">
        <v>5112</v>
      </c>
    </row>
    <row r="204" spans="1:4">
      <c r="A204" s="206" t="s">
        <v>3575</v>
      </c>
      <c r="B204" s="55" t="s">
        <v>3576</v>
      </c>
      <c r="C204" s="55" t="s">
        <v>2219</v>
      </c>
      <c r="D204" s="56">
        <v>41860</v>
      </c>
    </row>
    <row r="205" spans="1:4">
      <c r="A205" s="206" t="s">
        <v>2913</v>
      </c>
      <c r="B205" s="55" t="s">
        <v>2735</v>
      </c>
      <c r="C205" s="55" t="s">
        <v>2219</v>
      </c>
      <c r="D205" s="56">
        <v>38353</v>
      </c>
    </row>
    <row r="206" spans="1:4">
      <c r="A206" s="206" t="s">
        <v>6223</v>
      </c>
      <c r="B206" s="55" t="s">
        <v>5163</v>
      </c>
      <c r="C206" s="55" t="s">
        <v>2219</v>
      </c>
      <c r="D206" s="56" t="s">
        <v>5164</v>
      </c>
    </row>
    <row r="207" spans="1:4">
      <c r="A207" s="206" t="s">
        <v>7811</v>
      </c>
      <c r="B207" s="55" t="s">
        <v>7812</v>
      </c>
      <c r="C207" s="55" t="s">
        <v>2219</v>
      </c>
      <c r="D207" s="56" t="s">
        <v>7813</v>
      </c>
    </row>
    <row r="208" spans="1:4">
      <c r="A208" s="206" t="s">
        <v>7814</v>
      </c>
      <c r="B208" s="55" t="s">
        <v>7815</v>
      </c>
      <c r="C208" s="55" t="s">
        <v>2219</v>
      </c>
      <c r="D208" s="56" t="s">
        <v>7816</v>
      </c>
    </row>
    <row r="209" spans="1:4">
      <c r="A209" s="206" t="s">
        <v>7817</v>
      </c>
      <c r="B209" s="55" t="s">
        <v>7818</v>
      </c>
      <c r="C209" s="55" t="s">
        <v>2219</v>
      </c>
      <c r="D209" s="56" t="s">
        <v>7819</v>
      </c>
    </row>
    <row r="210" spans="1:4">
      <c r="A210" s="206" t="s">
        <v>7820</v>
      </c>
      <c r="B210" s="55" t="s">
        <v>7821</v>
      </c>
      <c r="C210" s="55" t="s">
        <v>2219</v>
      </c>
      <c r="D210" s="56" t="s">
        <v>7822</v>
      </c>
    </row>
    <row r="211" spans="1:4">
      <c r="A211" s="206" t="s">
        <v>7823</v>
      </c>
      <c r="B211" s="55" t="s">
        <v>7824</v>
      </c>
      <c r="C211" s="55" t="s">
        <v>2219</v>
      </c>
      <c r="D211" s="56" t="s">
        <v>7825</v>
      </c>
    </row>
    <row r="212" spans="1:4">
      <c r="A212" s="206" t="s">
        <v>8384</v>
      </c>
      <c r="B212" s="55" t="s">
        <v>8385</v>
      </c>
      <c r="C212" s="55" t="s">
        <v>2219</v>
      </c>
      <c r="D212" s="56" t="s">
        <v>8386</v>
      </c>
    </row>
    <row r="213" spans="1:4">
      <c r="A213" s="206" t="s">
        <v>8387</v>
      </c>
      <c r="B213" s="55" t="s">
        <v>8388</v>
      </c>
      <c r="C213" s="55" t="s">
        <v>2219</v>
      </c>
      <c r="D213" s="56" t="s">
        <v>8389</v>
      </c>
    </row>
    <row r="214" spans="1:4">
      <c r="A214" s="206" t="s">
        <v>2914</v>
      </c>
      <c r="B214" s="55" t="s">
        <v>1020</v>
      </c>
      <c r="C214" s="55" t="s">
        <v>2219</v>
      </c>
      <c r="D214" s="56">
        <v>23743</v>
      </c>
    </row>
    <row r="215" spans="1:4">
      <c r="A215" s="206" t="s">
        <v>2915</v>
      </c>
      <c r="B215" s="55" t="s">
        <v>1021</v>
      </c>
      <c r="C215" s="55" t="s">
        <v>2219</v>
      </c>
      <c r="D215" s="56">
        <v>23743</v>
      </c>
    </row>
    <row r="216" spans="1:4">
      <c r="A216" s="206" t="s">
        <v>2916</v>
      </c>
      <c r="B216" s="55" t="s">
        <v>8789</v>
      </c>
      <c r="C216" s="55" t="s">
        <v>2219</v>
      </c>
      <c r="D216" s="56">
        <v>23743</v>
      </c>
    </row>
    <row r="217" spans="1:4">
      <c r="A217" s="206" t="s">
        <v>2917</v>
      </c>
      <c r="B217" s="55" t="s">
        <v>8790</v>
      </c>
      <c r="C217" s="55" t="s">
        <v>2219</v>
      </c>
      <c r="D217" s="56">
        <v>23743</v>
      </c>
    </row>
    <row r="218" spans="1:4">
      <c r="A218" s="206" t="s">
        <v>1206</v>
      </c>
      <c r="B218" s="55" t="s">
        <v>8791</v>
      </c>
      <c r="C218" s="55" t="s">
        <v>2219</v>
      </c>
      <c r="D218" s="56" t="s">
        <v>5112</v>
      </c>
    </row>
    <row r="219" spans="1:4">
      <c r="A219" s="206" t="s">
        <v>3908</v>
      </c>
      <c r="B219" s="55" t="s">
        <v>5165</v>
      </c>
      <c r="C219" s="55" t="s">
        <v>2219</v>
      </c>
      <c r="D219" s="56">
        <v>25204</v>
      </c>
    </row>
    <row r="220" spans="1:4">
      <c r="A220" s="206" t="s">
        <v>2918</v>
      </c>
      <c r="B220" s="55" t="s">
        <v>1022</v>
      </c>
      <c r="C220" s="55" t="s">
        <v>2219</v>
      </c>
      <c r="D220" s="56">
        <v>24473</v>
      </c>
    </row>
    <row r="221" spans="1:4">
      <c r="A221" s="206" t="s">
        <v>2919</v>
      </c>
      <c r="B221" s="55" t="s">
        <v>1023</v>
      </c>
      <c r="C221" s="55" t="s">
        <v>2219</v>
      </c>
      <c r="D221" s="56">
        <v>25569</v>
      </c>
    </row>
    <row r="222" spans="1:4">
      <c r="A222" s="206" t="s">
        <v>1207</v>
      </c>
      <c r="B222" s="55" t="s">
        <v>1024</v>
      </c>
      <c r="C222" s="55" t="s">
        <v>2219</v>
      </c>
      <c r="D222" s="56" t="s">
        <v>5116</v>
      </c>
    </row>
    <row r="223" spans="1:4">
      <c r="A223" s="206" t="s">
        <v>2920</v>
      </c>
      <c r="B223" s="55" t="s">
        <v>1025</v>
      </c>
      <c r="C223" s="55" t="s">
        <v>2219</v>
      </c>
      <c r="D223" s="56">
        <v>25934</v>
      </c>
    </row>
    <row r="224" spans="1:4">
      <c r="A224" s="206" t="s">
        <v>2921</v>
      </c>
      <c r="B224" s="55" t="s">
        <v>1026</v>
      </c>
      <c r="C224" s="55" t="s">
        <v>2219</v>
      </c>
      <c r="D224" s="56">
        <v>28491</v>
      </c>
    </row>
    <row r="225" spans="1:4">
      <c r="A225" s="206" t="s">
        <v>2922</v>
      </c>
      <c r="B225" s="55" t="s">
        <v>1027</v>
      </c>
      <c r="C225" s="55" t="s">
        <v>2219</v>
      </c>
      <c r="D225" s="56">
        <v>31413</v>
      </c>
    </row>
    <row r="226" spans="1:4">
      <c r="A226" s="206" t="s">
        <v>2923</v>
      </c>
      <c r="B226" s="55" t="s">
        <v>1028</v>
      </c>
      <c r="C226" s="55" t="s">
        <v>2219</v>
      </c>
      <c r="D226" s="56">
        <v>32143</v>
      </c>
    </row>
    <row r="227" spans="1:4">
      <c r="A227" s="207" t="s">
        <v>2924</v>
      </c>
      <c r="B227" s="52" t="s">
        <v>6599</v>
      </c>
      <c r="C227" s="53" t="s">
        <v>2219</v>
      </c>
      <c r="D227" s="156"/>
    </row>
    <row r="228" spans="1:4">
      <c r="A228" s="206" t="s">
        <v>2925</v>
      </c>
      <c r="B228" s="55" t="s">
        <v>1029</v>
      </c>
      <c r="C228" s="55" t="s">
        <v>2219</v>
      </c>
      <c r="D228" s="56">
        <v>32509</v>
      </c>
    </row>
    <row r="229" spans="1:4">
      <c r="A229" s="207" t="s">
        <v>3909</v>
      </c>
      <c r="B229" s="52" t="s">
        <v>6600</v>
      </c>
      <c r="C229" s="53" t="s">
        <v>2219</v>
      </c>
      <c r="D229" s="156"/>
    </row>
    <row r="230" spans="1:4">
      <c r="A230" s="207" t="s">
        <v>3910</v>
      </c>
      <c r="B230" s="52" t="s">
        <v>6601</v>
      </c>
      <c r="C230" s="53" t="s">
        <v>2219</v>
      </c>
      <c r="D230" s="156"/>
    </row>
    <row r="231" spans="1:4">
      <c r="A231" s="206" t="s">
        <v>2926</v>
      </c>
      <c r="B231" s="55" t="s">
        <v>3577</v>
      </c>
      <c r="C231" s="55" t="s">
        <v>2219</v>
      </c>
      <c r="D231" s="56">
        <v>34335</v>
      </c>
    </row>
    <row r="232" spans="1:4">
      <c r="A232" s="207" t="s">
        <v>3911</v>
      </c>
      <c r="B232" s="52" t="s">
        <v>6602</v>
      </c>
      <c r="C232" s="53" t="s">
        <v>2219</v>
      </c>
      <c r="D232" s="156"/>
    </row>
    <row r="233" spans="1:4">
      <c r="A233" s="207" t="s">
        <v>3912</v>
      </c>
      <c r="B233" s="52" t="s">
        <v>6603</v>
      </c>
      <c r="C233" s="53" t="s">
        <v>2219</v>
      </c>
      <c r="D233" s="156"/>
    </row>
    <row r="234" spans="1:4">
      <c r="A234" s="206" t="s">
        <v>2927</v>
      </c>
      <c r="B234" s="55" t="s">
        <v>1469</v>
      </c>
      <c r="C234" s="55" t="s">
        <v>2219</v>
      </c>
      <c r="D234" s="56">
        <v>36892</v>
      </c>
    </row>
    <row r="235" spans="1:4">
      <c r="A235" s="206" t="s">
        <v>2928</v>
      </c>
      <c r="B235" s="55" t="s">
        <v>8792</v>
      </c>
      <c r="C235" s="55" t="s">
        <v>2219</v>
      </c>
      <c r="D235" s="56">
        <v>39083</v>
      </c>
    </row>
    <row r="236" spans="1:4">
      <c r="A236" s="206" t="s">
        <v>1773</v>
      </c>
      <c r="B236" s="55" t="s">
        <v>8793</v>
      </c>
      <c r="C236" s="55" t="s">
        <v>2219</v>
      </c>
      <c r="D236" s="56">
        <v>40100</v>
      </c>
    </row>
    <row r="237" spans="1:4">
      <c r="A237" s="206" t="s">
        <v>2929</v>
      </c>
      <c r="B237" s="55" t="s">
        <v>1470</v>
      </c>
      <c r="C237" s="55" t="s">
        <v>2219</v>
      </c>
      <c r="D237" s="56">
        <v>36526</v>
      </c>
    </row>
    <row r="238" spans="1:4">
      <c r="A238" s="206" t="s">
        <v>1208</v>
      </c>
      <c r="B238" s="55" t="s">
        <v>1471</v>
      </c>
      <c r="C238" s="55" t="s">
        <v>2219</v>
      </c>
      <c r="D238" s="56" t="s">
        <v>5115</v>
      </c>
    </row>
    <row r="239" spans="1:4">
      <c r="A239" s="206" t="s">
        <v>2930</v>
      </c>
      <c r="B239" s="55" t="s">
        <v>5172</v>
      </c>
      <c r="C239" s="55" t="s">
        <v>2219</v>
      </c>
      <c r="D239" s="56">
        <v>35431</v>
      </c>
    </row>
    <row r="240" spans="1:4">
      <c r="A240" s="207" t="s">
        <v>3913</v>
      </c>
      <c r="B240" s="52" t="s">
        <v>6604</v>
      </c>
      <c r="C240" s="53" t="s">
        <v>2219</v>
      </c>
      <c r="D240" s="156"/>
    </row>
    <row r="241" spans="1:4">
      <c r="A241" s="207" t="s">
        <v>3914</v>
      </c>
      <c r="B241" s="52" t="s">
        <v>6605</v>
      </c>
      <c r="C241" s="53" t="s">
        <v>2219</v>
      </c>
      <c r="D241" s="156"/>
    </row>
    <row r="242" spans="1:4">
      <c r="A242" s="207" t="s">
        <v>3915</v>
      </c>
      <c r="B242" s="52" t="s">
        <v>6606</v>
      </c>
      <c r="C242" s="53" t="s">
        <v>2219</v>
      </c>
      <c r="D242" s="156"/>
    </row>
    <row r="243" spans="1:4">
      <c r="A243" s="211" t="s">
        <v>2931</v>
      </c>
      <c r="B243" s="52" t="s">
        <v>6607</v>
      </c>
      <c r="C243" s="53" t="s">
        <v>2219</v>
      </c>
      <c r="D243" s="156"/>
    </row>
    <row r="244" spans="1:4">
      <c r="A244" s="207" t="s">
        <v>3916</v>
      </c>
      <c r="B244" s="52" t="s">
        <v>6608</v>
      </c>
      <c r="C244" s="53" t="s">
        <v>2219</v>
      </c>
      <c r="D244" s="156"/>
    </row>
    <row r="245" spans="1:4">
      <c r="A245" s="210" t="s">
        <v>2932</v>
      </c>
      <c r="B245" s="57" t="s">
        <v>2161</v>
      </c>
      <c r="C245" s="57" t="s">
        <v>2219</v>
      </c>
      <c r="D245" s="157">
        <v>37987</v>
      </c>
    </row>
    <row r="246" spans="1:4">
      <c r="A246" s="207" t="s">
        <v>3917</v>
      </c>
      <c r="B246" s="52" t="s">
        <v>6609</v>
      </c>
      <c r="C246" s="53" t="s">
        <v>2219</v>
      </c>
      <c r="D246" s="156"/>
    </row>
    <row r="247" spans="1:4">
      <c r="A247" s="206" t="s">
        <v>3150</v>
      </c>
      <c r="B247" s="55" t="s">
        <v>3238</v>
      </c>
      <c r="C247" s="55" t="s">
        <v>2219</v>
      </c>
      <c r="D247" s="56" t="s">
        <v>5173</v>
      </c>
    </row>
    <row r="248" spans="1:4">
      <c r="A248" s="206" t="s">
        <v>8390</v>
      </c>
      <c r="B248" s="55" t="s">
        <v>8391</v>
      </c>
      <c r="C248" s="55" t="s">
        <v>2219</v>
      </c>
      <c r="D248" s="56" t="s">
        <v>8392</v>
      </c>
    </row>
    <row r="249" spans="1:4">
      <c r="A249" s="208" t="s">
        <v>8794</v>
      </c>
      <c r="B249" s="209" t="s">
        <v>8795</v>
      </c>
      <c r="C249" s="58" t="s">
        <v>2219</v>
      </c>
      <c r="D249" s="209" t="s">
        <v>8796</v>
      </c>
    </row>
    <row r="250" spans="1:4">
      <c r="A250" s="206" t="s">
        <v>3578</v>
      </c>
      <c r="B250" s="55" t="s">
        <v>3579</v>
      </c>
      <c r="C250" s="55" t="s">
        <v>2219</v>
      </c>
      <c r="D250" s="56">
        <v>41857</v>
      </c>
    </row>
    <row r="251" spans="1:4">
      <c r="A251" s="207" t="s">
        <v>3918</v>
      </c>
      <c r="B251" s="52" t="s">
        <v>6610</v>
      </c>
      <c r="C251" s="53" t="s">
        <v>2219</v>
      </c>
      <c r="D251" s="156"/>
    </row>
    <row r="252" spans="1:4">
      <c r="A252" s="206" t="s">
        <v>2933</v>
      </c>
      <c r="B252" s="55" t="s">
        <v>2162</v>
      </c>
      <c r="C252" s="55" t="s">
        <v>2219</v>
      </c>
      <c r="D252" s="56">
        <v>28126</v>
      </c>
    </row>
    <row r="253" spans="1:4">
      <c r="A253" s="206" t="s">
        <v>2934</v>
      </c>
      <c r="B253" s="55" t="s">
        <v>2163</v>
      </c>
      <c r="C253" s="55" t="s">
        <v>2219</v>
      </c>
      <c r="D253" s="56">
        <v>28126</v>
      </c>
    </row>
    <row r="254" spans="1:4">
      <c r="A254" s="206" t="s">
        <v>2935</v>
      </c>
      <c r="B254" s="55" t="s">
        <v>2736</v>
      </c>
      <c r="C254" s="55" t="s">
        <v>2219</v>
      </c>
      <c r="D254" s="56">
        <v>38718</v>
      </c>
    </row>
    <row r="255" spans="1:4">
      <c r="A255" s="206" t="s">
        <v>6316</v>
      </c>
      <c r="B255" s="55" t="s">
        <v>6317</v>
      </c>
      <c r="C255" s="55" t="s">
        <v>2219</v>
      </c>
      <c r="D255" s="56" t="s">
        <v>6318</v>
      </c>
    </row>
    <row r="256" spans="1:4">
      <c r="A256" s="206" t="s">
        <v>6319</v>
      </c>
      <c r="B256" s="55" t="s">
        <v>6320</v>
      </c>
      <c r="C256" s="55" t="s">
        <v>2219</v>
      </c>
      <c r="D256" s="56" t="s">
        <v>6318</v>
      </c>
    </row>
    <row r="257" spans="1:4">
      <c r="A257" s="206" t="s">
        <v>1209</v>
      </c>
      <c r="B257" s="55" t="s">
        <v>2164</v>
      </c>
      <c r="C257" s="55" t="s">
        <v>2219</v>
      </c>
      <c r="D257" s="56"/>
    </row>
    <row r="258" spans="1:4">
      <c r="A258" s="206" t="s">
        <v>4731</v>
      </c>
      <c r="B258" s="55" t="s">
        <v>8797</v>
      </c>
      <c r="C258" s="55" t="s">
        <v>2219</v>
      </c>
      <c r="D258" s="56">
        <v>42939</v>
      </c>
    </row>
    <row r="259" spans="1:4">
      <c r="A259" s="206" t="s">
        <v>4535</v>
      </c>
      <c r="B259" s="55" t="s">
        <v>8798</v>
      </c>
      <c r="C259" s="55" t="s">
        <v>2219</v>
      </c>
      <c r="D259" s="56">
        <v>42925</v>
      </c>
    </row>
    <row r="260" spans="1:4">
      <c r="A260" s="206" t="s">
        <v>4536</v>
      </c>
      <c r="B260" s="55" t="s">
        <v>8799</v>
      </c>
      <c r="C260" s="55" t="s">
        <v>2219</v>
      </c>
      <c r="D260" s="56">
        <v>42897</v>
      </c>
    </row>
    <row r="261" spans="1:4">
      <c r="A261" s="206" t="s">
        <v>4732</v>
      </c>
      <c r="B261" s="55" t="s">
        <v>4733</v>
      </c>
      <c r="C261" s="55" t="s">
        <v>2219</v>
      </c>
      <c r="D261" s="56">
        <v>42939</v>
      </c>
    </row>
    <row r="262" spans="1:4">
      <c r="A262" s="206" t="s">
        <v>4734</v>
      </c>
      <c r="B262" s="55" t="s">
        <v>8800</v>
      </c>
      <c r="C262" s="55" t="s">
        <v>2219</v>
      </c>
      <c r="D262" s="56">
        <v>42944</v>
      </c>
    </row>
    <row r="263" spans="1:4">
      <c r="A263" s="206" t="s">
        <v>4735</v>
      </c>
      <c r="B263" s="55" t="s">
        <v>4736</v>
      </c>
      <c r="C263" s="55" t="s">
        <v>2219</v>
      </c>
      <c r="D263" s="56">
        <v>42936</v>
      </c>
    </row>
    <row r="264" spans="1:4">
      <c r="A264" s="206" t="s">
        <v>4737</v>
      </c>
      <c r="B264" s="55" t="s">
        <v>4738</v>
      </c>
      <c r="C264" s="55" t="s">
        <v>2219</v>
      </c>
      <c r="D264" s="56">
        <v>42936</v>
      </c>
    </row>
    <row r="265" spans="1:4">
      <c r="A265" s="206" t="s">
        <v>4739</v>
      </c>
      <c r="B265" s="55" t="s">
        <v>4740</v>
      </c>
      <c r="C265" s="55" t="s">
        <v>2219</v>
      </c>
      <c r="D265" s="56">
        <v>42939</v>
      </c>
    </row>
    <row r="266" spans="1:4">
      <c r="A266" s="206" t="s">
        <v>6224</v>
      </c>
      <c r="B266" s="55" t="s">
        <v>5176</v>
      </c>
      <c r="C266" s="55" t="s">
        <v>2219</v>
      </c>
      <c r="D266" s="56" t="s">
        <v>5177</v>
      </c>
    </row>
    <row r="267" spans="1:4">
      <c r="A267" s="206" t="s">
        <v>4537</v>
      </c>
      <c r="B267" s="55" t="s">
        <v>5178</v>
      </c>
      <c r="C267" s="55" t="s">
        <v>2219</v>
      </c>
      <c r="D267" s="56" t="s">
        <v>5175</v>
      </c>
    </row>
    <row r="268" spans="1:4">
      <c r="A268" s="206" t="s">
        <v>4538</v>
      </c>
      <c r="B268" s="55" t="s">
        <v>4539</v>
      </c>
      <c r="C268" s="55" t="s">
        <v>2219</v>
      </c>
      <c r="D268" s="56">
        <v>42911</v>
      </c>
    </row>
    <row r="269" spans="1:4">
      <c r="A269" s="206" t="s">
        <v>4615</v>
      </c>
      <c r="B269" s="55" t="s">
        <v>5180</v>
      </c>
      <c r="C269" s="55" t="s">
        <v>2219</v>
      </c>
      <c r="D269" s="56">
        <v>43225</v>
      </c>
    </row>
    <row r="270" spans="1:4">
      <c r="A270" s="206" t="s">
        <v>6225</v>
      </c>
      <c r="B270" s="55" t="s">
        <v>5181</v>
      </c>
      <c r="C270" s="55" t="s">
        <v>2219</v>
      </c>
      <c r="D270" s="56" t="s">
        <v>5182</v>
      </c>
    </row>
    <row r="271" spans="1:4">
      <c r="A271" s="206" t="s">
        <v>6226</v>
      </c>
      <c r="B271" s="55" t="s">
        <v>5183</v>
      </c>
      <c r="C271" s="55" t="s">
        <v>2219</v>
      </c>
      <c r="D271" s="56" t="s">
        <v>5184</v>
      </c>
    </row>
    <row r="272" spans="1:4">
      <c r="A272" s="206" t="s">
        <v>6227</v>
      </c>
      <c r="B272" s="55" t="s">
        <v>5185</v>
      </c>
      <c r="C272" s="55" t="s">
        <v>2219</v>
      </c>
      <c r="D272" s="56" t="s">
        <v>5182</v>
      </c>
    </row>
    <row r="273" spans="1:4">
      <c r="A273" s="206" t="s">
        <v>6228</v>
      </c>
      <c r="B273" s="55" t="s">
        <v>8801</v>
      </c>
      <c r="C273" s="55" t="s">
        <v>2219</v>
      </c>
      <c r="D273" s="56" t="s">
        <v>5140</v>
      </c>
    </row>
    <row r="274" spans="1:4">
      <c r="A274" s="206" t="s">
        <v>4741</v>
      </c>
      <c r="B274" s="55" t="s">
        <v>4742</v>
      </c>
      <c r="C274" s="55" t="s">
        <v>2219</v>
      </c>
      <c r="D274" s="56" t="s">
        <v>5186</v>
      </c>
    </row>
    <row r="275" spans="1:4">
      <c r="A275" s="206" t="s">
        <v>6229</v>
      </c>
      <c r="B275" s="55" t="s">
        <v>8802</v>
      </c>
      <c r="C275" s="55" t="s">
        <v>2219</v>
      </c>
      <c r="D275" s="56" t="s">
        <v>5187</v>
      </c>
    </row>
    <row r="276" spans="1:4">
      <c r="A276" s="206" t="s">
        <v>4743</v>
      </c>
      <c r="B276" s="55" t="s">
        <v>4744</v>
      </c>
      <c r="C276" s="55" t="s">
        <v>2219</v>
      </c>
      <c r="D276" s="56" t="s">
        <v>5188</v>
      </c>
    </row>
    <row r="277" spans="1:4">
      <c r="A277" s="206" t="s">
        <v>4745</v>
      </c>
      <c r="B277" s="55" t="s">
        <v>8803</v>
      </c>
      <c r="C277" s="55" t="s">
        <v>2219</v>
      </c>
      <c r="D277" s="56" t="s">
        <v>5189</v>
      </c>
    </row>
    <row r="278" spans="1:4">
      <c r="A278" s="206" t="s">
        <v>4746</v>
      </c>
      <c r="B278" s="55" t="s">
        <v>4747</v>
      </c>
      <c r="C278" s="55" t="s">
        <v>2219</v>
      </c>
      <c r="D278" s="56" t="s">
        <v>5190</v>
      </c>
    </row>
    <row r="279" spans="1:4">
      <c r="A279" s="210" t="s">
        <v>4748</v>
      </c>
      <c r="B279" s="57" t="s">
        <v>4749</v>
      </c>
      <c r="C279" s="57" t="s">
        <v>2219</v>
      </c>
      <c r="D279" s="157" t="s">
        <v>5191</v>
      </c>
    </row>
    <row r="280" spans="1:4">
      <c r="A280" s="206" t="s">
        <v>4750</v>
      </c>
      <c r="B280" s="55" t="s">
        <v>4751</v>
      </c>
      <c r="C280" s="55" t="s">
        <v>2219</v>
      </c>
      <c r="D280" s="56">
        <v>43050</v>
      </c>
    </row>
    <row r="281" spans="1:4">
      <c r="A281" s="206" t="s">
        <v>4752</v>
      </c>
      <c r="B281" s="55" t="s">
        <v>4753</v>
      </c>
      <c r="C281" s="55" t="s">
        <v>2219</v>
      </c>
      <c r="D281" s="56">
        <v>42956</v>
      </c>
    </row>
    <row r="282" spans="1:4">
      <c r="A282" s="206" t="s">
        <v>4540</v>
      </c>
      <c r="B282" s="55" t="s">
        <v>4541</v>
      </c>
      <c r="C282" s="55" t="s">
        <v>2219</v>
      </c>
      <c r="D282" s="56">
        <v>42917</v>
      </c>
    </row>
    <row r="283" spans="1:4">
      <c r="A283" s="211" t="s">
        <v>4542</v>
      </c>
      <c r="B283" s="52" t="s">
        <v>6611</v>
      </c>
      <c r="C283" s="53" t="s">
        <v>2219</v>
      </c>
      <c r="D283" s="156">
        <v>42768</v>
      </c>
    </row>
    <row r="284" spans="1:4">
      <c r="A284" s="206" t="s">
        <v>4754</v>
      </c>
      <c r="B284" s="55" t="s">
        <v>4755</v>
      </c>
      <c r="C284" s="55" t="s">
        <v>2219</v>
      </c>
      <c r="D284" s="56">
        <v>43090</v>
      </c>
    </row>
    <row r="285" spans="1:4">
      <c r="A285" s="206" t="s">
        <v>4367</v>
      </c>
      <c r="B285" s="55" t="s">
        <v>4368</v>
      </c>
      <c r="C285" s="55" t="s">
        <v>2219</v>
      </c>
      <c r="D285" s="56">
        <v>42515</v>
      </c>
    </row>
    <row r="286" spans="1:4">
      <c r="A286" s="206" t="s">
        <v>4756</v>
      </c>
      <c r="B286" s="55" t="s">
        <v>4757</v>
      </c>
      <c r="C286" s="55" t="s">
        <v>2219</v>
      </c>
      <c r="D286" s="56">
        <v>42666</v>
      </c>
    </row>
    <row r="287" spans="1:4">
      <c r="A287" s="206" t="s">
        <v>6321</v>
      </c>
      <c r="B287" s="55" t="s">
        <v>6322</v>
      </c>
      <c r="C287" s="55" t="s">
        <v>2219</v>
      </c>
      <c r="D287" s="56">
        <v>44217</v>
      </c>
    </row>
    <row r="288" spans="1:4">
      <c r="A288" s="210" t="s">
        <v>4369</v>
      </c>
      <c r="B288" s="57" t="s">
        <v>4370</v>
      </c>
      <c r="C288" s="57" t="s">
        <v>2219</v>
      </c>
      <c r="D288" s="157">
        <v>42256</v>
      </c>
    </row>
    <row r="289" spans="1:4">
      <c r="A289" s="211" t="s">
        <v>3580</v>
      </c>
      <c r="B289" s="52" t="s">
        <v>6612</v>
      </c>
      <c r="C289" s="53" t="s">
        <v>2219</v>
      </c>
      <c r="D289" s="156">
        <v>42098</v>
      </c>
    </row>
    <row r="290" spans="1:4">
      <c r="A290" s="206" t="s">
        <v>3581</v>
      </c>
      <c r="B290" s="55" t="s">
        <v>5194</v>
      </c>
      <c r="C290" s="55" t="s">
        <v>2219</v>
      </c>
      <c r="D290" s="56">
        <v>42141</v>
      </c>
    </row>
    <row r="291" spans="1:4">
      <c r="A291" s="211" t="s">
        <v>3582</v>
      </c>
      <c r="B291" s="52" t="s">
        <v>6613</v>
      </c>
      <c r="C291" s="53" t="s">
        <v>2219</v>
      </c>
      <c r="D291" s="156">
        <v>42039</v>
      </c>
    </row>
    <row r="292" spans="1:4">
      <c r="A292" s="210" t="s">
        <v>3583</v>
      </c>
      <c r="B292" s="57" t="s">
        <v>3584</v>
      </c>
      <c r="C292" s="57" t="s">
        <v>2219</v>
      </c>
      <c r="D292" s="157">
        <v>41997</v>
      </c>
    </row>
    <row r="293" spans="1:4">
      <c r="A293" s="210" t="s">
        <v>3585</v>
      </c>
      <c r="B293" s="57" t="s">
        <v>3586</v>
      </c>
      <c r="C293" s="57" t="s">
        <v>2219</v>
      </c>
      <c r="D293" s="157">
        <v>41847</v>
      </c>
    </row>
    <row r="294" spans="1:4">
      <c r="A294" s="207" t="s">
        <v>3919</v>
      </c>
      <c r="B294" s="52" t="s">
        <v>6614</v>
      </c>
      <c r="C294" s="53" t="s">
        <v>2219</v>
      </c>
      <c r="D294" s="156"/>
    </row>
    <row r="295" spans="1:4">
      <c r="A295" s="206" t="s">
        <v>2936</v>
      </c>
      <c r="B295" s="55" t="s">
        <v>3587</v>
      </c>
      <c r="C295" s="55" t="s">
        <v>2219</v>
      </c>
      <c r="D295" s="56">
        <v>23743</v>
      </c>
    </row>
    <row r="296" spans="1:4">
      <c r="A296" s="206" t="s">
        <v>2937</v>
      </c>
      <c r="B296" s="55" t="s">
        <v>2165</v>
      </c>
      <c r="C296" s="55" t="s">
        <v>2219</v>
      </c>
      <c r="D296" s="56">
        <v>24473</v>
      </c>
    </row>
    <row r="297" spans="1:4">
      <c r="A297" s="206" t="s">
        <v>2938</v>
      </c>
      <c r="B297" s="55" t="s">
        <v>3588</v>
      </c>
      <c r="C297" s="55" t="s">
        <v>2219</v>
      </c>
      <c r="D297" s="56">
        <v>23743</v>
      </c>
    </row>
    <row r="298" spans="1:4">
      <c r="A298" s="206" t="s">
        <v>2939</v>
      </c>
      <c r="B298" s="55" t="s">
        <v>2166</v>
      </c>
      <c r="C298" s="55" t="s">
        <v>2219</v>
      </c>
      <c r="D298" s="56">
        <v>23743</v>
      </c>
    </row>
    <row r="299" spans="1:4">
      <c r="A299" s="206" t="s">
        <v>2940</v>
      </c>
      <c r="B299" s="55" t="s">
        <v>5196</v>
      </c>
      <c r="C299" s="55" t="s">
        <v>2219</v>
      </c>
      <c r="D299" s="56">
        <v>27030</v>
      </c>
    </row>
    <row r="300" spans="1:4">
      <c r="A300" s="206" t="s">
        <v>2941</v>
      </c>
      <c r="B300" s="55" t="s">
        <v>2167</v>
      </c>
      <c r="C300" s="55" t="s">
        <v>2219</v>
      </c>
      <c r="D300" s="56">
        <v>27760</v>
      </c>
    </row>
    <row r="301" spans="1:4">
      <c r="A301" s="206" t="s">
        <v>2942</v>
      </c>
      <c r="B301" s="55" t="s">
        <v>2168</v>
      </c>
      <c r="C301" s="55" t="s">
        <v>2219</v>
      </c>
      <c r="D301" s="56">
        <v>27760</v>
      </c>
    </row>
    <row r="302" spans="1:4">
      <c r="A302" s="206" t="s">
        <v>1210</v>
      </c>
      <c r="B302" s="55" t="s">
        <v>2169</v>
      </c>
      <c r="C302" s="55" t="s">
        <v>2219</v>
      </c>
      <c r="D302" s="56">
        <v>28126</v>
      </c>
    </row>
    <row r="303" spans="1:4">
      <c r="A303" s="206" t="s">
        <v>2943</v>
      </c>
      <c r="B303" s="55" t="s">
        <v>3589</v>
      </c>
      <c r="C303" s="55" t="s">
        <v>2219</v>
      </c>
      <c r="D303" s="56">
        <v>28126</v>
      </c>
    </row>
    <row r="304" spans="1:4">
      <c r="A304" s="206" t="s">
        <v>2944</v>
      </c>
      <c r="B304" s="55" t="s">
        <v>2170</v>
      </c>
      <c r="C304" s="55" t="s">
        <v>2219</v>
      </c>
      <c r="D304" s="56">
        <v>28856</v>
      </c>
    </row>
    <row r="305" spans="1:4">
      <c r="A305" s="206" t="s">
        <v>2945</v>
      </c>
      <c r="B305" s="55" t="s">
        <v>3590</v>
      </c>
      <c r="C305" s="55" t="s">
        <v>2219</v>
      </c>
      <c r="D305" s="56">
        <v>30317</v>
      </c>
    </row>
    <row r="306" spans="1:4">
      <c r="A306" s="206" t="s">
        <v>2946</v>
      </c>
      <c r="B306" s="55" t="s">
        <v>2171</v>
      </c>
      <c r="C306" s="55" t="s">
        <v>2219</v>
      </c>
      <c r="D306" s="56">
        <v>30317</v>
      </c>
    </row>
    <row r="307" spans="1:4">
      <c r="A307" s="206" t="s">
        <v>2947</v>
      </c>
      <c r="B307" s="55" t="s">
        <v>3591</v>
      </c>
      <c r="C307" s="55" t="s">
        <v>2219</v>
      </c>
      <c r="D307" s="56">
        <v>30682</v>
      </c>
    </row>
    <row r="308" spans="1:4">
      <c r="A308" s="206" t="s">
        <v>2948</v>
      </c>
      <c r="B308" s="55" t="s">
        <v>2172</v>
      </c>
      <c r="C308" s="55" t="s">
        <v>2219</v>
      </c>
      <c r="D308" s="56">
        <v>32509</v>
      </c>
    </row>
    <row r="309" spans="1:4">
      <c r="A309" s="206" t="s">
        <v>2949</v>
      </c>
      <c r="B309" s="55" t="s">
        <v>2173</v>
      </c>
      <c r="C309" s="55" t="s">
        <v>2219</v>
      </c>
      <c r="D309" s="56">
        <v>33970</v>
      </c>
    </row>
    <row r="310" spans="1:4">
      <c r="A310" s="206" t="s">
        <v>2950</v>
      </c>
      <c r="B310" s="55" t="s">
        <v>2174</v>
      </c>
      <c r="C310" s="55" t="s">
        <v>2219</v>
      </c>
      <c r="D310" s="56">
        <v>35431</v>
      </c>
    </row>
    <row r="311" spans="1:4">
      <c r="A311" s="206" t="s">
        <v>3151</v>
      </c>
      <c r="B311" s="55" t="s">
        <v>3152</v>
      </c>
      <c r="C311" s="55" t="s">
        <v>2219</v>
      </c>
      <c r="D311" s="56">
        <v>41000</v>
      </c>
    </row>
    <row r="312" spans="1:4">
      <c r="A312" s="206" t="s">
        <v>2951</v>
      </c>
      <c r="B312" s="55" t="s">
        <v>2854</v>
      </c>
      <c r="C312" s="55" t="s">
        <v>2219</v>
      </c>
      <c r="D312" s="56">
        <v>37987</v>
      </c>
    </row>
    <row r="313" spans="1:4">
      <c r="A313" s="206" t="s">
        <v>3027</v>
      </c>
      <c r="B313" s="55" t="s">
        <v>3028</v>
      </c>
      <c r="C313" s="55" t="s">
        <v>2219</v>
      </c>
      <c r="D313" s="56">
        <v>40859</v>
      </c>
    </row>
    <row r="314" spans="1:4">
      <c r="A314" s="206" t="s">
        <v>2952</v>
      </c>
      <c r="B314" s="55" t="s">
        <v>5202</v>
      </c>
      <c r="C314" s="55" t="s">
        <v>2219</v>
      </c>
      <c r="D314" s="56">
        <v>37987</v>
      </c>
    </row>
    <row r="315" spans="1:4">
      <c r="A315" s="206" t="s">
        <v>2953</v>
      </c>
      <c r="B315" s="55" t="s">
        <v>2855</v>
      </c>
      <c r="C315" s="55" t="s">
        <v>2219</v>
      </c>
      <c r="D315" s="56">
        <v>37987</v>
      </c>
    </row>
    <row r="316" spans="1:4">
      <c r="A316" s="206" t="s">
        <v>1211</v>
      </c>
      <c r="B316" s="55" t="s">
        <v>3239</v>
      </c>
      <c r="C316" s="55" t="s">
        <v>2219</v>
      </c>
      <c r="D316" s="56" t="s">
        <v>7826</v>
      </c>
    </row>
    <row r="317" spans="1:4">
      <c r="A317" s="206" t="s">
        <v>2954</v>
      </c>
      <c r="B317" s="55" t="s">
        <v>5203</v>
      </c>
      <c r="C317" s="55" t="s">
        <v>2219</v>
      </c>
      <c r="D317" s="56">
        <v>38353</v>
      </c>
    </row>
    <row r="318" spans="1:4">
      <c r="A318" s="211" t="s">
        <v>1629</v>
      </c>
      <c r="B318" s="52" t="s">
        <v>6615</v>
      </c>
      <c r="C318" s="53" t="s">
        <v>2219</v>
      </c>
      <c r="D318" s="156"/>
    </row>
    <row r="319" spans="1:4">
      <c r="A319" s="211" t="s">
        <v>3920</v>
      </c>
      <c r="B319" s="52" t="s">
        <v>6616</v>
      </c>
      <c r="C319" s="53" t="s">
        <v>2219</v>
      </c>
      <c r="D319" s="156"/>
    </row>
    <row r="320" spans="1:4">
      <c r="A320" s="206" t="s">
        <v>1630</v>
      </c>
      <c r="B320" s="55" t="s">
        <v>1631</v>
      </c>
      <c r="C320" s="55" t="s">
        <v>2219</v>
      </c>
      <c r="D320" s="56" t="s">
        <v>5156</v>
      </c>
    </row>
    <row r="321" spans="1:4">
      <c r="A321" s="211" t="s">
        <v>2676</v>
      </c>
      <c r="B321" s="52" t="s">
        <v>6617</v>
      </c>
      <c r="C321" s="53" t="s">
        <v>2219</v>
      </c>
      <c r="D321" s="156">
        <v>40649</v>
      </c>
    </row>
    <row r="322" spans="1:4">
      <c r="A322" s="206" t="s">
        <v>3240</v>
      </c>
      <c r="B322" s="55" t="s">
        <v>3241</v>
      </c>
      <c r="C322" s="55" t="s">
        <v>2219</v>
      </c>
      <c r="D322" s="56" t="s">
        <v>5204</v>
      </c>
    </row>
    <row r="323" spans="1:4">
      <c r="A323" s="211" t="s">
        <v>2677</v>
      </c>
      <c r="B323" s="52" t="s">
        <v>6618</v>
      </c>
      <c r="C323" s="53" t="s">
        <v>2219</v>
      </c>
      <c r="D323" s="156"/>
    </row>
    <row r="324" spans="1:4">
      <c r="A324" s="211" t="s">
        <v>3242</v>
      </c>
      <c r="B324" s="52" t="s">
        <v>6619</v>
      </c>
      <c r="C324" s="53" t="s">
        <v>2219</v>
      </c>
      <c r="D324" s="156"/>
    </row>
    <row r="325" spans="1:4">
      <c r="A325" s="211" t="s">
        <v>3243</v>
      </c>
      <c r="B325" s="52" t="s">
        <v>6620</v>
      </c>
      <c r="C325" s="53" t="s">
        <v>2219</v>
      </c>
      <c r="D325" s="156"/>
    </row>
    <row r="326" spans="1:4">
      <c r="A326" s="211" t="s">
        <v>3244</v>
      </c>
      <c r="B326" s="52" t="s">
        <v>6621</v>
      </c>
      <c r="C326" s="53" t="s">
        <v>2219</v>
      </c>
      <c r="D326" s="156"/>
    </row>
    <row r="327" spans="1:4">
      <c r="A327" s="210" t="s">
        <v>3403</v>
      </c>
      <c r="B327" s="57" t="s">
        <v>3404</v>
      </c>
      <c r="C327" s="57" t="s">
        <v>2219</v>
      </c>
      <c r="D327" s="157">
        <v>41521</v>
      </c>
    </row>
    <row r="328" spans="1:4">
      <c r="A328" s="206" t="s">
        <v>3405</v>
      </c>
      <c r="B328" s="55" t="s">
        <v>3406</v>
      </c>
      <c r="C328" s="55" t="s">
        <v>2219</v>
      </c>
      <c r="D328" s="56">
        <v>41488</v>
      </c>
    </row>
    <row r="329" spans="1:4">
      <c r="A329" s="206" t="s">
        <v>3407</v>
      </c>
      <c r="B329" s="55" t="s">
        <v>5205</v>
      </c>
      <c r="C329" s="55" t="s">
        <v>2219</v>
      </c>
      <c r="D329" s="56">
        <v>41662</v>
      </c>
    </row>
    <row r="330" spans="1:4">
      <c r="A330" s="211" t="s">
        <v>3408</v>
      </c>
      <c r="B330" s="52" t="s">
        <v>6622</v>
      </c>
      <c r="C330" s="53" t="s">
        <v>2219</v>
      </c>
      <c r="D330" s="156">
        <v>41676</v>
      </c>
    </row>
    <row r="331" spans="1:4">
      <c r="A331" s="206" t="s">
        <v>3592</v>
      </c>
      <c r="B331" s="55" t="s">
        <v>3593</v>
      </c>
      <c r="C331" s="55" t="s">
        <v>2219</v>
      </c>
      <c r="D331" s="56">
        <v>41845</v>
      </c>
    </row>
    <row r="332" spans="1:4">
      <c r="A332" s="210" t="s">
        <v>3594</v>
      </c>
      <c r="B332" s="57" t="s">
        <v>3595</v>
      </c>
      <c r="C332" s="57" t="s">
        <v>2219</v>
      </c>
      <c r="D332" s="157">
        <v>41846</v>
      </c>
    </row>
    <row r="333" spans="1:4">
      <c r="A333" s="211" t="s">
        <v>3596</v>
      </c>
      <c r="B333" s="52" t="s">
        <v>6623</v>
      </c>
      <c r="C333" s="53" t="s">
        <v>2219</v>
      </c>
      <c r="D333" s="156">
        <v>41829</v>
      </c>
    </row>
    <row r="334" spans="1:4">
      <c r="A334" s="211" t="s">
        <v>3597</v>
      </c>
      <c r="B334" s="52" t="s">
        <v>6624</v>
      </c>
      <c r="C334" s="53" t="s">
        <v>2219</v>
      </c>
      <c r="D334" s="156">
        <v>41860</v>
      </c>
    </row>
    <row r="335" spans="1:4">
      <c r="A335" s="206" t="s">
        <v>1212</v>
      </c>
      <c r="B335" s="55" t="s">
        <v>2856</v>
      </c>
      <c r="C335" s="55" t="s">
        <v>2219</v>
      </c>
      <c r="D335" s="56">
        <v>24473</v>
      </c>
    </row>
    <row r="336" spans="1:4">
      <c r="A336" s="206" t="s">
        <v>2955</v>
      </c>
      <c r="B336" s="55" t="s">
        <v>2857</v>
      </c>
      <c r="C336" s="55" t="s">
        <v>2219</v>
      </c>
      <c r="D336" s="56">
        <v>31778</v>
      </c>
    </row>
    <row r="337" spans="1:4">
      <c r="A337" s="211" t="s">
        <v>3245</v>
      </c>
      <c r="B337" s="52" t="s">
        <v>6625</v>
      </c>
      <c r="C337" s="53" t="s">
        <v>2219</v>
      </c>
      <c r="D337" s="156"/>
    </row>
    <row r="338" spans="1:4">
      <c r="A338" s="206" t="s">
        <v>2956</v>
      </c>
      <c r="B338" s="55" t="s">
        <v>2858</v>
      </c>
      <c r="C338" s="55" t="s">
        <v>2219</v>
      </c>
      <c r="D338" s="56">
        <v>37257</v>
      </c>
    </row>
    <row r="339" spans="1:4">
      <c r="A339" s="206" t="s">
        <v>2957</v>
      </c>
      <c r="B339" s="55" t="s">
        <v>1449</v>
      </c>
      <c r="C339" s="55" t="s">
        <v>2219</v>
      </c>
      <c r="D339" s="56">
        <v>37987</v>
      </c>
    </row>
    <row r="340" spans="1:4">
      <c r="A340" s="206" t="s">
        <v>2958</v>
      </c>
      <c r="B340" s="55" t="s">
        <v>5208</v>
      </c>
      <c r="C340" s="55" t="s">
        <v>2219</v>
      </c>
      <c r="D340" s="56">
        <v>37987</v>
      </c>
    </row>
    <row r="341" spans="1:4">
      <c r="A341" s="206" t="s">
        <v>2959</v>
      </c>
      <c r="B341" s="55" t="s">
        <v>1450</v>
      </c>
      <c r="C341" s="55" t="s">
        <v>2219</v>
      </c>
      <c r="D341" s="56">
        <v>37622</v>
      </c>
    </row>
    <row r="342" spans="1:4">
      <c r="A342" s="207" t="s">
        <v>3921</v>
      </c>
      <c r="B342" s="52" t="s">
        <v>6626</v>
      </c>
      <c r="C342" s="53" t="s">
        <v>2219</v>
      </c>
      <c r="D342" s="156"/>
    </row>
    <row r="343" spans="1:4">
      <c r="A343" s="206" t="s">
        <v>2960</v>
      </c>
      <c r="B343" s="55" t="s">
        <v>1451</v>
      </c>
      <c r="C343" s="55" t="s">
        <v>2219</v>
      </c>
      <c r="D343" s="56">
        <v>37622</v>
      </c>
    </row>
    <row r="344" spans="1:4">
      <c r="A344" s="211" t="s">
        <v>2961</v>
      </c>
      <c r="B344" s="52" t="s">
        <v>2118</v>
      </c>
      <c r="C344" s="53" t="s">
        <v>2219</v>
      </c>
      <c r="D344" s="156" t="s">
        <v>7761</v>
      </c>
    </row>
    <row r="345" spans="1:4">
      <c r="A345" s="206" t="s">
        <v>2678</v>
      </c>
      <c r="B345" s="55" t="s">
        <v>5210</v>
      </c>
      <c r="C345" s="55" t="s">
        <v>2219</v>
      </c>
      <c r="D345" s="56">
        <v>40508</v>
      </c>
    </row>
    <row r="346" spans="1:4">
      <c r="A346" s="206" t="s">
        <v>3246</v>
      </c>
      <c r="B346" s="55" t="s">
        <v>3598</v>
      </c>
      <c r="C346" s="55" t="s">
        <v>2219</v>
      </c>
      <c r="D346" s="56">
        <v>41123</v>
      </c>
    </row>
    <row r="347" spans="1:4">
      <c r="A347" s="206" t="s">
        <v>3029</v>
      </c>
      <c r="B347" s="55" t="s">
        <v>3030</v>
      </c>
      <c r="C347" s="55" t="s">
        <v>2219</v>
      </c>
      <c r="D347" s="56">
        <v>40781</v>
      </c>
    </row>
    <row r="348" spans="1:4">
      <c r="A348" s="210" t="s">
        <v>3031</v>
      </c>
      <c r="B348" s="57" t="s">
        <v>3032</v>
      </c>
      <c r="C348" s="57" t="s">
        <v>2219</v>
      </c>
      <c r="D348" s="157">
        <v>40803</v>
      </c>
    </row>
    <row r="349" spans="1:4">
      <c r="A349" s="206" t="s">
        <v>3599</v>
      </c>
      <c r="B349" s="55" t="s">
        <v>3600</v>
      </c>
      <c r="C349" s="55" t="s">
        <v>2219</v>
      </c>
      <c r="D349" s="56">
        <v>41850</v>
      </c>
    </row>
    <row r="350" spans="1:4">
      <c r="A350" s="206" t="s">
        <v>3601</v>
      </c>
      <c r="B350" s="55" t="s">
        <v>5211</v>
      </c>
      <c r="C350" s="55" t="s">
        <v>2219</v>
      </c>
      <c r="D350" s="56">
        <v>41850</v>
      </c>
    </row>
    <row r="351" spans="1:4">
      <c r="A351" s="206" t="s">
        <v>4758</v>
      </c>
      <c r="B351" s="55" t="s">
        <v>4759</v>
      </c>
      <c r="C351" s="55" t="s">
        <v>2219</v>
      </c>
      <c r="D351" s="56">
        <v>43259</v>
      </c>
    </row>
    <row r="352" spans="1:4">
      <c r="A352" s="206" t="s">
        <v>4760</v>
      </c>
      <c r="B352" s="55" t="s">
        <v>8804</v>
      </c>
      <c r="C352" s="55" t="s">
        <v>2219</v>
      </c>
      <c r="D352" s="56">
        <v>43343</v>
      </c>
    </row>
    <row r="353" spans="1:4">
      <c r="A353" s="206" t="s">
        <v>6230</v>
      </c>
      <c r="B353" s="55" t="s">
        <v>5212</v>
      </c>
      <c r="C353" s="55" t="s">
        <v>2219</v>
      </c>
      <c r="D353" s="56">
        <v>43880</v>
      </c>
    </row>
    <row r="354" spans="1:4">
      <c r="A354" s="206" t="s">
        <v>6294</v>
      </c>
      <c r="B354" s="55" t="s">
        <v>5213</v>
      </c>
      <c r="C354" s="55" t="s">
        <v>2219</v>
      </c>
      <c r="D354" s="56">
        <v>44006</v>
      </c>
    </row>
    <row r="355" spans="1:4">
      <c r="A355" s="208" t="s">
        <v>8805</v>
      </c>
      <c r="B355" s="209" t="s">
        <v>8806</v>
      </c>
      <c r="C355" s="58" t="s">
        <v>2219</v>
      </c>
      <c r="D355" s="209" t="s">
        <v>8807</v>
      </c>
    </row>
    <row r="356" spans="1:4">
      <c r="A356" s="206" t="s">
        <v>8393</v>
      </c>
      <c r="B356" s="55" t="s">
        <v>8394</v>
      </c>
      <c r="C356" s="55" t="s">
        <v>2219</v>
      </c>
      <c r="D356" s="56" t="s">
        <v>8395</v>
      </c>
    </row>
    <row r="357" spans="1:4">
      <c r="A357" s="208" t="s">
        <v>8808</v>
      </c>
      <c r="B357" s="209" t="s">
        <v>8809</v>
      </c>
      <c r="C357" s="58" t="s">
        <v>2219</v>
      </c>
      <c r="D357" s="209" t="s">
        <v>8810</v>
      </c>
    </row>
    <row r="358" spans="1:4">
      <c r="A358" s="206" t="s">
        <v>6323</v>
      </c>
      <c r="B358" s="55" t="s">
        <v>6324</v>
      </c>
      <c r="C358" s="55" t="s">
        <v>2219</v>
      </c>
      <c r="D358" s="56">
        <v>44217</v>
      </c>
    </row>
    <row r="359" spans="1:4">
      <c r="A359" s="206" t="s">
        <v>2962</v>
      </c>
      <c r="B359" s="55" t="s">
        <v>1452</v>
      </c>
      <c r="C359" s="55" t="s">
        <v>2219</v>
      </c>
      <c r="D359" s="56">
        <v>25569</v>
      </c>
    </row>
    <row r="360" spans="1:4">
      <c r="A360" s="206" t="s">
        <v>2963</v>
      </c>
      <c r="B360" s="55" t="s">
        <v>1453</v>
      </c>
      <c r="C360" s="55" t="s">
        <v>2219</v>
      </c>
      <c r="D360" s="56">
        <v>28491</v>
      </c>
    </row>
    <row r="361" spans="1:4">
      <c r="A361" s="206" t="s">
        <v>2964</v>
      </c>
      <c r="B361" s="55" t="s">
        <v>3602</v>
      </c>
      <c r="C361" s="55" t="s">
        <v>2219</v>
      </c>
      <c r="D361" s="56">
        <v>29221</v>
      </c>
    </row>
    <row r="362" spans="1:4">
      <c r="A362" s="206" t="s">
        <v>2965</v>
      </c>
      <c r="B362" s="55" t="s">
        <v>3603</v>
      </c>
      <c r="C362" s="55" t="s">
        <v>2219</v>
      </c>
      <c r="D362" s="56">
        <v>40093</v>
      </c>
    </row>
    <row r="363" spans="1:4">
      <c r="A363" s="207" t="s">
        <v>3922</v>
      </c>
      <c r="B363" s="52" t="s">
        <v>6627</v>
      </c>
      <c r="C363" s="53" t="s">
        <v>2219</v>
      </c>
      <c r="D363" s="156"/>
    </row>
    <row r="364" spans="1:4">
      <c r="A364" s="207" t="s">
        <v>3923</v>
      </c>
      <c r="B364" s="52" t="s">
        <v>6628</v>
      </c>
      <c r="C364" s="53" t="s">
        <v>2219</v>
      </c>
      <c r="D364" s="156"/>
    </row>
    <row r="365" spans="1:4">
      <c r="A365" s="211" t="s">
        <v>2966</v>
      </c>
      <c r="B365" s="52" t="s">
        <v>6629</v>
      </c>
      <c r="C365" s="53" t="s">
        <v>2219</v>
      </c>
      <c r="D365" s="156">
        <v>43949</v>
      </c>
    </row>
    <row r="366" spans="1:4">
      <c r="A366" s="207" t="s">
        <v>3924</v>
      </c>
      <c r="B366" s="52" t="s">
        <v>6630</v>
      </c>
      <c r="C366" s="53" t="s">
        <v>2219</v>
      </c>
      <c r="D366" s="156"/>
    </row>
    <row r="367" spans="1:4">
      <c r="A367" s="206" t="s">
        <v>2967</v>
      </c>
      <c r="B367" s="55" t="s">
        <v>3604</v>
      </c>
      <c r="C367" s="55" t="s">
        <v>2219</v>
      </c>
      <c r="D367" s="56" t="s">
        <v>5209</v>
      </c>
    </row>
    <row r="368" spans="1:4">
      <c r="A368" s="206" t="s">
        <v>2968</v>
      </c>
      <c r="B368" s="55" t="s">
        <v>1454</v>
      </c>
      <c r="C368" s="55" t="s">
        <v>2219</v>
      </c>
      <c r="D368" s="56" t="s">
        <v>5209</v>
      </c>
    </row>
    <row r="369" spans="1:4">
      <c r="A369" s="206" t="s">
        <v>2969</v>
      </c>
      <c r="B369" s="55" t="s">
        <v>1455</v>
      </c>
      <c r="C369" s="55" t="s">
        <v>2219</v>
      </c>
      <c r="D369" s="56" t="s">
        <v>5209</v>
      </c>
    </row>
    <row r="370" spans="1:4">
      <c r="A370" s="207" t="s">
        <v>3925</v>
      </c>
      <c r="B370" s="52" t="s">
        <v>6631</v>
      </c>
      <c r="C370" s="53" t="s">
        <v>2219</v>
      </c>
      <c r="D370" s="156"/>
    </row>
    <row r="371" spans="1:4">
      <c r="A371" s="206" t="s">
        <v>2970</v>
      </c>
      <c r="B371" s="55" t="s">
        <v>1456</v>
      </c>
      <c r="C371" s="55" t="s">
        <v>2219</v>
      </c>
      <c r="D371" s="56" t="s">
        <v>5209</v>
      </c>
    </row>
    <row r="372" spans="1:4">
      <c r="A372" s="206" t="s">
        <v>2971</v>
      </c>
      <c r="B372" s="55" t="s">
        <v>2088</v>
      </c>
      <c r="C372" s="55" t="s">
        <v>2219</v>
      </c>
      <c r="D372" s="56" t="s">
        <v>5152</v>
      </c>
    </row>
    <row r="373" spans="1:4">
      <c r="A373" s="206" t="s">
        <v>1213</v>
      </c>
      <c r="B373" s="55" t="s">
        <v>2573</v>
      </c>
      <c r="C373" s="55" t="s">
        <v>2219</v>
      </c>
      <c r="D373" s="56" t="s">
        <v>5152</v>
      </c>
    </row>
    <row r="374" spans="1:4">
      <c r="A374" s="206" t="s">
        <v>2972</v>
      </c>
      <c r="B374" s="55" t="s">
        <v>3605</v>
      </c>
      <c r="C374" s="55" t="s">
        <v>2219</v>
      </c>
      <c r="D374" s="56" t="s">
        <v>5133</v>
      </c>
    </row>
    <row r="375" spans="1:4">
      <c r="A375" s="206" t="s">
        <v>1774</v>
      </c>
      <c r="B375" s="55" t="s">
        <v>1775</v>
      </c>
      <c r="C375" s="55" t="s">
        <v>2219</v>
      </c>
      <c r="D375" s="56" t="s">
        <v>5216</v>
      </c>
    </row>
    <row r="376" spans="1:4">
      <c r="A376" s="206" t="s">
        <v>1776</v>
      </c>
      <c r="B376" s="55" t="s">
        <v>1777</v>
      </c>
      <c r="C376" s="55" t="s">
        <v>2219</v>
      </c>
      <c r="D376" s="56" t="s">
        <v>5216</v>
      </c>
    </row>
    <row r="377" spans="1:4">
      <c r="A377" s="206" t="s">
        <v>2973</v>
      </c>
      <c r="B377" s="55" t="s">
        <v>3606</v>
      </c>
      <c r="C377" s="55" t="s">
        <v>2219</v>
      </c>
      <c r="D377" s="56" t="s">
        <v>5133</v>
      </c>
    </row>
    <row r="378" spans="1:4">
      <c r="A378" s="211" t="s">
        <v>1778</v>
      </c>
      <c r="B378" s="52" t="s">
        <v>6632</v>
      </c>
      <c r="C378" s="53" t="s">
        <v>2219</v>
      </c>
      <c r="D378" s="156"/>
    </row>
    <row r="379" spans="1:4">
      <c r="A379" s="207" t="s">
        <v>3926</v>
      </c>
      <c r="B379" s="52" t="s">
        <v>6633</v>
      </c>
      <c r="C379" s="53" t="s">
        <v>2219</v>
      </c>
      <c r="D379" s="156"/>
    </row>
    <row r="380" spans="1:4">
      <c r="A380" s="211" t="s">
        <v>1779</v>
      </c>
      <c r="B380" s="52" t="s">
        <v>6634</v>
      </c>
      <c r="C380" s="53" t="s">
        <v>2219</v>
      </c>
      <c r="D380" s="156"/>
    </row>
    <row r="381" spans="1:4">
      <c r="A381" s="211" t="s">
        <v>1780</v>
      </c>
      <c r="B381" s="52" t="s">
        <v>6635</v>
      </c>
      <c r="C381" s="53" t="s">
        <v>2219</v>
      </c>
      <c r="D381" s="156"/>
    </row>
    <row r="382" spans="1:4">
      <c r="A382" s="206" t="s">
        <v>1781</v>
      </c>
      <c r="B382" s="55" t="s">
        <v>1782</v>
      </c>
      <c r="C382" s="55" t="s">
        <v>2219</v>
      </c>
      <c r="D382" s="56">
        <v>40087</v>
      </c>
    </row>
    <row r="383" spans="1:4">
      <c r="A383" s="206" t="s">
        <v>1783</v>
      </c>
      <c r="B383" s="55" t="s">
        <v>1784</v>
      </c>
      <c r="C383" s="55" t="s">
        <v>2219</v>
      </c>
      <c r="D383" s="56">
        <v>40078</v>
      </c>
    </row>
    <row r="384" spans="1:4">
      <c r="A384" s="206" t="s">
        <v>1785</v>
      </c>
      <c r="B384" s="55" t="s">
        <v>5217</v>
      </c>
      <c r="C384" s="55" t="s">
        <v>2219</v>
      </c>
      <c r="D384" s="56">
        <v>40087</v>
      </c>
    </row>
    <row r="385" spans="1:4">
      <c r="A385" s="211" t="s">
        <v>3247</v>
      </c>
      <c r="B385" s="52" t="s">
        <v>6636</v>
      </c>
      <c r="C385" s="53" t="s">
        <v>2219</v>
      </c>
      <c r="D385" s="156" t="s">
        <v>7827</v>
      </c>
    </row>
    <row r="386" spans="1:4">
      <c r="A386" s="206" t="s">
        <v>1786</v>
      </c>
      <c r="B386" s="55" t="s">
        <v>1787</v>
      </c>
      <c r="C386" s="55" t="s">
        <v>2219</v>
      </c>
      <c r="D386" s="56">
        <v>40167</v>
      </c>
    </row>
    <row r="387" spans="1:4">
      <c r="A387" s="206" t="s">
        <v>1632</v>
      </c>
      <c r="B387" s="55" t="s">
        <v>3607</v>
      </c>
      <c r="C387" s="55" t="s">
        <v>2219</v>
      </c>
      <c r="D387" s="56">
        <v>40319</v>
      </c>
    </row>
    <row r="388" spans="1:4">
      <c r="A388" s="207" t="s">
        <v>3927</v>
      </c>
      <c r="B388" s="52" t="s">
        <v>6637</v>
      </c>
      <c r="C388" s="53" t="s">
        <v>2219</v>
      </c>
      <c r="D388" s="156"/>
    </row>
    <row r="389" spans="1:4">
      <c r="A389" s="206" t="s">
        <v>4761</v>
      </c>
      <c r="B389" s="55" t="s">
        <v>4762</v>
      </c>
      <c r="C389" s="55" t="s">
        <v>2219</v>
      </c>
      <c r="D389" s="56">
        <v>43238</v>
      </c>
    </row>
    <row r="390" spans="1:4">
      <c r="A390" s="206" t="s">
        <v>4763</v>
      </c>
      <c r="B390" s="55" t="s">
        <v>4764</v>
      </c>
      <c r="C390" s="55" t="s">
        <v>2219</v>
      </c>
      <c r="D390" s="56">
        <v>43280</v>
      </c>
    </row>
    <row r="391" spans="1:4">
      <c r="A391" s="206" t="s">
        <v>4765</v>
      </c>
      <c r="B391" s="55" t="s">
        <v>4766</v>
      </c>
      <c r="C391" s="55" t="s">
        <v>2219</v>
      </c>
      <c r="D391" s="56">
        <v>42629</v>
      </c>
    </row>
    <row r="392" spans="1:4">
      <c r="A392" s="206" t="s">
        <v>1214</v>
      </c>
      <c r="B392" s="55" t="s">
        <v>1457</v>
      </c>
      <c r="C392" s="55" t="s">
        <v>2219</v>
      </c>
      <c r="D392" s="56">
        <v>25204</v>
      </c>
    </row>
    <row r="393" spans="1:4">
      <c r="A393" s="206" t="s">
        <v>4767</v>
      </c>
      <c r="B393" s="55" t="s">
        <v>4768</v>
      </c>
      <c r="C393" s="55" t="s">
        <v>2219</v>
      </c>
      <c r="D393" s="56">
        <v>42629</v>
      </c>
    </row>
    <row r="394" spans="1:4">
      <c r="A394" s="214" t="s">
        <v>4769</v>
      </c>
      <c r="B394" s="21" t="s">
        <v>6638</v>
      </c>
      <c r="C394" s="22" t="s">
        <v>2219</v>
      </c>
      <c r="D394" s="54">
        <v>42629</v>
      </c>
    </row>
    <row r="395" spans="1:4">
      <c r="A395" s="206" t="s">
        <v>4770</v>
      </c>
      <c r="B395" s="55" t="s">
        <v>4771</v>
      </c>
      <c r="C395" s="55" t="s">
        <v>2219</v>
      </c>
      <c r="D395" s="56">
        <v>42572</v>
      </c>
    </row>
    <row r="396" spans="1:4">
      <c r="A396" s="206" t="s">
        <v>4772</v>
      </c>
      <c r="B396" s="55" t="s">
        <v>4773</v>
      </c>
      <c r="C396" s="55" t="s">
        <v>2219</v>
      </c>
      <c r="D396" s="56">
        <v>42629</v>
      </c>
    </row>
    <row r="397" spans="1:4">
      <c r="A397" s="206" t="s">
        <v>4774</v>
      </c>
      <c r="B397" s="55" t="s">
        <v>4775</v>
      </c>
      <c r="C397" s="55" t="s">
        <v>2219</v>
      </c>
      <c r="D397" s="56">
        <v>42629</v>
      </c>
    </row>
    <row r="398" spans="1:4">
      <c r="A398" s="208" t="s">
        <v>8811</v>
      </c>
      <c r="B398" s="209" t="s">
        <v>8812</v>
      </c>
      <c r="C398" s="58" t="s">
        <v>2219</v>
      </c>
      <c r="D398" s="209" t="s">
        <v>8813</v>
      </c>
    </row>
    <row r="399" spans="1:4">
      <c r="A399" s="206" t="s">
        <v>4776</v>
      </c>
      <c r="B399" s="55" t="s">
        <v>4777</v>
      </c>
      <c r="C399" s="55" t="s">
        <v>2219</v>
      </c>
      <c r="D399" s="56">
        <v>43346</v>
      </c>
    </row>
    <row r="400" spans="1:4">
      <c r="A400" s="206" t="s">
        <v>6231</v>
      </c>
      <c r="B400" s="55" t="s">
        <v>5221</v>
      </c>
      <c r="C400" s="55" t="s">
        <v>2219</v>
      </c>
      <c r="D400" s="56">
        <v>43914</v>
      </c>
    </row>
    <row r="401" spans="1:4">
      <c r="A401" s="206" t="s">
        <v>6232</v>
      </c>
      <c r="B401" s="55" t="s">
        <v>5223</v>
      </c>
      <c r="C401" s="55" t="s">
        <v>2219</v>
      </c>
      <c r="D401" s="56">
        <v>43958</v>
      </c>
    </row>
    <row r="402" spans="1:4">
      <c r="A402" s="206" t="s">
        <v>6325</v>
      </c>
      <c r="B402" s="55" t="s">
        <v>6326</v>
      </c>
      <c r="C402" s="55" t="s">
        <v>2219</v>
      </c>
      <c r="D402" s="56">
        <v>44190</v>
      </c>
    </row>
    <row r="403" spans="1:4">
      <c r="A403" s="206" t="s">
        <v>7828</v>
      </c>
      <c r="B403" s="55" t="s">
        <v>7829</v>
      </c>
      <c r="C403" s="55" t="s">
        <v>2219</v>
      </c>
      <c r="D403" s="56">
        <v>44687</v>
      </c>
    </row>
    <row r="404" spans="1:4">
      <c r="A404" s="206" t="s">
        <v>7830</v>
      </c>
      <c r="B404" s="55" t="s">
        <v>7831</v>
      </c>
      <c r="C404" s="55" t="s">
        <v>2219</v>
      </c>
      <c r="D404" s="56">
        <v>44687</v>
      </c>
    </row>
    <row r="405" spans="1:4">
      <c r="A405" s="206" t="s">
        <v>7832</v>
      </c>
      <c r="B405" s="55" t="s">
        <v>7833</v>
      </c>
      <c r="C405" s="55" t="s">
        <v>2219</v>
      </c>
      <c r="D405" s="56">
        <v>44687</v>
      </c>
    </row>
    <row r="406" spans="1:4">
      <c r="A406" s="206" t="s">
        <v>7834</v>
      </c>
      <c r="B406" s="55" t="s">
        <v>7835</v>
      </c>
      <c r="C406" s="55" t="s">
        <v>2219</v>
      </c>
      <c r="D406" s="56">
        <v>44687</v>
      </c>
    </row>
    <row r="407" spans="1:4">
      <c r="A407" s="206" t="s">
        <v>7836</v>
      </c>
      <c r="B407" s="55" t="s">
        <v>7837</v>
      </c>
      <c r="C407" s="55" t="s">
        <v>2219</v>
      </c>
      <c r="D407" s="56">
        <v>44687</v>
      </c>
    </row>
    <row r="408" spans="1:4">
      <c r="A408" s="206" t="s">
        <v>7838</v>
      </c>
      <c r="B408" s="55" t="s">
        <v>7839</v>
      </c>
      <c r="C408" s="55" t="s">
        <v>2219</v>
      </c>
      <c r="D408" s="56">
        <v>44698</v>
      </c>
    </row>
    <row r="409" spans="1:4">
      <c r="A409" s="206" t="s">
        <v>7840</v>
      </c>
      <c r="B409" s="55" t="s">
        <v>7841</v>
      </c>
      <c r="C409" s="55" t="s">
        <v>2219</v>
      </c>
      <c r="D409" s="56">
        <v>44694</v>
      </c>
    </row>
    <row r="410" spans="1:4">
      <c r="A410" s="206" t="s">
        <v>7842</v>
      </c>
      <c r="B410" s="55" t="s">
        <v>7843</v>
      </c>
      <c r="C410" s="55" t="s">
        <v>2219</v>
      </c>
      <c r="D410" s="56">
        <v>44698</v>
      </c>
    </row>
    <row r="411" spans="1:4">
      <c r="A411" s="208" t="s">
        <v>8814</v>
      </c>
      <c r="B411" s="209" t="s">
        <v>8815</v>
      </c>
      <c r="C411" s="58" t="s">
        <v>2219</v>
      </c>
      <c r="D411" s="209" t="s">
        <v>8813</v>
      </c>
    </row>
    <row r="412" spans="1:4">
      <c r="A412" s="206" t="s">
        <v>7844</v>
      </c>
      <c r="B412" s="55" t="s">
        <v>7845</v>
      </c>
      <c r="C412" s="55" t="s">
        <v>2219</v>
      </c>
      <c r="D412" s="56">
        <v>44694</v>
      </c>
    </row>
    <row r="413" spans="1:4">
      <c r="A413" s="206" t="s">
        <v>8396</v>
      </c>
      <c r="B413" s="55" t="s">
        <v>8397</v>
      </c>
      <c r="C413" s="55" t="s">
        <v>2219</v>
      </c>
      <c r="D413" s="56" t="s">
        <v>8398</v>
      </c>
    </row>
    <row r="414" spans="1:4">
      <c r="A414" s="206" t="s">
        <v>8399</v>
      </c>
      <c r="B414" s="55" t="s">
        <v>8400</v>
      </c>
      <c r="C414" s="55" t="s">
        <v>2219</v>
      </c>
      <c r="D414" s="56" t="s">
        <v>8401</v>
      </c>
    </row>
    <row r="415" spans="1:4">
      <c r="A415" s="206" t="s">
        <v>8402</v>
      </c>
      <c r="B415" s="55" t="s">
        <v>8403</v>
      </c>
      <c r="C415" s="55" t="s">
        <v>2219</v>
      </c>
      <c r="D415" s="56" t="s">
        <v>8404</v>
      </c>
    </row>
    <row r="416" spans="1:4">
      <c r="A416" s="206" t="s">
        <v>8405</v>
      </c>
      <c r="B416" s="55" t="s">
        <v>8406</v>
      </c>
      <c r="C416" s="55" t="s">
        <v>2219</v>
      </c>
      <c r="D416" s="56" t="s">
        <v>8407</v>
      </c>
    </row>
    <row r="417" spans="1:4">
      <c r="A417" s="206" t="s">
        <v>8408</v>
      </c>
      <c r="B417" s="55" t="s">
        <v>8409</v>
      </c>
      <c r="C417" s="55" t="s">
        <v>2219</v>
      </c>
      <c r="D417" s="56" t="s">
        <v>8407</v>
      </c>
    </row>
    <row r="418" spans="1:4">
      <c r="A418" s="206" t="s">
        <v>8410</v>
      </c>
      <c r="B418" s="55" t="s">
        <v>8411</v>
      </c>
      <c r="C418" s="55" t="s">
        <v>2219</v>
      </c>
      <c r="D418" s="56" t="s">
        <v>8412</v>
      </c>
    </row>
    <row r="419" spans="1:4">
      <c r="A419" s="206" t="s">
        <v>8413</v>
      </c>
      <c r="B419" s="55" t="s">
        <v>7845</v>
      </c>
      <c r="C419" s="55" t="s">
        <v>2219</v>
      </c>
      <c r="D419" s="56" t="s">
        <v>8414</v>
      </c>
    </row>
    <row r="420" spans="1:4">
      <c r="A420" s="208" t="s">
        <v>8816</v>
      </c>
      <c r="B420" s="209" t="s">
        <v>8817</v>
      </c>
      <c r="C420" s="58" t="s">
        <v>2219</v>
      </c>
      <c r="D420" s="209" t="s">
        <v>8818</v>
      </c>
    </row>
    <row r="421" spans="1:4">
      <c r="A421" s="206" t="s">
        <v>8415</v>
      </c>
      <c r="B421" s="55" t="s">
        <v>8416</v>
      </c>
      <c r="C421" s="55" t="s">
        <v>2219</v>
      </c>
      <c r="D421" s="56" t="s">
        <v>8417</v>
      </c>
    </row>
    <row r="422" spans="1:4">
      <c r="A422" s="206" t="s">
        <v>8418</v>
      </c>
      <c r="B422" s="55" t="s">
        <v>8419</v>
      </c>
      <c r="C422" s="55" t="s">
        <v>2219</v>
      </c>
      <c r="D422" s="56" t="s">
        <v>8420</v>
      </c>
    </row>
    <row r="423" spans="1:4">
      <c r="A423" s="206" t="s">
        <v>8421</v>
      </c>
      <c r="B423" s="55" t="s">
        <v>8422</v>
      </c>
      <c r="C423" s="55" t="s">
        <v>2219</v>
      </c>
      <c r="D423" s="56" t="s">
        <v>8423</v>
      </c>
    </row>
    <row r="424" spans="1:4">
      <c r="A424" s="208" t="s">
        <v>8819</v>
      </c>
      <c r="B424" s="209" t="s">
        <v>8820</v>
      </c>
      <c r="C424" s="58" t="s">
        <v>2219</v>
      </c>
      <c r="D424" s="209" t="s">
        <v>8821</v>
      </c>
    </row>
    <row r="425" spans="1:4">
      <c r="A425" s="206" t="s">
        <v>4778</v>
      </c>
      <c r="B425" s="55" t="s">
        <v>4779</v>
      </c>
      <c r="C425" s="55" t="s">
        <v>2219</v>
      </c>
      <c r="D425" s="56">
        <v>42949</v>
      </c>
    </row>
    <row r="426" spans="1:4">
      <c r="A426" s="206" t="s">
        <v>4780</v>
      </c>
      <c r="B426" s="55" t="s">
        <v>4781</v>
      </c>
      <c r="C426" s="55" t="s">
        <v>2219</v>
      </c>
      <c r="D426" s="56">
        <v>43627</v>
      </c>
    </row>
    <row r="427" spans="1:4">
      <c r="A427" s="206" t="s">
        <v>6327</v>
      </c>
      <c r="B427" s="55" t="s">
        <v>6328</v>
      </c>
      <c r="C427" s="55" t="s">
        <v>2219</v>
      </c>
      <c r="D427" s="56">
        <v>44029</v>
      </c>
    </row>
    <row r="428" spans="1:4">
      <c r="A428" s="206" t="s">
        <v>7670</v>
      </c>
      <c r="B428" s="55" t="s">
        <v>7671</v>
      </c>
      <c r="C428" s="55" t="s">
        <v>2219</v>
      </c>
      <c r="D428" s="56">
        <v>44363</v>
      </c>
    </row>
    <row r="429" spans="1:4">
      <c r="A429" s="208" t="s">
        <v>8822</v>
      </c>
      <c r="B429" s="209" t="s">
        <v>8823</v>
      </c>
      <c r="C429" s="58" t="s">
        <v>2219</v>
      </c>
      <c r="D429" s="209" t="s">
        <v>8824</v>
      </c>
    </row>
    <row r="430" spans="1:4">
      <c r="A430" s="208" t="s">
        <v>8825</v>
      </c>
      <c r="B430" s="209" t="s">
        <v>8826</v>
      </c>
      <c r="C430" s="58" t="s">
        <v>2219</v>
      </c>
      <c r="D430" s="209" t="s">
        <v>8827</v>
      </c>
    </row>
    <row r="431" spans="1:4">
      <c r="A431" s="206" t="s">
        <v>1788</v>
      </c>
      <c r="B431" s="55" t="s">
        <v>5225</v>
      </c>
      <c r="C431" s="55" t="s">
        <v>2219</v>
      </c>
      <c r="D431" s="56">
        <v>40065</v>
      </c>
    </row>
    <row r="432" spans="1:4">
      <c r="A432" s="206" t="s">
        <v>1215</v>
      </c>
      <c r="B432" s="55" t="s">
        <v>1458</v>
      </c>
      <c r="C432" s="55" t="s">
        <v>2219</v>
      </c>
      <c r="D432" s="56">
        <v>33970</v>
      </c>
    </row>
    <row r="433" spans="1:4">
      <c r="A433" s="206" t="s">
        <v>2974</v>
      </c>
      <c r="B433" s="55" t="s">
        <v>8828</v>
      </c>
      <c r="C433" s="55" t="s">
        <v>2219</v>
      </c>
      <c r="D433" s="56">
        <v>33970</v>
      </c>
    </row>
    <row r="434" spans="1:4">
      <c r="A434" s="206" t="s">
        <v>2975</v>
      </c>
      <c r="B434" s="55" t="s">
        <v>2717</v>
      </c>
      <c r="C434" s="55" t="s">
        <v>2219</v>
      </c>
      <c r="D434" s="56">
        <v>33970</v>
      </c>
    </row>
    <row r="435" spans="1:4">
      <c r="A435" s="206" t="s">
        <v>2976</v>
      </c>
      <c r="B435" s="55" t="s">
        <v>2718</v>
      </c>
      <c r="C435" s="55" t="s">
        <v>2219</v>
      </c>
      <c r="D435" s="56">
        <v>33970</v>
      </c>
    </row>
    <row r="436" spans="1:4">
      <c r="A436" s="206" t="s">
        <v>2977</v>
      </c>
      <c r="B436" s="55" t="s">
        <v>2719</v>
      </c>
      <c r="C436" s="55" t="s">
        <v>2219</v>
      </c>
      <c r="D436" s="56">
        <v>33970</v>
      </c>
    </row>
    <row r="437" spans="1:4">
      <c r="A437" s="206" t="s">
        <v>2978</v>
      </c>
      <c r="B437" s="55" t="s">
        <v>2720</v>
      </c>
      <c r="C437" s="55" t="s">
        <v>2219</v>
      </c>
      <c r="D437" s="56">
        <v>33970</v>
      </c>
    </row>
    <row r="438" spans="1:4">
      <c r="A438" s="206" t="s">
        <v>2979</v>
      </c>
      <c r="B438" s="55" t="s">
        <v>8829</v>
      </c>
      <c r="C438" s="55" t="s">
        <v>2219</v>
      </c>
      <c r="D438" s="56">
        <v>33970</v>
      </c>
    </row>
    <row r="439" spans="1:4">
      <c r="A439" s="211" t="s">
        <v>2980</v>
      </c>
      <c r="B439" s="52" t="s">
        <v>6639</v>
      </c>
      <c r="C439" s="53" t="s">
        <v>2219</v>
      </c>
      <c r="D439" s="156">
        <v>33970</v>
      </c>
    </row>
    <row r="440" spans="1:4">
      <c r="A440" s="206" t="s">
        <v>1216</v>
      </c>
      <c r="B440" s="55" t="s">
        <v>8830</v>
      </c>
      <c r="C440" s="55" t="s">
        <v>2219</v>
      </c>
      <c r="D440" s="54">
        <v>33970</v>
      </c>
    </row>
    <row r="441" spans="1:4">
      <c r="A441" s="206" t="s">
        <v>2981</v>
      </c>
      <c r="B441" s="55" t="s">
        <v>2721</v>
      </c>
      <c r="C441" s="55" t="s">
        <v>2219</v>
      </c>
      <c r="D441" s="54">
        <v>34335</v>
      </c>
    </row>
    <row r="442" spans="1:4">
      <c r="A442" s="207" t="s">
        <v>3928</v>
      </c>
      <c r="B442" s="52" t="s">
        <v>6640</v>
      </c>
      <c r="C442" s="53" t="s">
        <v>2219</v>
      </c>
      <c r="D442" s="156"/>
    </row>
    <row r="443" spans="1:4">
      <c r="A443" s="212" t="s">
        <v>2982</v>
      </c>
      <c r="B443" s="52" t="s">
        <v>6641</v>
      </c>
      <c r="C443" s="53" t="s">
        <v>2219</v>
      </c>
      <c r="D443" s="156">
        <v>36161</v>
      </c>
    </row>
    <row r="444" spans="1:4">
      <c r="A444" s="207" t="s">
        <v>3929</v>
      </c>
      <c r="B444" s="52" t="s">
        <v>6642</v>
      </c>
      <c r="C444" s="53" t="s">
        <v>2219</v>
      </c>
      <c r="D444" s="156"/>
    </row>
    <row r="445" spans="1:4">
      <c r="A445" s="207" t="s">
        <v>3930</v>
      </c>
      <c r="B445" s="52" t="s">
        <v>6643</v>
      </c>
      <c r="C445" s="53" t="s">
        <v>2219</v>
      </c>
      <c r="D445" s="156"/>
    </row>
    <row r="446" spans="1:4">
      <c r="A446" s="206" t="s">
        <v>2679</v>
      </c>
      <c r="B446" s="55" t="s">
        <v>2680</v>
      </c>
      <c r="C446" s="55" t="s">
        <v>2219</v>
      </c>
      <c r="D446" s="56">
        <v>40428</v>
      </c>
    </row>
    <row r="447" spans="1:4">
      <c r="A447" s="207" t="s">
        <v>2983</v>
      </c>
      <c r="B447" s="52" t="s">
        <v>6644</v>
      </c>
      <c r="C447" s="53" t="s">
        <v>2219</v>
      </c>
      <c r="D447" s="156"/>
    </row>
    <row r="448" spans="1:4">
      <c r="A448" s="207" t="s">
        <v>3931</v>
      </c>
      <c r="B448" s="52" t="s">
        <v>6645</v>
      </c>
      <c r="C448" s="53" t="s">
        <v>2219</v>
      </c>
      <c r="D448" s="156"/>
    </row>
    <row r="449" spans="1:4">
      <c r="A449" s="211" t="s">
        <v>270</v>
      </c>
      <c r="B449" s="52" t="s">
        <v>6646</v>
      </c>
      <c r="C449" s="53" t="s">
        <v>2219</v>
      </c>
      <c r="D449" s="156"/>
    </row>
    <row r="450" spans="1:4">
      <c r="A450" s="206" t="s">
        <v>3409</v>
      </c>
      <c r="B450" s="55" t="s">
        <v>3410</v>
      </c>
      <c r="C450" s="55" t="s">
        <v>2219</v>
      </c>
      <c r="D450" s="56">
        <v>41525</v>
      </c>
    </row>
    <row r="451" spans="1:4">
      <c r="A451" s="207" t="s">
        <v>3932</v>
      </c>
      <c r="B451" s="52" t="s">
        <v>6647</v>
      </c>
      <c r="C451" s="53" t="s">
        <v>2219</v>
      </c>
      <c r="D451" s="156"/>
    </row>
    <row r="452" spans="1:4">
      <c r="A452" s="207" t="s">
        <v>3933</v>
      </c>
      <c r="B452" s="52" t="s">
        <v>6648</v>
      </c>
      <c r="C452" s="53" t="s">
        <v>2219</v>
      </c>
      <c r="D452" s="156"/>
    </row>
    <row r="453" spans="1:4">
      <c r="A453" s="207" t="s">
        <v>3934</v>
      </c>
      <c r="B453" s="52" t="s">
        <v>6649</v>
      </c>
      <c r="C453" s="53" t="s">
        <v>2219</v>
      </c>
      <c r="D453" s="156"/>
    </row>
    <row r="454" spans="1:4">
      <c r="A454" s="207" t="s">
        <v>3935</v>
      </c>
      <c r="B454" s="52" t="s">
        <v>6650</v>
      </c>
      <c r="C454" s="53" t="s">
        <v>2219</v>
      </c>
      <c r="D454" s="156"/>
    </row>
    <row r="455" spans="1:4">
      <c r="A455" s="206" t="s">
        <v>1217</v>
      </c>
      <c r="B455" s="55" t="s">
        <v>2690</v>
      </c>
      <c r="C455" s="55" t="s">
        <v>2219</v>
      </c>
      <c r="D455" s="56">
        <v>23743</v>
      </c>
    </row>
    <row r="456" spans="1:4">
      <c r="A456" s="206" t="s">
        <v>2984</v>
      </c>
      <c r="B456" s="55" t="s">
        <v>8831</v>
      </c>
      <c r="C456" s="55" t="s">
        <v>2219</v>
      </c>
      <c r="D456" s="56">
        <v>25204</v>
      </c>
    </row>
    <row r="457" spans="1:4">
      <c r="A457" s="215" t="s">
        <v>3936</v>
      </c>
      <c r="B457" s="52" t="s">
        <v>6651</v>
      </c>
      <c r="C457" s="53" t="s">
        <v>2219</v>
      </c>
      <c r="D457" s="156"/>
    </row>
    <row r="458" spans="1:4">
      <c r="A458" s="215" t="s">
        <v>3937</v>
      </c>
      <c r="B458" s="52" t="s">
        <v>6652</v>
      </c>
      <c r="C458" s="53" t="s">
        <v>2219</v>
      </c>
      <c r="D458" s="156"/>
    </row>
    <row r="459" spans="1:4">
      <c r="A459" s="206" t="s">
        <v>614</v>
      </c>
      <c r="B459" s="55" t="s">
        <v>2691</v>
      </c>
      <c r="C459" s="55" t="s">
        <v>2219</v>
      </c>
      <c r="D459" s="56">
        <v>32143</v>
      </c>
    </row>
    <row r="460" spans="1:4">
      <c r="A460" s="206" t="s">
        <v>615</v>
      </c>
      <c r="B460" s="55" t="s">
        <v>2692</v>
      </c>
      <c r="C460" s="55" t="s">
        <v>2219</v>
      </c>
      <c r="D460" s="56">
        <v>33604</v>
      </c>
    </row>
    <row r="461" spans="1:4">
      <c r="A461" s="207" t="s">
        <v>616</v>
      </c>
      <c r="B461" s="52" t="s">
        <v>6653</v>
      </c>
      <c r="C461" s="53" t="s">
        <v>2219</v>
      </c>
      <c r="D461" s="156"/>
    </row>
    <row r="462" spans="1:4">
      <c r="A462" s="211" t="s">
        <v>617</v>
      </c>
      <c r="B462" s="52" t="s">
        <v>6654</v>
      </c>
      <c r="C462" s="53" t="s">
        <v>2219</v>
      </c>
      <c r="D462" s="156">
        <v>36892</v>
      </c>
    </row>
    <row r="463" spans="1:4">
      <c r="A463" s="206" t="s">
        <v>618</v>
      </c>
      <c r="B463" s="55" t="s">
        <v>5227</v>
      </c>
      <c r="C463" s="55" t="s">
        <v>2219</v>
      </c>
      <c r="D463" s="56">
        <v>37257</v>
      </c>
    </row>
    <row r="464" spans="1:4">
      <c r="A464" s="206" t="s">
        <v>619</v>
      </c>
      <c r="B464" s="55" t="s">
        <v>970</v>
      </c>
      <c r="C464" s="55" t="s">
        <v>2219</v>
      </c>
      <c r="D464" s="56">
        <v>36892</v>
      </c>
    </row>
    <row r="465" spans="1:4">
      <c r="A465" s="213" t="s">
        <v>3938</v>
      </c>
      <c r="B465" s="21" t="s">
        <v>6655</v>
      </c>
      <c r="C465" s="22" t="s">
        <v>2219</v>
      </c>
      <c r="D465" s="54"/>
    </row>
    <row r="466" spans="1:4">
      <c r="A466" s="211" t="s">
        <v>620</v>
      </c>
      <c r="B466" s="52" t="s">
        <v>6656</v>
      </c>
      <c r="C466" s="53" t="s">
        <v>2219</v>
      </c>
      <c r="D466" s="156"/>
    </row>
    <row r="467" spans="1:4">
      <c r="A467" s="206" t="s">
        <v>621</v>
      </c>
      <c r="B467" s="55" t="s">
        <v>7846</v>
      </c>
      <c r="C467" s="55" t="s">
        <v>2219</v>
      </c>
      <c r="D467" s="56">
        <v>37987</v>
      </c>
    </row>
    <row r="468" spans="1:4">
      <c r="A468" s="206" t="s">
        <v>622</v>
      </c>
      <c r="B468" s="55" t="s">
        <v>2208</v>
      </c>
      <c r="C468" s="55" t="s">
        <v>2219</v>
      </c>
      <c r="D468" s="56">
        <v>37987</v>
      </c>
    </row>
    <row r="469" spans="1:4">
      <c r="A469" s="206" t="s">
        <v>623</v>
      </c>
      <c r="B469" s="55" t="s">
        <v>2574</v>
      </c>
      <c r="C469" s="55" t="s">
        <v>2219</v>
      </c>
      <c r="D469" s="56">
        <v>38353</v>
      </c>
    </row>
    <row r="470" spans="1:4">
      <c r="A470" s="206" t="s">
        <v>271</v>
      </c>
      <c r="B470" s="55" t="s">
        <v>3608</v>
      </c>
      <c r="C470" s="55" t="s">
        <v>2219</v>
      </c>
      <c r="D470" s="56">
        <v>40170</v>
      </c>
    </row>
    <row r="471" spans="1:4">
      <c r="A471" s="212" t="s">
        <v>2439</v>
      </c>
      <c r="B471" s="52" t="s">
        <v>6657</v>
      </c>
      <c r="C471" s="53" t="s">
        <v>2219</v>
      </c>
      <c r="D471" s="156">
        <v>40510</v>
      </c>
    </row>
    <row r="472" spans="1:4">
      <c r="A472" s="206" t="s">
        <v>2440</v>
      </c>
      <c r="B472" s="55" t="s">
        <v>2441</v>
      </c>
      <c r="C472" s="55" t="s">
        <v>2219</v>
      </c>
      <c r="D472" s="54">
        <v>40476</v>
      </c>
    </row>
    <row r="473" spans="1:4">
      <c r="A473" s="206" t="s">
        <v>272</v>
      </c>
      <c r="B473" s="55" t="s">
        <v>273</v>
      </c>
      <c r="C473" s="55" t="s">
        <v>2219</v>
      </c>
      <c r="D473" s="54">
        <v>40158</v>
      </c>
    </row>
    <row r="474" spans="1:4">
      <c r="A474" s="206" t="s">
        <v>274</v>
      </c>
      <c r="B474" s="55" t="s">
        <v>275</v>
      </c>
      <c r="C474" s="55" t="s">
        <v>2219</v>
      </c>
      <c r="D474" s="54" t="s">
        <v>5230</v>
      </c>
    </row>
    <row r="475" spans="1:4">
      <c r="A475" s="206" t="s">
        <v>3411</v>
      </c>
      <c r="B475" s="55" t="s">
        <v>5231</v>
      </c>
      <c r="C475" s="55" t="s">
        <v>2219</v>
      </c>
      <c r="D475" s="54">
        <v>41529</v>
      </c>
    </row>
    <row r="476" spans="1:4">
      <c r="A476" s="206" t="s">
        <v>6233</v>
      </c>
      <c r="B476" s="55" t="s">
        <v>5232</v>
      </c>
      <c r="C476" s="55" t="s">
        <v>2219</v>
      </c>
      <c r="D476" s="54" t="s">
        <v>5233</v>
      </c>
    </row>
    <row r="477" spans="1:4">
      <c r="A477" s="206" t="s">
        <v>3033</v>
      </c>
      <c r="B477" s="55" t="s">
        <v>3034</v>
      </c>
      <c r="C477" s="55" t="s">
        <v>2219</v>
      </c>
      <c r="D477" s="54">
        <v>40710</v>
      </c>
    </row>
    <row r="478" spans="1:4">
      <c r="A478" s="206" t="s">
        <v>624</v>
      </c>
      <c r="B478" s="55" t="s">
        <v>2575</v>
      </c>
      <c r="C478" s="55" t="s">
        <v>2219</v>
      </c>
      <c r="D478" s="54">
        <v>38353</v>
      </c>
    </row>
    <row r="479" spans="1:4">
      <c r="A479" s="206" t="s">
        <v>4371</v>
      </c>
      <c r="B479" s="55" t="s">
        <v>4372</v>
      </c>
      <c r="C479" s="55" t="s">
        <v>2219</v>
      </c>
      <c r="D479" s="54" t="s">
        <v>5235</v>
      </c>
    </row>
    <row r="480" spans="1:4">
      <c r="A480" s="207" t="s">
        <v>3939</v>
      </c>
      <c r="B480" s="52" t="s">
        <v>6658</v>
      </c>
      <c r="C480" s="53" t="s">
        <v>2219</v>
      </c>
      <c r="D480" s="156"/>
    </row>
    <row r="481" spans="1:4">
      <c r="A481" s="207" t="s">
        <v>625</v>
      </c>
      <c r="B481" s="52" t="s">
        <v>6659</v>
      </c>
      <c r="C481" s="53" t="s">
        <v>2219</v>
      </c>
      <c r="D481" s="156"/>
    </row>
    <row r="482" spans="1:4">
      <c r="A482" s="206" t="s">
        <v>626</v>
      </c>
      <c r="B482" s="55" t="s">
        <v>2209</v>
      </c>
      <c r="C482" s="55" t="s">
        <v>2219</v>
      </c>
      <c r="D482" s="54">
        <v>25569</v>
      </c>
    </row>
    <row r="483" spans="1:4">
      <c r="A483" s="206" t="s">
        <v>627</v>
      </c>
      <c r="B483" s="55" t="s">
        <v>2210</v>
      </c>
      <c r="C483" s="55" t="s">
        <v>2219</v>
      </c>
      <c r="D483" s="54">
        <v>25204</v>
      </c>
    </row>
    <row r="484" spans="1:4">
      <c r="A484" s="206" t="s">
        <v>628</v>
      </c>
      <c r="B484" s="55" t="s">
        <v>3609</v>
      </c>
      <c r="C484" s="55" t="s">
        <v>2219</v>
      </c>
      <c r="D484" s="54">
        <v>25569</v>
      </c>
    </row>
    <row r="485" spans="1:4">
      <c r="A485" s="206" t="s">
        <v>629</v>
      </c>
      <c r="B485" s="55" t="s">
        <v>2211</v>
      </c>
      <c r="C485" s="55" t="s">
        <v>2219</v>
      </c>
      <c r="D485" s="54">
        <v>25934</v>
      </c>
    </row>
    <row r="486" spans="1:4">
      <c r="A486" s="207" t="s">
        <v>3940</v>
      </c>
      <c r="B486" s="52" t="s">
        <v>6660</v>
      </c>
      <c r="C486" s="53" t="s">
        <v>2219</v>
      </c>
      <c r="D486" s="156"/>
    </row>
    <row r="487" spans="1:4">
      <c r="A487" s="206" t="s">
        <v>630</v>
      </c>
      <c r="B487" s="55" t="s">
        <v>2725</v>
      </c>
      <c r="C487" s="55" t="s">
        <v>2219</v>
      </c>
      <c r="D487" s="54">
        <v>25934</v>
      </c>
    </row>
    <row r="488" spans="1:4">
      <c r="A488" s="207" t="s">
        <v>3941</v>
      </c>
      <c r="B488" s="52" t="s">
        <v>6661</v>
      </c>
      <c r="C488" s="53" t="s">
        <v>2219</v>
      </c>
      <c r="D488" s="156"/>
    </row>
    <row r="489" spans="1:4">
      <c r="A489" s="206" t="s">
        <v>631</v>
      </c>
      <c r="B489" s="55" t="s">
        <v>2726</v>
      </c>
      <c r="C489" s="55" t="s">
        <v>2219</v>
      </c>
      <c r="D489" s="54">
        <v>35431</v>
      </c>
    </row>
    <row r="490" spans="1:4">
      <c r="A490" s="206" t="s">
        <v>632</v>
      </c>
      <c r="B490" s="55" t="s">
        <v>2727</v>
      </c>
      <c r="C490" s="55" t="s">
        <v>2219</v>
      </c>
      <c r="D490" s="54">
        <v>35431</v>
      </c>
    </row>
    <row r="491" spans="1:4">
      <c r="A491" s="206" t="s">
        <v>633</v>
      </c>
      <c r="B491" s="55" t="s">
        <v>2728</v>
      </c>
      <c r="C491" s="55" t="s">
        <v>2219</v>
      </c>
      <c r="D491" s="54">
        <v>35431</v>
      </c>
    </row>
    <row r="492" spans="1:4">
      <c r="A492" s="206" t="s">
        <v>634</v>
      </c>
      <c r="B492" s="55" t="s">
        <v>3610</v>
      </c>
      <c r="C492" s="55" t="s">
        <v>2219</v>
      </c>
      <c r="D492" s="54">
        <v>37622</v>
      </c>
    </row>
    <row r="493" spans="1:4">
      <c r="A493" s="206" t="s">
        <v>635</v>
      </c>
      <c r="B493" s="55" t="s">
        <v>2729</v>
      </c>
      <c r="C493" s="55" t="s">
        <v>2219</v>
      </c>
      <c r="D493" s="54">
        <v>37987</v>
      </c>
    </row>
    <row r="494" spans="1:4">
      <c r="A494" s="207" t="s">
        <v>3942</v>
      </c>
      <c r="B494" s="52" t="s">
        <v>6662</v>
      </c>
      <c r="C494" s="53" t="s">
        <v>2219</v>
      </c>
      <c r="D494" s="156"/>
    </row>
    <row r="495" spans="1:4">
      <c r="A495" s="207" t="s">
        <v>3943</v>
      </c>
      <c r="B495" s="52" t="s">
        <v>6663</v>
      </c>
      <c r="C495" s="53" t="s">
        <v>2219</v>
      </c>
      <c r="D495" s="156"/>
    </row>
    <row r="496" spans="1:4">
      <c r="A496" s="206" t="s">
        <v>1218</v>
      </c>
      <c r="B496" s="55" t="s">
        <v>2731</v>
      </c>
      <c r="C496" s="55" t="s">
        <v>2219</v>
      </c>
      <c r="D496" s="54"/>
    </row>
    <row r="497" spans="1:4">
      <c r="A497" s="206" t="s">
        <v>636</v>
      </c>
      <c r="B497" s="55" t="s">
        <v>5236</v>
      </c>
      <c r="C497" s="55" t="s">
        <v>2219</v>
      </c>
      <c r="D497" s="54">
        <v>37987</v>
      </c>
    </row>
    <row r="498" spans="1:4">
      <c r="A498" s="206" t="s">
        <v>637</v>
      </c>
      <c r="B498" s="55" t="s">
        <v>971</v>
      </c>
      <c r="C498" s="55" t="s">
        <v>2219</v>
      </c>
      <c r="D498" s="54">
        <v>39083</v>
      </c>
    </row>
    <row r="499" spans="1:4">
      <c r="A499" s="206" t="s">
        <v>638</v>
      </c>
      <c r="B499" s="55" t="s">
        <v>3611</v>
      </c>
      <c r="C499" s="55" t="s">
        <v>2219</v>
      </c>
      <c r="D499" s="54">
        <v>39083</v>
      </c>
    </row>
    <row r="500" spans="1:4">
      <c r="A500" s="206" t="s">
        <v>3035</v>
      </c>
      <c r="B500" s="55" t="s">
        <v>3036</v>
      </c>
      <c r="C500" s="55" t="s">
        <v>2219</v>
      </c>
      <c r="D500" s="54">
        <v>40720</v>
      </c>
    </row>
    <row r="501" spans="1:4">
      <c r="A501" s="206" t="s">
        <v>3037</v>
      </c>
      <c r="B501" s="55" t="s">
        <v>3612</v>
      </c>
      <c r="C501" s="55" t="s">
        <v>2219</v>
      </c>
      <c r="D501" s="54">
        <v>40767</v>
      </c>
    </row>
    <row r="502" spans="1:4">
      <c r="A502" s="206" t="s">
        <v>3038</v>
      </c>
      <c r="B502" s="55" t="s">
        <v>3039</v>
      </c>
      <c r="C502" s="55" t="s">
        <v>2219</v>
      </c>
      <c r="D502" s="54">
        <v>40767</v>
      </c>
    </row>
    <row r="503" spans="1:4">
      <c r="A503" s="206" t="s">
        <v>3248</v>
      </c>
      <c r="B503" s="55" t="s">
        <v>3249</v>
      </c>
      <c r="C503" s="55" t="s">
        <v>2219</v>
      </c>
      <c r="D503" s="54">
        <v>41385</v>
      </c>
    </row>
    <row r="504" spans="1:4">
      <c r="A504" s="206" t="s">
        <v>3250</v>
      </c>
      <c r="B504" s="55" t="s">
        <v>5237</v>
      </c>
      <c r="C504" s="55" t="s">
        <v>2219</v>
      </c>
      <c r="D504" s="56">
        <v>41385</v>
      </c>
    </row>
    <row r="505" spans="1:4">
      <c r="A505" s="206" t="s">
        <v>3412</v>
      </c>
      <c r="B505" s="55" t="s">
        <v>2193</v>
      </c>
      <c r="C505" s="55" t="s">
        <v>2219</v>
      </c>
      <c r="D505" s="56">
        <v>41469</v>
      </c>
    </row>
    <row r="506" spans="1:4">
      <c r="A506" s="206" t="s">
        <v>3613</v>
      </c>
      <c r="B506" s="55" t="s">
        <v>7847</v>
      </c>
      <c r="C506" s="55" t="s">
        <v>2219</v>
      </c>
      <c r="D506" s="56">
        <v>41859</v>
      </c>
    </row>
    <row r="507" spans="1:4">
      <c r="A507" s="206" t="s">
        <v>3614</v>
      </c>
      <c r="B507" s="55" t="s">
        <v>3615</v>
      </c>
      <c r="C507" s="55" t="s">
        <v>2219</v>
      </c>
      <c r="D507" s="56">
        <v>41859</v>
      </c>
    </row>
    <row r="508" spans="1:4">
      <c r="A508" s="206" t="s">
        <v>4373</v>
      </c>
      <c r="B508" s="55" t="s">
        <v>6329</v>
      </c>
      <c r="C508" s="55" t="s">
        <v>2219</v>
      </c>
      <c r="D508" s="56">
        <v>42211</v>
      </c>
    </row>
    <row r="509" spans="1:4">
      <c r="A509" s="206" t="s">
        <v>4782</v>
      </c>
      <c r="B509" s="55" t="s">
        <v>4783</v>
      </c>
      <c r="C509" s="55" t="s">
        <v>2219</v>
      </c>
      <c r="D509" s="56">
        <v>43637</v>
      </c>
    </row>
    <row r="510" spans="1:4">
      <c r="A510" s="206" t="s">
        <v>6234</v>
      </c>
      <c r="B510" s="55" t="s">
        <v>5239</v>
      </c>
      <c r="C510" s="55" t="s">
        <v>2219</v>
      </c>
      <c r="D510" s="56">
        <v>43913</v>
      </c>
    </row>
    <row r="511" spans="1:4">
      <c r="A511" s="206" t="s">
        <v>8424</v>
      </c>
      <c r="B511" s="55" t="s">
        <v>3782</v>
      </c>
      <c r="C511" s="55" t="s">
        <v>2219</v>
      </c>
      <c r="D511" s="56" t="s">
        <v>8425</v>
      </c>
    </row>
    <row r="512" spans="1:4">
      <c r="A512" s="206" t="s">
        <v>7848</v>
      </c>
      <c r="B512" s="55" t="s">
        <v>7849</v>
      </c>
      <c r="C512" s="55" t="s">
        <v>2219</v>
      </c>
      <c r="D512" s="56">
        <v>44600</v>
      </c>
    </row>
    <row r="513" spans="1:4">
      <c r="A513" s="206" t="s">
        <v>8426</v>
      </c>
      <c r="B513" s="55" t="s">
        <v>8427</v>
      </c>
      <c r="C513" s="55" t="s">
        <v>2219</v>
      </c>
      <c r="D513" s="56" t="s">
        <v>8428</v>
      </c>
    </row>
    <row r="514" spans="1:4">
      <c r="A514" s="206" t="s">
        <v>1219</v>
      </c>
      <c r="B514" s="55" t="s">
        <v>2732</v>
      </c>
      <c r="C514" s="55" t="s">
        <v>2219</v>
      </c>
      <c r="D514" s="56">
        <v>25204</v>
      </c>
    </row>
    <row r="515" spans="1:4">
      <c r="A515" s="206" t="s">
        <v>6330</v>
      </c>
      <c r="B515" s="55" t="s">
        <v>8832</v>
      </c>
      <c r="C515" s="55" t="s">
        <v>2219</v>
      </c>
      <c r="D515" s="56">
        <v>44097</v>
      </c>
    </row>
    <row r="516" spans="1:4">
      <c r="A516" s="206" t="s">
        <v>1220</v>
      </c>
      <c r="B516" s="55" t="s">
        <v>2733</v>
      </c>
      <c r="C516" s="55" t="s">
        <v>2219</v>
      </c>
      <c r="D516" s="56">
        <v>31413</v>
      </c>
    </row>
    <row r="517" spans="1:4">
      <c r="A517" s="206" t="s">
        <v>639</v>
      </c>
      <c r="B517" s="55" t="s">
        <v>1464</v>
      </c>
      <c r="C517" s="55" t="s">
        <v>2219</v>
      </c>
      <c r="D517" s="56">
        <v>31413</v>
      </c>
    </row>
    <row r="518" spans="1:4">
      <c r="A518" s="206" t="s">
        <v>640</v>
      </c>
      <c r="B518" s="55" t="s">
        <v>8429</v>
      </c>
      <c r="C518" s="55" t="s">
        <v>2219</v>
      </c>
      <c r="D518" s="56">
        <v>31413</v>
      </c>
    </row>
    <row r="519" spans="1:4">
      <c r="A519" s="206" t="s">
        <v>7850</v>
      </c>
      <c r="B519" s="55" t="s">
        <v>7851</v>
      </c>
      <c r="C519" s="55" t="s">
        <v>2219</v>
      </c>
      <c r="D519" s="56">
        <v>44693</v>
      </c>
    </row>
    <row r="520" spans="1:4">
      <c r="A520" s="206" t="s">
        <v>8430</v>
      </c>
      <c r="B520" s="55" t="s">
        <v>8431</v>
      </c>
      <c r="C520" s="55" t="s">
        <v>2219</v>
      </c>
      <c r="D520" s="56" t="s">
        <v>8432</v>
      </c>
    </row>
    <row r="521" spans="1:4">
      <c r="A521" s="206" t="s">
        <v>7852</v>
      </c>
      <c r="B521" s="55" t="s">
        <v>7853</v>
      </c>
      <c r="C521" s="55" t="s">
        <v>2219</v>
      </c>
      <c r="D521" s="56">
        <v>44707</v>
      </c>
    </row>
    <row r="522" spans="1:4">
      <c r="A522" s="206" t="s">
        <v>8433</v>
      </c>
      <c r="B522" s="55" t="s">
        <v>8434</v>
      </c>
      <c r="C522" s="55" t="s">
        <v>2219</v>
      </c>
      <c r="D522" s="56" t="s">
        <v>8435</v>
      </c>
    </row>
    <row r="523" spans="1:4">
      <c r="A523" s="206" t="s">
        <v>8436</v>
      </c>
      <c r="B523" s="55" t="s">
        <v>8437</v>
      </c>
      <c r="C523" s="55" t="s">
        <v>2219</v>
      </c>
      <c r="D523" s="56" t="s">
        <v>8438</v>
      </c>
    </row>
    <row r="524" spans="1:4">
      <c r="A524" s="206" t="s">
        <v>8439</v>
      </c>
      <c r="B524" s="55" t="s">
        <v>8440</v>
      </c>
      <c r="C524" s="55" t="s">
        <v>2219</v>
      </c>
      <c r="D524" s="56" t="s">
        <v>8441</v>
      </c>
    </row>
    <row r="525" spans="1:4">
      <c r="A525" s="206" t="s">
        <v>8442</v>
      </c>
      <c r="B525" s="55" t="s">
        <v>8443</v>
      </c>
      <c r="C525" s="55" t="s">
        <v>2219</v>
      </c>
      <c r="D525" s="56" t="s">
        <v>8444</v>
      </c>
    </row>
    <row r="526" spans="1:4">
      <c r="A526" s="206" t="s">
        <v>8445</v>
      </c>
      <c r="B526" s="55" t="s">
        <v>8446</v>
      </c>
      <c r="C526" s="55" t="s">
        <v>2219</v>
      </c>
      <c r="D526" s="56" t="s">
        <v>8360</v>
      </c>
    </row>
    <row r="527" spans="1:4">
      <c r="A527" s="206" t="s">
        <v>8447</v>
      </c>
      <c r="B527" s="55" t="s">
        <v>8448</v>
      </c>
      <c r="C527" s="55" t="s">
        <v>2219</v>
      </c>
      <c r="D527" s="56" t="s">
        <v>8449</v>
      </c>
    </row>
    <row r="528" spans="1:4">
      <c r="A528" s="206" t="s">
        <v>8450</v>
      </c>
      <c r="B528" s="55" t="s">
        <v>8451</v>
      </c>
      <c r="C528" s="55" t="s">
        <v>2219</v>
      </c>
      <c r="D528" s="56" t="s">
        <v>8452</v>
      </c>
    </row>
    <row r="529" spans="1:4">
      <c r="A529" s="206" t="s">
        <v>8453</v>
      </c>
      <c r="B529" s="55" t="s">
        <v>8454</v>
      </c>
      <c r="C529" s="55" t="s">
        <v>2219</v>
      </c>
      <c r="D529" s="56" t="s">
        <v>8455</v>
      </c>
    </row>
    <row r="530" spans="1:4">
      <c r="A530" s="206" t="s">
        <v>8456</v>
      </c>
      <c r="B530" s="55" t="s">
        <v>8457</v>
      </c>
      <c r="C530" s="55" t="s">
        <v>2219</v>
      </c>
      <c r="D530" s="56" t="s">
        <v>8458</v>
      </c>
    </row>
    <row r="531" spans="1:4">
      <c r="A531" s="208" t="s">
        <v>8833</v>
      </c>
      <c r="B531" s="209" t="s">
        <v>8834</v>
      </c>
      <c r="C531" s="58" t="s">
        <v>2219</v>
      </c>
      <c r="D531" s="209" t="s">
        <v>8835</v>
      </c>
    </row>
    <row r="532" spans="1:4">
      <c r="A532" s="208" t="s">
        <v>8836</v>
      </c>
      <c r="B532" s="209" t="s">
        <v>8837</v>
      </c>
      <c r="C532" s="58" t="s">
        <v>2219</v>
      </c>
      <c r="D532" s="209" t="s">
        <v>8835</v>
      </c>
    </row>
    <row r="533" spans="1:4">
      <c r="A533" s="208" t="s">
        <v>8838</v>
      </c>
      <c r="B533" s="209" t="s">
        <v>8839</v>
      </c>
      <c r="C533" s="58" t="s">
        <v>2219</v>
      </c>
      <c r="D533" s="209" t="s">
        <v>8840</v>
      </c>
    </row>
    <row r="534" spans="1:4">
      <c r="A534" s="208" t="s">
        <v>8841</v>
      </c>
      <c r="B534" s="209" t="s">
        <v>8842</v>
      </c>
      <c r="C534" s="58" t="s">
        <v>2219</v>
      </c>
      <c r="D534" s="209" t="s">
        <v>8843</v>
      </c>
    </row>
    <row r="535" spans="1:4">
      <c r="A535" s="208" t="s">
        <v>8844</v>
      </c>
      <c r="B535" s="209" t="s">
        <v>8845</v>
      </c>
      <c r="C535" s="58" t="s">
        <v>2219</v>
      </c>
      <c r="D535" s="209" t="s">
        <v>8807</v>
      </c>
    </row>
    <row r="536" spans="1:4">
      <c r="A536" s="208" t="s">
        <v>8846</v>
      </c>
      <c r="B536" s="209" t="s">
        <v>8847</v>
      </c>
      <c r="C536" s="58" t="s">
        <v>2219</v>
      </c>
      <c r="D536" s="209" t="s">
        <v>8813</v>
      </c>
    </row>
    <row r="537" spans="1:4">
      <c r="A537" s="207" t="s">
        <v>3944</v>
      </c>
      <c r="B537" s="52" t="s">
        <v>6664</v>
      </c>
      <c r="C537" s="53" t="s">
        <v>2219</v>
      </c>
      <c r="D537" s="156"/>
    </row>
    <row r="538" spans="1:4">
      <c r="A538" s="207" t="s">
        <v>3945</v>
      </c>
      <c r="B538" s="52" t="s">
        <v>6665</v>
      </c>
      <c r="C538" s="53" t="s">
        <v>2219</v>
      </c>
      <c r="D538" s="156"/>
    </row>
    <row r="539" spans="1:4">
      <c r="A539" s="208" t="s">
        <v>8848</v>
      </c>
      <c r="B539" s="209" t="s">
        <v>8849</v>
      </c>
      <c r="C539" s="58" t="s">
        <v>2219</v>
      </c>
      <c r="D539" s="209" t="s">
        <v>8850</v>
      </c>
    </row>
    <row r="540" spans="1:4">
      <c r="A540" s="206" t="s">
        <v>8459</v>
      </c>
      <c r="B540" s="55" t="s">
        <v>8460</v>
      </c>
      <c r="C540" s="55" t="s">
        <v>2219</v>
      </c>
      <c r="D540" s="56" t="s">
        <v>8346</v>
      </c>
    </row>
    <row r="541" spans="1:4">
      <c r="A541" s="207" t="s">
        <v>3946</v>
      </c>
      <c r="B541" s="52" t="s">
        <v>6666</v>
      </c>
      <c r="C541" s="53" t="s">
        <v>2219</v>
      </c>
      <c r="D541" s="156"/>
    </row>
    <row r="542" spans="1:4">
      <c r="A542" s="211" t="s">
        <v>641</v>
      </c>
      <c r="B542" s="52" t="s">
        <v>6667</v>
      </c>
      <c r="C542" s="53" t="s">
        <v>2219</v>
      </c>
      <c r="D542" s="156"/>
    </row>
    <row r="543" spans="1:4">
      <c r="A543" s="205" t="s">
        <v>1221</v>
      </c>
      <c r="B543" s="52" t="s">
        <v>2072</v>
      </c>
      <c r="C543" s="53" t="s">
        <v>2510</v>
      </c>
      <c r="D543" s="156"/>
    </row>
    <row r="544" spans="1:4">
      <c r="A544" s="211" t="s">
        <v>642</v>
      </c>
      <c r="B544" s="52" t="s">
        <v>6668</v>
      </c>
      <c r="C544" s="53" t="s">
        <v>2510</v>
      </c>
      <c r="D544" s="156"/>
    </row>
    <row r="545" spans="1:4">
      <c r="A545" s="211" t="s">
        <v>643</v>
      </c>
      <c r="B545" s="52" t="s">
        <v>6669</v>
      </c>
      <c r="C545" s="53" t="s">
        <v>2510</v>
      </c>
      <c r="D545" s="156"/>
    </row>
    <row r="546" spans="1:4">
      <c r="A546" s="211" t="s">
        <v>644</v>
      </c>
      <c r="B546" s="52" t="s">
        <v>6670</v>
      </c>
      <c r="C546" s="53" t="s">
        <v>2510</v>
      </c>
      <c r="D546" s="156"/>
    </row>
    <row r="547" spans="1:4">
      <c r="A547" s="211" t="s">
        <v>645</v>
      </c>
      <c r="B547" s="52" t="s">
        <v>6671</v>
      </c>
      <c r="C547" s="53" t="s">
        <v>2510</v>
      </c>
      <c r="D547" s="156"/>
    </row>
    <row r="548" spans="1:4">
      <c r="A548" s="211" t="s">
        <v>646</v>
      </c>
      <c r="B548" s="52" t="s">
        <v>6672</v>
      </c>
      <c r="C548" s="53" t="s">
        <v>2510</v>
      </c>
      <c r="D548" s="156"/>
    </row>
    <row r="549" spans="1:4">
      <c r="A549" s="211" t="s">
        <v>647</v>
      </c>
      <c r="B549" s="52" t="s">
        <v>6673</v>
      </c>
      <c r="C549" s="53" t="s">
        <v>2510</v>
      </c>
      <c r="D549" s="156"/>
    </row>
    <row r="550" spans="1:4">
      <c r="A550" s="206" t="s">
        <v>2229</v>
      </c>
      <c r="B550" s="55" t="s">
        <v>2230</v>
      </c>
      <c r="C550" s="55" t="s">
        <v>2510</v>
      </c>
      <c r="D550" s="56">
        <v>39994</v>
      </c>
    </row>
    <row r="551" spans="1:4">
      <c r="A551" s="207" t="s">
        <v>3947</v>
      </c>
      <c r="B551" s="52" t="s">
        <v>6674</v>
      </c>
      <c r="C551" s="53" t="s">
        <v>2510</v>
      </c>
      <c r="D551" s="156"/>
    </row>
    <row r="552" spans="1:4">
      <c r="A552" s="211" t="s">
        <v>276</v>
      </c>
      <c r="B552" s="52" t="s">
        <v>6675</v>
      </c>
      <c r="C552" s="53" t="s">
        <v>2510</v>
      </c>
      <c r="D552" s="156" t="s">
        <v>7854</v>
      </c>
    </row>
    <row r="553" spans="1:4">
      <c r="A553" s="206" t="s">
        <v>277</v>
      </c>
      <c r="B553" s="55" t="s">
        <v>3616</v>
      </c>
      <c r="C553" s="55" t="s">
        <v>2510</v>
      </c>
      <c r="D553" s="56">
        <v>40105</v>
      </c>
    </row>
    <row r="554" spans="1:4">
      <c r="A554" s="206" t="s">
        <v>278</v>
      </c>
      <c r="B554" s="55" t="s">
        <v>279</v>
      </c>
      <c r="C554" s="55" t="s">
        <v>2510</v>
      </c>
      <c r="D554" s="56">
        <v>40105</v>
      </c>
    </row>
    <row r="555" spans="1:4">
      <c r="A555" s="206" t="s">
        <v>280</v>
      </c>
      <c r="B555" s="55" t="s">
        <v>281</v>
      </c>
      <c r="C555" s="55" t="s">
        <v>2510</v>
      </c>
      <c r="D555" s="56">
        <v>40149</v>
      </c>
    </row>
    <row r="556" spans="1:4">
      <c r="A556" s="211" t="s">
        <v>4374</v>
      </c>
      <c r="B556" s="52" t="s">
        <v>6676</v>
      </c>
      <c r="C556" s="53" t="s">
        <v>2510</v>
      </c>
      <c r="D556" s="156">
        <v>42309</v>
      </c>
    </row>
    <row r="557" spans="1:4">
      <c r="A557" s="206" t="s">
        <v>4375</v>
      </c>
      <c r="B557" s="55" t="s">
        <v>4376</v>
      </c>
      <c r="C557" s="55" t="s">
        <v>2510</v>
      </c>
      <c r="D557" s="56">
        <v>42314</v>
      </c>
    </row>
    <row r="558" spans="1:4">
      <c r="A558" s="206" t="s">
        <v>4377</v>
      </c>
      <c r="B558" s="55" t="s">
        <v>4378</v>
      </c>
      <c r="C558" s="55" t="s">
        <v>2510</v>
      </c>
      <c r="D558" s="56">
        <v>42488</v>
      </c>
    </row>
    <row r="559" spans="1:4">
      <c r="A559" s="206" t="s">
        <v>4784</v>
      </c>
      <c r="B559" s="55" t="s">
        <v>4785</v>
      </c>
      <c r="C559" s="55" t="s">
        <v>2510</v>
      </c>
      <c r="D559" s="56">
        <v>42607</v>
      </c>
    </row>
    <row r="560" spans="1:4">
      <c r="A560" s="211" t="s">
        <v>4543</v>
      </c>
      <c r="B560" s="52" t="s">
        <v>6677</v>
      </c>
      <c r="C560" s="53" t="s">
        <v>2510</v>
      </c>
      <c r="D560" s="156">
        <v>42924</v>
      </c>
    </row>
    <row r="561" spans="1:4">
      <c r="A561" s="210" t="s">
        <v>3413</v>
      </c>
      <c r="B561" s="57" t="s">
        <v>3414</v>
      </c>
      <c r="C561" s="57" t="s">
        <v>2510</v>
      </c>
      <c r="D561" s="157">
        <v>41752</v>
      </c>
    </row>
    <row r="562" spans="1:4">
      <c r="A562" s="206" t="s">
        <v>4616</v>
      </c>
      <c r="B562" s="55" t="s">
        <v>4617</v>
      </c>
      <c r="C562" s="55" t="s">
        <v>2510</v>
      </c>
      <c r="D562" s="56">
        <v>43196</v>
      </c>
    </row>
    <row r="563" spans="1:4">
      <c r="A563" s="206" t="s">
        <v>4618</v>
      </c>
      <c r="B563" s="55" t="s">
        <v>4619</v>
      </c>
      <c r="C563" s="55" t="s">
        <v>2510</v>
      </c>
      <c r="D563" s="56">
        <v>43223</v>
      </c>
    </row>
    <row r="564" spans="1:4">
      <c r="A564" s="206" t="s">
        <v>6331</v>
      </c>
      <c r="B564" s="55" t="s">
        <v>6332</v>
      </c>
      <c r="C564" s="55" t="s">
        <v>2510</v>
      </c>
      <c r="D564" s="56">
        <v>44048</v>
      </c>
    </row>
    <row r="565" spans="1:4">
      <c r="A565" s="206" t="s">
        <v>6333</v>
      </c>
      <c r="B565" s="55" t="s">
        <v>6334</v>
      </c>
      <c r="C565" s="55" t="s">
        <v>2510</v>
      </c>
      <c r="D565" s="56">
        <v>44195</v>
      </c>
    </row>
    <row r="566" spans="1:4">
      <c r="A566" s="211" t="s">
        <v>648</v>
      </c>
      <c r="B566" s="52" t="s">
        <v>6678</v>
      </c>
      <c r="C566" s="53" t="s">
        <v>2510</v>
      </c>
      <c r="D566" s="156"/>
    </row>
    <row r="567" spans="1:4">
      <c r="A567" s="211" t="s">
        <v>649</v>
      </c>
      <c r="B567" s="52" t="s">
        <v>6679</v>
      </c>
      <c r="C567" s="53" t="s">
        <v>2510</v>
      </c>
      <c r="D567" s="156"/>
    </row>
    <row r="568" spans="1:4">
      <c r="A568" s="206" t="s">
        <v>7672</v>
      </c>
      <c r="B568" s="55" t="s">
        <v>7673</v>
      </c>
      <c r="C568" s="55" t="s">
        <v>2510</v>
      </c>
      <c r="D568" s="56">
        <v>44371</v>
      </c>
    </row>
    <row r="569" spans="1:4">
      <c r="A569" s="206" t="s">
        <v>6336</v>
      </c>
      <c r="B569" s="55" t="s">
        <v>6337</v>
      </c>
      <c r="C569" s="55" t="s">
        <v>2510</v>
      </c>
      <c r="D569" s="56">
        <v>44295</v>
      </c>
    </row>
    <row r="570" spans="1:4">
      <c r="A570" s="211" t="s">
        <v>3415</v>
      </c>
      <c r="B570" s="52" t="s">
        <v>6680</v>
      </c>
      <c r="C570" s="53" t="s">
        <v>2510</v>
      </c>
      <c r="D570" s="156" t="s">
        <v>7855</v>
      </c>
    </row>
    <row r="571" spans="1:4">
      <c r="A571" s="206" t="s">
        <v>6338</v>
      </c>
      <c r="B571" s="55" t="s">
        <v>6339</v>
      </c>
      <c r="C571" s="55" t="s">
        <v>2510</v>
      </c>
      <c r="D571" s="56">
        <v>44299</v>
      </c>
    </row>
    <row r="572" spans="1:4">
      <c r="A572" s="206" t="s">
        <v>7856</v>
      </c>
      <c r="B572" s="55" t="s">
        <v>8851</v>
      </c>
      <c r="C572" s="55" t="s">
        <v>2510</v>
      </c>
      <c r="D572" s="56">
        <v>44680</v>
      </c>
    </row>
    <row r="573" spans="1:4">
      <c r="A573" s="206" t="s">
        <v>7857</v>
      </c>
      <c r="B573" s="55" t="s">
        <v>7858</v>
      </c>
      <c r="C573" s="55" t="s">
        <v>2510</v>
      </c>
      <c r="D573" s="56">
        <v>44680</v>
      </c>
    </row>
    <row r="574" spans="1:4">
      <c r="A574" s="206" t="s">
        <v>8461</v>
      </c>
      <c r="B574" s="55" t="s">
        <v>8462</v>
      </c>
      <c r="C574" s="55" t="s">
        <v>2510</v>
      </c>
      <c r="D574" s="56" t="s">
        <v>8463</v>
      </c>
    </row>
    <row r="575" spans="1:4">
      <c r="A575" s="206" t="s">
        <v>7859</v>
      </c>
      <c r="B575" s="55" t="s">
        <v>7860</v>
      </c>
      <c r="C575" s="55" t="s">
        <v>2510</v>
      </c>
      <c r="D575" s="56">
        <v>44680</v>
      </c>
    </row>
    <row r="576" spans="1:4">
      <c r="A576" s="208" t="s">
        <v>8852</v>
      </c>
      <c r="B576" s="209" t="s">
        <v>8853</v>
      </c>
      <c r="C576" s="58" t="s">
        <v>2510</v>
      </c>
      <c r="D576" s="209" t="s">
        <v>8821</v>
      </c>
    </row>
    <row r="577" spans="1:4">
      <c r="A577" s="206" t="s">
        <v>8464</v>
      </c>
      <c r="B577" s="55" t="s">
        <v>8465</v>
      </c>
      <c r="C577" s="55" t="s">
        <v>2510</v>
      </c>
      <c r="D577" s="56" t="s">
        <v>8466</v>
      </c>
    </row>
    <row r="578" spans="1:4">
      <c r="A578" s="206" t="s">
        <v>8467</v>
      </c>
      <c r="B578" s="55" t="s">
        <v>8854</v>
      </c>
      <c r="C578" s="55" t="s">
        <v>2510</v>
      </c>
      <c r="D578" s="56" t="s">
        <v>8468</v>
      </c>
    </row>
    <row r="579" spans="1:4">
      <c r="A579" s="206" t="s">
        <v>8469</v>
      </c>
      <c r="B579" s="55" t="s">
        <v>8470</v>
      </c>
      <c r="C579" s="55" t="s">
        <v>2510</v>
      </c>
      <c r="D579" s="56" t="s">
        <v>8363</v>
      </c>
    </row>
    <row r="580" spans="1:4">
      <c r="A580" s="206" t="s">
        <v>8471</v>
      </c>
      <c r="B580" s="55" t="s">
        <v>8472</v>
      </c>
      <c r="C580" s="55" t="s">
        <v>2510</v>
      </c>
      <c r="D580" s="56" t="s">
        <v>8473</v>
      </c>
    </row>
    <row r="581" spans="1:4">
      <c r="A581" s="208" t="s">
        <v>8855</v>
      </c>
      <c r="B581" s="209" t="s">
        <v>8856</v>
      </c>
      <c r="C581" s="58" t="s">
        <v>2510</v>
      </c>
      <c r="D581" s="209" t="s">
        <v>8857</v>
      </c>
    </row>
    <row r="582" spans="1:4">
      <c r="A582" s="208" t="s">
        <v>8858</v>
      </c>
      <c r="B582" s="209" t="s">
        <v>8859</v>
      </c>
      <c r="C582" s="58" t="s">
        <v>2510</v>
      </c>
      <c r="D582" s="209" t="s">
        <v>8860</v>
      </c>
    </row>
    <row r="583" spans="1:4">
      <c r="A583" s="211" t="s">
        <v>650</v>
      </c>
      <c r="B583" s="52" t="s">
        <v>6681</v>
      </c>
      <c r="C583" s="53" t="s">
        <v>2510</v>
      </c>
      <c r="D583" s="156"/>
    </row>
    <row r="584" spans="1:4">
      <c r="A584" s="211" t="s">
        <v>651</v>
      </c>
      <c r="B584" s="52" t="s">
        <v>6682</v>
      </c>
      <c r="C584" s="53" t="s">
        <v>2510</v>
      </c>
      <c r="D584" s="156"/>
    </row>
    <row r="585" spans="1:4">
      <c r="A585" s="211" t="s">
        <v>1222</v>
      </c>
      <c r="B585" s="52" t="s">
        <v>6683</v>
      </c>
      <c r="C585" s="53" t="s">
        <v>2510</v>
      </c>
      <c r="D585" s="156"/>
    </row>
    <row r="586" spans="1:4">
      <c r="A586" s="211" t="s">
        <v>652</v>
      </c>
      <c r="B586" s="52" t="s">
        <v>6684</v>
      </c>
      <c r="C586" s="53" t="s">
        <v>2510</v>
      </c>
      <c r="D586" s="156"/>
    </row>
    <row r="587" spans="1:4">
      <c r="A587" s="206" t="s">
        <v>653</v>
      </c>
      <c r="B587" s="55" t="s">
        <v>972</v>
      </c>
      <c r="C587" s="55" t="s">
        <v>2510</v>
      </c>
      <c r="D587" s="56">
        <v>34335</v>
      </c>
    </row>
    <row r="588" spans="1:4">
      <c r="A588" s="211" t="s">
        <v>654</v>
      </c>
      <c r="B588" s="52" t="s">
        <v>6685</v>
      </c>
      <c r="C588" s="53" t="s">
        <v>2510</v>
      </c>
      <c r="D588" s="156"/>
    </row>
    <row r="589" spans="1:4">
      <c r="A589" s="215" t="s">
        <v>3948</v>
      </c>
      <c r="B589" s="52" t="s">
        <v>6686</v>
      </c>
      <c r="C589" s="53" t="s">
        <v>2510</v>
      </c>
      <c r="D589" s="156"/>
    </row>
    <row r="590" spans="1:4">
      <c r="A590" s="212" t="s">
        <v>1223</v>
      </c>
      <c r="B590" s="52" t="s">
        <v>6687</v>
      </c>
      <c r="C590" s="53" t="s">
        <v>2510</v>
      </c>
      <c r="D590" s="156">
        <v>32143</v>
      </c>
    </row>
    <row r="591" spans="1:4">
      <c r="A591" s="206" t="s">
        <v>1224</v>
      </c>
      <c r="B591" s="55" t="s">
        <v>3617</v>
      </c>
      <c r="C591" s="55" t="s">
        <v>2510</v>
      </c>
      <c r="D591" s="56">
        <v>23743</v>
      </c>
    </row>
    <row r="592" spans="1:4">
      <c r="A592" s="206" t="s">
        <v>655</v>
      </c>
      <c r="B592" s="55" t="s">
        <v>5244</v>
      </c>
      <c r="C592" s="55" t="s">
        <v>2510</v>
      </c>
      <c r="D592" s="56">
        <v>25204</v>
      </c>
    </row>
    <row r="593" spans="1:4">
      <c r="A593" s="206" t="s">
        <v>656</v>
      </c>
      <c r="B593" s="55" t="s">
        <v>5245</v>
      </c>
      <c r="C593" s="55" t="s">
        <v>2510</v>
      </c>
      <c r="D593" s="56">
        <v>25204</v>
      </c>
    </row>
    <row r="594" spans="1:4">
      <c r="A594" s="206" t="s">
        <v>657</v>
      </c>
      <c r="B594" s="55" t="s">
        <v>3618</v>
      </c>
      <c r="C594" s="55" t="s">
        <v>2510</v>
      </c>
      <c r="D594" s="56">
        <v>27395</v>
      </c>
    </row>
    <row r="595" spans="1:4">
      <c r="A595" s="206" t="s">
        <v>658</v>
      </c>
      <c r="B595" s="55" t="s">
        <v>1548</v>
      </c>
      <c r="C595" s="55" t="s">
        <v>2510</v>
      </c>
      <c r="D595" s="56">
        <v>30682</v>
      </c>
    </row>
    <row r="596" spans="1:4">
      <c r="A596" s="206" t="s">
        <v>659</v>
      </c>
      <c r="B596" s="55" t="s">
        <v>973</v>
      </c>
      <c r="C596" s="55" t="s">
        <v>2510</v>
      </c>
      <c r="D596" s="56">
        <v>33239</v>
      </c>
    </row>
    <row r="597" spans="1:4">
      <c r="A597" s="206" t="s">
        <v>1225</v>
      </c>
      <c r="B597" s="55" t="s">
        <v>1549</v>
      </c>
      <c r="C597" s="55" t="s">
        <v>2510</v>
      </c>
      <c r="D597" s="56">
        <v>37987</v>
      </c>
    </row>
    <row r="598" spans="1:4">
      <c r="A598" s="206" t="s">
        <v>3949</v>
      </c>
      <c r="B598" s="55" t="s">
        <v>6340</v>
      </c>
      <c r="C598" s="55" t="s">
        <v>2510</v>
      </c>
      <c r="D598" s="56">
        <v>39709</v>
      </c>
    </row>
    <row r="599" spans="1:4">
      <c r="A599" s="206" t="s">
        <v>660</v>
      </c>
      <c r="B599" s="55" t="s">
        <v>1550</v>
      </c>
      <c r="C599" s="55" t="s">
        <v>2510</v>
      </c>
      <c r="D599" s="56">
        <v>25934</v>
      </c>
    </row>
    <row r="600" spans="1:4">
      <c r="A600" s="206" t="s">
        <v>661</v>
      </c>
      <c r="B600" s="55" t="s">
        <v>1551</v>
      </c>
      <c r="C600" s="55" t="s">
        <v>2510</v>
      </c>
      <c r="D600" s="56">
        <v>25934</v>
      </c>
    </row>
    <row r="601" spans="1:4">
      <c r="A601" s="206" t="s">
        <v>662</v>
      </c>
      <c r="B601" s="55" t="s">
        <v>1552</v>
      </c>
      <c r="C601" s="55" t="s">
        <v>2510</v>
      </c>
      <c r="D601" s="56">
        <v>25934</v>
      </c>
    </row>
    <row r="602" spans="1:4">
      <c r="A602" s="206" t="s">
        <v>663</v>
      </c>
      <c r="B602" s="55" t="s">
        <v>1553</v>
      </c>
      <c r="C602" s="55" t="s">
        <v>2510</v>
      </c>
      <c r="D602" s="56">
        <v>25934</v>
      </c>
    </row>
    <row r="603" spans="1:4">
      <c r="A603" s="206" t="s">
        <v>1863</v>
      </c>
      <c r="B603" s="55" t="s">
        <v>1554</v>
      </c>
      <c r="C603" s="55" t="s">
        <v>2510</v>
      </c>
      <c r="D603" s="56">
        <v>25934</v>
      </c>
    </row>
    <row r="604" spans="1:4">
      <c r="A604" s="206" t="s">
        <v>1864</v>
      </c>
      <c r="B604" s="55" t="s">
        <v>2398</v>
      </c>
      <c r="C604" s="55" t="s">
        <v>2510</v>
      </c>
      <c r="D604" s="56">
        <v>27030</v>
      </c>
    </row>
    <row r="605" spans="1:4">
      <c r="A605" s="206" t="s">
        <v>1226</v>
      </c>
      <c r="B605" s="55" t="s">
        <v>2399</v>
      </c>
      <c r="C605" s="55" t="s">
        <v>2510</v>
      </c>
      <c r="D605" s="56">
        <v>27395</v>
      </c>
    </row>
    <row r="606" spans="1:4">
      <c r="A606" s="206" t="s">
        <v>1865</v>
      </c>
      <c r="B606" s="55" t="s">
        <v>2400</v>
      </c>
      <c r="C606" s="55" t="s">
        <v>2510</v>
      </c>
      <c r="D606" s="56">
        <v>29221</v>
      </c>
    </row>
    <row r="607" spans="1:4">
      <c r="A607" s="206" t="s">
        <v>1866</v>
      </c>
      <c r="B607" s="55" t="s">
        <v>2204</v>
      </c>
      <c r="C607" s="55" t="s">
        <v>2510</v>
      </c>
      <c r="D607" s="56">
        <v>29221</v>
      </c>
    </row>
    <row r="608" spans="1:4">
      <c r="A608" s="215" t="s">
        <v>3950</v>
      </c>
      <c r="B608" s="52" t="s">
        <v>6688</v>
      </c>
      <c r="C608" s="53" t="s">
        <v>2510</v>
      </c>
      <c r="D608" s="156"/>
    </row>
    <row r="609" spans="1:4">
      <c r="A609" s="206" t="s">
        <v>1867</v>
      </c>
      <c r="B609" s="55" t="s">
        <v>2205</v>
      </c>
      <c r="C609" s="55" t="s">
        <v>2510</v>
      </c>
      <c r="D609" s="56">
        <v>31048</v>
      </c>
    </row>
    <row r="610" spans="1:4">
      <c r="A610" s="211" t="s">
        <v>1227</v>
      </c>
      <c r="B610" s="52" t="s">
        <v>6689</v>
      </c>
      <c r="C610" s="53" t="s">
        <v>2510</v>
      </c>
      <c r="D610" s="156"/>
    </row>
    <row r="611" spans="1:4">
      <c r="A611" s="206" t="s">
        <v>1868</v>
      </c>
      <c r="B611" s="55" t="s">
        <v>2206</v>
      </c>
      <c r="C611" s="55" t="s">
        <v>2510</v>
      </c>
      <c r="D611" s="56">
        <v>31778</v>
      </c>
    </row>
    <row r="612" spans="1:4">
      <c r="A612" s="206" t="s">
        <v>1869</v>
      </c>
      <c r="B612" s="55" t="s">
        <v>2442</v>
      </c>
      <c r="C612" s="55" t="s">
        <v>2510</v>
      </c>
      <c r="D612" s="56">
        <v>32874</v>
      </c>
    </row>
    <row r="613" spans="1:4">
      <c r="A613" s="206" t="s">
        <v>1870</v>
      </c>
      <c r="B613" s="55" t="s">
        <v>2207</v>
      </c>
      <c r="C613" s="55" t="s">
        <v>2510</v>
      </c>
      <c r="D613" s="56">
        <v>32874</v>
      </c>
    </row>
    <row r="614" spans="1:4">
      <c r="A614" s="206" t="s">
        <v>1871</v>
      </c>
      <c r="B614" s="55" t="s">
        <v>1484</v>
      </c>
      <c r="C614" s="55" t="s">
        <v>2510</v>
      </c>
      <c r="D614" s="56">
        <v>33239</v>
      </c>
    </row>
    <row r="615" spans="1:4">
      <c r="A615" s="206" t="s">
        <v>1872</v>
      </c>
      <c r="B615" s="55" t="s">
        <v>1485</v>
      </c>
      <c r="C615" s="55" t="s">
        <v>2510</v>
      </c>
      <c r="D615" s="56">
        <v>33239</v>
      </c>
    </row>
    <row r="616" spans="1:4">
      <c r="A616" s="206" t="s">
        <v>1873</v>
      </c>
      <c r="B616" s="55" t="s">
        <v>1486</v>
      </c>
      <c r="C616" s="55" t="s">
        <v>2510</v>
      </c>
      <c r="D616" s="56">
        <v>33239</v>
      </c>
    </row>
    <row r="617" spans="1:4">
      <c r="A617" s="206" t="s">
        <v>1874</v>
      </c>
      <c r="B617" s="55" t="s">
        <v>1487</v>
      </c>
      <c r="C617" s="55" t="s">
        <v>2510</v>
      </c>
      <c r="D617" s="56">
        <v>33239</v>
      </c>
    </row>
    <row r="618" spans="1:4">
      <c r="A618" s="206" t="s">
        <v>1875</v>
      </c>
      <c r="B618" s="55" t="s">
        <v>5247</v>
      </c>
      <c r="C618" s="55" t="s">
        <v>2510</v>
      </c>
      <c r="D618" s="56">
        <v>33239</v>
      </c>
    </row>
    <row r="619" spans="1:4">
      <c r="A619" s="206" t="s">
        <v>1876</v>
      </c>
      <c r="B619" s="55" t="s">
        <v>2641</v>
      </c>
      <c r="C619" s="55" t="s">
        <v>2510</v>
      </c>
      <c r="D619" s="56">
        <v>33239</v>
      </c>
    </row>
    <row r="620" spans="1:4">
      <c r="A620" s="206" t="s">
        <v>1228</v>
      </c>
      <c r="B620" s="55" t="s">
        <v>2642</v>
      </c>
      <c r="C620" s="55" t="s">
        <v>2510</v>
      </c>
      <c r="D620" s="56">
        <v>33239</v>
      </c>
    </row>
    <row r="621" spans="1:4">
      <c r="A621" s="206" t="s">
        <v>1877</v>
      </c>
      <c r="B621" s="55" t="s">
        <v>2643</v>
      </c>
      <c r="C621" s="55" t="s">
        <v>2510</v>
      </c>
      <c r="D621" s="56">
        <v>33239</v>
      </c>
    </row>
    <row r="622" spans="1:4">
      <c r="A622" s="207" t="s">
        <v>3951</v>
      </c>
      <c r="B622" s="52" t="s">
        <v>6690</v>
      </c>
      <c r="C622" s="53" t="s">
        <v>2510</v>
      </c>
      <c r="D622" s="156"/>
    </row>
    <row r="623" spans="1:4">
      <c r="A623" s="207" t="s">
        <v>3952</v>
      </c>
      <c r="B623" s="52" t="s">
        <v>6691</v>
      </c>
      <c r="C623" s="53" t="s">
        <v>2510</v>
      </c>
      <c r="D623" s="156"/>
    </row>
    <row r="624" spans="1:4">
      <c r="A624" s="207" t="s">
        <v>3953</v>
      </c>
      <c r="B624" s="52" t="s">
        <v>6692</v>
      </c>
      <c r="C624" s="53" t="s">
        <v>2510</v>
      </c>
      <c r="D624" s="156"/>
    </row>
    <row r="625" spans="1:4">
      <c r="A625" s="207" t="s">
        <v>3954</v>
      </c>
      <c r="B625" s="52" t="s">
        <v>6693</v>
      </c>
      <c r="C625" s="53" t="s">
        <v>2510</v>
      </c>
      <c r="D625" s="156"/>
    </row>
    <row r="626" spans="1:4">
      <c r="A626" s="207" t="s">
        <v>3955</v>
      </c>
      <c r="B626" s="52" t="s">
        <v>6694</v>
      </c>
      <c r="C626" s="53" t="s">
        <v>2510</v>
      </c>
      <c r="D626" s="156"/>
    </row>
    <row r="627" spans="1:4">
      <c r="A627" s="206" t="s">
        <v>3619</v>
      </c>
      <c r="B627" s="55" t="s">
        <v>5248</v>
      </c>
      <c r="C627" s="55" t="s">
        <v>2510</v>
      </c>
      <c r="D627" s="56">
        <v>41943</v>
      </c>
    </row>
    <row r="628" spans="1:4">
      <c r="A628" s="206" t="s">
        <v>1878</v>
      </c>
      <c r="B628" s="55" t="s">
        <v>2089</v>
      </c>
      <c r="C628" s="55" t="s">
        <v>2510</v>
      </c>
      <c r="D628" s="56">
        <v>33970</v>
      </c>
    </row>
    <row r="629" spans="1:4">
      <c r="A629" s="206" t="s">
        <v>1879</v>
      </c>
      <c r="B629" s="55" t="s">
        <v>2090</v>
      </c>
      <c r="C629" s="55" t="s">
        <v>2510</v>
      </c>
      <c r="D629" s="56">
        <v>33970</v>
      </c>
    </row>
    <row r="630" spans="1:4">
      <c r="A630" s="206" t="s">
        <v>1880</v>
      </c>
      <c r="B630" s="55" t="s">
        <v>2091</v>
      </c>
      <c r="C630" s="55" t="s">
        <v>2510</v>
      </c>
      <c r="D630" s="56">
        <v>33970</v>
      </c>
    </row>
    <row r="631" spans="1:4">
      <c r="A631" s="206" t="s">
        <v>1881</v>
      </c>
      <c r="B631" s="55" t="s">
        <v>2092</v>
      </c>
      <c r="C631" s="55" t="s">
        <v>2510</v>
      </c>
      <c r="D631" s="56">
        <v>33604</v>
      </c>
    </row>
    <row r="632" spans="1:4">
      <c r="A632" s="206" t="s">
        <v>1882</v>
      </c>
      <c r="B632" s="55" t="s">
        <v>2093</v>
      </c>
      <c r="C632" s="55" t="s">
        <v>2510</v>
      </c>
      <c r="D632" s="56">
        <v>33604</v>
      </c>
    </row>
    <row r="633" spans="1:4">
      <c r="A633" s="206" t="s">
        <v>1229</v>
      </c>
      <c r="B633" s="55" t="s">
        <v>1043</v>
      </c>
      <c r="C633" s="55" t="s">
        <v>2510</v>
      </c>
      <c r="D633" s="56">
        <v>33604</v>
      </c>
    </row>
    <row r="634" spans="1:4">
      <c r="A634" s="206" t="s">
        <v>1883</v>
      </c>
      <c r="B634" s="55" t="s">
        <v>1044</v>
      </c>
      <c r="C634" s="55" t="s">
        <v>2510</v>
      </c>
      <c r="D634" s="56">
        <v>34335</v>
      </c>
    </row>
    <row r="635" spans="1:4">
      <c r="A635" s="206" t="s">
        <v>1884</v>
      </c>
      <c r="B635" s="55" t="s">
        <v>3620</v>
      </c>
      <c r="C635" s="55" t="s">
        <v>2510</v>
      </c>
      <c r="D635" s="56">
        <v>33970</v>
      </c>
    </row>
    <row r="636" spans="1:4">
      <c r="A636" s="206" t="s">
        <v>1885</v>
      </c>
      <c r="B636" s="55" t="s">
        <v>1045</v>
      </c>
      <c r="C636" s="55" t="s">
        <v>2510</v>
      </c>
      <c r="D636" s="56">
        <v>33970</v>
      </c>
    </row>
    <row r="637" spans="1:4">
      <c r="A637" s="206" t="s">
        <v>1886</v>
      </c>
      <c r="B637" s="55" t="s">
        <v>1046</v>
      </c>
      <c r="C637" s="55" t="s">
        <v>2510</v>
      </c>
      <c r="D637" s="56">
        <v>33970</v>
      </c>
    </row>
    <row r="638" spans="1:4">
      <c r="A638" s="206" t="s">
        <v>1887</v>
      </c>
      <c r="B638" s="55" t="s">
        <v>3621</v>
      </c>
      <c r="C638" s="55" t="s">
        <v>2510</v>
      </c>
      <c r="D638" s="56">
        <v>33970</v>
      </c>
    </row>
    <row r="639" spans="1:4">
      <c r="A639" s="206" t="s">
        <v>1888</v>
      </c>
      <c r="B639" s="55" t="s">
        <v>1047</v>
      </c>
      <c r="C639" s="55" t="s">
        <v>2510</v>
      </c>
      <c r="D639" s="56">
        <v>34335</v>
      </c>
    </row>
    <row r="640" spans="1:4">
      <c r="A640" s="206" t="s">
        <v>1889</v>
      </c>
      <c r="B640" s="55" t="s">
        <v>3622</v>
      </c>
      <c r="C640" s="55" t="s">
        <v>2510</v>
      </c>
      <c r="D640" s="56">
        <v>34700</v>
      </c>
    </row>
    <row r="641" spans="1:4">
      <c r="A641" s="206" t="s">
        <v>1890</v>
      </c>
      <c r="B641" s="55" t="s">
        <v>2516</v>
      </c>
      <c r="C641" s="55" t="s">
        <v>2510</v>
      </c>
      <c r="D641" s="56">
        <v>34700</v>
      </c>
    </row>
    <row r="642" spans="1:4">
      <c r="A642" s="206" t="s">
        <v>3956</v>
      </c>
      <c r="B642" s="55" t="s">
        <v>3957</v>
      </c>
      <c r="C642" s="55" t="s">
        <v>2510</v>
      </c>
      <c r="D642" s="56">
        <v>36161</v>
      </c>
    </row>
    <row r="643" spans="1:4">
      <c r="A643" s="206" t="s">
        <v>1891</v>
      </c>
      <c r="B643" s="55" t="s">
        <v>5250</v>
      </c>
      <c r="C643" s="55" t="s">
        <v>2510</v>
      </c>
      <c r="D643" s="56">
        <v>35796</v>
      </c>
    </row>
    <row r="644" spans="1:4">
      <c r="A644" s="210" t="s">
        <v>6299</v>
      </c>
      <c r="B644" s="57" t="s">
        <v>3958</v>
      </c>
      <c r="C644" s="57" t="s">
        <v>2510</v>
      </c>
      <c r="D644" s="157">
        <v>39709</v>
      </c>
    </row>
    <row r="645" spans="1:4">
      <c r="A645" s="206" t="s">
        <v>1892</v>
      </c>
      <c r="B645" s="55" t="s">
        <v>2517</v>
      </c>
      <c r="C645" s="55" t="s">
        <v>2510</v>
      </c>
      <c r="D645" s="56">
        <v>36892</v>
      </c>
    </row>
    <row r="646" spans="1:4">
      <c r="A646" s="206" t="s">
        <v>2443</v>
      </c>
      <c r="B646" s="55" t="s">
        <v>3623</v>
      </c>
      <c r="C646" s="55" t="s">
        <v>2510</v>
      </c>
      <c r="D646" s="56">
        <v>40361</v>
      </c>
    </row>
    <row r="647" spans="1:4">
      <c r="A647" s="206" t="s">
        <v>3251</v>
      </c>
      <c r="B647" s="55" t="s">
        <v>3252</v>
      </c>
      <c r="C647" s="55" t="s">
        <v>2510</v>
      </c>
      <c r="D647" s="56">
        <v>41423</v>
      </c>
    </row>
    <row r="648" spans="1:4">
      <c r="A648" s="210" t="s">
        <v>3253</v>
      </c>
      <c r="B648" s="57" t="s">
        <v>3254</v>
      </c>
      <c r="C648" s="57" t="s">
        <v>2510</v>
      </c>
      <c r="D648" s="157">
        <v>41116</v>
      </c>
    </row>
    <row r="649" spans="1:4">
      <c r="A649" s="211" t="s">
        <v>1230</v>
      </c>
      <c r="B649" s="52" t="s">
        <v>6695</v>
      </c>
      <c r="C649" s="53" t="s">
        <v>2510</v>
      </c>
      <c r="D649" s="156" t="s">
        <v>7861</v>
      </c>
    </row>
    <row r="650" spans="1:4">
      <c r="A650" s="207" t="s">
        <v>3959</v>
      </c>
      <c r="B650" s="52" t="s">
        <v>6696</v>
      </c>
      <c r="C650" s="53" t="s">
        <v>2510</v>
      </c>
      <c r="D650" s="156"/>
    </row>
    <row r="651" spans="1:4">
      <c r="A651" s="206" t="s">
        <v>1893</v>
      </c>
      <c r="B651" s="55" t="s">
        <v>3624</v>
      </c>
      <c r="C651" s="55" t="s">
        <v>2510</v>
      </c>
      <c r="D651" s="56">
        <v>39934</v>
      </c>
    </row>
    <row r="652" spans="1:4">
      <c r="A652" s="207" t="s">
        <v>3960</v>
      </c>
      <c r="B652" s="52" t="s">
        <v>6697</v>
      </c>
      <c r="C652" s="53" t="s">
        <v>2510</v>
      </c>
      <c r="D652" s="156"/>
    </row>
    <row r="653" spans="1:4">
      <c r="A653" s="207" t="s">
        <v>3961</v>
      </c>
      <c r="B653" s="52" t="s">
        <v>6698</v>
      </c>
      <c r="C653" s="53" t="s">
        <v>2510</v>
      </c>
      <c r="D653" s="156"/>
    </row>
    <row r="654" spans="1:4">
      <c r="A654" s="207" t="s">
        <v>3962</v>
      </c>
      <c r="B654" s="52" t="s">
        <v>6699</v>
      </c>
      <c r="C654" s="53" t="s">
        <v>2510</v>
      </c>
      <c r="D654" s="156"/>
    </row>
    <row r="655" spans="1:4">
      <c r="A655" s="210" t="s">
        <v>2231</v>
      </c>
      <c r="B655" s="57" t="s">
        <v>3625</v>
      </c>
      <c r="C655" s="57" t="s">
        <v>2510</v>
      </c>
      <c r="D655" s="157">
        <v>39959</v>
      </c>
    </row>
    <row r="656" spans="1:4">
      <c r="A656" s="211" t="s">
        <v>2232</v>
      </c>
      <c r="B656" s="52" t="s">
        <v>6700</v>
      </c>
      <c r="C656" s="53" t="s">
        <v>2510</v>
      </c>
      <c r="D656" s="156" t="s">
        <v>7854</v>
      </c>
    </row>
    <row r="657" spans="1:4">
      <c r="A657" s="207" t="s">
        <v>3963</v>
      </c>
      <c r="B657" s="52" t="s">
        <v>6701</v>
      </c>
      <c r="C657" s="53" t="s">
        <v>2510</v>
      </c>
      <c r="D657" s="156"/>
    </row>
    <row r="658" spans="1:4">
      <c r="A658" s="206" t="s">
        <v>1894</v>
      </c>
      <c r="B658" s="55" t="s">
        <v>2518</v>
      </c>
      <c r="C658" s="55" t="s">
        <v>2510</v>
      </c>
      <c r="D658" s="56">
        <v>25569</v>
      </c>
    </row>
    <row r="659" spans="1:4">
      <c r="A659" s="206" t="s">
        <v>1895</v>
      </c>
      <c r="B659" s="55" t="s">
        <v>2519</v>
      </c>
      <c r="C659" s="55" t="s">
        <v>2510</v>
      </c>
      <c r="D659" s="56">
        <v>25204</v>
      </c>
    </row>
    <row r="660" spans="1:4">
      <c r="A660" s="206" t="s">
        <v>1896</v>
      </c>
      <c r="B660" s="55" t="s">
        <v>2520</v>
      </c>
      <c r="C660" s="55" t="s">
        <v>2510</v>
      </c>
      <c r="D660" s="56">
        <v>25204</v>
      </c>
    </row>
    <row r="661" spans="1:4">
      <c r="A661" s="206" t="s">
        <v>1897</v>
      </c>
      <c r="B661" s="55" t="s">
        <v>2521</v>
      </c>
      <c r="C661" s="55" t="s">
        <v>2510</v>
      </c>
      <c r="D661" s="56">
        <v>24473</v>
      </c>
    </row>
    <row r="662" spans="1:4">
      <c r="A662" s="206" t="s">
        <v>1898</v>
      </c>
      <c r="B662" s="55" t="s">
        <v>3626</v>
      </c>
      <c r="C662" s="55" t="s">
        <v>2510</v>
      </c>
      <c r="D662" s="56">
        <v>30317</v>
      </c>
    </row>
    <row r="663" spans="1:4">
      <c r="A663" s="206" t="s">
        <v>1231</v>
      </c>
      <c r="B663" s="55" t="s">
        <v>5253</v>
      </c>
      <c r="C663" s="55" t="s">
        <v>2510</v>
      </c>
      <c r="D663" s="56">
        <v>31413</v>
      </c>
    </row>
    <row r="664" spans="1:4">
      <c r="A664" s="206" t="s">
        <v>1899</v>
      </c>
      <c r="B664" s="55" t="s">
        <v>716</v>
      </c>
      <c r="C664" s="55" t="s">
        <v>2510</v>
      </c>
      <c r="D664" s="56">
        <v>33604</v>
      </c>
    </row>
    <row r="665" spans="1:4">
      <c r="A665" s="210" t="s">
        <v>1900</v>
      </c>
      <c r="B665" s="57" t="s">
        <v>717</v>
      </c>
      <c r="C665" s="57" t="s">
        <v>2510</v>
      </c>
      <c r="D665" s="157">
        <v>39934</v>
      </c>
    </row>
    <row r="666" spans="1:4">
      <c r="A666" s="206" t="s">
        <v>1901</v>
      </c>
      <c r="B666" s="55" t="s">
        <v>5254</v>
      </c>
      <c r="C666" s="55" t="s">
        <v>2510</v>
      </c>
      <c r="D666" s="56">
        <v>39448</v>
      </c>
    </row>
    <row r="667" spans="1:4">
      <c r="A667" s="216" t="s">
        <v>1902</v>
      </c>
      <c r="B667" s="21" t="s">
        <v>6702</v>
      </c>
      <c r="C667" s="22" t="s">
        <v>2510</v>
      </c>
      <c r="D667" s="54"/>
    </row>
    <row r="668" spans="1:4">
      <c r="A668" s="211" t="s">
        <v>2233</v>
      </c>
      <c r="B668" s="52" t="s">
        <v>6703</v>
      </c>
      <c r="C668" s="53" t="s">
        <v>2510</v>
      </c>
      <c r="D668" s="156"/>
    </row>
    <row r="669" spans="1:4">
      <c r="A669" s="206" t="s">
        <v>3416</v>
      </c>
      <c r="B669" s="55" t="s">
        <v>3417</v>
      </c>
      <c r="C669" s="55" t="s">
        <v>2510</v>
      </c>
      <c r="D669" s="56">
        <v>41538</v>
      </c>
    </row>
    <row r="670" spans="1:4">
      <c r="A670" s="206" t="s">
        <v>3418</v>
      </c>
      <c r="B670" s="55" t="s">
        <v>3419</v>
      </c>
      <c r="C670" s="55" t="s">
        <v>2510</v>
      </c>
      <c r="D670" s="56">
        <v>41662</v>
      </c>
    </row>
    <row r="671" spans="1:4">
      <c r="A671" s="207" t="s">
        <v>3964</v>
      </c>
      <c r="B671" s="52" t="s">
        <v>6704</v>
      </c>
      <c r="C671" s="53" t="s">
        <v>2510</v>
      </c>
      <c r="D671" s="156"/>
    </row>
    <row r="672" spans="1:4">
      <c r="A672" s="207" t="s">
        <v>3965</v>
      </c>
      <c r="B672" s="52" t="s">
        <v>6705</v>
      </c>
      <c r="C672" s="53" t="s">
        <v>2510</v>
      </c>
      <c r="D672" s="156"/>
    </row>
    <row r="673" spans="1:4">
      <c r="A673" s="207" t="s">
        <v>3966</v>
      </c>
      <c r="B673" s="52" t="s">
        <v>6706</v>
      </c>
      <c r="C673" s="53" t="s">
        <v>2510</v>
      </c>
      <c r="D673" s="156"/>
    </row>
    <row r="674" spans="1:4">
      <c r="A674" s="211" t="s">
        <v>1903</v>
      </c>
      <c r="B674" s="52" t="s">
        <v>6707</v>
      </c>
      <c r="C674" s="53" t="s">
        <v>2510</v>
      </c>
      <c r="D674" s="156"/>
    </row>
    <row r="675" spans="1:4">
      <c r="A675" s="206" t="s">
        <v>1633</v>
      </c>
      <c r="B675" s="55" t="s">
        <v>1634</v>
      </c>
      <c r="C675" s="55" t="s">
        <v>2510</v>
      </c>
      <c r="D675" s="56">
        <v>40310</v>
      </c>
    </row>
    <row r="676" spans="1:4">
      <c r="A676" s="207" t="s">
        <v>3967</v>
      </c>
      <c r="B676" s="52" t="s">
        <v>6708</v>
      </c>
      <c r="C676" s="53" t="s">
        <v>2510</v>
      </c>
      <c r="D676" s="156"/>
    </row>
    <row r="677" spans="1:4">
      <c r="A677" s="206" t="s">
        <v>3153</v>
      </c>
      <c r="B677" s="55" t="s">
        <v>3154</v>
      </c>
      <c r="C677" s="55" t="s">
        <v>2510</v>
      </c>
      <c r="D677" s="56">
        <v>41023</v>
      </c>
    </row>
    <row r="678" spans="1:4">
      <c r="A678" s="206" t="s">
        <v>2444</v>
      </c>
      <c r="B678" s="55" t="s">
        <v>2445</v>
      </c>
      <c r="C678" s="55" t="s">
        <v>2510</v>
      </c>
      <c r="D678" s="56">
        <v>40438</v>
      </c>
    </row>
    <row r="679" spans="1:4">
      <c r="A679" s="211" t="s">
        <v>1232</v>
      </c>
      <c r="B679" s="52" t="s">
        <v>6709</v>
      </c>
      <c r="C679" s="53" t="s">
        <v>2510</v>
      </c>
      <c r="D679" s="156"/>
    </row>
    <row r="680" spans="1:4">
      <c r="A680" s="206" t="s">
        <v>4379</v>
      </c>
      <c r="B680" s="55" t="s">
        <v>4380</v>
      </c>
      <c r="C680" s="55" t="s">
        <v>2510</v>
      </c>
      <c r="D680" s="56">
        <v>42224</v>
      </c>
    </row>
    <row r="681" spans="1:4">
      <c r="A681" s="205" t="s">
        <v>1233</v>
      </c>
      <c r="B681" s="52" t="s">
        <v>2072</v>
      </c>
      <c r="C681" s="53" t="s">
        <v>2511</v>
      </c>
      <c r="D681" s="156"/>
    </row>
    <row r="682" spans="1:4">
      <c r="A682" s="206" t="s">
        <v>1904</v>
      </c>
      <c r="B682" s="55" t="s">
        <v>718</v>
      </c>
      <c r="C682" s="55" t="s">
        <v>2511</v>
      </c>
      <c r="D682" s="56">
        <v>32143</v>
      </c>
    </row>
    <row r="683" spans="1:4">
      <c r="A683" s="206" t="s">
        <v>6235</v>
      </c>
      <c r="B683" s="55" t="s">
        <v>5255</v>
      </c>
      <c r="C683" s="55" t="s">
        <v>2511</v>
      </c>
      <c r="D683" s="56">
        <v>43681</v>
      </c>
    </row>
    <row r="684" spans="1:4">
      <c r="A684" s="206" t="s">
        <v>4786</v>
      </c>
      <c r="B684" s="55" t="s">
        <v>4787</v>
      </c>
      <c r="C684" s="55" t="s">
        <v>2511</v>
      </c>
      <c r="D684" s="56">
        <v>43398</v>
      </c>
    </row>
    <row r="685" spans="1:4">
      <c r="A685" s="206" t="s">
        <v>4788</v>
      </c>
      <c r="B685" s="55" t="s">
        <v>4789</v>
      </c>
      <c r="C685" s="55" t="s">
        <v>2511</v>
      </c>
      <c r="D685" s="56">
        <v>43609</v>
      </c>
    </row>
    <row r="686" spans="1:4">
      <c r="A686" s="206" t="s">
        <v>6236</v>
      </c>
      <c r="B686" s="55" t="s">
        <v>5256</v>
      </c>
      <c r="C686" s="55" t="s">
        <v>2511</v>
      </c>
      <c r="D686" s="56">
        <v>43801</v>
      </c>
    </row>
    <row r="687" spans="1:4">
      <c r="A687" s="206" t="s">
        <v>6237</v>
      </c>
      <c r="B687" s="55" t="s">
        <v>5257</v>
      </c>
      <c r="C687" s="55" t="s">
        <v>2511</v>
      </c>
      <c r="D687" s="56">
        <v>44004</v>
      </c>
    </row>
    <row r="688" spans="1:4">
      <c r="A688" s="206" t="s">
        <v>6341</v>
      </c>
      <c r="B688" s="55" t="s">
        <v>6342</v>
      </c>
      <c r="C688" s="55" t="s">
        <v>2511</v>
      </c>
      <c r="D688" s="56">
        <v>44029</v>
      </c>
    </row>
    <row r="689" spans="1:4">
      <c r="A689" s="206" t="s">
        <v>3627</v>
      </c>
      <c r="B689" s="55" t="s">
        <v>3628</v>
      </c>
      <c r="C689" s="55" t="s">
        <v>2511</v>
      </c>
      <c r="D689" s="56">
        <v>42180</v>
      </c>
    </row>
    <row r="690" spans="1:4">
      <c r="A690" s="210" t="s">
        <v>6343</v>
      </c>
      <c r="B690" s="57" t="s">
        <v>6344</v>
      </c>
      <c r="C690" s="57" t="s">
        <v>2511</v>
      </c>
      <c r="D690" s="157">
        <v>44084</v>
      </c>
    </row>
    <row r="691" spans="1:4">
      <c r="A691" s="208" t="s">
        <v>6345</v>
      </c>
      <c r="B691" s="209" t="s">
        <v>6346</v>
      </c>
      <c r="C691" s="58" t="s">
        <v>2511</v>
      </c>
      <c r="D691" s="209" t="s">
        <v>8861</v>
      </c>
    </row>
    <row r="692" spans="1:4">
      <c r="A692" s="206" t="s">
        <v>6347</v>
      </c>
      <c r="B692" s="55" t="s">
        <v>6348</v>
      </c>
      <c r="C692" s="55" t="s">
        <v>2511</v>
      </c>
      <c r="D692" s="56">
        <v>44243</v>
      </c>
    </row>
    <row r="693" spans="1:4">
      <c r="A693" s="206" t="s">
        <v>6350</v>
      </c>
      <c r="B693" s="55" t="s">
        <v>6351</v>
      </c>
      <c r="C693" s="55" t="s">
        <v>2511</v>
      </c>
      <c r="D693" s="56">
        <v>44270</v>
      </c>
    </row>
    <row r="694" spans="1:4">
      <c r="A694" s="206" t="s">
        <v>7674</v>
      </c>
      <c r="B694" s="55" t="s">
        <v>7675</v>
      </c>
      <c r="C694" s="55" t="s">
        <v>2511</v>
      </c>
      <c r="D694" s="56">
        <v>44375</v>
      </c>
    </row>
    <row r="695" spans="1:4">
      <c r="A695" s="206" t="s">
        <v>7862</v>
      </c>
      <c r="B695" s="55" t="s">
        <v>7863</v>
      </c>
      <c r="C695" s="55" t="s">
        <v>2511</v>
      </c>
      <c r="D695" s="56">
        <v>44406</v>
      </c>
    </row>
    <row r="696" spans="1:4">
      <c r="A696" s="206" t="s">
        <v>7864</v>
      </c>
      <c r="B696" s="55" t="s">
        <v>7865</v>
      </c>
      <c r="C696" s="55" t="s">
        <v>2511</v>
      </c>
      <c r="D696" s="56">
        <v>44424</v>
      </c>
    </row>
    <row r="697" spans="1:4">
      <c r="A697" s="210" t="s">
        <v>7866</v>
      </c>
      <c r="B697" s="57" t="s">
        <v>7867</v>
      </c>
      <c r="C697" s="57" t="s">
        <v>2511</v>
      </c>
      <c r="D697" s="157">
        <v>44447</v>
      </c>
    </row>
    <row r="698" spans="1:4">
      <c r="A698" s="206" t="s">
        <v>7868</v>
      </c>
      <c r="B698" s="55" t="s">
        <v>7869</v>
      </c>
      <c r="C698" s="55" t="s">
        <v>2511</v>
      </c>
      <c r="D698" s="56">
        <v>44497</v>
      </c>
    </row>
    <row r="699" spans="1:4">
      <c r="A699" s="206" t="s">
        <v>8474</v>
      </c>
      <c r="B699" s="55" t="s">
        <v>8475</v>
      </c>
      <c r="C699" s="55" t="s">
        <v>2511</v>
      </c>
      <c r="D699" s="56" t="s">
        <v>8476</v>
      </c>
    </row>
    <row r="700" spans="1:4">
      <c r="A700" s="206" t="s">
        <v>8477</v>
      </c>
      <c r="B700" s="55" t="s">
        <v>8478</v>
      </c>
      <c r="C700" s="55" t="s">
        <v>2511</v>
      </c>
      <c r="D700" s="56" t="s">
        <v>8476</v>
      </c>
    </row>
    <row r="701" spans="1:4">
      <c r="A701" s="206" t="s">
        <v>8479</v>
      </c>
      <c r="B701" s="55" t="s">
        <v>8480</v>
      </c>
      <c r="C701" s="55" t="s">
        <v>2511</v>
      </c>
      <c r="D701" s="56" t="s">
        <v>8481</v>
      </c>
    </row>
    <row r="702" spans="1:4">
      <c r="A702" s="206" t="s">
        <v>8482</v>
      </c>
      <c r="B702" s="55" t="s">
        <v>8862</v>
      </c>
      <c r="C702" s="55" t="s">
        <v>2511</v>
      </c>
      <c r="D702" s="56" t="s">
        <v>8483</v>
      </c>
    </row>
    <row r="703" spans="1:4">
      <c r="A703" s="208" t="s">
        <v>8863</v>
      </c>
      <c r="B703" s="209" t="s">
        <v>8864</v>
      </c>
      <c r="C703" s="58" t="s">
        <v>2511</v>
      </c>
      <c r="D703" s="209" t="s">
        <v>8865</v>
      </c>
    </row>
    <row r="704" spans="1:4">
      <c r="A704" s="208" t="s">
        <v>8866</v>
      </c>
      <c r="B704" s="209" t="s">
        <v>8867</v>
      </c>
      <c r="C704" s="58" t="s">
        <v>2511</v>
      </c>
      <c r="D704" s="209" t="s">
        <v>8868</v>
      </c>
    </row>
    <row r="705" spans="1:4">
      <c r="A705" s="208" t="s">
        <v>8869</v>
      </c>
      <c r="B705" s="209" t="s">
        <v>8870</v>
      </c>
      <c r="C705" s="58" t="s">
        <v>2511</v>
      </c>
      <c r="D705" s="209" t="s">
        <v>8871</v>
      </c>
    </row>
    <row r="706" spans="1:4">
      <c r="A706" s="208" t="s">
        <v>8872</v>
      </c>
      <c r="B706" s="209" t="s">
        <v>8873</v>
      </c>
      <c r="C706" s="58" t="s">
        <v>2511</v>
      </c>
      <c r="D706" s="209" t="s">
        <v>8874</v>
      </c>
    </row>
    <row r="707" spans="1:4">
      <c r="A707" s="210" t="s">
        <v>1234</v>
      </c>
      <c r="B707" s="57" t="s">
        <v>719</v>
      </c>
      <c r="C707" s="57" t="s">
        <v>2511</v>
      </c>
      <c r="D707" s="157">
        <v>24473</v>
      </c>
    </row>
    <row r="708" spans="1:4">
      <c r="A708" s="211" t="s">
        <v>1905</v>
      </c>
      <c r="B708" s="52" t="s">
        <v>6710</v>
      </c>
      <c r="C708" s="53" t="s">
        <v>2511</v>
      </c>
      <c r="D708" s="156">
        <v>24473</v>
      </c>
    </row>
    <row r="709" spans="1:4">
      <c r="A709" s="211" t="s">
        <v>1906</v>
      </c>
      <c r="B709" s="52" t="s">
        <v>6711</v>
      </c>
      <c r="C709" s="53" t="s">
        <v>2511</v>
      </c>
      <c r="D709" s="156">
        <v>30682</v>
      </c>
    </row>
    <row r="710" spans="1:4">
      <c r="A710" s="211" t="s">
        <v>1907</v>
      </c>
      <c r="B710" s="52" t="s">
        <v>6712</v>
      </c>
      <c r="C710" s="53" t="s">
        <v>2511</v>
      </c>
      <c r="D710" s="156">
        <v>23743</v>
      </c>
    </row>
    <row r="711" spans="1:4">
      <c r="A711" s="210" t="s">
        <v>1908</v>
      </c>
      <c r="B711" s="57" t="s">
        <v>720</v>
      </c>
      <c r="C711" s="57" t="s">
        <v>2511</v>
      </c>
      <c r="D711" s="157">
        <v>23743</v>
      </c>
    </row>
    <row r="712" spans="1:4">
      <c r="A712" s="211" t="s">
        <v>1909</v>
      </c>
      <c r="B712" s="52" t="s">
        <v>6713</v>
      </c>
      <c r="C712" s="53" t="s">
        <v>2511</v>
      </c>
      <c r="D712" s="156">
        <v>25569</v>
      </c>
    </row>
    <row r="713" spans="1:4">
      <c r="A713" s="211" t="s">
        <v>1910</v>
      </c>
      <c r="B713" s="52" t="s">
        <v>6714</v>
      </c>
      <c r="C713" s="53" t="s">
        <v>2511</v>
      </c>
      <c r="D713" s="156">
        <v>25569</v>
      </c>
    </row>
    <row r="714" spans="1:4">
      <c r="A714" s="211" t="s">
        <v>1911</v>
      </c>
      <c r="B714" s="52" t="s">
        <v>6715</v>
      </c>
      <c r="C714" s="53" t="s">
        <v>2511</v>
      </c>
      <c r="D714" s="156">
        <v>24473</v>
      </c>
    </row>
    <row r="715" spans="1:4">
      <c r="A715" s="211" t="s">
        <v>1912</v>
      </c>
      <c r="B715" s="52" t="s">
        <v>6716</v>
      </c>
      <c r="C715" s="53" t="s">
        <v>2511</v>
      </c>
      <c r="D715" s="156">
        <v>25569</v>
      </c>
    </row>
    <row r="716" spans="1:4">
      <c r="A716" s="211" t="s">
        <v>1913</v>
      </c>
      <c r="B716" s="52" t="s">
        <v>6717</v>
      </c>
      <c r="C716" s="53" t="s">
        <v>2511</v>
      </c>
      <c r="D716" s="156">
        <v>25569</v>
      </c>
    </row>
    <row r="717" spans="1:4">
      <c r="A717" s="210" t="s">
        <v>1235</v>
      </c>
      <c r="B717" s="57" t="s">
        <v>721</v>
      </c>
      <c r="C717" s="57" t="s">
        <v>2511</v>
      </c>
      <c r="D717" s="157">
        <v>27395</v>
      </c>
    </row>
    <row r="718" spans="1:4">
      <c r="A718" s="211" t="s">
        <v>1914</v>
      </c>
      <c r="B718" s="52" t="s">
        <v>6718</v>
      </c>
      <c r="C718" s="53" t="s">
        <v>2511</v>
      </c>
      <c r="D718" s="156">
        <v>30317</v>
      </c>
    </row>
    <row r="719" spans="1:4">
      <c r="A719" s="211" t="s">
        <v>1915</v>
      </c>
      <c r="B719" s="52" t="s">
        <v>6719</v>
      </c>
      <c r="C719" s="53" t="s">
        <v>2511</v>
      </c>
      <c r="D719" s="156">
        <v>31413</v>
      </c>
    </row>
    <row r="720" spans="1:4">
      <c r="A720" s="206" t="s">
        <v>1916</v>
      </c>
      <c r="B720" s="55" t="s">
        <v>222</v>
      </c>
      <c r="C720" s="55" t="s">
        <v>2511</v>
      </c>
      <c r="D720" s="56">
        <v>33239</v>
      </c>
    </row>
    <row r="721" spans="1:4">
      <c r="A721" s="206" t="s">
        <v>1917</v>
      </c>
      <c r="B721" s="55" t="s">
        <v>223</v>
      </c>
      <c r="C721" s="55" t="s">
        <v>2511</v>
      </c>
      <c r="D721" s="56">
        <v>34335</v>
      </c>
    </row>
    <row r="722" spans="1:4">
      <c r="A722" s="206" t="s">
        <v>1918</v>
      </c>
      <c r="B722" s="55" t="s">
        <v>224</v>
      </c>
      <c r="C722" s="55" t="s">
        <v>2511</v>
      </c>
      <c r="D722" s="56">
        <v>37622</v>
      </c>
    </row>
    <row r="723" spans="1:4">
      <c r="A723" s="211" t="s">
        <v>282</v>
      </c>
      <c r="B723" s="52" t="s">
        <v>6720</v>
      </c>
      <c r="C723" s="53" t="s">
        <v>2511</v>
      </c>
      <c r="D723" s="156"/>
    </row>
    <row r="724" spans="1:4">
      <c r="A724" s="211" t="s">
        <v>283</v>
      </c>
      <c r="B724" s="52" t="s">
        <v>6721</v>
      </c>
      <c r="C724" s="53" t="s">
        <v>2511</v>
      </c>
      <c r="D724" s="156"/>
    </row>
    <row r="725" spans="1:4">
      <c r="A725" s="211" t="s">
        <v>284</v>
      </c>
      <c r="B725" s="52" t="s">
        <v>6722</v>
      </c>
      <c r="C725" s="53" t="s">
        <v>2511</v>
      </c>
      <c r="D725" s="156"/>
    </row>
    <row r="726" spans="1:4">
      <c r="A726" s="211" t="s">
        <v>285</v>
      </c>
      <c r="B726" s="52" t="s">
        <v>6723</v>
      </c>
      <c r="C726" s="53" t="s">
        <v>2511</v>
      </c>
      <c r="D726" s="156"/>
    </row>
    <row r="727" spans="1:4">
      <c r="A727" s="211" t="s">
        <v>286</v>
      </c>
      <c r="B727" s="52" t="s">
        <v>6724</v>
      </c>
      <c r="C727" s="53" t="s">
        <v>2511</v>
      </c>
      <c r="D727" s="156"/>
    </row>
    <row r="728" spans="1:4">
      <c r="A728" s="211" t="s">
        <v>287</v>
      </c>
      <c r="B728" s="52" t="s">
        <v>6725</v>
      </c>
      <c r="C728" s="53" t="s">
        <v>2511</v>
      </c>
      <c r="D728" s="156"/>
    </row>
    <row r="729" spans="1:4">
      <c r="A729" s="211" t="s">
        <v>288</v>
      </c>
      <c r="B729" s="52" t="s">
        <v>7677</v>
      </c>
      <c r="C729" s="53" t="s">
        <v>2511</v>
      </c>
      <c r="D729" s="156"/>
    </row>
    <row r="730" spans="1:4">
      <c r="A730" s="211" t="s">
        <v>1635</v>
      </c>
      <c r="B730" s="52" t="s">
        <v>6726</v>
      </c>
      <c r="C730" s="53" t="s">
        <v>2511</v>
      </c>
      <c r="D730" s="156"/>
    </row>
    <row r="731" spans="1:4">
      <c r="A731" s="211" t="s">
        <v>1636</v>
      </c>
      <c r="B731" s="52" t="s">
        <v>6727</v>
      </c>
      <c r="C731" s="53" t="s">
        <v>2511</v>
      </c>
      <c r="D731" s="156"/>
    </row>
    <row r="732" spans="1:4">
      <c r="A732" s="211" t="s">
        <v>1637</v>
      </c>
      <c r="B732" s="52" t="s">
        <v>6728</v>
      </c>
      <c r="C732" s="53" t="s">
        <v>2511</v>
      </c>
      <c r="D732" s="156"/>
    </row>
    <row r="733" spans="1:4">
      <c r="A733" s="211" t="s">
        <v>1638</v>
      </c>
      <c r="B733" s="52" t="s">
        <v>6729</v>
      </c>
      <c r="C733" s="53" t="s">
        <v>2511</v>
      </c>
      <c r="D733" s="156"/>
    </row>
    <row r="734" spans="1:4">
      <c r="A734" s="211" t="s">
        <v>1639</v>
      </c>
      <c r="B734" s="52" t="s">
        <v>6730</v>
      </c>
      <c r="C734" s="53" t="s">
        <v>2511</v>
      </c>
      <c r="D734" s="156"/>
    </row>
    <row r="735" spans="1:4">
      <c r="A735" s="211" t="s">
        <v>1640</v>
      </c>
      <c r="B735" s="52" t="s">
        <v>6731</v>
      </c>
      <c r="C735" s="53" t="s">
        <v>2511</v>
      </c>
      <c r="D735" s="156">
        <v>40280</v>
      </c>
    </row>
    <row r="736" spans="1:4">
      <c r="A736" s="210" t="s">
        <v>3255</v>
      </c>
      <c r="B736" s="57" t="s">
        <v>3256</v>
      </c>
      <c r="C736" s="57" t="s">
        <v>2511</v>
      </c>
      <c r="D736" s="157">
        <v>41185</v>
      </c>
    </row>
    <row r="737" spans="1:4">
      <c r="A737" s="211" t="s">
        <v>2446</v>
      </c>
      <c r="B737" s="52" t="s">
        <v>6732</v>
      </c>
      <c r="C737" s="53" t="s">
        <v>2511</v>
      </c>
      <c r="D737" s="156" t="s">
        <v>7870</v>
      </c>
    </row>
    <row r="738" spans="1:4">
      <c r="A738" s="211" t="s">
        <v>3257</v>
      </c>
      <c r="B738" s="52" t="s">
        <v>6733</v>
      </c>
      <c r="C738" s="53" t="s">
        <v>2511</v>
      </c>
      <c r="D738" s="156" t="s">
        <v>7827</v>
      </c>
    </row>
    <row r="739" spans="1:4">
      <c r="A739" s="206" t="s">
        <v>3258</v>
      </c>
      <c r="B739" s="55" t="s">
        <v>8484</v>
      </c>
      <c r="C739" s="55" t="s">
        <v>2511</v>
      </c>
      <c r="D739" s="56" t="s">
        <v>5259</v>
      </c>
    </row>
    <row r="740" spans="1:4">
      <c r="A740" s="206" t="s">
        <v>3259</v>
      </c>
      <c r="B740" s="55" t="s">
        <v>3260</v>
      </c>
      <c r="C740" s="55" t="s">
        <v>2511</v>
      </c>
      <c r="D740" s="56" t="s">
        <v>5260</v>
      </c>
    </row>
    <row r="741" spans="1:4">
      <c r="A741" s="206" t="s">
        <v>1236</v>
      </c>
      <c r="B741" s="55" t="s">
        <v>225</v>
      </c>
      <c r="C741" s="55" t="s">
        <v>2511</v>
      </c>
      <c r="D741" s="56" t="s">
        <v>5166</v>
      </c>
    </row>
    <row r="742" spans="1:4">
      <c r="A742" s="206" t="s">
        <v>2447</v>
      </c>
      <c r="B742" s="55" t="s">
        <v>3629</v>
      </c>
      <c r="C742" s="55" t="s">
        <v>2511</v>
      </c>
      <c r="D742" s="56" t="s">
        <v>5261</v>
      </c>
    </row>
    <row r="743" spans="1:4">
      <c r="A743" s="206" t="s">
        <v>8485</v>
      </c>
      <c r="B743" s="55" t="s">
        <v>8486</v>
      </c>
      <c r="C743" s="55" t="s">
        <v>2511</v>
      </c>
      <c r="D743" s="56" t="s">
        <v>8487</v>
      </c>
    </row>
    <row r="744" spans="1:4">
      <c r="A744" s="206" t="s">
        <v>2448</v>
      </c>
      <c r="B744" s="55" t="s">
        <v>5262</v>
      </c>
      <c r="C744" s="55" t="s">
        <v>2511</v>
      </c>
      <c r="D744" s="56" t="s">
        <v>5263</v>
      </c>
    </row>
    <row r="745" spans="1:4">
      <c r="A745" s="206" t="s">
        <v>3040</v>
      </c>
      <c r="B745" s="55" t="s">
        <v>3041</v>
      </c>
      <c r="C745" s="55" t="s">
        <v>2511</v>
      </c>
      <c r="D745" s="56" t="s">
        <v>5264</v>
      </c>
    </row>
    <row r="746" spans="1:4">
      <c r="A746" s="206" t="s">
        <v>1237</v>
      </c>
      <c r="B746" s="55" t="s">
        <v>2512</v>
      </c>
      <c r="C746" s="55" t="s">
        <v>2511</v>
      </c>
      <c r="D746" s="56" t="s">
        <v>5132</v>
      </c>
    </row>
    <row r="747" spans="1:4">
      <c r="A747" s="206" t="s">
        <v>1919</v>
      </c>
      <c r="B747" s="55" t="s">
        <v>2236</v>
      </c>
      <c r="C747" s="55" t="s">
        <v>2511</v>
      </c>
      <c r="D747" s="56" t="s">
        <v>5170</v>
      </c>
    </row>
    <row r="748" spans="1:4">
      <c r="A748" s="211" t="s">
        <v>1920</v>
      </c>
      <c r="B748" s="52" t="s">
        <v>2236</v>
      </c>
      <c r="C748" s="53" t="s">
        <v>2511</v>
      </c>
      <c r="D748" s="156" t="s">
        <v>7807</v>
      </c>
    </row>
    <row r="749" spans="1:4">
      <c r="A749" s="206" t="s">
        <v>4381</v>
      </c>
      <c r="B749" s="55" t="s">
        <v>4382</v>
      </c>
      <c r="C749" s="55" t="s">
        <v>2511</v>
      </c>
      <c r="D749" s="56" t="s">
        <v>5265</v>
      </c>
    </row>
    <row r="750" spans="1:4">
      <c r="A750" s="206" t="s">
        <v>2449</v>
      </c>
      <c r="B750" s="55" t="s">
        <v>2450</v>
      </c>
      <c r="C750" s="55" t="s">
        <v>2511</v>
      </c>
      <c r="D750" s="56" t="s">
        <v>5226</v>
      </c>
    </row>
    <row r="751" spans="1:4">
      <c r="A751" s="206" t="s">
        <v>1238</v>
      </c>
      <c r="B751" s="55" t="s">
        <v>2237</v>
      </c>
      <c r="C751" s="55" t="s">
        <v>2511</v>
      </c>
      <c r="D751" s="56" t="s">
        <v>5170</v>
      </c>
    </row>
    <row r="752" spans="1:4">
      <c r="A752" s="206" t="s">
        <v>2451</v>
      </c>
      <c r="B752" s="55" t="s">
        <v>2452</v>
      </c>
      <c r="C752" s="55" t="s">
        <v>2511</v>
      </c>
      <c r="D752" s="56" t="s">
        <v>5266</v>
      </c>
    </row>
    <row r="753" spans="1:4">
      <c r="A753" s="206" t="s">
        <v>1239</v>
      </c>
      <c r="B753" s="55" t="s">
        <v>3630</v>
      </c>
      <c r="C753" s="55" t="s">
        <v>2511</v>
      </c>
      <c r="D753" s="56" t="s">
        <v>5166</v>
      </c>
    </row>
    <row r="754" spans="1:4">
      <c r="A754" s="206" t="s">
        <v>1921</v>
      </c>
      <c r="B754" s="55" t="s">
        <v>3631</v>
      </c>
      <c r="C754" s="55" t="s">
        <v>2511</v>
      </c>
      <c r="D754" s="56" t="s">
        <v>5267</v>
      </c>
    </row>
    <row r="755" spans="1:4">
      <c r="A755" s="206" t="s">
        <v>1922</v>
      </c>
      <c r="B755" s="55" t="s">
        <v>3632</v>
      </c>
      <c r="C755" s="55" t="s">
        <v>2511</v>
      </c>
      <c r="D755" s="56" t="s">
        <v>5150</v>
      </c>
    </row>
    <row r="756" spans="1:4">
      <c r="A756" s="206" t="s">
        <v>1240</v>
      </c>
      <c r="B756" s="55" t="s">
        <v>981</v>
      </c>
      <c r="C756" s="55" t="s">
        <v>2511</v>
      </c>
      <c r="D756" s="56" t="s">
        <v>5130</v>
      </c>
    </row>
    <row r="757" spans="1:4">
      <c r="A757" s="206" t="s">
        <v>1923</v>
      </c>
      <c r="B757" s="55" t="s">
        <v>3633</v>
      </c>
      <c r="C757" s="55" t="s">
        <v>2511</v>
      </c>
      <c r="D757" s="56" t="s">
        <v>5117</v>
      </c>
    </row>
    <row r="758" spans="1:4">
      <c r="A758" s="206" t="s">
        <v>4790</v>
      </c>
      <c r="B758" s="55" t="s">
        <v>4791</v>
      </c>
      <c r="C758" s="55" t="s">
        <v>2511</v>
      </c>
      <c r="D758" s="56" t="s">
        <v>5268</v>
      </c>
    </row>
    <row r="759" spans="1:4">
      <c r="A759" s="206" t="s">
        <v>3420</v>
      </c>
      <c r="B759" s="55" t="s">
        <v>3421</v>
      </c>
      <c r="C759" s="55" t="s">
        <v>2511</v>
      </c>
      <c r="D759" s="56" t="s">
        <v>5269</v>
      </c>
    </row>
    <row r="760" spans="1:4">
      <c r="A760" s="206" t="s">
        <v>4383</v>
      </c>
      <c r="B760" s="55" t="s">
        <v>5270</v>
      </c>
      <c r="C760" s="55" t="s">
        <v>2511</v>
      </c>
      <c r="D760" s="56">
        <v>42536</v>
      </c>
    </row>
    <row r="761" spans="1:4">
      <c r="A761" s="206" t="s">
        <v>4792</v>
      </c>
      <c r="B761" s="55" t="s">
        <v>4793</v>
      </c>
      <c r="C761" s="55" t="s">
        <v>2511</v>
      </c>
      <c r="D761" s="56" t="s">
        <v>5271</v>
      </c>
    </row>
    <row r="762" spans="1:4">
      <c r="A762" s="206" t="s">
        <v>4794</v>
      </c>
      <c r="B762" s="55" t="s">
        <v>4795</v>
      </c>
      <c r="C762" s="55" t="s">
        <v>2511</v>
      </c>
      <c r="D762" s="56" t="s">
        <v>5272</v>
      </c>
    </row>
    <row r="763" spans="1:4">
      <c r="A763" s="206" t="s">
        <v>1241</v>
      </c>
      <c r="B763" s="55" t="s">
        <v>3261</v>
      </c>
      <c r="C763" s="55" t="s">
        <v>2511</v>
      </c>
      <c r="D763" s="56" t="s">
        <v>5267</v>
      </c>
    </row>
    <row r="764" spans="1:4">
      <c r="A764" s="206" t="s">
        <v>1924</v>
      </c>
      <c r="B764" s="55" t="s">
        <v>2238</v>
      </c>
      <c r="C764" s="55" t="s">
        <v>2511</v>
      </c>
      <c r="D764" s="56" t="s">
        <v>5251</v>
      </c>
    </row>
    <row r="765" spans="1:4">
      <c r="A765" s="206" t="s">
        <v>1925</v>
      </c>
      <c r="B765" s="55" t="s">
        <v>2513</v>
      </c>
      <c r="C765" s="55" t="s">
        <v>2511</v>
      </c>
      <c r="D765" s="56" t="s">
        <v>5251</v>
      </c>
    </row>
    <row r="766" spans="1:4">
      <c r="A766" s="211" t="s">
        <v>1926</v>
      </c>
      <c r="B766" s="52" t="s">
        <v>6734</v>
      </c>
      <c r="C766" s="53" t="s">
        <v>2511</v>
      </c>
      <c r="D766" s="156" t="s">
        <v>7785</v>
      </c>
    </row>
    <row r="767" spans="1:4">
      <c r="A767" s="206" t="s">
        <v>1927</v>
      </c>
      <c r="B767" s="55" t="s">
        <v>2239</v>
      </c>
      <c r="C767" s="55" t="s">
        <v>2511</v>
      </c>
      <c r="D767" s="56" t="s">
        <v>5132</v>
      </c>
    </row>
    <row r="768" spans="1:4">
      <c r="A768" s="211" t="s">
        <v>1928</v>
      </c>
      <c r="B768" s="57" t="s">
        <v>2514</v>
      </c>
      <c r="C768" s="57" t="s">
        <v>2511</v>
      </c>
      <c r="D768" s="157">
        <v>38718</v>
      </c>
    </row>
    <row r="769" spans="1:4">
      <c r="A769" s="206" t="s">
        <v>289</v>
      </c>
      <c r="B769" s="55" t="s">
        <v>3634</v>
      </c>
      <c r="C769" s="55" t="s">
        <v>2511</v>
      </c>
      <c r="D769" s="56" t="s">
        <v>5273</v>
      </c>
    </row>
    <row r="770" spans="1:4">
      <c r="A770" s="210" t="s">
        <v>290</v>
      </c>
      <c r="B770" s="57" t="s">
        <v>3635</v>
      </c>
      <c r="C770" s="57" t="s">
        <v>2511</v>
      </c>
      <c r="D770" s="217" t="s">
        <v>5274</v>
      </c>
    </row>
    <row r="771" spans="1:4">
      <c r="A771" s="206" t="s">
        <v>291</v>
      </c>
      <c r="B771" s="55" t="s">
        <v>292</v>
      </c>
      <c r="C771" s="55" t="s">
        <v>2511</v>
      </c>
      <c r="D771" s="56" t="s">
        <v>5275</v>
      </c>
    </row>
    <row r="772" spans="1:4">
      <c r="A772" s="206" t="s">
        <v>1071</v>
      </c>
      <c r="B772" s="55" t="s">
        <v>1072</v>
      </c>
      <c r="C772" s="55" t="s">
        <v>2511</v>
      </c>
      <c r="D772" s="56" t="s">
        <v>5276</v>
      </c>
    </row>
    <row r="773" spans="1:4">
      <c r="A773" s="211" t="s">
        <v>3636</v>
      </c>
      <c r="B773" s="52" t="s">
        <v>6735</v>
      </c>
      <c r="C773" s="53" t="s">
        <v>2511</v>
      </c>
      <c r="D773" s="156">
        <v>42138</v>
      </c>
    </row>
    <row r="774" spans="1:4">
      <c r="A774" s="206" t="s">
        <v>3155</v>
      </c>
      <c r="B774" s="55" t="s">
        <v>3156</v>
      </c>
      <c r="C774" s="55" t="s">
        <v>2511</v>
      </c>
      <c r="D774" s="56" t="s">
        <v>5277</v>
      </c>
    </row>
    <row r="775" spans="1:4">
      <c r="A775" s="211" t="s">
        <v>4544</v>
      </c>
      <c r="B775" s="52" t="s">
        <v>6736</v>
      </c>
      <c r="C775" s="53" t="s">
        <v>2511</v>
      </c>
      <c r="D775" s="156">
        <v>42915</v>
      </c>
    </row>
    <row r="776" spans="1:4">
      <c r="A776" s="211" t="s">
        <v>3042</v>
      </c>
      <c r="B776" s="52" t="s">
        <v>6737</v>
      </c>
      <c r="C776" s="53" t="s">
        <v>2511</v>
      </c>
      <c r="D776" s="156" t="s">
        <v>7870</v>
      </c>
    </row>
    <row r="777" spans="1:4">
      <c r="A777" s="210" t="s">
        <v>3262</v>
      </c>
      <c r="B777" s="57" t="s">
        <v>3263</v>
      </c>
      <c r="C777" s="57" t="s">
        <v>2511</v>
      </c>
      <c r="D777" s="157">
        <v>41175</v>
      </c>
    </row>
    <row r="778" spans="1:4">
      <c r="A778" s="206" t="s">
        <v>1073</v>
      </c>
      <c r="B778" s="55" t="s">
        <v>1074</v>
      </c>
      <c r="C778" s="55" t="s">
        <v>2511</v>
      </c>
      <c r="D778" s="56" t="s">
        <v>5278</v>
      </c>
    </row>
    <row r="779" spans="1:4">
      <c r="A779" s="206" t="s">
        <v>1242</v>
      </c>
      <c r="B779" s="55" t="s">
        <v>3637</v>
      </c>
      <c r="C779" s="55" t="s">
        <v>2511</v>
      </c>
      <c r="D779" s="56" t="s">
        <v>5279</v>
      </c>
    </row>
    <row r="780" spans="1:4">
      <c r="A780" s="206" t="s">
        <v>3264</v>
      </c>
      <c r="B780" s="55" t="s">
        <v>5280</v>
      </c>
      <c r="C780" s="55" t="s">
        <v>2511</v>
      </c>
      <c r="D780" s="56" t="s">
        <v>5281</v>
      </c>
    </row>
    <row r="781" spans="1:4">
      <c r="A781" s="206" t="s">
        <v>1929</v>
      </c>
      <c r="B781" s="55" t="s">
        <v>5282</v>
      </c>
      <c r="C781" s="55" t="s">
        <v>2511</v>
      </c>
      <c r="D781" s="56" t="s">
        <v>5142</v>
      </c>
    </row>
    <row r="782" spans="1:4">
      <c r="A782" s="206" t="s">
        <v>1243</v>
      </c>
      <c r="B782" s="55" t="s">
        <v>3265</v>
      </c>
      <c r="C782" s="55" t="s">
        <v>2511</v>
      </c>
      <c r="D782" s="56" t="s">
        <v>5169</v>
      </c>
    </row>
    <row r="783" spans="1:4">
      <c r="A783" s="206" t="s">
        <v>1930</v>
      </c>
      <c r="B783" s="55" t="s">
        <v>3266</v>
      </c>
      <c r="C783" s="55" t="s">
        <v>2511</v>
      </c>
      <c r="D783" s="56" t="s">
        <v>5117</v>
      </c>
    </row>
    <row r="784" spans="1:4">
      <c r="A784" s="215" t="s">
        <v>3968</v>
      </c>
      <c r="B784" s="52" t="s">
        <v>6738</v>
      </c>
      <c r="C784" s="53" t="s">
        <v>2511</v>
      </c>
      <c r="D784" s="156"/>
    </row>
    <row r="785" spans="1:4">
      <c r="A785" s="215" t="s">
        <v>3969</v>
      </c>
      <c r="B785" s="52" t="s">
        <v>6739</v>
      </c>
      <c r="C785" s="53" t="s">
        <v>2511</v>
      </c>
      <c r="D785" s="156"/>
    </row>
    <row r="786" spans="1:4">
      <c r="A786" s="206" t="s">
        <v>1931</v>
      </c>
      <c r="B786" s="55" t="s">
        <v>3267</v>
      </c>
      <c r="C786" s="55" t="s">
        <v>2511</v>
      </c>
      <c r="D786" s="56" t="s">
        <v>5152</v>
      </c>
    </row>
    <row r="787" spans="1:4">
      <c r="A787" s="206" t="s">
        <v>1164</v>
      </c>
      <c r="B787" s="55" t="s">
        <v>1165</v>
      </c>
      <c r="C787" s="55" t="s">
        <v>2511</v>
      </c>
      <c r="D787" s="56" t="s">
        <v>5133</v>
      </c>
    </row>
    <row r="788" spans="1:4">
      <c r="A788" s="206" t="s">
        <v>3422</v>
      </c>
      <c r="B788" s="55" t="s">
        <v>3423</v>
      </c>
      <c r="C788" s="55" t="s">
        <v>2511</v>
      </c>
      <c r="D788" s="56" t="s">
        <v>5283</v>
      </c>
    </row>
    <row r="789" spans="1:4">
      <c r="A789" s="206" t="s">
        <v>4620</v>
      </c>
      <c r="B789" s="55" t="s">
        <v>4621</v>
      </c>
      <c r="C789" s="55" t="s">
        <v>2511</v>
      </c>
      <c r="D789" s="56" t="s">
        <v>5284</v>
      </c>
    </row>
    <row r="790" spans="1:4">
      <c r="A790" s="206" t="s">
        <v>4796</v>
      </c>
      <c r="B790" s="55" t="s">
        <v>4797</v>
      </c>
      <c r="C790" s="55" t="s">
        <v>2511</v>
      </c>
      <c r="D790" s="56" t="s">
        <v>5285</v>
      </c>
    </row>
    <row r="791" spans="1:4">
      <c r="A791" s="206" t="s">
        <v>1244</v>
      </c>
      <c r="B791" s="55" t="s">
        <v>3638</v>
      </c>
      <c r="C791" s="55" t="s">
        <v>2511</v>
      </c>
      <c r="D791" s="56" t="s">
        <v>5146</v>
      </c>
    </row>
    <row r="792" spans="1:4">
      <c r="A792" s="206" t="s">
        <v>1075</v>
      </c>
      <c r="B792" s="55" t="s">
        <v>3639</v>
      </c>
      <c r="C792" s="55" t="s">
        <v>2511</v>
      </c>
      <c r="D792" s="56" t="s">
        <v>5276</v>
      </c>
    </row>
    <row r="793" spans="1:4">
      <c r="A793" s="206" t="s">
        <v>3640</v>
      </c>
      <c r="B793" s="55" t="s">
        <v>3641</v>
      </c>
      <c r="C793" s="55" t="s">
        <v>2511</v>
      </c>
      <c r="D793" s="56" t="s">
        <v>5286</v>
      </c>
    </row>
    <row r="794" spans="1:4">
      <c r="A794" s="210" t="s">
        <v>1245</v>
      </c>
      <c r="B794" s="57" t="s">
        <v>882</v>
      </c>
      <c r="C794" s="57" t="s">
        <v>2511</v>
      </c>
      <c r="D794" s="157">
        <v>25934</v>
      </c>
    </row>
    <row r="795" spans="1:4">
      <c r="A795" s="206" t="s">
        <v>4622</v>
      </c>
      <c r="B795" s="55" t="s">
        <v>4623</v>
      </c>
      <c r="C795" s="55" t="s">
        <v>2511</v>
      </c>
      <c r="D795" s="56" t="s">
        <v>5287</v>
      </c>
    </row>
    <row r="796" spans="1:4">
      <c r="A796" s="206" t="s">
        <v>3043</v>
      </c>
      <c r="B796" s="55" t="s">
        <v>3642</v>
      </c>
      <c r="C796" s="55" t="s">
        <v>2511</v>
      </c>
      <c r="D796" s="56" t="s">
        <v>5288</v>
      </c>
    </row>
    <row r="797" spans="1:4">
      <c r="A797" s="206" t="s">
        <v>4624</v>
      </c>
      <c r="B797" s="55" t="s">
        <v>4625</v>
      </c>
      <c r="C797" s="55" t="s">
        <v>2511</v>
      </c>
      <c r="D797" s="56" t="s">
        <v>5289</v>
      </c>
    </row>
    <row r="798" spans="1:4">
      <c r="A798" s="206" t="s">
        <v>1246</v>
      </c>
      <c r="B798" s="55" t="s">
        <v>883</v>
      </c>
      <c r="C798" s="55" t="s">
        <v>2511</v>
      </c>
      <c r="D798" s="56" t="s">
        <v>5146</v>
      </c>
    </row>
    <row r="799" spans="1:4">
      <c r="A799" s="206" t="s">
        <v>3157</v>
      </c>
      <c r="B799" s="55" t="s">
        <v>3158</v>
      </c>
      <c r="C799" s="55" t="s">
        <v>2511</v>
      </c>
      <c r="D799" s="56" t="s">
        <v>5290</v>
      </c>
    </row>
    <row r="800" spans="1:4">
      <c r="A800" s="206" t="s">
        <v>3643</v>
      </c>
      <c r="B800" s="55" t="s">
        <v>3644</v>
      </c>
      <c r="C800" s="55" t="s">
        <v>2511</v>
      </c>
      <c r="D800" s="56" t="s">
        <v>5291</v>
      </c>
    </row>
    <row r="801" spans="1:4">
      <c r="A801" s="206" t="s">
        <v>4798</v>
      </c>
      <c r="B801" s="55" t="s">
        <v>4799</v>
      </c>
      <c r="C801" s="55" t="s">
        <v>2511</v>
      </c>
      <c r="D801" s="56" t="s">
        <v>5292</v>
      </c>
    </row>
    <row r="802" spans="1:4">
      <c r="A802" s="215" t="s">
        <v>4800</v>
      </c>
      <c r="B802" s="57" t="s">
        <v>4801</v>
      </c>
      <c r="C802" s="57" t="s">
        <v>2511</v>
      </c>
      <c r="D802" s="157">
        <v>42932</v>
      </c>
    </row>
    <row r="803" spans="1:4">
      <c r="A803" s="206" t="s">
        <v>1247</v>
      </c>
      <c r="B803" s="55" t="s">
        <v>1488</v>
      </c>
      <c r="C803" s="55" t="s">
        <v>2511</v>
      </c>
      <c r="D803" s="56" t="s">
        <v>5117</v>
      </c>
    </row>
    <row r="804" spans="1:4">
      <c r="A804" s="206" t="s">
        <v>1932</v>
      </c>
      <c r="B804" s="55" t="s">
        <v>6352</v>
      </c>
      <c r="C804" s="55" t="s">
        <v>2511</v>
      </c>
      <c r="D804" s="56" t="s">
        <v>5117</v>
      </c>
    </row>
    <row r="805" spans="1:4">
      <c r="A805" s="206" t="s">
        <v>1933</v>
      </c>
      <c r="B805" s="55" t="s">
        <v>6353</v>
      </c>
      <c r="C805" s="55" t="s">
        <v>2511</v>
      </c>
      <c r="D805" s="56" t="s">
        <v>5249</v>
      </c>
    </row>
    <row r="806" spans="1:4">
      <c r="A806" s="206" t="s">
        <v>4384</v>
      </c>
      <c r="B806" s="55" t="s">
        <v>4385</v>
      </c>
      <c r="C806" s="55" t="s">
        <v>2511</v>
      </c>
      <c r="D806" s="56" t="s">
        <v>6354</v>
      </c>
    </row>
    <row r="807" spans="1:4">
      <c r="A807" s="206" t="s">
        <v>4545</v>
      </c>
      <c r="B807" s="55" t="s">
        <v>4546</v>
      </c>
      <c r="C807" s="55" t="s">
        <v>2511</v>
      </c>
      <c r="D807" s="56" t="s">
        <v>6355</v>
      </c>
    </row>
    <row r="808" spans="1:4">
      <c r="A808" s="206" t="s">
        <v>1248</v>
      </c>
      <c r="B808" s="55" t="s">
        <v>1489</v>
      </c>
      <c r="C808" s="55" t="s">
        <v>2511</v>
      </c>
      <c r="D808" s="56" t="s">
        <v>5117</v>
      </c>
    </row>
    <row r="809" spans="1:4">
      <c r="A809" s="206" t="s">
        <v>4386</v>
      </c>
      <c r="B809" s="55" t="s">
        <v>4387</v>
      </c>
      <c r="C809" s="55" t="s">
        <v>2511</v>
      </c>
      <c r="D809" s="56" t="s">
        <v>5293</v>
      </c>
    </row>
    <row r="810" spans="1:4">
      <c r="A810" s="205" t="s">
        <v>1249</v>
      </c>
      <c r="B810" s="52" t="s">
        <v>2072</v>
      </c>
      <c r="C810" s="53" t="s">
        <v>2515</v>
      </c>
      <c r="D810" s="156"/>
    </row>
    <row r="811" spans="1:4">
      <c r="A811" s="212" t="s">
        <v>3045</v>
      </c>
      <c r="B811" s="52" t="s">
        <v>6740</v>
      </c>
      <c r="C811" s="53" t="s">
        <v>2515</v>
      </c>
      <c r="D811" s="156" t="s">
        <v>6741</v>
      </c>
    </row>
    <row r="812" spans="1:4">
      <c r="A812" s="211" t="s">
        <v>4802</v>
      </c>
      <c r="B812" s="52" t="s">
        <v>3981</v>
      </c>
      <c r="C812" s="53" t="s">
        <v>2515</v>
      </c>
      <c r="D812" s="156" t="s">
        <v>7871</v>
      </c>
    </row>
    <row r="813" spans="1:4">
      <c r="A813" s="211" t="s">
        <v>4803</v>
      </c>
      <c r="B813" s="52" t="s">
        <v>4804</v>
      </c>
      <c r="C813" s="53" t="s">
        <v>2515</v>
      </c>
      <c r="D813" s="156"/>
    </row>
    <row r="814" spans="1:4">
      <c r="A814" s="206" t="s">
        <v>8488</v>
      </c>
      <c r="B814" s="55" t="s">
        <v>8489</v>
      </c>
      <c r="C814" s="55" t="s">
        <v>2515</v>
      </c>
      <c r="D814" s="56" t="s">
        <v>8490</v>
      </c>
    </row>
    <row r="815" spans="1:4">
      <c r="A815" s="206" t="s">
        <v>8491</v>
      </c>
      <c r="B815" s="55" t="s">
        <v>8492</v>
      </c>
      <c r="C815" s="55" t="s">
        <v>2515</v>
      </c>
      <c r="D815" s="56" t="s">
        <v>8389</v>
      </c>
    </row>
    <row r="816" spans="1:4">
      <c r="A816" s="206" t="s">
        <v>8493</v>
      </c>
      <c r="B816" s="55" t="s">
        <v>8494</v>
      </c>
      <c r="C816" s="55" t="s">
        <v>2515</v>
      </c>
      <c r="D816" s="56" t="s">
        <v>8495</v>
      </c>
    </row>
    <row r="817" spans="1:4">
      <c r="A817" s="208" t="s">
        <v>8875</v>
      </c>
      <c r="B817" s="209" t="s">
        <v>8876</v>
      </c>
      <c r="C817" s="58" t="s">
        <v>2515</v>
      </c>
      <c r="D817" s="209" t="s">
        <v>8877</v>
      </c>
    </row>
    <row r="818" spans="1:4">
      <c r="A818" s="210" t="s">
        <v>1934</v>
      </c>
      <c r="B818" s="57" t="s">
        <v>5294</v>
      </c>
      <c r="C818" s="57" t="s">
        <v>2515</v>
      </c>
      <c r="D818" s="157" t="s">
        <v>5115</v>
      </c>
    </row>
    <row r="819" spans="1:4">
      <c r="A819" s="206" t="s">
        <v>1935</v>
      </c>
      <c r="B819" s="55" t="s">
        <v>1490</v>
      </c>
      <c r="C819" s="55" t="s">
        <v>2515</v>
      </c>
      <c r="D819" s="56" t="s">
        <v>5116</v>
      </c>
    </row>
    <row r="820" spans="1:4">
      <c r="A820" s="206" t="s">
        <v>1250</v>
      </c>
      <c r="B820" s="55" t="s">
        <v>8878</v>
      </c>
      <c r="C820" s="55" t="s">
        <v>2515</v>
      </c>
      <c r="D820" s="56" t="s">
        <v>5116</v>
      </c>
    </row>
    <row r="821" spans="1:4">
      <c r="A821" s="207" t="s">
        <v>3970</v>
      </c>
      <c r="B821" s="52" t="s">
        <v>6742</v>
      </c>
      <c r="C821" s="53" t="s">
        <v>2515</v>
      </c>
      <c r="D821" s="156"/>
    </row>
    <row r="822" spans="1:4">
      <c r="A822" s="206" t="s">
        <v>1936</v>
      </c>
      <c r="B822" s="55" t="s">
        <v>5295</v>
      </c>
      <c r="C822" s="55" t="s">
        <v>2515</v>
      </c>
      <c r="D822" s="56" t="s">
        <v>5166</v>
      </c>
    </row>
    <row r="823" spans="1:4">
      <c r="A823" s="206" t="s">
        <v>1937</v>
      </c>
      <c r="B823" s="55" t="s">
        <v>5296</v>
      </c>
      <c r="C823" s="55" t="s">
        <v>2515</v>
      </c>
      <c r="D823" s="56" t="s">
        <v>5166</v>
      </c>
    </row>
    <row r="824" spans="1:4">
      <c r="A824" s="206" t="s">
        <v>1938</v>
      </c>
      <c r="B824" s="55" t="s">
        <v>5297</v>
      </c>
      <c r="C824" s="55" t="s">
        <v>2515</v>
      </c>
      <c r="D824" s="56" t="s">
        <v>5116</v>
      </c>
    </row>
    <row r="825" spans="1:4">
      <c r="A825" s="206" t="s">
        <v>1939</v>
      </c>
      <c r="B825" s="55" t="s">
        <v>5298</v>
      </c>
      <c r="C825" s="55" t="s">
        <v>2515</v>
      </c>
      <c r="D825" s="56" t="s">
        <v>5115</v>
      </c>
    </row>
    <row r="826" spans="1:4">
      <c r="A826" s="206" t="s">
        <v>1940</v>
      </c>
      <c r="B826" s="55" t="s">
        <v>5299</v>
      </c>
      <c r="C826" s="55" t="s">
        <v>2515</v>
      </c>
      <c r="D826" s="56" t="s">
        <v>5116</v>
      </c>
    </row>
    <row r="827" spans="1:4">
      <c r="A827" s="211" t="s">
        <v>1941</v>
      </c>
      <c r="B827" s="52" t="s">
        <v>6743</v>
      </c>
      <c r="C827" s="53" t="s">
        <v>2515</v>
      </c>
      <c r="D827" s="156"/>
    </row>
    <row r="828" spans="1:4">
      <c r="A828" s="206" t="s">
        <v>1942</v>
      </c>
      <c r="B828" s="55" t="s">
        <v>5300</v>
      </c>
      <c r="C828" s="55" t="s">
        <v>2515</v>
      </c>
      <c r="D828" s="56" t="s">
        <v>5112</v>
      </c>
    </row>
    <row r="829" spans="1:4">
      <c r="A829" s="206" t="s">
        <v>1943</v>
      </c>
      <c r="B829" s="55" t="s">
        <v>5301</v>
      </c>
      <c r="C829" s="55" t="s">
        <v>2515</v>
      </c>
      <c r="D829" s="56" t="s">
        <v>5112</v>
      </c>
    </row>
    <row r="830" spans="1:4">
      <c r="A830" s="207" t="s">
        <v>3971</v>
      </c>
      <c r="B830" s="52" t="s">
        <v>6744</v>
      </c>
      <c r="C830" s="53" t="s">
        <v>2515</v>
      </c>
      <c r="D830" s="156"/>
    </row>
    <row r="831" spans="1:4">
      <c r="A831" s="206" t="s">
        <v>1944</v>
      </c>
      <c r="B831" s="55" t="s">
        <v>5302</v>
      </c>
      <c r="C831" s="55" t="s">
        <v>2515</v>
      </c>
      <c r="D831" s="56" t="s">
        <v>5112</v>
      </c>
    </row>
    <row r="832" spans="1:4">
      <c r="A832" s="206" t="s">
        <v>1945</v>
      </c>
      <c r="B832" s="55" t="s">
        <v>5303</v>
      </c>
      <c r="C832" s="55" t="s">
        <v>2515</v>
      </c>
      <c r="D832" s="56" t="s">
        <v>5116</v>
      </c>
    </row>
    <row r="833" spans="1:4">
      <c r="A833" s="206" t="s">
        <v>1946</v>
      </c>
      <c r="B833" s="55" t="s">
        <v>5304</v>
      </c>
      <c r="C833" s="55" t="s">
        <v>2515</v>
      </c>
      <c r="D833" s="56" t="s">
        <v>5116</v>
      </c>
    </row>
    <row r="834" spans="1:4">
      <c r="A834" s="206" t="s">
        <v>1947</v>
      </c>
      <c r="B834" s="55" t="s">
        <v>5305</v>
      </c>
      <c r="C834" s="55" t="s">
        <v>2515</v>
      </c>
      <c r="D834" s="56" t="s">
        <v>5112</v>
      </c>
    </row>
    <row r="835" spans="1:4">
      <c r="A835" s="206" t="s">
        <v>1948</v>
      </c>
      <c r="B835" s="55" t="s">
        <v>5306</v>
      </c>
      <c r="C835" s="55" t="s">
        <v>2515</v>
      </c>
      <c r="D835" s="56" t="s">
        <v>5112</v>
      </c>
    </row>
    <row r="836" spans="1:4">
      <c r="A836" s="206" t="s">
        <v>1949</v>
      </c>
      <c r="B836" s="55" t="s">
        <v>2364</v>
      </c>
      <c r="C836" s="55" t="s">
        <v>2515</v>
      </c>
      <c r="D836" s="56" t="s">
        <v>5116</v>
      </c>
    </row>
    <row r="837" spans="1:4">
      <c r="A837" s="212" t="s">
        <v>1950</v>
      </c>
      <c r="B837" s="52" t="s">
        <v>6745</v>
      </c>
      <c r="C837" s="53" t="s">
        <v>2515</v>
      </c>
      <c r="D837" s="156" t="s">
        <v>5112</v>
      </c>
    </row>
    <row r="838" spans="1:4">
      <c r="A838" s="206" t="s">
        <v>1951</v>
      </c>
      <c r="B838" s="55" t="s">
        <v>5307</v>
      </c>
      <c r="C838" s="55" t="s">
        <v>2515</v>
      </c>
      <c r="D838" s="56" t="s">
        <v>5115</v>
      </c>
    </row>
    <row r="839" spans="1:4">
      <c r="A839" s="206" t="s">
        <v>1952</v>
      </c>
      <c r="B839" s="55" t="s">
        <v>2365</v>
      </c>
      <c r="C839" s="55" t="s">
        <v>2515</v>
      </c>
      <c r="D839" s="56" t="s">
        <v>5246</v>
      </c>
    </row>
    <row r="840" spans="1:4">
      <c r="A840" s="206" t="s">
        <v>1953</v>
      </c>
      <c r="B840" s="55" t="s">
        <v>2366</v>
      </c>
      <c r="C840" s="55" t="s">
        <v>2515</v>
      </c>
      <c r="D840" s="56" t="s">
        <v>5174</v>
      </c>
    </row>
    <row r="841" spans="1:4">
      <c r="A841" s="211" t="s">
        <v>1954</v>
      </c>
      <c r="B841" s="52" t="s">
        <v>6746</v>
      </c>
      <c r="C841" s="53" t="s">
        <v>2515</v>
      </c>
      <c r="D841" s="156"/>
    </row>
    <row r="842" spans="1:4">
      <c r="A842" s="206" t="s">
        <v>1955</v>
      </c>
      <c r="B842" s="55" t="s">
        <v>5308</v>
      </c>
      <c r="C842" s="55" t="s">
        <v>2515</v>
      </c>
      <c r="D842" s="56" t="s">
        <v>5199</v>
      </c>
    </row>
    <row r="843" spans="1:4">
      <c r="A843" s="211" t="s">
        <v>1956</v>
      </c>
      <c r="B843" s="52" t="s">
        <v>6747</v>
      </c>
      <c r="C843" s="53" t="s">
        <v>2515</v>
      </c>
      <c r="D843" s="156"/>
    </row>
    <row r="844" spans="1:4">
      <c r="A844" s="207" t="s">
        <v>3972</v>
      </c>
      <c r="B844" s="52" t="s">
        <v>6748</v>
      </c>
      <c r="C844" s="53" t="s">
        <v>2515</v>
      </c>
      <c r="D844" s="156"/>
    </row>
    <row r="845" spans="1:4">
      <c r="A845" s="207" t="s">
        <v>3973</v>
      </c>
      <c r="B845" s="52" t="s">
        <v>6749</v>
      </c>
      <c r="C845" s="53" t="s">
        <v>2515</v>
      </c>
      <c r="D845" s="156"/>
    </row>
    <row r="846" spans="1:4">
      <c r="A846" s="207" t="s">
        <v>1957</v>
      </c>
      <c r="B846" s="52" t="s">
        <v>6750</v>
      </c>
      <c r="C846" s="53" t="s">
        <v>2515</v>
      </c>
      <c r="D846" s="156"/>
    </row>
    <row r="847" spans="1:4">
      <c r="A847" s="211" t="s">
        <v>1958</v>
      </c>
      <c r="B847" s="52" t="s">
        <v>6751</v>
      </c>
      <c r="C847" s="53" t="s">
        <v>2515</v>
      </c>
      <c r="D847" s="156"/>
    </row>
    <row r="848" spans="1:4">
      <c r="A848" s="206" t="s">
        <v>1959</v>
      </c>
      <c r="B848" s="55" t="s">
        <v>1812</v>
      </c>
      <c r="C848" s="55" t="s">
        <v>2515</v>
      </c>
      <c r="D848" s="56" t="s">
        <v>5129</v>
      </c>
    </row>
    <row r="849" spans="1:4">
      <c r="A849" s="206" t="s">
        <v>1960</v>
      </c>
      <c r="B849" s="55" t="s">
        <v>8879</v>
      </c>
      <c r="C849" s="55" t="s">
        <v>2515</v>
      </c>
      <c r="D849" s="56" t="s">
        <v>5129</v>
      </c>
    </row>
    <row r="850" spans="1:4">
      <c r="A850" s="211" t="s">
        <v>1961</v>
      </c>
      <c r="B850" s="52" t="s">
        <v>6752</v>
      </c>
      <c r="C850" s="53" t="s">
        <v>2515</v>
      </c>
      <c r="D850" s="156"/>
    </row>
    <row r="851" spans="1:4">
      <c r="A851" s="206" t="s">
        <v>1962</v>
      </c>
      <c r="B851" s="55" t="s">
        <v>708</v>
      </c>
      <c r="C851" s="55" t="s">
        <v>2515</v>
      </c>
      <c r="D851" s="56" t="s">
        <v>5201</v>
      </c>
    </row>
    <row r="852" spans="1:4">
      <c r="A852" s="206" t="s">
        <v>1963</v>
      </c>
      <c r="B852" s="55" t="s">
        <v>709</v>
      </c>
      <c r="C852" s="55" t="s">
        <v>2515</v>
      </c>
      <c r="D852" s="56" t="s">
        <v>5130</v>
      </c>
    </row>
    <row r="853" spans="1:4">
      <c r="A853" s="207" t="s">
        <v>3974</v>
      </c>
      <c r="B853" s="52" t="s">
        <v>6753</v>
      </c>
      <c r="C853" s="53" t="s">
        <v>2515</v>
      </c>
      <c r="D853" s="156"/>
    </row>
    <row r="854" spans="1:4">
      <c r="A854" s="206" t="s">
        <v>1964</v>
      </c>
      <c r="B854" s="55" t="s">
        <v>710</v>
      </c>
      <c r="C854" s="55" t="s">
        <v>2515</v>
      </c>
      <c r="D854" s="56" t="s">
        <v>5130</v>
      </c>
    </row>
    <row r="855" spans="1:4">
      <c r="A855" s="211" t="s">
        <v>1965</v>
      </c>
      <c r="B855" s="52" t="s">
        <v>6754</v>
      </c>
      <c r="C855" s="53" t="s">
        <v>2515</v>
      </c>
      <c r="D855" s="157">
        <v>33239</v>
      </c>
    </row>
    <row r="856" spans="1:4">
      <c r="A856" s="206" t="s">
        <v>1966</v>
      </c>
      <c r="B856" s="55" t="s">
        <v>711</v>
      </c>
      <c r="C856" s="55" t="s">
        <v>2515</v>
      </c>
      <c r="D856" s="56" t="s">
        <v>5146</v>
      </c>
    </row>
    <row r="857" spans="1:4">
      <c r="A857" s="211" t="s">
        <v>1967</v>
      </c>
      <c r="B857" s="52" t="s">
        <v>6755</v>
      </c>
      <c r="C857" s="53" t="s">
        <v>2515</v>
      </c>
      <c r="D857" s="156">
        <v>34335</v>
      </c>
    </row>
    <row r="858" spans="1:4">
      <c r="A858" s="206" t="s">
        <v>1968</v>
      </c>
      <c r="B858" s="55" t="s">
        <v>712</v>
      </c>
      <c r="C858" s="55" t="s">
        <v>2515</v>
      </c>
      <c r="D858" s="56" t="s">
        <v>5147</v>
      </c>
    </row>
    <row r="859" spans="1:4">
      <c r="A859" s="206" t="s">
        <v>1969</v>
      </c>
      <c r="B859" s="55" t="s">
        <v>8880</v>
      </c>
      <c r="C859" s="55" t="s">
        <v>2515</v>
      </c>
      <c r="D859" s="56" t="s">
        <v>5251</v>
      </c>
    </row>
    <row r="860" spans="1:4">
      <c r="A860" s="207" t="s">
        <v>3975</v>
      </c>
      <c r="B860" s="52" t="s">
        <v>6756</v>
      </c>
      <c r="C860" s="53" t="s">
        <v>2515</v>
      </c>
      <c r="D860" s="156"/>
    </row>
    <row r="861" spans="1:4">
      <c r="A861" s="206" t="s">
        <v>1970</v>
      </c>
      <c r="B861" s="55" t="s">
        <v>1042</v>
      </c>
      <c r="C861" s="55" t="s">
        <v>2515</v>
      </c>
      <c r="D861" s="56" t="s">
        <v>5148</v>
      </c>
    </row>
    <row r="862" spans="1:4">
      <c r="A862" s="207" t="s">
        <v>1971</v>
      </c>
      <c r="B862" s="52" t="s">
        <v>6757</v>
      </c>
      <c r="C862" s="53" t="s">
        <v>2515</v>
      </c>
      <c r="D862" s="156"/>
    </row>
    <row r="863" spans="1:4">
      <c r="A863" s="206" t="s">
        <v>1972</v>
      </c>
      <c r="B863" s="55" t="s">
        <v>1150</v>
      </c>
      <c r="C863" s="55" t="s">
        <v>2515</v>
      </c>
      <c r="D863" s="56" t="s">
        <v>5246</v>
      </c>
    </row>
    <row r="864" spans="1:4">
      <c r="A864" s="207" t="s">
        <v>3976</v>
      </c>
      <c r="B864" s="52" t="s">
        <v>6758</v>
      </c>
      <c r="C864" s="53" t="s">
        <v>2515</v>
      </c>
      <c r="D864" s="156"/>
    </row>
    <row r="865" spans="1:4">
      <c r="A865" s="206" t="s">
        <v>1973</v>
      </c>
      <c r="B865" s="55" t="s">
        <v>1151</v>
      </c>
      <c r="C865" s="55" t="s">
        <v>2515</v>
      </c>
      <c r="D865" s="56" t="s">
        <v>5215</v>
      </c>
    </row>
    <row r="866" spans="1:4">
      <c r="A866" s="207" t="s">
        <v>3977</v>
      </c>
      <c r="B866" s="52" t="s">
        <v>6759</v>
      </c>
      <c r="C866" s="53" t="s">
        <v>2515</v>
      </c>
      <c r="D866" s="156"/>
    </row>
    <row r="867" spans="1:4">
      <c r="A867" s="206" t="s">
        <v>1974</v>
      </c>
      <c r="B867" s="55" t="s">
        <v>2175</v>
      </c>
      <c r="C867" s="55" t="s">
        <v>2515</v>
      </c>
      <c r="D867" s="56" t="s">
        <v>5141</v>
      </c>
    </row>
    <row r="868" spans="1:4">
      <c r="A868" s="206" t="s">
        <v>1975</v>
      </c>
      <c r="B868" s="55" t="s">
        <v>3645</v>
      </c>
      <c r="C868" s="55" t="s">
        <v>2515</v>
      </c>
      <c r="D868" s="56" t="s">
        <v>5206</v>
      </c>
    </row>
    <row r="869" spans="1:4">
      <c r="A869" s="206" t="s">
        <v>1976</v>
      </c>
      <c r="B869" s="55" t="s">
        <v>1152</v>
      </c>
      <c r="C869" s="55" t="s">
        <v>2515</v>
      </c>
      <c r="D869" s="56" t="s">
        <v>5144</v>
      </c>
    </row>
    <row r="870" spans="1:4">
      <c r="A870" s="206" t="s">
        <v>1977</v>
      </c>
      <c r="B870" s="55" t="s">
        <v>1153</v>
      </c>
      <c r="C870" s="55" t="s">
        <v>2515</v>
      </c>
      <c r="D870" s="56" t="s">
        <v>5117</v>
      </c>
    </row>
    <row r="871" spans="1:4">
      <c r="A871" s="206" t="s">
        <v>1978</v>
      </c>
      <c r="B871" s="55" t="s">
        <v>3046</v>
      </c>
      <c r="C871" s="55" t="s">
        <v>2515</v>
      </c>
      <c r="D871" s="56" t="s">
        <v>5117</v>
      </c>
    </row>
    <row r="872" spans="1:4">
      <c r="A872" s="206" t="s">
        <v>1979</v>
      </c>
      <c r="B872" s="55" t="s">
        <v>1154</v>
      </c>
      <c r="C872" s="55" t="s">
        <v>2515</v>
      </c>
      <c r="D872" s="56" t="s">
        <v>5117</v>
      </c>
    </row>
    <row r="873" spans="1:4">
      <c r="A873" s="207" t="s">
        <v>3978</v>
      </c>
      <c r="B873" s="52" t="s">
        <v>6640</v>
      </c>
      <c r="C873" s="53" t="s">
        <v>2515</v>
      </c>
      <c r="D873" s="156"/>
    </row>
    <row r="874" spans="1:4">
      <c r="A874" s="207" t="s">
        <v>3979</v>
      </c>
      <c r="B874" s="52" t="s">
        <v>6760</v>
      </c>
      <c r="C874" s="53" t="s">
        <v>2515</v>
      </c>
      <c r="D874" s="156"/>
    </row>
    <row r="875" spans="1:4">
      <c r="A875" s="206" t="s">
        <v>1980</v>
      </c>
      <c r="B875" s="55" t="s">
        <v>1155</v>
      </c>
      <c r="C875" s="55" t="s">
        <v>2515</v>
      </c>
      <c r="D875" s="56" t="s">
        <v>5147</v>
      </c>
    </row>
    <row r="876" spans="1:4">
      <c r="A876" s="206" t="s">
        <v>1981</v>
      </c>
      <c r="B876" s="55" t="s">
        <v>5309</v>
      </c>
      <c r="C876" s="55" t="s">
        <v>2515</v>
      </c>
      <c r="D876" s="56" t="s">
        <v>5147</v>
      </c>
    </row>
    <row r="877" spans="1:4">
      <c r="A877" s="206" t="s">
        <v>1982</v>
      </c>
      <c r="B877" s="55" t="s">
        <v>1156</v>
      </c>
      <c r="C877" s="55" t="s">
        <v>2515</v>
      </c>
      <c r="D877" s="56" t="s">
        <v>5251</v>
      </c>
    </row>
    <row r="878" spans="1:4">
      <c r="A878" s="206" t="s">
        <v>3980</v>
      </c>
      <c r="B878" s="55" t="s">
        <v>3981</v>
      </c>
      <c r="C878" s="55" t="s">
        <v>2515</v>
      </c>
      <c r="D878" s="56" t="s">
        <v>5148</v>
      </c>
    </row>
    <row r="879" spans="1:4">
      <c r="A879" s="213" t="s">
        <v>3982</v>
      </c>
      <c r="B879" s="21" t="s">
        <v>7872</v>
      </c>
      <c r="C879" s="22" t="s">
        <v>2515</v>
      </c>
      <c r="D879" s="54"/>
    </row>
    <row r="880" spans="1:4">
      <c r="A880" s="206" t="s">
        <v>1983</v>
      </c>
      <c r="B880" s="55" t="s">
        <v>3047</v>
      </c>
      <c r="C880" s="55" t="s">
        <v>2515</v>
      </c>
      <c r="D880" s="56" t="s">
        <v>5133</v>
      </c>
    </row>
    <row r="881" spans="1:4">
      <c r="A881" s="207" t="s">
        <v>3983</v>
      </c>
      <c r="B881" s="52" t="s">
        <v>6761</v>
      </c>
      <c r="C881" s="53" t="s">
        <v>2515</v>
      </c>
      <c r="D881" s="156"/>
    </row>
    <row r="882" spans="1:4">
      <c r="A882" s="207" t="s">
        <v>3984</v>
      </c>
      <c r="B882" s="52" t="s">
        <v>6762</v>
      </c>
      <c r="C882" s="53" t="s">
        <v>2515</v>
      </c>
      <c r="D882" s="156"/>
    </row>
    <row r="883" spans="1:4">
      <c r="A883" s="207" t="s">
        <v>3985</v>
      </c>
      <c r="B883" s="52" t="s">
        <v>6763</v>
      </c>
      <c r="C883" s="53" t="s">
        <v>2515</v>
      </c>
      <c r="D883" s="156"/>
    </row>
    <row r="884" spans="1:4">
      <c r="A884" s="208" t="s">
        <v>3986</v>
      </c>
      <c r="B884" s="209" t="s">
        <v>6764</v>
      </c>
      <c r="C884" s="218" t="s">
        <v>2515</v>
      </c>
      <c r="D884" s="209" t="s">
        <v>5517</v>
      </c>
    </row>
    <row r="885" spans="1:4">
      <c r="A885" s="207" t="s">
        <v>3987</v>
      </c>
      <c r="B885" s="52" t="s">
        <v>6765</v>
      </c>
      <c r="C885" s="53" t="s">
        <v>2515</v>
      </c>
      <c r="D885" s="156"/>
    </row>
    <row r="886" spans="1:4">
      <c r="A886" s="207" t="s">
        <v>3988</v>
      </c>
      <c r="B886" s="52" t="s">
        <v>6766</v>
      </c>
      <c r="C886" s="53" t="s">
        <v>2515</v>
      </c>
      <c r="D886" s="156"/>
    </row>
    <row r="887" spans="1:4">
      <c r="A887" s="206" t="s">
        <v>2453</v>
      </c>
      <c r="B887" s="55" t="s">
        <v>3646</v>
      </c>
      <c r="C887" s="55" t="s">
        <v>2515</v>
      </c>
      <c r="D887" s="56" t="s">
        <v>5310</v>
      </c>
    </row>
    <row r="888" spans="1:4">
      <c r="A888" s="211" t="s">
        <v>2454</v>
      </c>
      <c r="B888" s="52" t="s">
        <v>6767</v>
      </c>
      <c r="C888" s="53" t="s">
        <v>2515</v>
      </c>
      <c r="D888" s="158"/>
    </row>
    <row r="889" spans="1:4">
      <c r="A889" s="206" t="s">
        <v>2455</v>
      </c>
      <c r="B889" s="55" t="s">
        <v>8881</v>
      </c>
      <c r="C889" s="55" t="s">
        <v>2515</v>
      </c>
      <c r="D889" s="56" t="s">
        <v>5311</v>
      </c>
    </row>
    <row r="890" spans="1:4">
      <c r="A890" s="207" t="s">
        <v>2456</v>
      </c>
      <c r="B890" s="52" t="s">
        <v>6768</v>
      </c>
      <c r="C890" s="53" t="s">
        <v>2515</v>
      </c>
      <c r="D890" s="156"/>
    </row>
    <row r="891" spans="1:4">
      <c r="A891" s="207" t="s">
        <v>3989</v>
      </c>
      <c r="B891" s="52" t="s">
        <v>6769</v>
      </c>
      <c r="C891" s="53" t="s">
        <v>2515</v>
      </c>
      <c r="D891" s="156"/>
    </row>
    <row r="892" spans="1:4">
      <c r="A892" s="207" t="s">
        <v>3990</v>
      </c>
      <c r="B892" s="52" t="s">
        <v>6770</v>
      </c>
      <c r="C892" s="53" t="s">
        <v>2515</v>
      </c>
      <c r="D892" s="156"/>
    </row>
    <row r="893" spans="1:4">
      <c r="A893" s="206" t="s">
        <v>3159</v>
      </c>
      <c r="B893" s="55" t="s">
        <v>3160</v>
      </c>
      <c r="C893" s="55" t="s">
        <v>2515</v>
      </c>
      <c r="D893" s="56" t="s">
        <v>5312</v>
      </c>
    </row>
    <row r="894" spans="1:4">
      <c r="A894" s="206" t="s">
        <v>3268</v>
      </c>
      <c r="B894" s="55" t="s">
        <v>3269</v>
      </c>
      <c r="C894" s="55" t="s">
        <v>2515</v>
      </c>
      <c r="D894" s="56" t="s">
        <v>5313</v>
      </c>
    </row>
    <row r="895" spans="1:4">
      <c r="A895" s="206" t="s">
        <v>3270</v>
      </c>
      <c r="B895" s="55" t="s">
        <v>5314</v>
      </c>
      <c r="C895" s="55" t="s">
        <v>2515</v>
      </c>
      <c r="D895" s="56" t="s">
        <v>5315</v>
      </c>
    </row>
    <row r="896" spans="1:4">
      <c r="A896" s="210" t="s">
        <v>3271</v>
      </c>
      <c r="B896" s="57" t="s">
        <v>5316</v>
      </c>
      <c r="C896" s="57" t="s">
        <v>2515</v>
      </c>
      <c r="D896" s="157" t="s">
        <v>5317</v>
      </c>
    </row>
    <row r="897" spans="1:4">
      <c r="A897" s="206" t="s">
        <v>3424</v>
      </c>
      <c r="B897" s="55" t="s">
        <v>3425</v>
      </c>
      <c r="C897" s="55" t="s">
        <v>2515</v>
      </c>
      <c r="D897" s="56" t="s">
        <v>5318</v>
      </c>
    </row>
    <row r="898" spans="1:4">
      <c r="A898" s="206" t="s">
        <v>3426</v>
      </c>
      <c r="B898" s="55" t="s">
        <v>3427</v>
      </c>
      <c r="C898" s="55" t="s">
        <v>2515</v>
      </c>
      <c r="D898" s="56" t="s">
        <v>5319</v>
      </c>
    </row>
    <row r="899" spans="1:4">
      <c r="A899" s="206" t="s">
        <v>3428</v>
      </c>
      <c r="B899" s="55" t="s">
        <v>3429</v>
      </c>
      <c r="C899" s="55" t="s">
        <v>2515</v>
      </c>
      <c r="D899" s="56" t="s">
        <v>5319</v>
      </c>
    </row>
    <row r="900" spans="1:4">
      <c r="A900" s="206" t="s">
        <v>3647</v>
      </c>
      <c r="B900" s="55" t="s">
        <v>5320</v>
      </c>
      <c r="C900" s="55" t="s">
        <v>2515</v>
      </c>
      <c r="D900" s="56" t="s">
        <v>5321</v>
      </c>
    </row>
    <row r="901" spans="1:4">
      <c r="A901" s="206" t="s">
        <v>3884</v>
      </c>
      <c r="B901" s="55" t="s">
        <v>3885</v>
      </c>
      <c r="C901" s="55" t="s">
        <v>2515</v>
      </c>
      <c r="D901" s="56" t="s">
        <v>5322</v>
      </c>
    </row>
    <row r="902" spans="1:4">
      <c r="A902" s="206" t="s">
        <v>4388</v>
      </c>
      <c r="B902" s="55" t="s">
        <v>4389</v>
      </c>
      <c r="C902" s="55" t="s">
        <v>2515</v>
      </c>
      <c r="D902" s="56" t="s">
        <v>5323</v>
      </c>
    </row>
    <row r="903" spans="1:4">
      <c r="A903" s="206" t="s">
        <v>4390</v>
      </c>
      <c r="B903" s="55" t="s">
        <v>4391</v>
      </c>
      <c r="C903" s="55" t="s">
        <v>2515</v>
      </c>
      <c r="D903" s="56" t="s">
        <v>5324</v>
      </c>
    </row>
    <row r="904" spans="1:4">
      <c r="A904" s="206" t="s">
        <v>8496</v>
      </c>
      <c r="B904" s="55" t="s">
        <v>8497</v>
      </c>
      <c r="C904" s="55" t="s">
        <v>2515</v>
      </c>
      <c r="D904" s="56" t="s">
        <v>8498</v>
      </c>
    </row>
    <row r="905" spans="1:4">
      <c r="A905" s="206" t="s">
        <v>4392</v>
      </c>
      <c r="B905" s="55" t="s">
        <v>5325</v>
      </c>
      <c r="C905" s="55" t="s">
        <v>2515</v>
      </c>
      <c r="D905" s="50" t="s">
        <v>5324</v>
      </c>
    </row>
    <row r="906" spans="1:4">
      <c r="A906" s="210" t="s">
        <v>6238</v>
      </c>
      <c r="B906" s="57" t="s">
        <v>4804</v>
      </c>
      <c r="C906" s="57" t="s">
        <v>2515</v>
      </c>
      <c r="D906" s="157" t="s">
        <v>5326</v>
      </c>
    </row>
    <row r="907" spans="1:4">
      <c r="A907" s="207" t="s">
        <v>3991</v>
      </c>
      <c r="B907" s="52" t="s">
        <v>6771</v>
      </c>
      <c r="C907" s="53" t="s">
        <v>2515</v>
      </c>
      <c r="D907" s="156"/>
    </row>
    <row r="908" spans="1:4">
      <c r="A908" s="206" t="s">
        <v>1984</v>
      </c>
      <c r="B908" s="55" t="s">
        <v>2819</v>
      </c>
      <c r="C908" s="55" t="s">
        <v>2515</v>
      </c>
      <c r="D908" s="56" t="s">
        <v>5149</v>
      </c>
    </row>
    <row r="909" spans="1:4">
      <c r="A909" s="206" t="s">
        <v>1985</v>
      </c>
      <c r="B909" s="55" t="s">
        <v>2820</v>
      </c>
      <c r="C909" s="55" t="s">
        <v>2515</v>
      </c>
      <c r="D909" s="56" t="s">
        <v>5149</v>
      </c>
    </row>
    <row r="910" spans="1:4">
      <c r="A910" s="211" t="s">
        <v>1986</v>
      </c>
      <c r="B910" s="52" t="s">
        <v>6772</v>
      </c>
      <c r="C910" s="53" t="s">
        <v>2515</v>
      </c>
      <c r="D910" s="156">
        <v>36526</v>
      </c>
    </row>
    <row r="911" spans="1:4">
      <c r="A911" s="207" t="s">
        <v>3992</v>
      </c>
      <c r="B911" s="52" t="s">
        <v>6773</v>
      </c>
      <c r="C911" s="53" t="s">
        <v>2515</v>
      </c>
      <c r="D911" s="156" t="s">
        <v>7785</v>
      </c>
    </row>
    <row r="912" spans="1:4">
      <c r="A912" s="206" t="s">
        <v>1987</v>
      </c>
      <c r="B912" s="55" t="s">
        <v>2813</v>
      </c>
      <c r="C912" s="55" t="s">
        <v>2515</v>
      </c>
      <c r="D912" s="56" t="s">
        <v>5132</v>
      </c>
    </row>
    <row r="913" spans="1:4">
      <c r="A913" s="211" t="s">
        <v>234</v>
      </c>
      <c r="B913" s="52" t="s">
        <v>6774</v>
      </c>
      <c r="C913" s="53" t="s">
        <v>2515</v>
      </c>
      <c r="D913" s="156"/>
    </row>
    <row r="914" spans="1:4">
      <c r="A914" s="211" t="s">
        <v>235</v>
      </c>
      <c r="B914" s="52" t="s">
        <v>6775</v>
      </c>
      <c r="C914" s="53" t="s">
        <v>2515</v>
      </c>
      <c r="D914" s="156"/>
    </row>
    <row r="915" spans="1:4">
      <c r="A915" s="212" t="s">
        <v>3048</v>
      </c>
      <c r="B915" s="52" t="s">
        <v>6776</v>
      </c>
      <c r="C915" s="53" t="s">
        <v>2515</v>
      </c>
      <c r="D915" s="156" t="s">
        <v>5327</v>
      </c>
    </row>
    <row r="916" spans="1:4">
      <c r="A916" s="211" t="s">
        <v>2457</v>
      </c>
      <c r="B916" s="52" t="s">
        <v>6777</v>
      </c>
      <c r="C916" s="53" t="s">
        <v>2515</v>
      </c>
      <c r="D916" s="156"/>
    </row>
    <row r="917" spans="1:4">
      <c r="A917" s="206" t="s">
        <v>3049</v>
      </c>
      <c r="B917" s="55" t="s">
        <v>5328</v>
      </c>
      <c r="C917" s="55" t="s">
        <v>2515</v>
      </c>
      <c r="D917" s="56" t="s">
        <v>5329</v>
      </c>
    </row>
    <row r="918" spans="1:4">
      <c r="A918" s="207" t="s">
        <v>3993</v>
      </c>
      <c r="B918" s="52" t="s">
        <v>6778</v>
      </c>
      <c r="C918" s="53" t="s">
        <v>2515</v>
      </c>
      <c r="D918" s="156"/>
    </row>
    <row r="919" spans="1:4">
      <c r="A919" s="211" t="s">
        <v>3050</v>
      </c>
      <c r="B919" s="52" t="s">
        <v>6779</v>
      </c>
      <c r="C919" s="53" t="s">
        <v>2515</v>
      </c>
      <c r="D919" s="156"/>
    </row>
    <row r="920" spans="1:4">
      <c r="A920" s="206" t="s">
        <v>3051</v>
      </c>
      <c r="B920" s="55" t="s">
        <v>3272</v>
      </c>
      <c r="C920" s="55" t="s">
        <v>2515</v>
      </c>
      <c r="D920" s="56" t="s">
        <v>5330</v>
      </c>
    </row>
    <row r="921" spans="1:4">
      <c r="A921" s="206" t="s">
        <v>3052</v>
      </c>
      <c r="B921" s="55" t="s">
        <v>3044</v>
      </c>
      <c r="C921" s="55" t="s">
        <v>2515</v>
      </c>
      <c r="D921" s="56" t="s">
        <v>5331</v>
      </c>
    </row>
    <row r="922" spans="1:4">
      <c r="A922" s="212" t="s">
        <v>4393</v>
      </c>
      <c r="B922" s="52" t="s">
        <v>6780</v>
      </c>
      <c r="C922" s="53" t="s">
        <v>2515</v>
      </c>
      <c r="D922" s="156" t="s">
        <v>6781</v>
      </c>
    </row>
    <row r="923" spans="1:4">
      <c r="A923" s="206" t="s">
        <v>1251</v>
      </c>
      <c r="B923" s="55" t="s">
        <v>2821</v>
      </c>
      <c r="C923" s="55" t="s">
        <v>2515</v>
      </c>
      <c r="D923" s="56" t="s">
        <v>5115</v>
      </c>
    </row>
    <row r="924" spans="1:4">
      <c r="A924" s="206" t="s">
        <v>1988</v>
      </c>
      <c r="B924" s="55" t="s">
        <v>8882</v>
      </c>
      <c r="C924" s="55" t="s">
        <v>2515</v>
      </c>
      <c r="D924" s="56" t="s">
        <v>5215</v>
      </c>
    </row>
    <row r="925" spans="1:4">
      <c r="A925" s="207" t="s">
        <v>3994</v>
      </c>
      <c r="B925" s="52" t="s">
        <v>6782</v>
      </c>
      <c r="C925" s="53" t="s">
        <v>2515</v>
      </c>
      <c r="D925" s="156"/>
    </row>
    <row r="926" spans="1:4">
      <c r="A926" s="207" t="s">
        <v>3995</v>
      </c>
      <c r="B926" s="52" t="s">
        <v>6783</v>
      </c>
      <c r="C926" s="53" t="s">
        <v>2515</v>
      </c>
      <c r="D926" s="156"/>
    </row>
    <row r="927" spans="1:4">
      <c r="A927" s="207" t="s">
        <v>3996</v>
      </c>
      <c r="B927" s="52" t="s">
        <v>6784</v>
      </c>
      <c r="C927" s="53" t="s">
        <v>2515</v>
      </c>
      <c r="D927" s="156"/>
    </row>
    <row r="928" spans="1:4">
      <c r="A928" s="207" t="s">
        <v>3997</v>
      </c>
      <c r="B928" s="52" t="s">
        <v>6785</v>
      </c>
      <c r="C928" s="53" t="s">
        <v>2515</v>
      </c>
      <c r="D928" s="156"/>
    </row>
    <row r="929" spans="1:4">
      <c r="A929" s="206" t="s">
        <v>1989</v>
      </c>
      <c r="B929" s="55" t="s">
        <v>1810</v>
      </c>
      <c r="C929" s="55" t="s">
        <v>2515</v>
      </c>
      <c r="D929" s="56" t="s">
        <v>5143</v>
      </c>
    </row>
    <row r="930" spans="1:4">
      <c r="A930" s="207" t="s">
        <v>3998</v>
      </c>
      <c r="B930" s="52" t="s">
        <v>6786</v>
      </c>
      <c r="C930" s="53" t="s">
        <v>2515</v>
      </c>
      <c r="D930" s="156"/>
    </row>
    <row r="931" spans="1:4">
      <c r="A931" s="207" t="s">
        <v>3999</v>
      </c>
      <c r="B931" s="52" t="s">
        <v>6787</v>
      </c>
      <c r="C931" s="53" t="s">
        <v>2515</v>
      </c>
      <c r="D931" s="156"/>
    </row>
    <row r="932" spans="1:4">
      <c r="A932" s="207" t="s">
        <v>4000</v>
      </c>
      <c r="B932" s="52" t="s">
        <v>6788</v>
      </c>
      <c r="C932" s="53" t="s">
        <v>2515</v>
      </c>
      <c r="D932" s="156"/>
    </row>
    <row r="933" spans="1:4">
      <c r="A933" s="206" t="s">
        <v>349</v>
      </c>
      <c r="B933" s="55" t="s">
        <v>350</v>
      </c>
      <c r="C933" s="55" t="s">
        <v>2515</v>
      </c>
      <c r="D933" s="56" t="s">
        <v>5332</v>
      </c>
    </row>
    <row r="934" spans="1:4">
      <c r="A934" s="206" t="s">
        <v>351</v>
      </c>
      <c r="B934" s="55" t="s">
        <v>352</v>
      </c>
      <c r="C934" s="55" t="s">
        <v>2515</v>
      </c>
      <c r="D934" s="56" t="s">
        <v>5332</v>
      </c>
    </row>
    <row r="935" spans="1:4">
      <c r="A935" s="206" t="s">
        <v>353</v>
      </c>
      <c r="B935" s="55" t="s">
        <v>5333</v>
      </c>
      <c r="C935" s="55" t="s">
        <v>2515</v>
      </c>
      <c r="D935" s="56" t="s">
        <v>5332</v>
      </c>
    </row>
    <row r="936" spans="1:4">
      <c r="A936" s="207" t="s">
        <v>2458</v>
      </c>
      <c r="B936" s="52" t="s">
        <v>6789</v>
      </c>
      <c r="C936" s="53" t="s">
        <v>2515</v>
      </c>
      <c r="D936" s="156"/>
    </row>
    <row r="937" spans="1:4">
      <c r="A937" s="207" t="s">
        <v>2459</v>
      </c>
      <c r="B937" s="52" t="s">
        <v>6790</v>
      </c>
      <c r="C937" s="53" t="s">
        <v>2515</v>
      </c>
      <c r="D937" s="156"/>
    </row>
    <row r="938" spans="1:4">
      <c r="A938" s="207" t="s">
        <v>3053</v>
      </c>
      <c r="B938" s="52" t="s">
        <v>6791</v>
      </c>
      <c r="C938" s="53" t="s">
        <v>2515</v>
      </c>
      <c r="D938" s="156"/>
    </row>
    <row r="939" spans="1:4">
      <c r="A939" s="206" t="s">
        <v>1990</v>
      </c>
      <c r="B939" s="55" t="s">
        <v>1811</v>
      </c>
      <c r="C939" s="55" t="s">
        <v>2515</v>
      </c>
      <c r="D939" s="56" t="s">
        <v>5113</v>
      </c>
    </row>
    <row r="940" spans="1:4">
      <c r="A940" s="207" t="s">
        <v>4001</v>
      </c>
      <c r="B940" s="52" t="s">
        <v>6792</v>
      </c>
      <c r="C940" s="53" t="s">
        <v>2515</v>
      </c>
      <c r="D940" s="156"/>
    </row>
    <row r="941" spans="1:4">
      <c r="A941" s="215" t="s">
        <v>4002</v>
      </c>
      <c r="B941" s="52" t="s">
        <v>6793</v>
      </c>
      <c r="C941" s="53" t="s">
        <v>2515</v>
      </c>
      <c r="D941" s="156"/>
    </row>
    <row r="942" spans="1:4">
      <c r="A942" s="207" t="s">
        <v>4003</v>
      </c>
      <c r="B942" s="52" t="s">
        <v>6794</v>
      </c>
      <c r="C942" s="53" t="s">
        <v>2515</v>
      </c>
      <c r="D942" s="156"/>
    </row>
    <row r="943" spans="1:4">
      <c r="A943" s="207" t="s">
        <v>4004</v>
      </c>
      <c r="B943" s="52" t="s">
        <v>6795</v>
      </c>
      <c r="C943" s="53" t="s">
        <v>2515</v>
      </c>
      <c r="D943" s="156"/>
    </row>
    <row r="944" spans="1:4">
      <c r="A944" s="211" t="s">
        <v>1991</v>
      </c>
      <c r="B944" s="52" t="s">
        <v>6796</v>
      </c>
      <c r="C944" s="53" t="s">
        <v>2515</v>
      </c>
      <c r="D944" s="156">
        <v>36892</v>
      </c>
    </row>
    <row r="945" spans="1:4">
      <c r="A945" s="207" t="s">
        <v>4005</v>
      </c>
      <c r="B945" s="52" t="s">
        <v>6797</v>
      </c>
      <c r="C945" s="53" t="s">
        <v>2515</v>
      </c>
      <c r="D945" s="156"/>
    </row>
    <row r="946" spans="1:4">
      <c r="A946" s="207" t="s">
        <v>4006</v>
      </c>
      <c r="B946" s="52" t="s">
        <v>6798</v>
      </c>
      <c r="C946" s="53" t="s">
        <v>2515</v>
      </c>
      <c r="D946" s="156"/>
    </row>
    <row r="947" spans="1:4">
      <c r="A947" s="207" t="s">
        <v>4007</v>
      </c>
      <c r="B947" s="52" t="s">
        <v>6799</v>
      </c>
      <c r="C947" s="53" t="s">
        <v>2515</v>
      </c>
      <c r="D947" s="156"/>
    </row>
    <row r="948" spans="1:4">
      <c r="A948" s="215" t="s">
        <v>4008</v>
      </c>
      <c r="B948" s="52" t="s">
        <v>6800</v>
      </c>
      <c r="C948" s="53" t="s">
        <v>2515</v>
      </c>
      <c r="D948" s="156"/>
    </row>
    <row r="949" spans="1:4">
      <c r="A949" s="212" t="s">
        <v>2460</v>
      </c>
      <c r="B949" s="52" t="s">
        <v>6801</v>
      </c>
      <c r="C949" s="53" t="s">
        <v>2515</v>
      </c>
      <c r="D949" s="156">
        <v>40371</v>
      </c>
    </row>
    <row r="950" spans="1:4">
      <c r="A950" s="211" t="s">
        <v>2461</v>
      </c>
      <c r="B950" s="52" t="s">
        <v>6802</v>
      </c>
      <c r="C950" s="53" t="s">
        <v>2515</v>
      </c>
      <c r="D950" s="156">
        <v>40371</v>
      </c>
    </row>
    <row r="951" spans="1:4">
      <c r="A951" s="211" t="s">
        <v>2462</v>
      </c>
      <c r="B951" s="52" t="s">
        <v>6803</v>
      </c>
      <c r="C951" s="53" t="s">
        <v>2515</v>
      </c>
      <c r="D951" s="156">
        <v>40371</v>
      </c>
    </row>
    <row r="952" spans="1:4">
      <c r="A952" s="211" t="s">
        <v>3054</v>
      </c>
      <c r="B952" s="52" t="s">
        <v>6804</v>
      </c>
      <c r="C952" s="53" t="s">
        <v>2515</v>
      </c>
      <c r="D952" s="156">
        <v>40758</v>
      </c>
    </row>
    <row r="953" spans="1:4">
      <c r="A953" s="215" t="s">
        <v>4009</v>
      </c>
      <c r="B953" s="52" t="s">
        <v>6740</v>
      </c>
      <c r="C953" s="53" t="s">
        <v>2515</v>
      </c>
      <c r="D953" s="156"/>
    </row>
    <row r="954" spans="1:4">
      <c r="A954" s="211" t="s">
        <v>3273</v>
      </c>
      <c r="B954" s="52" t="s">
        <v>6805</v>
      </c>
      <c r="C954" s="53" t="s">
        <v>2515</v>
      </c>
      <c r="D954" s="156">
        <v>41130</v>
      </c>
    </row>
    <row r="955" spans="1:4">
      <c r="A955" s="211" t="s">
        <v>3274</v>
      </c>
      <c r="B955" s="52" t="s">
        <v>7678</v>
      </c>
      <c r="C955" s="53" t="s">
        <v>2515</v>
      </c>
      <c r="D955" s="156">
        <v>41346</v>
      </c>
    </row>
    <row r="956" spans="1:4">
      <c r="A956" s="206" t="s">
        <v>3648</v>
      </c>
      <c r="B956" s="55" t="s">
        <v>8883</v>
      </c>
      <c r="C956" s="55" t="s">
        <v>2515</v>
      </c>
      <c r="D956" s="56" t="s">
        <v>5335</v>
      </c>
    </row>
    <row r="957" spans="1:4">
      <c r="A957" s="206" t="s">
        <v>7679</v>
      </c>
      <c r="B957" s="55" t="s">
        <v>7680</v>
      </c>
      <c r="C957" s="55" t="s">
        <v>2515</v>
      </c>
      <c r="D957" s="56" t="s">
        <v>7681</v>
      </c>
    </row>
    <row r="958" spans="1:4">
      <c r="A958" s="215" t="s">
        <v>2463</v>
      </c>
      <c r="B958" s="52" t="s">
        <v>6806</v>
      </c>
      <c r="C958" s="53" t="s">
        <v>2515</v>
      </c>
      <c r="D958" s="156"/>
    </row>
    <row r="959" spans="1:4">
      <c r="A959" s="215" t="s">
        <v>2464</v>
      </c>
      <c r="B959" s="52" t="s">
        <v>6807</v>
      </c>
      <c r="C959" s="53" t="s">
        <v>2515</v>
      </c>
      <c r="D959" s="156"/>
    </row>
    <row r="960" spans="1:4">
      <c r="A960" s="211" t="s">
        <v>3055</v>
      </c>
      <c r="B960" s="52" t="s">
        <v>6808</v>
      </c>
      <c r="C960" s="53" t="s">
        <v>2515</v>
      </c>
      <c r="D960" s="156"/>
    </row>
    <row r="961" spans="1:4">
      <c r="A961" s="206" t="s">
        <v>1252</v>
      </c>
      <c r="B961" s="55" t="s">
        <v>8884</v>
      </c>
      <c r="C961" s="55" t="s">
        <v>2515</v>
      </c>
      <c r="D961" s="56" t="s">
        <v>5200</v>
      </c>
    </row>
    <row r="962" spans="1:4">
      <c r="A962" s="206" t="s">
        <v>1992</v>
      </c>
      <c r="B962" s="55" t="s">
        <v>5336</v>
      </c>
      <c r="C962" s="55" t="s">
        <v>2515</v>
      </c>
      <c r="D962" s="56" t="s">
        <v>5117</v>
      </c>
    </row>
    <row r="963" spans="1:4">
      <c r="A963" s="206" t="s">
        <v>1993</v>
      </c>
      <c r="B963" s="55" t="s">
        <v>1031</v>
      </c>
      <c r="C963" s="55" t="s">
        <v>2515</v>
      </c>
      <c r="D963" s="56" t="s">
        <v>5146</v>
      </c>
    </row>
    <row r="964" spans="1:4">
      <c r="A964" s="206" t="s">
        <v>1994</v>
      </c>
      <c r="B964" s="55" t="s">
        <v>5337</v>
      </c>
      <c r="C964" s="55" t="s">
        <v>2515</v>
      </c>
      <c r="D964" s="56" t="s">
        <v>5147</v>
      </c>
    </row>
    <row r="965" spans="1:4">
      <c r="A965" s="212" t="s">
        <v>1995</v>
      </c>
      <c r="B965" s="59" t="s">
        <v>6809</v>
      </c>
      <c r="C965" s="59" t="s">
        <v>2515</v>
      </c>
      <c r="D965" s="159">
        <v>35431</v>
      </c>
    </row>
    <row r="966" spans="1:4">
      <c r="A966" s="206" t="s">
        <v>1996</v>
      </c>
      <c r="B966" s="55" t="s">
        <v>1032</v>
      </c>
      <c r="C966" s="55" t="s">
        <v>2515</v>
      </c>
      <c r="D966" s="56" t="s">
        <v>5251</v>
      </c>
    </row>
    <row r="967" spans="1:4">
      <c r="A967" s="206" t="s">
        <v>1997</v>
      </c>
      <c r="B967" s="55" t="s">
        <v>1033</v>
      </c>
      <c r="C967" s="55" t="s">
        <v>2515</v>
      </c>
      <c r="D967" s="56" t="s">
        <v>5148</v>
      </c>
    </row>
    <row r="968" spans="1:4">
      <c r="A968" s="206" t="s">
        <v>1253</v>
      </c>
      <c r="B968" s="55" t="s">
        <v>2624</v>
      </c>
      <c r="C968" s="55" t="s">
        <v>2515</v>
      </c>
      <c r="D968" s="56" t="s">
        <v>5148</v>
      </c>
    </row>
    <row r="969" spans="1:4">
      <c r="A969" s="206" t="s">
        <v>1998</v>
      </c>
      <c r="B969" s="55" t="s">
        <v>1034</v>
      </c>
      <c r="C969" s="55" t="s">
        <v>2515</v>
      </c>
      <c r="D969" s="56" t="s">
        <v>5149</v>
      </c>
    </row>
    <row r="970" spans="1:4">
      <c r="A970" s="206" t="s">
        <v>1999</v>
      </c>
      <c r="B970" s="55" t="s">
        <v>1035</v>
      </c>
      <c r="C970" s="55" t="s">
        <v>2515</v>
      </c>
      <c r="D970" s="56" t="s">
        <v>5149</v>
      </c>
    </row>
    <row r="971" spans="1:4">
      <c r="A971" s="206" t="s">
        <v>2000</v>
      </c>
      <c r="B971" s="55" t="s">
        <v>2844</v>
      </c>
      <c r="C971" s="55" t="s">
        <v>2515</v>
      </c>
      <c r="D971" s="56" t="s">
        <v>5209</v>
      </c>
    </row>
    <row r="972" spans="1:4">
      <c r="A972" s="206" t="s">
        <v>2001</v>
      </c>
      <c r="B972" s="55" t="s">
        <v>5338</v>
      </c>
      <c r="C972" s="55" t="s">
        <v>2515</v>
      </c>
      <c r="D972" s="56" t="s">
        <v>5151</v>
      </c>
    </row>
    <row r="973" spans="1:4">
      <c r="A973" s="207" t="s">
        <v>4010</v>
      </c>
      <c r="B973" s="52" t="s">
        <v>6810</v>
      </c>
      <c r="C973" s="53" t="s">
        <v>2515</v>
      </c>
      <c r="D973" s="156"/>
    </row>
    <row r="974" spans="1:4">
      <c r="A974" s="207" t="s">
        <v>4011</v>
      </c>
      <c r="B974" s="52" t="s">
        <v>6811</v>
      </c>
      <c r="C974" s="53" t="s">
        <v>2515</v>
      </c>
      <c r="D974" s="156"/>
    </row>
    <row r="975" spans="1:4">
      <c r="A975" s="211" t="s">
        <v>2002</v>
      </c>
      <c r="B975" s="52" t="s">
        <v>6812</v>
      </c>
      <c r="C975" s="53" t="s">
        <v>2515</v>
      </c>
      <c r="D975" s="157">
        <v>38718</v>
      </c>
    </row>
    <row r="976" spans="1:4">
      <c r="A976" s="206" t="s">
        <v>2003</v>
      </c>
      <c r="B976" s="55" t="s">
        <v>2814</v>
      </c>
      <c r="C976" s="55" t="s">
        <v>2515</v>
      </c>
      <c r="D976" s="56" t="s">
        <v>5132</v>
      </c>
    </row>
    <row r="977" spans="1:4">
      <c r="A977" s="206" t="s">
        <v>2004</v>
      </c>
      <c r="B977" s="55" t="s">
        <v>2815</v>
      </c>
      <c r="C977" s="55" t="s">
        <v>2515</v>
      </c>
      <c r="D977" s="56" t="s">
        <v>5132</v>
      </c>
    </row>
    <row r="978" spans="1:4">
      <c r="A978" s="206" t="s">
        <v>1254</v>
      </c>
      <c r="B978" s="55" t="s">
        <v>354</v>
      </c>
      <c r="C978" s="55" t="s">
        <v>2515</v>
      </c>
      <c r="D978" s="56" t="s">
        <v>5133</v>
      </c>
    </row>
    <row r="979" spans="1:4">
      <c r="A979" s="206" t="s">
        <v>2005</v>
      </c>
      <c r="B979" s="55" t="s">
        <v>2625</v>
      </c>
      <c r="C979" s="55" t="s">
        <v>2515</v>
      </c>
      <c r="D979" s="56" t="s">
        <v>5133</v>
      </c>
    </row>
    <row r="980" spans="1:4">
      <c r="A980" s="207" t="s">
        <v>4012</v>
      </c>
      <c r="B980" s="52" t="s">
        <v>6813</v>
      </c>
      <c r="C980" s="53" t="s">
        <v>2515</v>
      </c>
      <c r="D980" s="156"/>
    </row>
    <row r="981" spans="1:4">
      <c r="A981" s="207" t="s">
        <v>4013</v>
      </c>
      <c r="B981" s="52" t="s">
        <v>6814</v>
      </c>
      <c r="C981" s="53" t="s">
        <v>2515</v>
      </c>
      <c r="D981" s="156"/>
    </row>
    <row r="982" spans="1:4">
      <c r="A982" s="207" t="s">
        <v>4014</v>
      </c>
      <c r="B982" s="52" t="s">
        <v>6815</v>
      </c>
      <c r="C982" s="53" t="s">
        <v>2515</v>
      </c>
      <c r="D982" s="156"/>
    </row>
    <row r="983" spans="1:4">
      <c r="A983" s="207" t="s">
        <v>4015</v>
      </c>
      <c r="B983" s="52" t="s">
        <v>6816</v>
      </c>
      <c r="C983" s="53" t="s">
        <v>2515</v>
      </c>
      <c r="D983" s="156"/>
    </row>
    <row r="984" spans="1:4">
      <c r="A984" s="207" t="s">
        <v>4016</v>
      </c>
      <c r="B984" s="52" t="s">
        <v>6817</v>
      </c>
      <c r="C984" s="53" t="s">
        <v>2515</v>
      </c>
      <c r="D984" s="156"/>
    </row>
    <row r="985" spans="1:4">
      <c r="A985" s="207" t="s">
        <v>236</v>
      </c>
      <c r="B985" s="52" t="s">
        <v>6818</v>
      </c>
      <c r="C985" s="53" t="s">
        <v>2515</v>
      </c>
      <c r="D985" s="156"/>
    </row>
    <row r="986" spans="1:4">
      <c r="A986" s="206" t="s">
        <v>4805</v>
      </c>
      <c r="B986" s="55" t="s">
        <v>4806</v>
      </c>
      <c r="C986" s="55" t="s">
        <v>2515</v>
      </c>
      <c r="D986" s="56" t="s">
        <v>5339</v>
      </c>
    </row>
    <row r="987" spans="1:4">
      <c r="A987" s="206" t="s">
        <v>2465</v>
      </c>
      <c r="B987" s="55" t="s">
        <v>3056</v>
      </c>
      <c r="C987" s="55" t="s">
        <v>2515</v>
      </c>
      <c r="D987" s="56" t="s">
        <v>5334</v>
      </c>
    </row>
    <row r="988" spans="1:4">
      <c r="A988" s="207" t="s">
        <v>4017</v>
      </c>
      <c r="B988" s="52" t="s">
        <v>6819</v>
      </c>
      <c r="C988" s="53" t="s">
        <v>2515</v>
      </c>
      <c r="D988" s="156"/>
    </row>
    <row r="989" spans="1:4">
      <c r="A989" s="212" t="s">
        <v>2466</v>
      </c>
      <c r="B989" s="52" t="s">
        <v>6820</v>
      </c>
      <c r="C989" s="53" t="s">
        <v>2515</v>
      </c>
      <c r="D989" s="156">
        <v>40371</v>
      </c>
    </row>
    <row r="990" spans="1:4">
      <c r="A990" s="206" t="s">
        <v>3057</v>
      </c>
      <c r="B990" s="55" t="s">
        <v>5340</v>
      </c>
      <c r="C990" s="55" t="s">
        <v>2515</v>
      </c>
      <c r="D990" s="56" t="s">
        <v>5341</v>
      </c>
    </row>
    <row r="991" spans="1:4">
      <c r="A991" s="206" t="s">
        <v>3275</v>
      </c>
      <c r="B991" s="55" t="s">
        <v>3276</v>
      </c>
      <c r="C991" s="55" t="s">
        <v>2515</v>
      </c>
      <c r="D991" s="56" t="s">
        <v>5342</v>
      </c>
    </row>
    <row r="992" spans="1:4">
      <c r="A992" s="211" t="s">
        <v>3277</v>
      </c>
      <c r="B992" s="52" t="s">
        <v>6821</v>
      </c>
      <c r="C992" s="53" t="s">
        <v>2515</v>
      </c>
      <c r="D992" s="157">
        <v>41115</v>
      </c>
    </row>
    <row r="993" spans="1:4">
      <c r="A993" s="206" t="s">
        <v>3430</v>
      </c>
      <c r="B993" s="55" t="s">
        <v>3431</v>
      </c>
      <c r="C993" s="55" t="s">
        <v>2515</v>
      </c>
      <c r="D993" s="56" t="s">
        <v>5343</v>
      </c>
    </row>
    <row r="994" spans="1:4">
      <c r="A994" s="206" t="s">
        <v>3432</v>
      </c>
      <c r="B994" s="55" t="s">
        <v>3433</v>
      </c>
      <c r="C994" s="55" t="s">
        <v>2515</v>
      </c>
      <c r="D994" s="56" t="s">
        <v>5344</v>
      </c>
    </row>
    <row r="995" spans="1:4">
      <c r="A995" s="212" t="s">
        <v>3649</v>
      </c>
      <c r="B995" s="52" t="s">
        <v>6822</v>
      </c>
      <c r="C995" s="53" t="s">
        <v>2515</v>
      </c>
      <c r="D995" s="156">
        <v>42179</v>
      </c>
    </row>
    <row r="996" spans="1:4">
      <c r="A996" s="210" t="s">
        <v>4394</v>
      </c>
      <c r="B996" s="57" t="s">
        <v>4395</v>
      </c>
      <c r="C996" s="57" t="s">
        <v>2515</v>
      </c>
      <c r="D996" s="157">
        <v>42228</v>
      </c>
    </row>
    <row r="997" spans="1:4">
      <c r="A997" s="206" t="s">
        <v>4626</v>
      </c>
      <c r="B997" s="55" t="s">
        <v>4627</v>
      </c>
      <c r="C997" s="55" t="s">
        <v>2515</v>
      </c>
      <c r="D997" s="56" t="s">
        <v>5345</v>
      </c>
    </row>
    <row r="998" spans="1:4">
      <c r="A998" s="206" t="s">
        <v>1255</v>
      </c>
      <c r="B998" s="55" t="s">
        <v>8885</v>
      </c>
      <c r="C998" s="55" t="s">
        <v>2515</v>
      </c>
      <c r="D998" s="56" t="s">
        <v>5145</v>
      </c>
    </row>
    <row r="999" spans="1:4">
      <c r="A999" s="206" t="s">
        <v>4018</v>
      </c>
      <c r="B999" s="55" t="s">
        <v>8886</v>
      </c>
      <c r="C999" s="55" t="s">
        <v>2515</v>
      </c>
      <c r="D999" s="56" t="s">
        <v>5149</v>
      </c>
    </row>
    <row r="1000" spans="1:4">
      <c r="A1000" s="206" t="s">
        <v>2006</v>
      </c>
      <c r="B1000" s="55" t="s">
        <v>1472</v>
      </c>
      <c r="C1000" s="55" t="s">
        <v>2515</v>
      </c>
      <c r="D1000" s="56" t="s">
        <v>5346</v>
      </c>
    </row>
    <row r="1001" spans="1:4">
      <c r="A1001" s="207" t="s">
        <v>4019</v>
      </c>
      <c r="B1001" s="52" t="s">
        <v>6823</v>
      </c>
      <c r="C1001" s="53" t="s">
        <v>2515</v>
      </c>
      <c r="D1001" s="156"/>
    </row>
    <row r="1002" spans="1:4">
      <c r="A1002" s="207" t="s">
        <v>4020</v>
      </c>
      <c r="B1002" s="52" t="s">
        <v>6824</v>
      </c>
      <c r="C1002" s="53" t="s">
        <v>2515</v>
      </c>
      <c r="D1002" s="156"/>
    </row>
    <row r="1003" spans="1:4">
      <c r="A1003" s="206" t="s">
        <v>2007</v>
      </c>
      <c r="B1003" s="55" t="s">
        <v>1473</v>
      </c>
      <c r="C1003" s="55" t="s">
        <v>2515</v>
      </c>
      <c r="D1003" s="56" t="s">
        <v>5209</v>
      </c>
    </row>
    <row r="1004" spans="1:4">
      <c r="A1004" s="206" t="s">
        <v>2008</v>
      </c>
      <c r="B1004" s="55" t="s">
        <v>1474</v>
      </c>
      <c r="C1004" s="55" t="s">
        <v>2515</v>
      </c>
      <c r="D1004" s="56" t="s">
        <v>5151</v>
      </c>
    </row>
    <row r="1005" spans="1:4">
      <c r="A1005" s="207" t="s">
        <v>4021</v>
      </c>
      <c r="B1005" s="52" t="s">
        <v>6825</v>
      </c>
      <c r="C1005" s="53" t="s">
        <v>2515</v>
      </c>
      <c r="D1005" s="156"/>
    </row>
    <row r="1006" spans="1:4">
      <c r="A1006" s="207" t="s">
        <v>4022</v>
      </c>
      <c r="B1006" s="52" t="s">
        <v>6826</v>
      </c>
      <c r="C1006" s="53" t="s">
        <v>2515</v>
      </c>
      <c r="D1006" s="156"/>
    </row>
    <row r="1007" spans="1:4">
      <c r="A1007" s="207" t="s">
        <v>4023</v>
      </c>
      <c r="B1007" s="52" t="s">
        <v>6827</v>
      </c>
      <c r="C1007" s="53" t="s">
        <v>2515</v>
      </c>
      <c r="D1007" s="156"/>
    </row>
    <row r="1008" spans="1:4">
      <c r="A1008" s="207" t="s">
        <v>4024</v>
      </c>
      <c r="B1008" s="52" t="s">
        <v>6828</v>
      </c>
      <c r="C1008" s="53" t="s">
        <v>2515</v>
      </c>
      <c r="D1008" s="156"/>
    </row>
    <row r="1009" spans="1:4">
      <c r="A1009" s="207" t="s">
        <v>4025</v>
      </c>
      <c r="B1009" s="52" t="s">
        <v>6829</v>
      </c>
      <c r="C1009" s="53" t="s">
        <v>2515</v>
      </c>
      <c r="D1009" s="156"/>
    </row>
    <row r="1010" spans="1:4">
      <c r="A1010" s="213" t="s">
        <v>4026</v>
      </c>
      <c r="B1010" s="21" t="s">
        <v>6830</v>
      </c>
      <c r="C1010" s="22" t="s">
        <v>2515</v>
      </c>
      <c r="D1010" s="54"/>
    </row>
    <row r="1011" spans="1:4">
      <c r="A1011" s="206" t="s">
        <v>2467</v>
      </c>
      <c r="B1011" s="55" t="s">
        <v>3650</v>
      </c>
      <c r="C1011" s="55" t="s">
        <v>2515</v>
      </c>
      <c r="D1011" s="56" t="s">
        <v>5334</v>
      </c>
    </row>
    <row r="1012" spans="1:4">
      <c r="A1012" s="212" t="s">
        <v>2468</v>
      </c>
      <c r="B1012" s="52" t="s">
        <v>8499</v>
      </c>
      <c r="C1012" s="53" t="s">
        <v>2515</v>
      </c>
      <c r="D1012" s="156">
        <v>40371</v>
      </c>
    </row>
    <row r="1013" spans="1:4">
      <c r="A1013" s="206" t="s">
        <v>4807</v>
      </c>
      <c r="B1013" s="55" t="s">
        <v>4808</v>
      </c>
      <c r="C1013" s="55" t="s">
        <v>2515</v>
      </c>
      <c r="D1013" s="56" t="s">
        <v>5347</v>
      </c>
    </row>
    <row r="1014" spans="1:4">
      <c r="A1014" s="206" t="s">
        <v>6239</v>
      </c>
      <c r="B1014" s="55" t="s">
        <v>5348</v>
      </c>
      <c r="C1014" s="55" t="s">
        <v>2515</v>
      </c>
      <c r="D1014" s="56" t="s">
        <v>5349</v>
      </c>
    </row>
    <row r="1015" spans="1:4">
      <c r="A1015" s="205" t="s">
        <v>1256</v>
      </c>
      <c r="B1015" s="52" t="s">
        <v>2072</v>
      </c>
      <c r="C1015" s="53" t="s">
        <v>2816</v>
      </c>
      <c r="D1015" s="156"/>
    </row>
    <row r="1016" spans="1:4">
      <c r="A1016" s="206" t="s">
        <v>4809</v>
      </c>
      <c r="B1016" s="55" t="s">
        <v>5350</v>
      </c>
      <c r="C1016" s="55" t="s">
        <v>2816</v>
      </c>
      <c r="D1016" s="56" t="s">
        <v>5351</v>
      </c>
    </row>
    <row r="1017" spans="1:4">
      <c r="A1017" s="206" t="s">
        <v>4810</v>
      </c>
      <c r="B1017" s="55" t="s">
        <v>8887</v>
      </c>
      <c r="C1017" s="55" t="s">
        <v>2816</v>
      </c>
      <c r="D1017" s="56" t="s">
        <v>5351</v>
      </c>
    </row>
    <row r="1018" spans="1:4">
      <c r="A1018" s="206" t="s">
        <v>6356</v>
      </c>
      <c r="B1018" s="55" t="s">
        <v>4402</v>
      </c>
      <c r="C1018" s="55" t="s">
        <v>2816</v>
      </c>
      <c r="D1018" s="56" t="s">
        <v>6357</v>
      </c>
    </row>
    <row r="1019" spans="1:4">
      <c r="A1019" s="206" t="s">
        <v>7682</v>
      </c>
      <c r="B1019" s="55" t="s">
        <v>7683</v>
      </c>
      <c r="C1019" s="55" t="s">
        <v>2816</v>
      </c>
      <c r="D1019" s="56" t="s">
        <v>7676</v>
      </c>
    </row>
    <row r="1020" spans="1:4">
      <c r="A1020" s="206" t="s">
        <v>7873</v>
      </c>
      <c r="B1020" s="55" t="s">
        <v>7874</v>
      </c>
      <c r="C1020" s="55" t="s">
        <v>2816</v>
      </c>
      <c r="D1020" s="56" t="s">
        <v>7875</v>
      </c>
    </row>
    <row r="1021" spans="1:4">
      <c r="A1021" s="206" t="s">
        <v>7876</v>
      </c>
      <c r="B1021" s="55" t="s">
        <v>5350</v>
      </c>
      <c r="C1021" s="55" t="s">
        <v>2816</v>
      </c>
      <c r="D1021" s="56" t="s">
        <v>7875</v>
      </c>
    </row>
    <row r="1022" spans="1:4">
      <c r="A1022" s="206" t="s">
        <v>7877</v>
      </c>
      <c r="B1022" s="55" t="s">
        <v>7878</v>
      </c>
      <c r="C1022" s="55" t="s">
        <v>2816</v>
      </c>
      <c r="D1022" s="56" t="s">
        <v>7879</v>
      </c>
    </row>
    <row r="1023" spans="1:4">
      <c r="A1023" s="206" t="s">
        <v>7880</v>
      </c>
      <c r="B1023" s="55" t="s">
        <v>7881</v>
      </c>
      <c r="C1023" s="55" t="s">
        <v>2816</v>
      </c>
      <c r="D1023" s="56" t="s">
        <v>7882</v>
      </c>
    </row>
    <row r="1024" spans="1:4">
      <c r="A1024" s="206" t="s">
        <v>7883</v>
      </c>
      <c r="B1024" s="55" t="s">
        <v>4825</v>
      </c>
      <c r="C1024" s="55" t="s">
        <v>2816</v>
      </c>
      <c r="D1024" s="56" t="s">
        <v>7884</v>
      </c>
    </row>
    <row r="1025" spans="1:4">
      <c r="A1025" s="206" t="s">
        <v>1257</v>
      </c>
      <c r="B1025" s="55" t="s">
        <v>1475</v>
      </c>
      <c r="C1025" s="55" t="s">
        <v>2816</v>
      </c>
      <c r="D1025" s="56" t="s">
        <v>5147</v>
      </c>
    </row>
    <row r="1026" spans="1:4">
      <c r="A1026" s="206" t="s">
        <v>2009</v>
      </c>
      <c r="B1026" s="55" t="s">
        <v>5352</v>
      </c>
      <c r="C1026" s="55" t="s">
        <v>2816</v>
      </c>
      <c r="D1026" s="56" t="s">
        <v>5147</v>
      </c>
    </row>
    <row r="1027" spans="1:4">
      <c r="A1027" s="206" t="s">
        <v>2010</v>
      </c>
      <c r="B1027" s="55" t="s">
        <v>2378</v>
      </c>
      <c r="C1027" s="55" t="s">
        <v>2816</v>
      </c>
      <c r="D1027" s="56" t="s">
        <v>5147</v>
      </c>
    </row>
    <row r="1028" spans="1:4">
      <c r="A1028" s="206" t="s">
        <v>2011</v>
      </c>
      <c r="B1028" s="55" t="s">
        <v>2379</v>
      </c>
      <c r="C1028" s="55" t="s">
        <v>2816</v>
      </c>
      <c r="D1028" s="56" t="s">
        <v>5147</v>
      </c>
    </row>
    <row r="1029" spans="1:4">
      <c r="A1029" s="206" t="s">
        <v>2012</v>
      </c>
      <c r="B1029" s="55" t="s">
        <v>2380</v>
      </c>
      <c r="C1029" s="55" t="s">
        <v>2816</v>
      </c>
      <c r="D1029" s="56" t="s">
        <v>5147</v>
      </c>
    </row>
    <row r="1030" spans="1:4">
      <c r="A1030" s="206" t="s">
        <v>2013</v>
      </c>
      <c r="B1030" s="55" t="s">
        <v>2381</v>
      </c>
      <c r="C1030" s="55" t="s">
        <v>2816</v>
      </c>
      <c r="D1030" s="56" t="s">
        <v>5147</v>
      </c>
    </row>
    <row r="1031" spans="1:4">
      <c r="A1031" s="206" t="s">
        <v>2014</v>
      </c>
      <c r="B1031" s="55" t="s">
        <v>2382</v>
      </c>
      <c r="C1031" s="55" t="s">
        <v>2816</v>
      </c>
      <c r="D1031" s="56" t="s">
        <v>5147</v>
      </c>
    </row>
    <row r="1032" spans="1:4">
      <c r="A1032" s="206" t="s">
        <v>2015</v>
      </c>
      <c r="B1032" s="55" t="s">
        <v>2383</v>
      </c>
      <c r="C1032" s="55" t="s">
        <v>2816</v>
      </c>
      <c r="D1032" s="56" t="s">
        <v>5147</v>
      </c>
    </row>
    <row r="1033" spans="1:4">
      <c r="A1033" s="206" t="s">
        <v>2016</v>
      </c>
      <c r="B1033" s="55" t="s">
        <v>2384</v>
      </c>
      <c r="C1033" s="55" t="s">
        <v>2816</v>
      </c>
      <c r="D1033" s="56" t="s">
        <v>5147</v>
      </c>
    </row>
    <row r="1034" spans="1:4">
      <c r="A1034" s="206" t="s">
        <v>1258</v>
      </c>
      <c r="B1034" s="55" t="s">
        <v>2385</v>
      </c>
      <c r="C1034" s="55" t="s">
        <v>2816</v>
      </c>
      <c r="D1034" s="56" t="s">
        <v>5147</v>
      </c>
    </row>
    <row r="1035" spans="1:4">
      <c r="A1035" s="206" t="s">
        <v>2017</v>
      </c>
      <c r="B1035" s="55" t="s">
        <v>2386</v>
      </c>
      <c r="C1035" s="55" t="s">
        <v>2816</v>
      </c>
      <c r="D1035" s="56" t="s">
        <v>5147</v>
      </c>
    </row>
    <row r="1036" spans="1:4">
      <c r="A1036" s="206" t="s">
        <v>2018</v>
      </c>
      <c r="B1036" s="55" t="s">
        <v>2387</v>
      </c>
      <c r="C1036" s="55" t="s">
        <v>2816</v>
      </c>
      <c r="D1036" s="56" t="s">
        <v>5147</v>
      </c>
    </row>
    <row r="1037" spans="1:4">
      <c r="A1037" s="206" t="s">
        <v>2019</v>
      </c>
      <c r="B1037" s="55" t="s">
        <v>5353</v>
      </c>
      <c r="C1037" s="55" t="s">
        <v>2816</v>
      </c>
      <c r="D1037" s="56" t="s">
        <v>5147</v>
      </c>
    </row>
    <row r="1038" spans="1:4">
      <c r="A1038" s="206" t="s">
        <v>2020</v>
      </c>
      <c r="B1038" s="55" t="s">
        <v>2388</v>
      </c>
      <c r="C1038" s="55" t="s">
        <v>2816</v>
      </c>
      <c r="D1038" s="56" t="s">
        <v>5147</v>
      </c>
    </row>
    <row r="1039" spans="1:4">
      <c r="A1039" s="206" t="s">
        <v>2021</v>
      </c>
      <c r="B1039" s="55" t="s">
        <v>2389</v>
      </c>
      <c r="C1039" s="55" t="s">
        <v>2816</v>
      </c>
      <c r="D1039" s="56" t="s">
        <v>5147</v>
      </c>
    </row>
    <row r="1040" spans="1:4">
      <c r="A1040" s="206" t="s">
        <v>2022</v>
      </c>
      <c r="B1040" s="55" t="s">
        <v>2390</v>
      </c>
      <c r="C1040" s="55" t="s">
        <v>2816</v>
      </c>
      <c r="D1040" s="56" t="s">
        <v>5147</v>
      </c>
    </row>
    <row r="1041" spans="1:4">
      <c r="A1041" s="206" t="s">
        <v>2023</v>
      </c>
      <c r="B1041" s="55" t="s">
        <v>2391</v>
      </c>
      <c r="C1041" s="55" t="s">
        <v>2816</v>
      </c>
      <c r="D1041" s="56" t="s">
        <v>5147</v>
      </c>
    </row>
    <row r="1042" spans="1:4">
      <c r="A1042" s="206" t="s">
        <v>2024</v>
      </c>
      <c r="B1042" s="55" t="s">
        <v>2392</v>
      </c>
      <c r="C1042" s="55" t="s">
        <v>2816</v>
      </c>
      <c r="D1042" s="56" t="s">
        <v>5147</v>
      </c>
    </row>
    <row r="1043" spans="1:4">
      <c r="A1043" s="207" t="s">
        <v>4027</v>
      </c>
      <c r="B1043" s="52" t="s">
        <v>6831</v>
      </c>
      <c r="C1043" s="53" t="s">
        <v>2816</v>
      </c>
      <c r="D1043" s="156"/>
    </row>
    <row r="1044" spans="1:4">
      <c r="A1044" s="206" t="s">
        <v>1259</v>
      </c>
      <c r="B1044" s="55" t="s">
        <v>5354</v>
      </c>
      <c r="C1044" s="55" t="s">
        <v>2816</v>
      </c>
      <c r="D1044" s="56" t="s">
        <v>5147</v>
      </c>
    </row>
    <row r="1045" spans="1:4">
      <c r="A1045" s="206" t="s">
        <v>2025</v>
      </c>
      <c r="B1045" s="55" t="s">
        <v>5355</v>
      </c>
      <c r="C1045" s="55" t="s">
        <v>2816</v>
      </c>
      <c r="D1045" s="56" t="s">
        <v>5147</v>
      </c>
    </row>
    <row r="1046" spans="1:4">
      <c r="A1046" s="206" t="s">
        <v>2026</v>
      </c>
      <c r="B1046" s="55" t="s">
        <v>5356</v>
      </c>
      <c r="C1046" s="55" t="s">
        <v>2816</v>
      </c>
      <c r="D1046" s="56" t="s">
        <v>5147</v>
      </c>
    </row>
    <row r="1047" spans="1:4">
      <c r="A1047" s="206" t="s">
        <v>2027</v>
      </c>
      <c r="B1047" s="55" t="s">
        <v>2393</v>
      </c>
      <c r="C1047" s="55" t="s">
        <v>2816</v>
      </c>
      <c r="D1047" s="56" t="s">
        <v>5147</v>
      </c>
    </row>
    <row r="1048" spans="1:4">
      <c r="A1048" s="206" t="s">
        <v>2028</v>
      </c>
      <c r="B1048" s="55" t="s">
        <v>5357</v>
      </c>
      <c r="C1048" s="55" t="s">
        <v>2816</v>
      </c>
      <c r="D1048" s="56" t="s">
        <v>5147</v>
      </c>
    </row>
    <row r="1049" spans="1:4">
      <c r="A1049" s="207" t="s">
        <v>4028</v>
      </c>
      <c r="B1049" s="52" t="s">
        <v>6832</v>
      </c>
      <c r="C1049" s="53" t="s">
        <v>2816</v>
      </c>
      <c r="D1049" s="156"/>
    </row>
    <row r="1050" spans="1:4">
      <c r="A1050" s="206" t="s">
        <v>2029</v>
      </c>
      <c r="B1050" s="55" t="s">
        <v>2689</v>
      </c>
      <c r="C1050" s="55" t="s">
        <v>2816</v>
      </c>
      <c r="D1050" s="56" t="s">
        <v>5147</v>
      </c>
    </row>
    <row r="1051" spans="1:4">
      <c r="A1051" s="206" t="s">
        <v>2030</v>
      </c>
      <c r="B1051" s="55" t="s">
        <v>1149</v>
      </c>
      <c r="C1051" s="55" t="s">
        <v>2816</v>
      </c>
      <c r="D1051" s="56" t="s">
        <v>5147</v>
      </c>
    </row>
    <row r="1052" spans="1:4">
      <c r="A1052" s="206" t="s">
        <v>2031</v>
      </c>
      <c r="B1052" s="55" t="s">
        <v>5358</v>
      </c>
      <c r="C1052" s="55" t="s">
        <v>2816</v>
      </c>
      <c r="D1052" s="56" t="s">
        <v>5147</v>
      </c>
    </row>
    <row r="1053" spans="1:4">
      <c r="A1053" s="207" t="s">
        <v>4029</v>
      </c>
      <c r="B1053" s="52" t="s">
        <v>6833</v>
      </c>
      <c r="C1053" s="53" t="s">
        <v>2816</v>
      </c>
      <c r="D1053" s="156"/>
    </row>
    <row r="1054" spans="1:4">
      <c r="A1054" s="207" t="s">
        <v>4030</v>
      </c>
      <c r="B1054" s="52" t="s">
        <v>6834</v>
      </c>
      <c r="C1054" s="53" t="s">
        <v>2816</v>
      </c>
      <c r="D1054" s="156"/>
    </row>
    <row r="1055" spans="1:4">
      <c r="A1055" s="206" t="s">
        <v>2246</v>
      </c>
      <c r="B1055" s="55" t="s">
        <v>2181</v>
      </c>
      <c r="C1055" s="55" t="s">
        <v>2816</v>
      </c>
      <c r="D1055" s="56" t="s">
        <v>5147</v>
      </c>
    </row>
    <row r="1056" spans="1:4">
      <c r="A1056" s="206" t="s">
        <v>2247</v>
      </c>
      <c r="B1056" s="55" t="s">
        <v>2182</v>
      </c>
      <c r="C1056" s="55" t="s">
        <v>2816</v>
      </c>
      <c r="D1056" s="56" t="s">
        <v>5147</v>
      </c>
    </row>
    <row r="1057" spans="1:4">
      <c r="A1057" s="206" t="s">
        <v>2248</v>
      </c>
      <c r="B1057" s="55" t="s">
        <v>5359</v>
      </c>
      <c r="C1057" s="55" t="s">
        <v>2816</v>
      </c>
      <c r="D1057" s="56" t="s">
        <v>5147</v>
      </c>
    </row>
    <row r="1058" spans="1:4">
      <c r="A1058" s="207" t="s">
        <v>4031</v>
      </c>
      <c r="B1058" s="52" t="s">
        <v>6835</v>
      </c>
      <c r="C1058" s="53" t="s">
        <v>2816</v>
      </c>
      <c r="D1058" s="156"/>
    </row>
    <row r="1059" spans="1:4">
      <c r="A1059" s="206" t="s">
        <v>2249</v>
      </c>
      <c r="B1059" s="55" t="s">
        <v>5360</v>
      </c>
      <c r="C1059" s="55" t="s">
        <v>2816</v>
      </c>
      <c r="D1059" s="56" t="s">
        <v>5147</v>
      </c>
    </row>
    <row r="1060" spans="1:4">
      <c r="A1060" s="206" t="s">
        <v>2250</v>
      </c>
      <c r="B1060" s="55" t="s">
        <v>2183</v>
      </c>
      <c r="C1060" s="55" t="s">
        <v>2816</v>
      </c>
      <c r="D1060" s="56" t="s">
        <v>5147</v>
      </c>
    </row>
    <row r="1061" spans="1:4">
      <c r="A1061" s="206" t="s">
        <v>2251</v>
      </c>
      <c r="B1061" s="55" t="s">
        <v>2184</v>
      </c>
      <c r="C1061" s="55" t="s">
        <v>2816</v>
      </c>
      <c r="D1061" s="56" t="s">
        <v>5147</v>
      </c>
    </row>
    <row r="1062" spans="1:4">
      <c r="A1062" s="206" t="s">
        <v>1260</v>
      </c>
      <c r="B1062" s="55" t="s">
        <v>5361</v>
      </c>
      <c r="C1062" s="55" t="s">
        <v>2816</v>
      </c>
      <c r="D1062" s="56" t="s">
        <v>5147</v>
      </c>
    </row>
    <row r="1063" spans="1:4">
      <c r="A1063" s="206" t="s">
        <v>2252</v>
      </c>
      <c r="B1063" s="55" t="s">
        <v>5362</v>
      </c>
      <c r="C1063" s="55" t="s">
        <v>2816</v>
      </c>
      <c r="D1063" s="56" t="s">
        <v>5147</v>
      </c>
    </row>
    <row r="1064" spans="1:4">
      <c r="A1064" s="206" t="s">
        <v>2253</v>
      </c>
      <c r="B1064" s="55" t="s">
        <v>3651</v>
      </c>
      <c r="C1064" s="55" t="s">
        <v>2816</v>
      </c>
      <c r="D1064" s="56" t="s">
        <v>5147</v>
      </c>
    </row>
    <row r="1065" spans="1:4">
      <c r="A1065" s="206" t="s">
        <v>2254</v>
      </c>
      <c r="B1065" s="55" t="s">
        <v>2185</v>
      </c>
      <c r="C1065" s="55" t="s">
        <v>2816</v>
      </c>
      <c r="D1065" s="56" t="s">
        <v>5147</v>
      </c>
    </row>
    <row r="1066" spans="1:4">
      <c r="A1066" s="207" t="s">
        <v>4032</v>
      </c>
      <c r="B1066" s="52" t="s">
        <v>6836</v>
      </c>
      <c r="C1066" s="53" t="s">
        <v>2816</v>
      </c>
      <c r="D1066" s="156"/>
    </row>
    <row r="1067" spans="1:4">
      <c r="A1067" s="206" t="s">
        <v>2255</v>
      </c>
      <c r="B1067" s="55" t="s">
        <v>329</v>
      </c>
      <c r="C1067" s="55" t="s">
        <v>2816</v>
      </c>
      <c r="D1067" s="56" t="s">
        <v>5147</v>
      </c>
    </row>
    <row r="1068" spans="1:4">
      <c r="A1068" s="206" t="s">
        <v>4396</v>
      </c>
      <c r="B1068" s="55" t="s">
        <v>4397</v>
      </c>
      <c r="C1068" s="55" t="s">
        <v>2816</v>
      </c>
      <c r="D1068" s="56" t="s">
        <v>5241</v>
      </c>
    </row>
    <row r="1069" spans="1:4">
      <c r="A1069" s="206" t="s">
        <v>4398</v>
      </c>
      <c r="B1069" s="55" t="s">
        <v>5363</v>
      </c>
      <c r="C1069" s="55" t="s">
        <v>2816</v>
      </c>
      <c r="D1069" s="56" t="s">
        <v>5364</v>
      </c>
    </row>
    <row r="1070" spans="1:4">
      <c r="A1070" s="206" t="s">
        <v>7885</v>
      </c>
      <c r="B1070" s="55" t="s">
        <v>7886</v>
      </c>
      <c r="C1070" s="55" t="s">
        <v>2816</v>
      </c>
      <c r="D1070" s="56" t="s">
        <v>7887</v>
      </c>
    </row>
    <row r="1071" spans="1:4">
      <c r="A1071" s="206" t="s">
        <v>7888</v>
      </c>
      <c r="B1071" s="55" t="s">
        <v>7889</v>
      </c>
      <c r="C1071" s="55" t="s">
        <v>2816</v>
      </c>
      <c r="D1071" s="56" t="s">
        <v>7890</v>
      </c>
    </row>
    <row r="1072" spans="1:4">
      <c r="A1072" s="206" t="s">
        <v>7891</v>
      </c>
      <c r="B1072" s="55" t="s">
        <v>5350</v>
      </c>
      <c r="C1072" s="55" t="s">
        <v>2816</v>
      </c>
      <c r="D1072" s="56" t="s">
        <v>7892</v>
      </c>
    </row>
    <row r="1073" spans="1:4">
      <c r="A1073" s="206" t="s">
        <v>7893</v>
      </c>
      <c r="B1073" s="55" t="s">
        <v>7894</v>
      </c>
      <c r="C1073" s="55" t="s">
        <v>2816</v>
      </c>
      <c r="D1073" s="56" t="s">
        <v>7895</v>
      </c>
    </row>
    <row r="1074" spans="1:4">
      <c r="A1074" s="206" t="s">
        <v>7896</v>
      </c>
      <c r="B1074" s="55" t="s">
        <v>7897</v>
      </c>
      <c r="C1074" s="55" t="s">
        <v>2816</v>
      </c>
      <c r="D1074" s="56" t="s">
        <v>7898</v>
      </c>
    </row>
    <row r="1075" spans="1:4">
      <c r="A1075" s="206" t="s">
        <v>7899</v>
      </c>
      <c r="B1075" s="55" t="s">
        <v>7900</v>
      </c>
      <c r="C1075" s="55" t="s">
        <v>2816</v>
      </c>
      <c r="D1075" s="56" t="s">
        <v>7898</v>
      </c>
    </row>
    <row r="1076" spans="1:4">
      <c r="A1076" s="206" t="s">
        <v>7901</v>
      </c>
      <c r="B1076" s="55" t="s">
        <v>7902</v>
      </c>
      <c r="C1076" s="55" t="s">
        <v>2816</v>
      </c>
      <c r="D1076" s="56" t="s">
        <v>7898</v>
      </c>
    </row>
    <row r="1077" spans="1:4">
      <c r="A1077" s="206" t="s">
        <v>8500</v>
      </c>
      <c r="B1077" s="55" t="s">
        <v>8501</v>
      </c>
      <c r="C1077" s="55" t="s">
        <v>2816</v>
      </c>
      <c r="D1077" s="56" t="s">
        <v>8502</v>
      </c>
    </row>
    <row r="1078" spans="1:4">
      <c r="A1078" s="206" t="s">
        <v>8503</v>
      </c>
      <c r="B1078" s="55" t="s">
        <v>8504</v>
      </c>
      <c r="C1078" s="55" t="s">
        <v>2816</v>
      </c>
      <c r="D1078" s="56" t="s">
        <v>8502</v>
      </c>
    </row>
    <row r="1079" spans="1:4">
      <c r="A1079" s="206" t="s">
        <v>8505</v>
      </c>
      <c r="B1079" s="55" t="s">
        <v>8506</v>
      </c>
      <c r="C1079" s="55" t="s">
        <v>2816</v>
      </c>
      <c r="D1079" s="56" t="s">
        <v>8507</v>
      </c>
    </row>
    <row r="1080" spans="1:4">
      <c r="A1080" s="206" t="s">
        <v>8508</v>
      </c>
      <c r="B1080" s="55" t="s">
        <v>8509</v>
      </c>
      <c r="C1080" s="55" t="s">
        <v>2816</v>
      </c>
      <c r="D1080" s="56" t="s">
        <v>8507</v>
      </c>
    </row>
    <row r="1081" spans="1:4">
      <c r="A1081" s="206" t="s">
        <v>8510</v>
      </c>
      <c r="B1081" s="55" t="s">
        <v>8511</v>
      </c>
      <c r="C1081" s="55" t="s">
        <v>2816</v>
      </c>
      <c r="D1081" s="56" t="s">
        <v>8392</v>
      </c>
    </row>
    <row r="1082" spans="1:4">
      <c r="A1082" s="208" t="s">
        <v>8888</v>
      </c>
      <c r="B1082" s="209" t="s">
        <v>8889</v>
      </c>
      <c r="C1082" s="58" t="s">
        <v>2816</v>
      </c>
      <c r="D1082" s="209" t="s">
        <v>8890</v>
      </c>
    </row>
    <row r="1083" spans="1:4">
      <c r="A1083" s="208" t="s">
        <v>8891</v>
      </c>
      <c r="B1083" s="209" t="s">
        <v>8892</v>
      </c>
      <c r="C1083" s="58" t="s">
        <v>2816</v>
      </c>
      <c r="D1083" s="209" t="s">
        <v>8893</v>
      </c>
    </row>
    <row r="1084" spans="1:4">
      <c r="A1084" s="206" t="s">
        <v>8512</v>
      </c>
      <c r="B1084" s="55" t="s">
        <v>8513</v>
      </c>
      <c r="C1084" s="55" t="s">
        <v>2816</v>
      </c>
      <c r="D1084" s="56" t="s">
        <v>8514</v>
      </c>
    </row>
    <row r="1085" spans="1:4">
      <c r="A1085" s="206" t="s">
        <v>2256</v>
      </c>
      <c r="B1085" s="55" t="s">
        <v>3652</v>
      </c>
      <c r="C1085" s="55" t="s">
        <v>2816</v>
      </c>
      <c r="D1085" s="56" t="s">
        <v>5112</v>
      </c>
    </row>
    <row r="1086" spans="1:4">
      <c r="A1086" s="206" t="s">
        <v>2257</v>
      </c>
      <c r="B1086" s="55" t="s">
        <v>5365</v>
      </c>
      <c r="C1086" s="55" t="s">
        <v>2816</v>
      </c>
      <c r="D1086" s="56" t="s">
        <v>5112</v>
      </c>
    </row>
    <row r="1087" spans="1:4">
      <c r="A1087" s="206" t="s">
        <v>2258</v>
      </c>
      <c r="B1087" s="55" t="s">
        <v>5366</v>
      </c>
      <c r="C1087" s="55" t="s">
        <v>2816</v>
      </c>
      <c r="D1087" s="56" t="s">
        <v>5112</v>
      </c>
    </row>
    <row r="1088" spans="1:4">
      <c r="A1088" s="206" t="s">
        <v>2259</v>
      </c>
      <c r="B1088" s="55" t="s">
        <v>5367</v>
      </c>
      <c r="C1088" s="55" t="s">
        <v>2816</v>
      </c>
      <c r="D1088" s="56" t="s">
        <v>5116</v>
      </c>
    </row>
    <row r="1089" spans="1:4">
      <c r="A1089" s="206" t="s">
        <v>1261</v>
      </c>
      <c r="B1089" s="55" t="s">
        <v>5368</v>
      </c>
      <c r="C1089" s="55" t="s">
        <v>2816</v>
      </c>
      <c r="D1089" s="56" t="s">
        <v>5112</v>
      </c>
    </row>
    <row r="1090" spans="1:4">
      <c r="A1090" s="206" t="s">
        <v>2260</v>
      </c>
      <c r="B1090" s="55" t="s">
        <v>2626</v>
      </c>
      <c r="C1090" s="55" t="s">
        <v>2816</v>
      </c>
      <c r="D1090" s="56" t="s">
        <v>5133</v>
      </c>
    </row>
    <row r="1091" spans="1:4">
      <c r="A1091" s="206" t="s">
        <v>2261</v>
      </c>
      <c r="B1091" s="55" t="s">
        <v>439</v>
      </c>
      <c r="C1091" s="55" t="s">
        <v>2816</v>
      </c>
      <c r="D1091" s="56" t="s">
        <v>5168</v>
      </c>
    </row>
    <row r="1092" spans="1:4">
      <c r="A1092" s="206" t="s">
        <v>2262</v>
      </c>
      <c r="B1092" s="55" t="s">
        <v>5369</v>
      </c>
      <c r="C1092" s="55" t="s">
        <v>2816</v>
      </c>
      <c r="D1092" s="56" t="s">
        <v>5215</v>
      </c>
    </row>
    <row r="1093" spans="1:4">
      <c r="A1093" s="206" t="s">
        <v>2263</v>
      </c>
      <c r="B1093" s="55" t="s">
        <v>5370</v>
      </c>
      <c r="C1093" s="55" t="s">
        <v>2816</v>
      </c>
      <c r="D1093" s="56" t="s">
        <v>5145</v>
      </c>
    </row>
    <row r="1094" spans="1:4">
      <c r="A1094" s="206" t="s">
        <v>2264</v>
      </c>
      <c r="B1094" s="55" t="s">
        <v>5371</v>
      </c>
      <c r="C1094" s="55" t="s">
        <v>2816</v>
      </c>
      <c r="D1094" s="56" t="s">
        <v>5209</v>
      </c>
    </row>
    <row r="1095" spans="1:4">
      <c r="A1095" s="206" t="s">
        <v>2265</v>
      </c>
      <c r="B1095" s="55" t="s">
        <v>2627</v>
      </c>
      <c r="C1095" s="55" t="s">
        <v>2816</v>
      </c>
      <c r="D1095" s="56" t="s">
        <v>5133</v>
      </c>
    </row>
    <row r="1096" spans="1:4">
      <c r="A1096" s="206" t="s">
        <v>3058</v>
      </c>
      <c r="B1096" s="55" t="s">
        <v>5372</v>
      </c>
      <c r="C1096" s="55" t="s">
        <v>2816</v>
      </c>
      <c r="D1096" s="56" t="s">
        <v>5373</v>
      </c>
    </row>
    <row r="1097" spans="1:4">
      <c r="A1097" s="206" t="s">
        <v>3059</v>
      </c>
      <c r="B1097" s="55" t="s">
        <v>5374</v>
      </c>
      <c r="C1097" s="55" t="s">
        <v>2816</v>
      </c>
      <c r="D1097" s="56" t="s">
        <v>5375</v>
      </c>
    </row>
    <row r="1098" spans="1:4">
      <c r="A1098" s="206" t="s">
        <v>3060</v>
      </c>
      <c r="B1098" s="55" t="s">
        <v>5376</v>
      </c>
      <c r="C1098" s="55" t="s">
        <v>2816</v>
      </c>
      <c r="D1098" s="56" t="s">
        <v>5375</v>
      </c>
    </row>
    <row r="1099" spans="1:4">
      <c r="A1099" s="210" t="s">
        <v>3278</v>
      </c>
      <c r="B1099" s="57" t="s">
        <v>5377</v>
      </c>
      <c r="C1099" s="57" t="s">
        <v>2816</v>
      </c>
      <c r="D1099" s="157" t="s">
        <v>5378</v>
      </c>
    </row>
    <row r="1100" spans="1:4">
      <c r="A1100" s="212" t="s">
        <v>3434</v>
      </c>
      <c r="B1100" s="52" t="s">
        <v>6837</v>
      </c>
      <c r="C1100" s="53" t="s">
        <v>2816</v>
      </c>
      <c r="D1100" s="156">
        <v>41210</v>
      </c>
    </row>
    <row r="1101" spans="1:4">
      <c r="A1101" s="206" t="s">
        <v>3653</v>
      </c>
      <c r="B1101" s="55" t="s">
        <v>5379</v>
      </c>
      <c r="C1101" s="55" t="s">
        <v>2816</v>
      </c>
      <c r="D1101" s="56" t="s">
        <v>5380</v>
      </c>
    </row>
    <row r="1102" spans="1:4">
      <c r="A1102" s="206" t="s">
        <v>3654</v>
      </c>
      <c r="B1102" s="55" t="s">
        <v>3655</v>
      </c>
      <c r="C1102" s="55" t="s">
        <v>2816</v>
      </c>
      <c r="D1102" s="56" t="s">
        <v>5381</v>
      </c>
    </row>
    <row r="1103" spans="1:4">
      <c r="A1103" s="206" t="s">
        <v>3656</v>
      </c>
      <c r="B1103" s="55" t="s">
        <v>5382</v>
      </c>
      <c r="C1103" s="55" t="s">
        <v>2816</v>
      </c>
      <c r="D1103" s="56" t="s">
        <v>5383</v>
      </c>
    </row>
    <row r="1104" spans="1:4">
      <c r="A1104" s="206" t="s">
        <v>4811</v>
      </c>
      <c r="B1104" s="55" t="s">
        <v>4812</v>
      </c>
      <c r="C1104" s="55" t="s">
        <v>2816</v>
      </c>
      <c r="D1104" s="56" t="s">
        <v>5384</v>
      </c>
    </row>
    <row r="1105" spans="1:4">
      <c r="A1105" s="206" t="s">
        <v>4813</v>
      </c>
      <c r="B1105" s="55" t="s">
        <v>2176</v>
      </c>
      <c r="C1105" s="55" t="s">
        <v>2816</v>
      </c>
      <c r="D1105" s="56" t="s">
        <v>5385</v>
      </c>
    </row>
    <row r="1106" spans="1:4">
      <c r="A1106" s="206" t="s">
        <v>4814</v>
      </c>
      <c r="B1106" s="55" t="s">
        <v>4815</v>
      </c>
      <c r="C1106" s="55" t="s">
        <v>2816</v>
      </c>
      <c r="D1106" s="56" t="s">
        <v>5386</v>
      </c>
    </row>
    <row r="1107" spans="1:4">
      <c r="A1107" s="206" t="s">
        <v>4816</v>
      </c>
      <c r="B1107" s="55" t="s">
        <v>4817</v>
      </c>
      <c r="C1107" s="55" t="s">
        <v>2816</v>
      </c>
      <c r="D1107" s="56" t="s">
        <v>5193</v>
      </c>
    </row>
    <row r="1108" spans="1:4">
      <c r="A1108" s="206" t="s">
        <v>4628</v>
      </c>
      <c r="B1108" s="55" t="s">
        <v>4629</v>
      </c>
      <c r="C1108" s="55" t="s">
        <v>2816</v>
      </c>
      <c r="D1108" s="56" t="s">
        <v>5387</v>
      </c>
    </row>
    <row r="1109" spans="1:4">
      <c r="A1109" s="206" t="s">
        <v>4818</v>
      </c>
      <c r="B1109" s="55" t="s">
        <v>4819</v>
      </c>
      <c r="C1109" s="55" t="s">
        <v>2816</v>
      </c>
      <c r="D1109" s="56" t="s">
        <v>5388</v>
      </c>
    </row>
    <row r="1110" spans="1:4">
      <c r="A1110" s="208" t="s">
        <v>8894</v>
      </c>
      <c r="B1110" s="209" t="s">
        <v>8895</v>
      </c>
      <c r="C1110" s="58" t="s">
        <v>2816</v>
      </c>
      <c r="D1110" s="209" t="s">
        <v>8896</v>
      </c>
    </row>
    <row r="1111" spans="1:4">
      <c r="A1111" s="208" t="s">
        <v>8897</v>
      </c>
      <c r="B1111" s="209" t="s">
        <v>8898</v>
      </c>
      <c r="C1111" s="58" t="s">
        <v>2816</v>
      </c>
      <c r="D1111" s="209" t="s">
        <v>8871</v>
      </c>
    </row>
    <row r="1112" spans="1:4">
      <c r="A1112" s="206" t="s">
        <v>2266</v>
      </c>
      <c r="B1112" s="55" t="s">
        <v>440</v>
      </c>
      <c r="C1112" s="55" t="s">
        <v>2816</v>
      </c>
      <c r="D1112" s="56" t="s">
        <v>5113</v>
      </c>
    </row>
    <row r="1113" spans="1:4">
      <c r="A1113" s="206" t="s">
        <v>2267</v>
      </c>
      <c r="B1113" s="55" t="s">
        <v>2985</v>
      </c>
      <c r="C1113" s="55" t="s">
        <v>2816</v>
      </c>
      <c r="D1113" s="56" t="s">
        <v>5144</v>
      </c>
    </row>
    <row r="1114" spans="1:4">
      <c r="A1114" s="206" t="s">
        <v>2268</v>
      </c>
      <c r="B1114" s="55" t="s">
        <v>5389</v>
      </c>
      <c r="C1114" s="55" t="s">
        <v>2816</v>
      </c>
      <c r="D1114" s="56" t="s">
        <v>5146</v>
      </c>
    </row>
    <row r="1115" spans="1:4">
      <c r="A1115" s="206" t="s">
        <v>2269</v>
      </c>
      <c r="B1115" s="55" t="s">
        <v>5390</v>
      </c>
      <c r="C1115" s="55" t="s">
        <v>2816</v>
      </c>
      <c r="D1115" s="56" t="s">
        <v>5146</v>
      </c>
    </row>
    <row r="1116" spans="1:4">
      <c r="A1116" s="206" t="s">
        <v>2270</v>
      </c>
      <c r="B1116" s="55" t="s">
        <v>2986</v>
      </c>
      <c r="C1116" s="55" t="s">
        <v>2816</v>
      </c>
      <c r="D1116" s="56" t="s">
        <v>5148</v>
      </c>
    </row>
    <row r="1117" spans="1:4">
      <c r="A1117" s="211" t="s">
        <v>2271</v>
      </c>
      <c r="B1117" s="52" t="s">
        <v>6838</v>
      </c>
      <c r="C1117" s="53" t="s">
        <v>2816</v>
      </c>
      <c r="D1117" s="156"/>
    </row>
    <row r="1118" spans="1:4">
      <c r="A1118" s="206" t="s">
        <v>2272</v>
      </c>
      <c r="B1118" s="55" t="s">
        <v>5391</v>
      </c>
      <c r="C1118" s="55" t="s">
        <v>2816</v>
      </c>
      <c r="D1118" s="56" t="s">
        <v>5150</v>
      </c>
    </row>
    <row r="1119" spans="1:4">
      <c r="A1119" s="206" t="s">
        <v>2273</v>
      </c>
      <c r="B1119" s="55" t="s">
        <v>2817</v>
      </c>
      <c r="C1119" s="55" t="s">
        <v>2816</v>
      </c>
      <c r="D1119" s="56" t="s">
        <v>5152</v>
      </c>
    </row>
    <row r="1120" spans="1:4">
      <c r="A1120" s="206" t="s">
        <v>1262</v>
      </c>
      <c r="B1120" s="55" t="s">
        <v>2628</v>
      </c>
      <c r="C1120" s="55" t="s">
        <v>2816</v>
      </c>
      <c r="D1120" s="56" t="s">
        <v>5133</v>
      </c>
    </row>
    <row r="1121" spans="1:4">
      <c r="A1121" s="206" t="s">
        <v>2274</v>
      </c>
      <c r="B1121" s="55" t="s">
        <v>3657</v>
      </c>
      <c r="C1121" s="55" t="s">
        <v>2816</v>
      </c>
      <c r="D1121" s="56" t="s">
        <v>5152</v>
      </c>
    </row>
    <row r="1122" spans="1:4">
      <c r="A1122" s="206" t="s">
        <v>2275</v>
      </c>
      <c r="B1122" s="55" t="s">
        <v>5392</v>
      </c>
      <c r="C1122" s="55" t="s">
        <v>2816</v>
      </c>
      <c r="D1122" s="56" t="s">
        <v>5133</v>
      </c>
    </row>
    <row r="1123" spans="1:4">
      <c r="A1123" s="206" t="s">
        <v>2276</v>
      </c>
      <c r="B1123" s="55" t="s">
        <v>6358</v>
      </c>
      <c r="C1123" s="55" t="s">
        <v>2816</v>
      </c>
      <c r="D1123" s="56" t="s">
        <v>5133</v>
      </c>
    </row>
    <row r="1124" spans="1:4">
      <c r="A1124" s="206" t="s">
        <v>2277</v>
      </c>
      <c r="B1124" s="55" t="s">
        <v>2635</v>
      </c>
      <c r="C1124" s="55" t="s">
        <v>2816</v>
      </c>
      <c r="D1124" s="56" t="s">
        <v>5133</v>
      </c>
    </row>
    <row r="1125" spans="1:4">
      <c r="A1125" s="206" t="s">
        <v>2278</v>
      </c>
      <c r="B1125" s="55" t="s">
        <v>2636</v>
      </c>
      <c r="C1125" s="55" t="s">
        <v>2816</v>
      </c>
      <c r="D1125" s="56" t="s">
        <v>5133</v>
      </c>
    </row>
    <row r="1126" spans="1:4">
      <c r="A1126" s="206" t="s">
        <v>2279</v>
      </c>
      <c r="B1126" s="55" t="s">
        <v>5393</v>
      </c>
      <c r="C1126" s="55" t="s">
        <v>2816</v>
      </c>
      <c r="D1126" s="56" t="s">
        <v>5133</v>
      </c>
    </row>
    <row r="1127" spans="1:4">
      <c r="A1127" s="206" t="s">
        <v>2280</v>
      </c>
      <c r="B1127" s="55" t="s">
        <v>2637</v>
      </c>
      <c r="C1127" s="55" t="s">
        <v>2816</v>
      </c>
      <c r="D1127" s="56" t="s">
        <v>5133</v>
      </c>
    </row>
    <row r="1128" spans="1:4">
      <c r="A1128" s="206" t="s">
        <v>2281</v>
      </c>
      <c r="B1128" s="55" t="s">
        <v>830</v>
      </c>
      <c r="C1128" s="55" t="s">
        <v>2816</v>
      </c>
      <c r="D1128" s="56" t="s">
        <v>5133</v>
      </c>
    </row>
    <row r="1129" spans="1:4">
      <c r="A1129" s="206" t="s">
        <v>2282</v>
      </c>
      <c r="B1129" s="55" t="s">
        <v>2638</v>
      </c>
      <c r="C1129" s="55" t="s">
        <v>2816</v>
      </c>
      <c r="D1129" s="56" t="s">
        <v>5133</v>
      </c>
    </row>
    <row r="1130" spans="1:4">
      <c r="A1130" s="211" t="s">
        <v>1263</v>
      </c>
      <c r="B1130" s="52" t="s">
        <v>6839</v>
      </c>
      <c r="C1130" s="53" t="s">
        <v>2816</v>
      </c>
      <c r="D1130" s="156"/>
    </row>
    <row r="1131" spans="1:4">
      <c r="A1131" s="206" t="s">
        <v>1076</v>
      </c>
      <c r="B1131" s="55" t="s">
        <v>1077</v>
      </c>
      <c r="C1131" s="55" t="s">
        <v>2816</v>
      </c>
      <c r="D1131" s="56" t="s">
        <v>5394</v>
      </c>
    </row>
    <row r="1132" spans="1:4">
      <c r="A1132" s="211" t="s">
        <v>2283</v>
      </c>
      <c r="B1132" s="52" t="s">
        <v>6840</v>
      </c>
      <c r="C1132" s="53" t="s">
        <v>2816</v>
      </c>
      <c r="D1132" s="156">
        <v>38353</v>
      </c>
    </row>
    <row r="1133" spans="1:4">
      <c r="A1133" s="206" t="s">
        <v>4399</v>
      </c>
      <c r="B1133" s="55" t="s">
        <v>5395</v>
      </c>
      <c r="C1133" s="55" t="s">
        <v>2816</v>
      </c>
      <c r="D1133" s="56" t="s">
        <v>5396</v>
      </c>
    </row>
    <row r="1134" spans="1:4">
      <c r="A1134" s="206" t="s">
        <v>4630</v>
      </c>
      <c r="B1134" s="55" t="s">
        <v>8899</v>
      </c>
      <c r="C1134" s="55" t="s">
        <v>2816</v>
      </c>
      <c r="D1134" s="56" t="s">
        <v>5397</v>
      </c>
    </row>
    <row r="1135" spans="1:4">
      <c r="A1135" s="206" t="s">
        <v>4631</v>
      </c>
      <c r="B1135" s="55" t="s">
        <v>4632</v>
      </c>
      <c r="C1135" s="55" t="s">
        <v>2816</v>
      </c>
      <c r="D1135" s="56" t="s">
        <v>5397</v>
      </c>
    </row>
    <row r="1136" spans="1:4">
      <c r="A1136" s="206" t="s">
        <v>4633</v>
      </c>
      <c r="B1136" s="55" t="s">
        <v>4634</v>
      </c>
      <c r="C1136" s="55" t="s">
        <v>2816</v>
      </c>
      <c r="D1136" s="56" t="s">
        <v>5397</v>
      </c>
    </row>
    <row r="1137" spans="1:4">
      <c r="A1137" s="206" t="s">
        <v>4635</v>
      </c>
      <c r="B1137" s="55" t="s">
        <v>4636</v>
      </c>
      <c r="C1137" s="55" t="s">
        <v>2816</v>
      </c>
      <c r="D1137" s="56" t="s">
        <v>5397</v>
      </c>
    </row>
    <row r="1138" spans="1:4">
      <c r="A1138" s="206" t="s">
        <v>6240</v>
      </c>
      <c r="B1138" s="55" t="s">
        <v>5398</v>
      </c>
      <c r="C1138" s="55" t="s">
        <v>2816</v>
      </c>
      <c r="D1138" s="56" t="s">
        <v>5399</v>
      </c>
    </row>
    <row r="1139" spans="1:4">
      <c r="A1139" s="206" t="s">
        <v>1264</v>
      </c>
      <c r="B1139" s="55" t="s">
        <v>2987</v>
      </c>
      <c r="C1139" s="55" t="s">
        <v>2816</v>
      </c>
      <c r="D1139" s="56" t="s">
        <v>5168</v>
      </c>
    </row>
    <row r="1140" spans="1:4">
      <c r="A1140" s="206" t="s">
        <v>2284</v>
      </c>
      <c r="B1140" s="55" t="s">
        <v>5400</v>
      </c>
      <c r="C1140" s="55" t="s">
        <v>2816</v>
      </c>
      <c r="D1140" s="56" t="s">
        <v>5199</v>
      </c>
    </row>
    <row r="1141" spans="1:4">
      <c r="A1141" s="206" t="s">
        <v>2285</v>
      </c>
      <c r="B1141" s="55" t="s">
        <v>2988</v>
      </c>
      <c r="C1141" s="55" t="s">
        <v>2816</v>
      </c>
      <c r="D1141" s="56" t="s">
        <v>5148</v>
      </c>
    </row>
    <row r="1142" spans="1:4">
      <c r="A1142" s="206" t="s">
        <v>2739</v>
      </c>
      <c r="B1142" s="55" t="s">
        <v>5401</v>
      </c>
      <c r="C1142" s="55" t="s">
        <v>2816</v>
      </c>
      <c r="D1142" s="56" t="s">
        <v>5207</v>
      </c>
    </row>
    <row r="1143" spans="1:4">
      <c r="A1143" s="206" t="s">
        <v>2740</v>
      </c>
      <c r="B1143" s="55" t="s">
        <v>3279</v>
      </c>
      <c r="C1143" s="55" t="s">
        <v>2816</v>
      </c>
      <c r="D1143" s="56" t="s">
        <v>5170</v>
      </c>
    </row>
    <row r="1144" spans="1:4">
      <c r="A1144" s="208" t="s">
        <v>8900</v>
      </c>
      <c r="B1144" s="209" t="s">
        <v>8901</v>
      </c>
      <c r="C1144" s="58" t="s">
        <v>2816</v>
      </c>
      <c r="D1144" s="209" t="s">
        <v>8902</v>
      </c>
    </row>
    <row r="1145" spans="1:4">
      <c r="A1145" s="211" t="s">
        <v>4400</v>
      </c>
      <c r="B1145" s="52" t="s">
        <v>6841</v>
      </c>
      <c r="C1145" s="53" t="s">
        <v>2816</v>
      </c>
      <c r="D1145" s="156"/>
    </row>
    <row r="1146" spans="1:4">
      <c r="A1146" s="206" t="s">
        <v>2741</v>
      </c>
      <c r="B1146" s="55" t="s">
        <v>5402</v>
      </c>
      <c r="C1146" s="55" t="s">
        <v>2816</v>
      </c>
      <c r="D1146" s="56" t="s">
        <v>5133</v>
      </c>
    </row>
    <row r="1147" spans="1:4">
      <c r="A1147" s="206" t="s">
        <v>2742</v>
      </c>
      <c r="B1147" s="55" t="s">
        <v>5403</v>
      </c>
      <c r="C1147" s="55" t="s">
        <v>2816</v>
      </c>
      <c r="D1147" s="56" t="s">
        <v>5133</v>
      </c>
    </row>
    <row r="1148" spans="1:4">
      <c r="A1148" s="206" t="s">
        <v>3280</v>
      </c>
      <c r="B1148" s="55" t="s">
        <v>5404</v>
      </c>
      <c r="C1148" s="55" t="s">
        <v>2816</v>
      </c>
      <c r="D1148" s="56" t="s">
        <v>5405</v>
      </c>
    </row>
    <row r="1149" spans="1:4">
      <c r="A1149" s="206" t="s">
        <v>2743</v>
      </c>
      <c r="B1149" s="55" t="s">
        <v>2818</v>
      </c>
      <c r="C1149" s="55" t="s">
        <v>2816</v>
      </c>
      <c r="D1149" s="56" t="s">
        <v>5132</v>
      </c>
    </row>
    <row r="1150" spans="1:4">
      <c r="A1150" s="206" t="s">
        <v>2744</v>
      </c>
      <c r="B1150" s="55" t="s">
        <v>3658</v>
      </c>
      <c r="C1150" s="55" t="s">
        <v>2816</v>
      </c>
      <c r="D1150" s="56" t="s">
        <v>5132</v>
      </c>
    </row>
    <row r="1151" spans="1:4">
      <c r="A1151" s="206" t="s">
        <v>2745</v>
      </c>
      <c r="B1151" s="55" t="s">
        <v>5406</v>
      </c>
      <c r="C1151" s="55" t="s">
        <v>2816</v>
      </c>
      <c r="D1151" s="56" t="s">
        <v>5132</v>
      </c>
    </row>
    <row r="1152" spans="1:4">
      <c r="A1152" s="206" t="s">
        <v>2746</v>
      </c>
      <c r="B1152" s="55" t="s">
        <v>5407</v>
      </c>
      <c r="C1152" s="55" t="s">
        <v>2816</v>
      </c>
      <c r="D1152" s="56" t="s">
        <v>5132</v>
      </c>
    </row>
    <row r="1153" spans="1:4">
      <c r="A1153" s="211" t="s">
        <v>2747</v>
      </c>
      <c r="B1153" s="52" t="s">
        <v>6842</v>
      </c>
      <c r="C1153" s="53" t="s">
        <v>2816</v>
      </c>
      <c r="D1153" s="156"/>
    </row>
    <row r="1154" spans="1:4">
      <c r="A1154" s="207" t="s">
        <v>4033</v>
      </c>
      <c r="B1154" s="52" t="s">
        <v>6843</v>
      </c>
      <c r="C1154" s="53" t="s">
        <v>2816</v>
      </c>
      <c r="D1154" s="156"/>
    </row>
    <row r="1155" spans="1:4">
      <c r="A1155" s="206" t="s">
        <v>2748</v>
      </c>
      <c r="B1155" s="55" t="s">
        <v>3281</v>
      </c>
      <c r="C1155" s="55" t="s">
        <v>2816</v>
      </c>
      <c r="D1155" s="56" t="s">
        <v>5133</v>
      </c>
    </row>
    <row r="1156" spans="1:4">
      <c r="A1156" s="206" t="s">
        <v>2749</v>
      </c>
      <c r="B1156" s="55" t="s">
        <v>2639</v>
      </c>
      <c r="C1156" s="55" t="s">
        <v>2816</v>
      </c>
      <c r="D1156" s="56" t="s">
        <v>5133</v>
      </c>
    </row>
    <row r="1157" spans="1:4">
      <c r="A1157" s="206" t="s">
        <v>2469</v>
      </c>
      <c r="B1157" s="55" t="s">
        <v>2470</v>
      </c>
      <c r="C1157" s="55" t="s">
        <v>2816</v>
      </c>
      <c r="D1157" s="56" t="s">
        <v>5408</v>
      </c>
    </row>
    <row r="1158" spans="1:4">
      <c r="A1158" s="206" t="s">
        <v>2471</v>
      </c>
      <c r="B1158" s="55" t="s">
        <v>2472</v>
      </c>
      <c r="C1158" s="55" t="s">
        <v>2816</v>
      </c>
      <c r="D1158" s="56" t="s">
        <v>5408</v>
      </c>
    </row>
    <row r="1159" spans="1:4">
      <c r="A1159" s="206" t="s">
        <v>2473</v>
      </c>
      <c r="B1159" s="55" t="s">
        <v>3282</v>
      </c>
      <c r="C1159" s="55" t="s">
        <v>2816</v>
      </c>
      <c r="D1159" s="56" t="s">
        <v>5408</v>
      </c>
    </row>
    <row r="1160" spans="1:4">
      <c r="A1160" s="206" t="s">
        <v>2474</v>
      </c>
      <c r="B1160" s="55" t="s">
        <v>2475</v>
      </c>
      <c r="C1160" s="55" t="s">
        <v>2816</v>
      </c>
      <c r="D1160" s="56" t="s">
        <v>5408</v>
      </c>
    </row>
    <row r="1161" spans="1:4">
      <c r="A1161" s="206" t="s">
        <v>2476</v>
      </c>
      <c r="B1161" s="55" t="s">
        <v>2477</v>
      </c>
      <c r="C1161" s="55" t="s">
        <v>2816</v>
      </c>
      <c r="D1161" s="56" t="s">
        <v>5408</v>
      </c>
    </row>
    <row r="1162" spans="1:4">
      <c r="A1162" s="206" t="s">
        <v>2478</v>
      </c>
      <c r="B1162" s="55" t="s">
        <v>2479</v>
      </c>
      <c r="C1162" s="55" t="s">
        <v>2816</v>
      </c>
      <c r="D1162" s="56" t="s">
        <v>5408</v>
      </c>
    </row>
    <row r="1163" spans="1:4">
      <c r="A1163" s="206" t="s">
        <v>2480</v>
      </c>
      <c r="B1163" s="55" t="s">
        <v>2481</v>
      </c>
      <c r="C1163" s="55" t="s">
        <v>2816</v>
      </c>
      <c r="D1163" s="56" t="s">
        <v>5408</v>
      </c>
    </row>
    <row r="1164" spans="1:4">
      <c r="A1164" s="206" t="s">
        <v>2482</v>
      </c>
      <c r="B1164" s="55" t="s">
        <v>2483</v>
      </c>
      <c r="C1164" s="55" t="s">
        <v>2816</v>
      </c>
      <c r="D1164" s="56" t="s">
        <v>5263</v>
      </c>
    </row>
    <row r="1165" spans="1:4">
      <c r="A1165" s="206" t="s">
        <v>2484</v>
      </c>
      <c r="B1165" s="55" t="s">
        <v>2485</v>
      </c>
      <c r="C1165" s="55" t="s">
        <v>2816</v>
      </c>
      <c r="D1165" s="56" t="s">
        <v>5263</v>
      </c>
    </row>
    <row r="1166" spans="1:4">
      <c r="A1166" s="206" t="s">
        <v>2486</v>
      </c>
      <c r="B1166" s="55" t="s">
        <v>2487</v>
      </c>
      <c r="C1166" s="55" t="s">
        <v>2816</v>
      </c>
      <c r="D1166" s="56" t="s">
        <v>5263</v>
      </c>
    </row>
    <row r="1167" spans="1:4">
      <c r="A1167" s="206" t="s">
        <v>2488</v>
      </c>
      <c r="B1167" s="55" t="s">
        <v>2489</v>
      </c>
      <c r="C1167" s="55" t="s">
        <v>2816</v>
      </c>
      <c r="D1167" s="56" t="s">
        <v>5263</v>
      </c>
    </row>
    <row r="1168" spans="1:4">
      <c r="A1168" s="206" t="s">
        <v>2490</v>
      </c>
      <c r="B1168" s="55" t="s">
        <v>2491</v>
      </c>
      <c r="C1168" s="55" t="s">
        <v>2816</v>
      </c>
      <c r="D1168" s="56" t="s">
        <v>5263</v>
      </c>
    </row>
    <row r="1169" spans="1:4">
      <c r="A1169" s="206" t="s">
        <v>3283</v>
      </c>
      <c r="B1169" s="55" t="s">
        <v>6359</v>
      </c>
      <c r="C1169" s="55" t="s">
        <v>2816</v>
      </c>
      <c r="D1169" s="56" t="s">
        <v>5409</v>
      </c>
    </row>
    <row r="1170" spans="1:4">
      <c r="A1170" s="206" t="s">
        <v>4401</v>
      </c>
      <c r="B1170" s="55" t="s">
        <v>4402</v>
      </c>
      <c r="C1170" s="55" t="s">
        <v>2816</v>
      </c>
      <c r="D1170" s="56" t="s">
        <v>5410</v>
      </c>
    </row>
    <row r="1171" spans="1:4">
      <c r="A1171" s="206" t="s">
        <v>4820</v>
      </c>
      <c r="B1171" s="55" t="s">
        <v>4821</v>
      </c>
      <c r="C1171" s="55" t="s">
        <v>2816</v>
      </c>
      <c r="D1171" s="56" t="s">
        <v>5411</v>
      </c>
    </row>
    <row r="1172" spans="1:4">
      <c r="A1172" s="206" t="s">
        <v>4822</v>
      </c>
      <c r="B1172" s="55" t="s">
        <v>4823</v>
      </c>
      <c r="C1172" s="55" t="s">
        <v>2816</v>
      </c>
      <c r="D1172" s="56" t="s">
        <v>5411</v>
      </c>
    </row>
    <row r="1173" spans="1:4">
      <c r="A1173" s="206" t="s">
        <v>2750</v>
      </c>
      <c r="B1173" s="55" t="s">
        <v>8515</v>
      </c>
      <c r="C1173" s="55" t="s">
        <v>2816</v>
      </c>
      <c r="D1173" s="56" t="s">
        <v>5167</v>
      </c>
    </row>
    <row r="1174" spans="1:4">
      <c r="A1174" s="206" t="s">
        <v>2751</v>
      </c>
      <c r="B1174" s="55" t="s">
        <v>5412</v>
      </c>
      <c r="C1174" s="55" t="s">
        <v>2816</v>
      </c>
      <c r="D1174" s="56" t="s">
        <v>5148</v>
      </c>
    </row>
    <row r="1175" spans="1:4">
      <c r="A1175" s="206" t="s">
        <v>2752</v>
      </c>
      <c r="B1175" s="55" t="s">
        <v>5413</v>
      </c>
      <c r="C1175" s="55" t="s">
        <v>2816</v>
      </c>
      <c r="D1175" s="56" t="s">
        <v>5151</v>
      </c>
    </row>
    <row r="1176" spans="1:4">
      <c r="A1176" s="206" t="s">
        <v>2753</v>
      </c>
      <c r="B1176" s="55" t="s">
        <v>2548</v>
      </c>
      <c r="C1176" s="55" t="s">
        <v>2816</v>
      </c>
      <c r="D1176" s="56" t="s">
        <v>5151</v>
      </c>
    </row>
    <row r="1177" spans="1:4">
      <c r="A1177" s="206" t="s">
        <v>2754</v>
      </c>
      <c r="B1177" s="55" t="s">
        <v>5414</v>
      </c>
      <c r="C1177" s="55" t="s">
        <v>2816</v>
      </c>
      <c r="D1177" s="56" t="s">
        <v>5170</v>
      </c>
    </row>
    <row r="1178" spans="1:4">
      <c r="A1178" s="206" t="s">
        <v>1265</v>
      </c>
      <c r="B1178" s="55" t="s">
        <v>3659</v>
      </c>
      <c r="C1178" s="55" t="s">
        <v>2816</v>
      </c>
      <c r="D1178" s="56" t="s">
        <v>5170</v>
      </c>
    </row>
    <row r="1179" spans="1:4">
      <c r="A1179" s="206" t="s">
        <v>2755</v>
      </c>
      <c r="B1179" s="55" t="s">
        <v>2176</v>
      </c>
      <c r="C1179" s="55" t="s">
        <v>2816</v>
      </c>
      <c r="D1179" s="56" t="s">
        <v>5170</v>
      </c>
    </row>
    <row r="1180" spans="1:4">
      <c r="A1180" s="206" t="s">
        <v>2756</v>
      </c>
      <c r="B1180" s="55" t="s">
        <v>5415</v>
      </c>
      <c r="C1180" s="55" t="s">
        <v>2816</v>
      </c>
      <c r="D1180" s="56" t="s">
        <v>5170</v>
      </c>
    </row>
    <row r="1181" spans="1:4">
      <c r="A1181" s="207" t="s">
        <v>2757</v>
      </c>
      <c r="B1181" s="52" t="s">
        <v>6844</v>
      </c>
      <c r="C1181" s="53" t="s">
        <v>2816</v>
      </c>
      <c r="D1181" s="156"/>
    </row>
    <row r="1182" spans="1:4">
      <c r="A1182" s="206" t="s">
        <v>2758</v>
      </c>
      <c r="B1182" s="55" t="s">
        <v>3660</v>
      </c>
      <c r="C1182" s="55" t="s">
        <v>2816</v>
      </c>
      <c r="D1182" s="56" t="s">
        <v>5170</v>
      </c>
    </row>
    <row r="1183" spans="1:4">
      <c r="A1183" s="207" t="s">
        <v>4034</v>
      </c>
      <c r="B1183" s="52" t="s">
        <v>6845</v>
      </c>
      <c r="C1183" s="53" t="s">
        <v>2816</v>
      </c>
      <c r="D1183" s="156"/>
    </row>
    <row r="1184" spans="1:4">
      <c r="A1184" s="206" t="s">
        <v>2759</v>
      </c>
      <c r="B1184" s="55" t="s">
        <v>5416</v>
      </c>
      <c r="C1184" s="55" t="s">
        <v>2816</v>
      </c>
      <c r="D1184" s="56" t="s">
        <v>5170</v>
      </c>
    </row>
    <row r="1185" spans="1:4">
      <c r="A1185" s="206" t="s">
        <v>2760</v>
      </c>
      <c r="B1185" s="55" t="s">
        <v>3661</v>
      </c>
      <c r="C1185" s="55" t="s">
        <v>2816</v>
      </c>
      <c r="D1185" s="56" t="s">
        <v>5170</v>
      </c>
    </row>
    <row r="1186" spans="1:4">
      <c r="A1186" s="206" t="s">
        <v>2761</v>
      </c>
      <c r="B1186" s="55" t="s">
        <v>3662</v>
      </c>
      <c r="C1186" s="55" t="s">
        <v>2816</v>
      </c>
      <c r="D1186" s="56" t="s">
        <v>5170</v>
      </c>
    </row>
    <row r="1187" spans="1:4">
      <c r="A1187" s="206" t="s">
        <v>2762</v>
      </c>
      <c r="B1187" s="55" t="s">
        <v>3663</v>
      </c>
      <c r="C1187" s="55" t="s">
        <v>2816</v>
      </c>
      <c r="D1187" s="56" t="s">
        <v>5170</v>
      </c>
    </row>
    <row r="1188" spans="1:4">
      <c r="A1188" s="206" t="s">
        <v>1266</v>
      </c>
      <c r="B1188" s="55" t="s">
        <v>5417</v>
      </c>
      <c r="C1188" s="55" t="s">
        <v>2816</v>
      </c>
      <c r="D1188" s="56" t="s">
        <v>5170</v>
      </c>
    </row>
    <row r="1189" spans="1:4">
      <c r="A1189" s="206" t="s">
        <v>2763</v>
      </c>
      <c r="B1189" s="55" t="s">
        <v>2177</v>
      </c>
      <c r="C1189" s="55" t="s">
        <v>2816</v>
      </c>
      <c r="D1189" s="56" t="s">
        <v>5170</v>
      </c>
    </row>
    <row r="1190" spans="1:4">
      <c r="A1190" s="206" t="s">
        <v>2764</v>
      </c>
      <c r="B1190" s="55" t="s">
        <v>3664</v>
      </c>
      <c r="C1190" s="55" t="s">
        <v>2816</v>
      </c>
      <c r="D1190" s="56" t="s">
        <v>5170</v>
      </c>
    </row>
    <row r="1191" spans="1:4">
      <c r="A1191" s="207" t="s">
        <v>4035</v>
      </c>
      <c r="B1191" s="52" t="s">
        <v>6846</v>
      </c>
      <c r="C1191" s="53" t="s">
        <v>2816</v>
      </c>
      <c r="D1191" s="156"/>
    </row>
    <row r="1192" spans="1:4">
      <c r="A1192" s="206" t="s">
        <v>2765</v>
      </c>
      <c r="B1192" s="55" t="s">
        <v>3665</v>
      </c>
      <c r="C1192" s="55" t="s">
        <v>2816</v>
      </c>
      <c r="D1192" s="56" t="s">
        <v>5133</v>
      </c>
    </row>
    <row r="1193" spans="1:4">
      <c r="A1193" s="206" t="s">
        <v>2766</v>
      </c>
      <c r="B1193" s="55" t="s">
        <v>3666</v>
      </c>
      <c r="C1193" s="55" t="s">
        <v>2816</v>
      </c>
      <c r="D1193" s="56" t="s">
        <v>5133</v>
      </c>
    </row>
    <row r="1194" spans="1:4">
      <c r="A1194" s="206" t="s">
        <v>2767</v>
      </c>
      <c r="B1194" s="55" t="s">
        <v>5418</v>
      </c>
      <c r="C1194" s="55" t="s">
        <v>2816</v>
      </c>
      <c r="D1194" s="56" t="s">
        <v>5170</v>
      </c>
    </row>
    <row r="1195" spans="1:4">
      <c r="A1195" s="206" t="s">
        <v>2768</v>
      </c>
      <c r="B1195" s="55" t="s">
        <v>5419</v>
      </c>
      <c r="C1195" s="55" t="s">
        <v>2816</v>
      </c>
      <c r="D1195" s="56" t="s">
        <v>5170</v>
      </c>
    </row>
    <row r="1196" spans="1:4">
      <c r="A1196" s="207" t="s">
        <v>4036</v>
      </c>
      <c r="B1196" s="52" t="s">
        <v>6847</v>
      </c>
      <c r="C1196" s="53" t="s">
        <v>2816</v>
      </c>
      <c r="D1196" s="156"/>
    </row>
    <row r="1197" spans="1:4">
      <c r="A1197" s="206" t="s">
        <v>2769</v>
      </c>
      <c r="B1197" s="55" t="s">
        <v>5420</v>
      </c>
      <c r="C1197" s="55" t="s">
        <v>2816</v>
      </c>
      <c r="D1197" s="56" t="s">
        <v>5170</v>
      </c>
    </row>
    <row r="1198" spans="1:4">
      <c r="A1198" s="206" t="s">
        <v>1267</v>
      </c>
      <c r="B1198" s="55" t="s">
        <v>5421</v>
      </c>
      <c r="C1198" s="55" t="s">
        <v>2816</v>
      </c>
      <c r="D1198" s="56" t="s">
        <v>5170</v>
      </c>
    </row>
    <row r="1199" spans="1:4">
      <c r="A1199" s="206" t="s">
        <v>2770</v>
      </c>
      <c r="B1199" s="55" t="s">
        <v>5422</v>
      </c>
      <c r="C1199" s="55" t="s">
        <v>2816</v>
      </c>
      <c r="D1199" s="56" t="s">
        <v>5170</v>
      </c>
    </row>
    <row r="1200" spans="1:4">
      <c r="A1200" s="206" t="s">
        <v>2771</v>
      </c>
      <c r="B1200" s="55" t="s">
        <v>5423</v>
      </c>
      <c r="C1200" s="55" t="s">
        <v>2816</v>
      </c>
      <c r="D1200" s="56" t="s">
        <v>5170</v>
      </c>
    </row>
    <row r="1201" spans="1:4">
      <c r="A1201" s="206" t="s">
        <v>2772</v>
      </c>
      <c r="B1201" s="55" t="s">
        <v>1048</v>
      </c>
      <c r="C1201" s="55" t="s">
        <v>2816</v>
      </c>
      <c r="D1201" s="56" t="s">
        <v>5170</v>
      </c>
    </row>
    <row r="1202" spans="1:4">
      <c r="A1202" s="211" t="s">
        <v>2773</v>
      </c>
      <c r="B1202" s="52" t="s">
        <v>6848</v>
      </c>
      <c r="C1202" s="53" t="s">
        <v>2816</v>
      </c>
      <c r="D1202" s="156">
        <v>39448</v>
      </c>
    </row>
    <row r="1203" spans="1:4">
      <c r="A1203" s="206" t="s">
        <v>2648</v>
      </c>
      <c r="B1203" s="55" t="s">
        <v>5424</v>
      </c>
      <c r="C1203" s="55" t="s">
        <v>2816</v>
      </c>
      <c r="D1203" s="56" t="s">
        <v>5252</v>
      </c>
    </row>
    <row r="1204" spans="1:4">
      <c r="A1204" s="207" t="s">
        <v>4037</v>
      </c>
      <c r="B1204" s="52" t="s">
        <v>6849</v>
      </c>
      <c r="C1204" s="53" t="s">
        <v>2816</v>
      </c>
      <c r="D1204" s="156"/>
    </row>
    <row r="1205" spans="1:4">
      <c r="A1205" s="206" t="s">
        <v>2649</v>
      </c>
      <c r="B1205" s="55" t="s">
        <v>5425</v>
      </c>
      <c r="C1205" s="55" t="s">
        <v>2816</v>
      </c>
      <c r="D1205" s="56" t="s">
        <v>5252</v>
      </c>
    </row>
    <row r="1206" spans="1:4">
      <c r="A1206" s="206" t="s">
        <v>2650</v>
      </c>
      <c r="B1206" s="55" t="s">
        <v>5426</v>
      </c>
      <c r="C1206" s="55" t="s">
        <v>2816</v>
      </c>
      <c r="D1206" s="56" t="s">
        <v>5252</v>
      </c>
    </row>
    <row r="1207" spans="1:4">
      <c r="A1207" s="206" t="s">
        <v>355</v>
      </c>
      <c r="B1207" s="55" t="s">
        <v>7903</v>
      </c>
      <c r="C1207" s="55" t="s">
        <v>2816</v>
      </c>
      <c r="D1207" s="56" t="s">
        <v>5275</v>
      </c>
    </row>
    <row r="1208" spans="1:4">
      <c r="A1208" s="206" t="s">
        <v>356</v>
      </c>
      <c r="B1208" s="55" t="s">
        <v>5427</v>
      </c>
      <c r="C1208" s="55" t="s">
        <v>2816</v>
      </c>
      <c r="D1208" s="56" t="s">
        <v>5428</v>
      </c>
    </row>
    <row r="1209" spans="1:4">
      <c r="A1209" s="206" t="s">
        <v>357</v>
      </c>
      <c r="B1209" s="55" t="s">
        <v>5429</v>
      </c>
      <c r="C1209" s="55" t="s">
        <v>2816</v>
      </c>
      <c r="D1209" s="56" t="s">
        <v>5275</v>
      </c>
    </row>
    <row r="1210" spans="1:4">
      <c r="A1210" s="206" t="s">
        <v>2492</v>
      </c>
      <c r="B1210" s="55" t="s">
        <v>2493</v>
      </c>
      <c r="C1210" s="55" t="s">
        <v>2816</v>
      </c>
      <c r="D1210" s="56" t="s">
        <v>5430</v>
      </c>
    </row>
    <row r="1211" spans="1:4">
      <c r="A1211" s="206" t="s">
        <v>2494</v>
      </c>
      <c r="B1211" s="55" t="s">
        <v>5431</v>
      </c>
      <c r="C1211" s="55" t="s">
        <v>2816</v>
      </c>
      <c r="D1211" s="56" t="s">
        <v>5430</v>
      </c>
    </row>
    <row r="1212" spans="1:4">
      <c r="A1212" s="206" t="s">
        <v>2495</v>
      </c>
      <c r="B1212" s="55" t="s">
        <v>5432</v>
      </c>
      <c r="C1212" s="55" t="s">
        <v>2816</v>
      </c>
      <c r="D1212" s="56" t="s">
        <v>5433</v>
      </c>
    </row>
    <row r="1213" spans="1:4">
      <c r="A1213" s="206" t="s">
        <v>2496</v>
      </c>
      <c r="B1213" s="55" t="s">
        <v>5434</v>
      </c>
      <c r="C1213" s="55" t="s">
        <v>2816</v>
      </c>
      <c r="D1213" s="56" t="s">
        <v>5433</v>
      </c>
    </row>
    <row r="1214" spans="1:4">
      <c r="A1214" s="206" t="s">
        <v>1495</v>
      </c>
      <c r="B1214" s="55" t="s">
        <v>5435</v>
      </c>
      <c r="C1214" s="55" t="s">
        <v>2816</v>
      </c>
      <c r="D1214" s="56" t="s">
        <v>5433</v>
      </c>
    </row>
    <row r="1215" spans="1:4">
      <c r="A1215" s="207" t="s">
        <v>4038</v>
      </c>
      <c r="B1215" s="52" t="s">
        <v>6850</v>
      </c>
      <c r="C1215" s="53" t="s">
        <v>2816</v>
      </c>
      <c r="D1215" s="156"/>
    </row>
    <row r="1216" spans="1:4">
      <c r="A1216" s="206" t="s">
        <v>3061</v>
      </c>
      <c r="B1216" s="55" t="s">
        <v>5436</v>
      </c>
      <c r="C1216" s="55" t="s">
        <v>2816</v>
      </c>
      <c r="D1216" s="56" t="s">
        <v>5437</v>
      </c>
    </row>
    <row r="1217" spans="1:4">
      <c r="A1217" s="211" t="s">
        <v>3062</v>
      </c>
      <c r="B1217" s="52" t="s">
        <v>6851</v>
      </c>
      <c r="C1217" s="53" t="s">
        <v>2816</v>
      </c>
      <c r="D1217" s="156">
        <v>40705</v>
      </c>
    </row>
    <row r="1218" spans="1:4">
      <c r="A1218" s="206" t="s">
        <v>3063</v>
      </c>
      <c r="B1218" s="55" t="s">
        <v>8903</v>
      </c>
      <c r="C1218" s="55" t="s">
        <v>2816</v>
      </c>
      <c r="D1218" s="56" t="s">
        <v>5437</v>
      </c>
    </row>
    <row r="1219" spans="1:4">
      <c r="A1219" s="211" t="s">
        <v>3064</v>
      </c>
      <c r="B1219" s="52" t="s">
        <v>6852</v>
      </c>
      <c r="C1219" s="53" t="s">
        <v>2816</v>
      </c>
      <c r="D1219" s="156">
        <v>40698</v>
      </c>
    </row>
    <row r="1220" spans="1:4">
      <c r="A1220" s="206" t="s">
        <v>3161</v>
      </c>
      <c r="B1220" s="55" t="s">
        <v>5438</v>
      </c>
      <c r="C1220" s="55" t="s">
        <v>2816</v>
      </c>
      <c r="D1220" s="56" t="s">
        <v>5439</v>
      </c>
    </row>
    <row r="1221" spans="1:4">
      <c r="A1221" s="206" t="s">
        <v>3162</v>
      </c>
      <c r="B1221" s="55" t="s">
        <v>5440</v>
      </c>
      <c r="C1221" s="55" t="s">
        <v>2816</v>
      </c>
      <c r="D1221" s="56" t="s">
        <v>5441</v>
      </c>
    </row>
    <row r="1222" spans="1:4">
      <c r="A1222" s="206" t="s">
        <v>3163</v>
      </c>
      <c r="B1222" s="55" t="s">
        <v>5442</v>
      </c>
      <c r="C1222" s="55" t="s">
        <v>2816</v>
      </c>
      <c r="D1222" s="56" t="s">
        <v>5443</v>
      </c>
    </row>
    <row r="1223" spans="1:4">
      <c r="A1223" s="206" t="s">
        <v>3164</v>
      </c>
      <c r="B1223" s="55" t="s">
        <v>5444</v>
      </c>
      <c r="C1223" s="55" t="s">
        <v>2816</v>
      </c>
      <c r="D1223" s="56" t="s">
        <v>5443</v>
      </c>
    </row>
    <row r="1224" spans="1:4">
      <c r="A1224" s="206" t="s">
        <v>3165</v>
      </c>
      <c r="B1224" s="55" t="s">
        <v>3166</v>
      </c>
      <c r="C1224" s="55" t="s">
        <v>2816</v>
      </c>
      <c r="D1224" s="56" t="s">
        <v>5443</v>
      </c>
    </row>
    <row r="1225" spans="1:4">
      <c r="A1225" s="206" t="s">
        <v>3167</v>
      </c>
      <c r="B1225" s="55" t="s">
        <v>5445</v>
      </c>
      <c r="C1225" s="55" t="s">
        <v>2816</v>
      </c>
      <c r="D1225" s="56" t="s">
        <v>5443</v>
      </c>
    </row>
    <row r="1226" spans="1:4">
      <c r="A1226" s="206" t="s">
        <v>3168</v>
      </c>
      <c r="B1226" s="55" t="s">
        <v>5446</v>
      </c>
      <c r="C1226" s="55" t="s">
        <v>2816</v>
      </c>
      <c r="D1226" s="56" t="s">
        <v>5447</v>
      </c>
    </row>
    <row r="1227" spans="1:4">
      <c r="A1227" s="206" t="s">
        <v>3169</v>
      </c>
      <c r="B1227" s="55" t="s">
        <v>5448</v>
      </c>
      <c r="C1227" s="55" t="s">
        <v>2816</v>
      </c>
      <c r="D1227" s="56" t="s">
        <v>5447</v>
      </c>
    </row>
    <row r="1228" spans="1:4">
      <c r="A1228" s="206" t="s">
        <v>3170</v>
      </c>
      <c r="B1228" s="55" t="s">
        <v>5449</v>
      </c>
      <c r="C1228" s="55" t="s">
        <v>2816</v>
      </c>
      <c r="D1228" s="56" t="s">
        <v>5447</v>
      </c>
    </row>
    <row r="1229" spans="1:4">
      <c r="A1229" s="211" t="s">
        <v>3171</v>
      </c>
      <c r="B1229" s="52" t="s">
        <v>6853</v>
      </c>
      <c r="C1229" s="53" t="s">
        <v>2816</v>
      </c>
      <c r="D1229" s="156"/>
    </row>
    <row r="1230" spans="1:4">
      <c r="A1230" s="211" t="s">
        <v>3284</v>
      </c>
      <c r="B1230" s="52" t="s">
        <v>6854</v>
      </c>
      <c r="C1230" s="53" t="s">
        <v>2816</v>
      </c>
      <c r="D1230" s="156"/>
    </row>
    <row r="1231" spans="1:4">
      <c r="A1231" s="206" t="s">
        <v>3285</v>
      </c>
      <c r="B1231" s="55" t="s">
        <v>3286</v>
      </c>
      <c r="C1231" s="55" t="s">
        <v>2816</v>
      </c>
      <c r="D1231" s="56" t="s">
        <v>5450</v>
      </c>
    </row>
    <row r="1232" spans="1:4">
      <c r="A1232" s="206" t="s">
        <v>3287</v>
      </c>
      <c r="B1232" s="55" t="s">
        <v>5451</v>
      </c>
      <c r="C1232" s="55" t="s">
        <v>2816</v>
      </c>
      <c r="D1232" s="56" t="s">
        <v>5450</v>
      </c>
    </row>
    <row r="1233" spans="1:4">
      <c r="A1233" s="206" t="s">
        <v>4403</v>
      </c>
      <c r="B1233" s="55" t="s">
        <v>4404</v>
      </c>
      <c r="C1233" s="55" t="s">
        <v>2816</v>
      </c>
      <c r="D1233" s="56" t="s">
        <v>5452</v>
      </c>
    </row>
    <row r="1234" spans="1:4">
      <c r="A1234" s="206" t="s">
        <v>4547</v>
      </c>
      <c r="B1234" s="55" t="s">
        <v>8516</v>
      </c>
      <c r="C1234" s="55" t="s">
        <v>2816</v>
      </c>
      <c r="D1234" s="56" t="s">
        <v>5179</v>
      </c>
    </row>
    <row r="1235" spans="1:4">
      <c r="A1235" s="206" t="s">
        <v>4548</v>
      </c>
      <c r="B1235" s="55" t="s">
        <v>6360</v>
      </c>
      <c r="C1235" s="55" t="s">
        <v>2816</v>
      </c>
      <c r="D1235" s="56" t="s">
        <v>5179</v>
      </c>
    </row>
    <row r="1236" spans="1:4">
      <c r="A1236" s="210" t="s">
        <v>4637</v>
      </c>
      <c r="B1236" s="57" t="s">
        <v>4638</v>
      </c>
      <c r="C1236" s="57" t="s">
        <v>2816</v>
      </c>
      <c r="D1236" s="157">
        <v>43218</v>
      </c>
    </row>
    <row r="1237" spans="1:4">
      <c r="A1237" s="206" t="s">
        <v>6241</v>
      </c>
      <c r="B1237" s="55" t="s">
        <v>5453</v>
      </c>
      <c r="C1237" s="55" t="s">
        <v>2816</v>
      </c>
      <c r="D1237" s="56" t="s">
        <v>5454</v>
      </c>
    </row>
    <row r="1238" spans="1:4">
      <c r="A1238" s="206" t="s">
        <v>6295</v>
      </c>
      <c r="B1238" s="55" t="s">
        <v>5455</v>
      </c>
      <c r="C1238" s="55" t="s">
        <v>2816</v>
      </c>
      <c r="D1238" s="56" t="s">
        <v>5222</v>
      </c>
    </row>
    <row r="1239" spans="1:4">
      <c r="A1239" s="206" t="s">
        <v>6242</v>
      </c>
      <c r="B1239" s="55" t="s">
        <v>5456</v>
      </c>
      <c r="C1239" s="55" t="s">
        <v>2816</v>
      </c>
      <c r="D1239" s="56" t="s">
        <v>5457</v>
      </c>
    </row>
    <row r="1240" spans="1:4">
      <c r="A1240" s="206" t="s">
        <v>6243</v>
      </c>
      <c r="B1240" s="55" t="s">
        <v>5458</v>
      </c>
      <c r="C1240" s="55" t="s">
        <v>2816</v>
      </c>
      <c r="D1240" s="56" t="s">
        <v>5214</v>
      </c>
    </row>
    <row r="1241" spans="1:4">
      <c r="A1241" s="206" t="s">
        <v>6244</v>
      </c>
      <c r="B1241" s="55" t="s">
        <v>5459</v>
      </c>
      <c r="C1241" s="55" t="s">
        <v>2816</v>
      </c>
      <c r="D1241" s="56" t="s">
        <v>5214</v>
      </c>
    </row>
    <row r="1242" spans="1:4">
      <c r="A1242" s="206" t="s">
        <v>6300</v>
      </c>
      <c r="B1242" s="55" t="s">
        <v>6301</v>
      </c>
      <c r="C1242" s="55" t="s">
        <v>2816</v>
      </c>
      <c r="D1242" s="56" t="s">
        <v>6302</v>
      </c>
    </row>
    <row r="1243" spans="1:4">
      <c r="A1243" s="206" t="s">
        <v>8517</v>
      </c>
      <c r="B1243" s="55" t="s">
        <v>8518</v>
      </c>
      <c r="C1243" s="55" t="s">
        <v>2816</v>
      </c>
      <c r="D1243" s="56" t="s">
        <v>8519</v>
      </c>
    </row>
    <row r="1244" spans="1:4">
      <c r="A1244" s="206" t="s">
        <v>8520</v>
      </c>
      <c r="B1244" s="55" t="s">
        <v>8521</v>
      </c>
      <c r="C1244" s="55" t="s">
        <v>2816</v>
      </c>
      <c r="D1244" s="56" t="s">
        <v>8522</v>
      </c>
    </row>
    <row r="1245" spans="1:4">
      <c r="A1245" s="208" t="s">
        <v>8904</v>
      </c>
      <c r="B1245" s="209" t="s">
        <v>8905</v>
      </c>
      <c r="C1245" s="58" t="s">
        <v>2816</v>
      </c>
      <c r="D1245" s="209" t="s">
        <v>8906</v>
      </c>
    </row>
    <row r="1246" spans="1:4">
      <c r="A1246" s="206" t="s">
        <v>8523</v>
      </c>
      <c r="B1246" s="55" t="s">
        <v>8524</v>
      </c>
      <c r="C1246" s="55" t="s">
        <v>2816</v>
      </c>
      <c r="D1246" s="56" t="s">
        <v>8525</v>
      </c>
    </row>
    <row r="1247" spans="1:4">
      <c r="A1247" s="207" t="s">
        <v>4039</v>
      </c>
      <c r="B1247" s="52" t="s">
        <v>6855</v>
      </c>
      <c r="C1247" s="53" t="s">
        <v>2816</v>
      </c>
      <c r="D1247" s="156"/>
    </row>
    <row r="1248" spans="1:4">
      <c r="A1248" s="206" t="s">
        <v>2774</v>
      </c>
      <c r="B1248" s="55" t="s">
        <v>5460</v>
      </c>
      <c r="C1248" s="55" t="s">
        <v>2816</v>
      </c>
      <c r="D1248" s="56" t="s">
        <v>5116</v>
      </c>
    </row>
    <row r="1249" spans="1:4">
      <c r="A1249" s="206" t="s">
        <v>2775</v>
      </c>
      <c r="B1249" s="55" t="s">
        <v>1461</v>
      </c>
      <c r="C1249" s="55" t="s">
        <v>2816</v>
      </c>
      <c r="D1249" s="56" t="s">
        <v>5112</v>
      </c>
    </row>
    <row r="1250" spans="1:4">
      <c r="A1250" s="206" t="s">
        <v>2776</v>
      </c>
      <c r="B1250" s="55" t="s">
        <v>8907</v>
      </c>
      <c r="C1250" s="55" t="s">
        <v>2816</v>
      </c>
      <c r="D1250" s="56" t="s">
        <v>5116</v>
      </c>
    </row>
    <row r="1251" spans="1:4">
      <c r="A1251" s="206" t="s">
        <v>2777</v>
      </c>
      <c r="B1251" s="55" t="s">
        <v>5461</v>
      </c>
      <c r="C1251" s="55" t="s">
        <v>2816</v>
      </c>
      <c r="D1251" s="56" t="s">
        <v>5117</v>
      </c>
    </row>
    <row r="1252" spans="1:4">
      <c r="A1252" s="206" t="s">
        <v>2778</v>
      </c>
      <c r="B1252" s="55" t="s">
        <v>2737</v>
      </c>
      <c r="C1252" s="55" t="s">
        <v>2816</v>
      </c>
      <c r="D1252" s="56" t="s">
        <v>5117</v>
      </c>
    </row>
    <row r="1253" spans="1:4">
      <c r="A1253" s="206" t="s">
        <v>2779</v>
      </c>
      <c r="B1253" s="55" t="s">
        <v>5462</v>
      </c>
      <c r="C1253" s="55" t="s">
        <v>2816</v>
      </c>
      <c r="D1253" s="56" t="s">
        <v>5145</v>
      </c>
    </row>
    <row r="1254" spans="1:4">
      <c r="A1254" s="206" t="s">
        <v>2780</v>
      </c>
      <c r="B1254" s="55" t="s">
        <v>78</v>
      </c>
      <c r="C1254" s="55" t="s">
        <v>2816</v>
      </c>
      <c r="D1254" s="56" t="s">
        <v>5267</v>
      </c>
    </row>
    <row r="1255" spans="1:4">
      <c r="A1255" s="206" t="s">
        <v>1268</v>
      </c>
      <c r="B1255" s="55" t="s">
        <v>79</v>
      </c>
      <c r="C1255" s="55" t="s">
        <v>2816</v>
      </c>
      <c r="D1255" s="56" t="s">
        <v>5267</v>
      </c>
    </row>
    <row r="1256" spans="1:4">
      <c r="A1256" s="206" t="s">
        <v>2781</v>
      </c>
      <c r="B1256" s="55" t="s">
        <v>80</v>
      </c>
      <c r="C1256" s="55" t="s">
        <v>2816</v>
      </c>
      <c r="D1256" s="56" t="s">
        <v>5148</v>
      </c>
    </row>
    <row r="1257" spans="1:4">
      <c r="A1257" s="206" t="s">
        <v>2782</v>
      </c>
      <c r="B1257" s="55" t="s">
        <v>824</v>
      </c>
      <c r="C1257" s="55" t="s">
        <v>2816</v>
      </c>
      <c r="D1257" s="56" t="s">
        <v>5148</v>
      </c>
    </row>
    <row r="1258" spans="1:4">
      <c r="A1258" s="206" t="s">
        <v>2783</v>
      </c>
      <c r="B1258" s="55" t="s">
        <v>825</v>
      </c>
      <c r="C1258" s="55" t="s">
        <v>2816</v>
      </c>
      <c r="D1258" s="56" t="s">
        <v>5148</v>
      </c>
    </row>
    <row r="1259" spans="1:4">
      <c r="A1259" s="211" t="s">
        <v>2784</v>
      </c>
      <c r="B1259" s="52" t="s">
        <v>6856</v>
      </c>
      <c r="C1259" s="53" t="s">
        <v>2816</v>
      </c>
      <c r="D1259" s="156">
        <v>36892</v>
      </c>
    </row>
    <row r="1260" spans="1:4">
      <c r="A1260" s="206" t="s">
        <v>2785</v>
      </c>
      <c r="B1260" s="55" t="s">
        <v>5463</v>
      </c>
      <c r="C1260" s="55" t="s">
        <v>2816</v>
      </c>
      <c r="D1260" s="56" t="s">
        <v>5150</v>
      </c>
    </row>
    <row r="1261" spans="1:4">
      <c r="A1261" s="206" t="s">
        <v>2786</v>
      </c>
      <c r="B1261" s="55" t="s">
        <v>5464</v>
      </c>
      <c r="C1261" s="55" t="s">
        <v>2816</v>
      </c>
      <c r="D1261" s="56" t="s">
        <v>5150</v>
      </c>
    </row>
    <row r="1262" spans="1:4">
      <c r="A1262" s="206" t="s">
        <v>2787</v>
      </c>
      <c r="B1262" s="55" t="s">
        <v>81</v>
      </c>
      <c r="C1262" s="55" t="s">
        <v>2816</v>
      </c>
      <c r="D1262" s="56" t="s">
        <v>5150</v>
      </c>
    </row>
    <row r="1263" spans="1:4">
      <c r="A1263" s="206" t="s">
        <v>1269</v>
      </c>
      <c r="B1263" s="55" t="s">
        <v>5465</v>
      </c>
      <c r="C1263" s="55" t="s">
        <v>2816</v>
      </c>
      <c r="D1263" s="56" t="s">
        <v>5207</v>
      </c>
    </row>
    <row r="1264" spans="1:4">
      <c r="A1264" s="206" t="s">
        <v>2788</v>
      </c>
      <c r="B1264" s="55" t="s">
        <v>826</v>
      </c>
      <c r="C1264" s="55" t="s">
        <v>2816</v>
      </c>
      <c r="D1264" s="56" t="s">
        <v>5207</v>
      </c>
    </row>
    <row r="1265" spans="1:4">
      <c r="A1265" s="211" t="s">
        <v>2789</v>
      </c>
      <c r="B1265" s="52" t="s">
        <v>6857</v>
      </c>
      <c r="C1265" s="53" t="s">
        <v>2816</v>
      </c>
      <c r="D1265" s="156"/>
    </row>
    <row r="1266" spans="1:4">
      <c r="A1266" s="206" t="s">
        <v>2790</v>
      </c>
      <c r="B1266" s="55" t="s">
        <v>5466</v>
      </c>
      <c r="C1266" s="55" t="s">
        <v>2816</v>
      </c>
      <c r="D1266" s="56" t="s">
        <v>5207</v>
      </c>
    </row>
    <row r="1267" spans="1:4">
      <c r="A1267" s="206" t="s">
        <v>2791</v>
      </c>
      <c r="B1267" s="55" t="s">
        <v>827</v>
      </c>
      <c r="C1267" s="55" t="s">
        <v>2816</v>
      </c>
      <c r="D1267" s="56" t="s">
        <v>5207</v>
      </c>
    </row>
    <row r="1268" spans="1:4">
      <c r="A1268" s="206" t="s">
        <v>2792</v>
      </c>
      <c r="B1268" s="55" t="s">
        <v>5467</v>
      </c>
      <c r="C1268" s="55" t="s">
        <v>2816</v>
      </c>
      <c r="D1268" s="56" t="s">
        <v>5209</v>
      </c>
    </row>
    <row r="1269" spans="1:4">
      <c r="A1269" s="206" t="s">
        <v>2793</v>
      </c>
      <c r="B1269" s="55" t="s">
        <v>828</v>
      </c>
      <c r="C1269" s="55" t="s">
        <v>2816</v>
      </c>
      <c r="D1269" s="56" t="s">
        <v>5151</v>
      </c>
    </row>
    <row r="1270" spans="1:4">
      <c r="A1270" s="206" t="s">
        <v>2794</v>
      </c>
      <c r="B1270" s="55" t="s">
        <v>829</v>
      </c>
      <c r="C1270" s="55" t="s">
        <v>2816</v>
      </c>
      <c r="D1270" s="56" t="s">
        <v>5151</v>
      </c>
    </row>
    <row r="1271" spans="1:4">
      <c r="A1271" s="207" t="s">
        <v>4040</v>
      </c>
      <c r="B1271" s="52" t="s">
        <v>6858</v>
      </c>
      <c r="C1271" s="53" t="s">
        <v>2816</v>
      </c>
      <c r="D1271" s="156"/>
    </row>
    <row r="1272" spans="1:4">
      <c r="A1272" s="206" t="s">
        <v>2795</v>
      </c>
      <c r="B1272" s="55" t="s">
        <v>5468</v>
      </c>
      <c r="C1272" s="55" t="s">
        <v>2816</v>
      </c>
      <c r="D1272" s="56" t="s">
        <v>5151</v>
      </c>
    </row>
    <row r="1273" spans="1:4">
      <c r="A1273" s="206" t="s">
        <v>1270</v>
      </c>
      <c r="B1273" s="55" t="s">
        <v>5469</v>
      </c>
      <c r="C1273" s="55" t="s">
        <v>2816</v>
      </c>
      <c r="D1273" s="56" t="s">
        <v>5151</v>
      </c>
    </row>
    <row r="1274" spans="1:4">
      <c r="A1274" s="206" t="s">
        <v>2796</v>
      </c>
      <c r="B1274" s="55" t="s">
        <v>5470</v>
      </c>
      <c r="C1274" s="55" t="s">
        <v>2816</v>
      </c>
      <c r="D1274" s="56" t="s">
        <v>5151</v>
      </c>
    </row>
    <row r="1275" spans="1:4">
      <c r="A1275" s="212" t="s">
        <v>2797</v>
      </c>
      <c r="B1275" s="52" t="s">
        <v>830</v>
      </c>
      <c r="C1275" s="53" t="s">
        <v>2816</v>
      </c>
      <c r="D1275" s="156">
        <v>37987</v>
      </c>
    </row>
    <row r="1276" spans="1:4">
      <c r="A1276" s="206" t="s">
        <v>2798</v>
      </c>
      <c r="B1276" s="55" t="s">
        <v>1393</v>
      </c>
      <c r="C1276" s="55" t="s">
        <v>2816</v>
      </c>
      <c r="D1276" s="56" t="s">
        <v>5151</v>
      </c>
    </row>
    <row r="1277" spans="1:4">
      <c r="A1277" s="212" t="s">
        <v>2799</v>
      </c>
      <c r="B1277" s="52" t="s">
        <v>6859</v>
      </c>
      <c r="C1277" s="53" t="s">
        <v>2816</v>
      </c>
      <c r="D1277" s="156">
        <v>37987</v>
      </c>
    </row>
    <row r="1278" spans="1:4">
      <c r="A1278" s="206" t="s">
        <v>2800</v>
      </c>
      <c r="B1278" s="55" t="s">
        <v>2629</v>
      </c>
      <c r="C1278" s="55" t="s">
        <v>2816</v>
      </c>
      <c r="D1278" s="56" t="s">
        <v>5152</v>
      </c>
    </row>
    <row r="1279" spans="1:4">
      <c r="A1279" s="206" t="s">
        <v>2801</v>
      </c>
      <c r="B1279" s="55" t="s">
        <v>5471</v>
      </c>
      <c r="C1279" s="55" t="s">
        <v>2816</v>
      </c>
      <c r="D1279" s="56" t="s">
        <v>5152</v>
      </c>
    </row>
    <row r="1280" spans="1:4">
      <c r="A1280" s="206" t="s">
        <v>2802</v>
      </c>
      <c r="B1280" s="55" t="s">
        <v>5472</v>
      </c>
      <c r="C1280" s="55" t="s">
        <v>2816</v>
      </c>
      <c r="D1280" s="56" t="s">
        <v>5132</v>
      </c>
    </row>
    <row r="1281" spans="1:4">
      <c r="A1281" s="206" t="s">
        <v>2803</v>
      </c>
      <c r="B1281" s="55" t="s">
        <v>2200</v>
      </c>
      <c r="C1281" s="55" t="s">
        <v>2816</v>
      </c>
      <c r="D1281" s="56" t="s">
        <v>5170</v>
      </c>
    </row>
    <row r="1282" spans="1:4">
      <c r="A1282" s="206" t="s">
        <v>1271</v>
      </c>
      <c r="B1282" s="55" t="s">
        <v>2201</v>
      </c>
      <c r="C1282" s="55" t="s">
        <v>2816</v>
      </c>
      <c r="D1282" s="56" t="s">
        <v>5170</v>
      </c>
    </row>
    <row r="1283" spans="1:4">
      <c r="A1283" s="206" t="s">
        <v>2804</v>
      </c>
      <c r="B1283" s="55" t="s">
        <v>5473</v>
      </c>
      <c r="C1283" s="55" t="s">
        <v>2816</v>
      </c>
      <c r="D1283" s="56" t="s">
        <v>5170</v>
      </c>
    </row>
    <row r="1284" spans="1:4">
      <c r="A1284" s="206" t="s">
        <v>2634</v>
      </c>
      <c r="B1284" s="55" t="s">
        <v>5474</v>
      </c>
      <c r="C1284" s="55" t="s">
        <v>2816</v>
      </c>
      <c r="D1284" s="56" t="s">
        <v>5133</v>
      </c>
    </row>
    <row r="1285" spans="1:4">
      <c r="A1285" s="206" t="s">
        <v>2805</v>
      </c>
      <c r="B1285" s="55" t="s">
        <v>5475</v>
      </c>
      <c r="C1285" s="55" t="s">
        <v>2816</v>
      </c>
      <c r="D1285" s="56" t="s">
        <v>5170</v>
      </c>
    </row>
    <row r="1286" spans="1:4">
      <c r="A1286" s="206" t="s">
        <v>2806</v>
      </c>
      <c r="B1286" s="55" t="s">
        <v>5476</v>
      </c>
      <c r="C1286" s="55" t="s">
        <v>2816</v>
      </c>
      <c r="D1286" s="56" t="s">
        <v>5170</v>
      </c>
    </row>
    <row r="1287" spans="1:4">
      <c r="A1287" s="206" t="s">
        <v>2807</v>
      </c>
      <c r="B1287" s="55" t="s">
        <v>231</v>
      </c>
      <c r="C1287" s="55" t="s">
        <v>2816</v>
      </c>
      <c r="D1287" s="56" t="s">
        <v>5133</v>
      </c>
    </row>
    <row r="1288" spans="1:4">
      <c r="A1288" s="210" t="s">
        <v>2651</v>
      </c>
      <c r="B1288" s="57" t="s">
        <v>3667</v>
      </c>
      <c r="C1288" s="57" t="s">
        <v>2816</v>
      </c>
      <c r="D1288" s="157" t="s">
        <v>5477</v>
      </c>
    </row>
    <row r="1289" spans="1:4">
      <c r="A1289" s="206" t="s">
        <v>2652</v>
      </c>
      <c r="B1289" s="55" t="s">
        <v>5478</v>
      </c>
      <c r="C1289" s="55" t="s">
        <v>2816</v>
      </c>
      <c r="D1289" s="56" t="s">
        <v>5252</v>
      </c>
    </row>
    <row r="1290" spans="1:4">
      <c r="A1290" s="206" t="s">
        <v>358</v>
      </c>
      <c r="B1290" s="55" t="s">
        <v>5479</v>
      </c>
      <c r="C1290" s="55" t="s">
        <v>2816</v>
      </c>
      <c r="D1290" s="56" t="s">
        <v>5332</v>
      </c>
    </row>
    <row r="1291" spans="1:4">
      <c r="A1291" s="212" t="s">
        <v>359</v>
      </c>
      <c r="B1291" s="52" t="s">
        <v>6860</v>
      </c>
      <c r="C1291" s="53" t="s">
        <v>2816</v>
      </c>
      <c r="D1291" s="156">
        <v>40015</v>
      </c>
    </row>
    <row r="1292" spans="1:4">
      <c r="A1292" s="206" t="s">
        <v>360</v>
      </c>
      <c r="B1292" s="55" t="s">
        <v>5480</v>
      </c>
      <c r="C1292" s="55" t="s">
        <v>2816</v>
      </c>
      <c r="D1292" s="56" t="s">
        <v>5481</v>
      </c>
    </row>
    <row r="1293" spans="1:4">
      <c r="A1293" s="206" t="s">
        <v>1421</v>
      </c>
      <c r="B1293" s="55" t="s">
        <v>1422</v>
      </c>
      <c r="C1293" s="55" t="s">
        <v>2816</v>
      </c>
      <c r="D1293" s="56" t="s">
        <v>5332</v>
      </c>
    </row>
    <row r="1294" spans="1:4">
      <c r="A1294" s="206" t="s">
        <v>1496</v>
      </c>
      <c r="B1294" s="55" t="s">
        <v>3065</v>
      </c>
      <c r="C1294" s="55" t="s">
        <v>2816</v>
      </c>
      <c r="D1294" s="56" t="s">
        <v>5482</v>
      </c>
    </row>
    <row r="1295" spans="1:4">
      <c r="A1295" s="206" t="s">
        <v>1497</v>
      </c>
      <c r="B1295" s="55" t="s">
        <v>5483</v>
      </c>
      <c r="C1295" s="55" t="s">
        <v>2816</v>
      </c>
      <c r="D1295" s="56" t="s">
        <v>5484</v>
      </c>
    </row>
    <row r="1296" spans="1:4">
      <c r="A1296" s="206" t="s">
        <v>1498</v>
      </c>
      <c r="B1296" s="55" t="s">
        <v>5485</v>
      </c>
      <c r="C1296" s="55" t="s">
        <v>2816</v>
      </c>
      <c r="D1296" s="56" t="s">
        <v>5486</v>
      </c>
    </row>
    <row r="1297" spans="1:4">
      <c r="A1297" s="206" t="s">
        <v>1499</v>
      </c>
      <c r="B1297" s="55" t="s">
        <v>1500</v>
      </c>
      <c r="C1297" s="55" t="s">
        <v>2816</v>
      </c>
      <c r="D1297" s="56" t="s">
        <v>5484</v>
      </c>
    </row>
    <row r="1298" spans="1:4">
      <c r="A1298" s="206" t="s">
        <v>1501</v>
      </c>
      <c r="B1298" s="55" t="s">
        <v>1502</v>
      </c>
      <c r="C1298" s="55" t="s">
        <v>2816</v>
      </c>
      <c r="D1298" s="56" t="s">
        <v>5484</v>
      </c>
    </row>
    <row r="1299" spans="1:4">
      <c r="A1299" s="206" t="s">
        <v>1503</v>
      </c>
      <c r="B1299" s="55" t="s">
        <v>5487</v>
      </c>
      <c r="C1299" s="55" t="s">
        <v>2816</v>
      </c>
      <c r="D1299" s="56" t="s">
        <v>5488</v>
      </c>
    </row>
    <row r="1300" spans="1:4">
      <c r="A1300" s="206" t="s">
        <v>1504</v>
      </c>
      <c r="B1300" s="55" t="s">
        <v>5489</v>
      </c>
      <c r="C1300" s="55" t="s">
        <v>2816</v>
      </c>
      <c r="D1300" s="56" t="s">
        <v>5490</v>
      </c>
    </row>
    <row r="1301" spans="1:4">
      <c r="A1301" s="206" t="s">
        <v>1505</v>
      </c>
      <c r="B1301" s="55" t="s">
        <v>1506</v>
      </c>
      <c r="C1301" s="55" t="s">
        <v>2816</v>
      </c>
      <c r="D1301" s="56" t="s">
        <v>5491</v>
      </c>
    </row>
    <row r="1302" spans="1:4">
      <c r="A1302" s="206" t="s">
        <v>1507</v>
      </c>
      <c r="B1302" s="55" t="s">
        <v>1508</v>
      </c>
      <c r="C1302" s="55" t="s">
        <v>2816</v>
      </c>
      <c r="D1302" s="56" t="s">
        <v>5491</v>
      </c>
    </row>
    <row r="1303" spans="1:4">
      <c r="A1303" s="206" t="s">
        <v>3066</v>
      </c>
      <c r="B1303" s="55" t="s">
        <v>3668</v>
      </c>
      <c r="C1303" s="55" t="s">
        <v>2816</v>
      </c>
      <c r="D1303" s="56" t="s">
        <v>5492</v>
      </c>
    </row>
    <row r="1304" spans="1:4">
      <c r="A1304" s="212" t="s">
        <v>3067</v>
      </c>
      <c r="B1304" s="52" t="s">
        <v>6861</v>
      </c>
      <c r="C1304" s="53" t="s">
        <v>2816</v>
      </c>
      <c r="D1304" s="156">
        <v>40853</v>
      </c>
    </row>
    <row r="1305" spans="1:4">
      <c r="A1305" s="212" t="s">
        <v>3068</v>
      </c>
      <c r="B1305" s="52" t="s">
        <v>6862</v>
      </c>
      <c r="C1305" s="53" t="s">
        <v>2816</v>
      </c>
      <c r="D1305" s="156">
        <v>40853</v>
      </c>
    </row>
    <row r="1306" spans="1:4">
      <c r="A1306" s="206" t="s">
        <v>3069</v>
      </c>
      <c r="B1306" s="55" t="s">
        <v>3669</v>
      </c>
      <c r="C1306" s="55" t="s">
        <v>2816</v>
      </c>
      <c r="D1306" s="56" t="s">
        <v>5492</v>
      </c>
    </row>
    <row r="1307" spans="1:4">
      <c r="A1307" s="207" t="s">
        <v>4041</v>
      </c>
      <c r="B1307" s="52" t="s">
        <v>6840</v>
      </c>
      <c r="C1307" s="53" t="s">
        <v>2816</v>
      </c>
      <c r="D1307" s="156"/>
    </row>
    <row r="1308" spans="1:4">
      <c r="A1308" s="206" t="s">
        <v>3288</v>
      </c>
      <c r="B1308" s="55" t="s">
        <v>5493</v>
      </c>
      <c r="C1308" s="55" t="s">
        <v>2816</v>
      </c>
      <c r="D1308" s="56" t="s">
        <v>5494</v>
      </c>
    </row>
    <row r="1309" spans="1:4">
      <c r="A1309" s="206" t="s">
        <v>3435</v>
      </c>
      <c r="B1309" s="55" t="s">
        <v>3436</v>
      </c>
      <c r="C1309" s="55" t="s">
        <v>2816</v>
      </c>
      <c r="D1309" s="56" t="s">
        <v>5495</v>
      </c>
    </row>
    <row r="1310" spans="1:4">
      <c r="A1310" s="206" t="s">
        <v>4405</v>
      </c>
      <c r="B1310" s="55" t="s">
        <v>4406</v>
      </c>
      <c r="C1310" s="55" t="s">
        <v>2816</v>
      </c>
      <c r="D1310" s="56" t="s">
        <v>5410</v>
      </c>
    </row>
    <row r="1311" spans="1:4">
      <c r="A1311" s="206" t="s">
        <v>4407</v>
      </c>
      <c r="B1311" s="55" t="s">
        <v>4408</v>
      </c>
      <c r="C1311" s="55" t="s">
        <v>2816</v>
      </c>
      <c r="D1311" s="56" t="s">
        <v>5125</v>
      </c>
    </row>
    <row r="1312" spans="1:4">
      <c r="A1312" s="206" t="s">
        <v>4549</v>
      </c>
      <c r="B1312" s="55" t="s">
        <v>5496</v>
      </c>
      <c r="C1312" s="55" t="s">
        <v>2816</v>
      </c>
      <c r="D1312" s="56" t="s">
        <v>5497</v>
      </c>
    </row>
    <row r="1313" spans="1:4">
      <c r="A1313" s="206" t="s">
        <v>4550</v>
      </c>
      <c r="B1313" s="55" t="s">
        <v>5498</v>
      </c>
      <c r="C1313" s="55" t="s">
        <v>2816</v>
      </c>
      <c r="D1313" s="56" t="s">
        <v>5192</v>
      </c>
    </row>
    <row r="1314" spans="1:4">
      <c r="A1314" s="206" t="s">
        <v>4824</v>
      </c>
      <c r="B1314" s="55" t="s">
        <v>4825</v>
      </c>
      <c r="C1314" s="55" t="s">
        <v>2816</v>
      </c>
      <c r="D1314" s="56" t="s">
        <v>5499</v>
      </c>
    </row>
    <row r="1315" spans="1:4">
      <c r="A1315" s="206" t="s">
        <v>4826</v>
      </c>
      <c r="B1315" s="55" t="s">
        <v>4827</v>
      </c>
      <c r="C1315" s="55" t="s">
        <v>2816</v>
      </c>
      <c r="D1315" s="56" t="s">
        <v>5351</v>
      </c>
    </row>
    <row r="1316" spans="1:4">
      <c r="A1316" s="206" t="s">
        <v>6245</v>
      </c>
      <c r="B1316" s="55" t="s">
        <v>5500</v>
      </c>
      <c r="C1316" s="55" t="s">
        <v>2816</v>
      </c>
      <c r="D1316" s="56" t="s">
        <v>5501</v>
      </c>
    </row>
    <row r="1317" spans="1:4">
      <c r="A1317" s="206" t="s">
        <v>8526</v>
      </c>
      <c r="B1317" s="55" t="s">
        <v>8527</v>
      </c>
      <c r="C1317" s="55" t="s">
        <v>2816</v>
      </c>
      <c r="D1317" s="56" t="s">
        <v>8528</v>
      </c>
    </row>
    <row r="1318" spans="1:4">
      <c r="A1318" s="206" t="s">
        <v>8529</v>
      </c>
      <c r="B1318" s="55" t="s">
        <v>8530</v>
      </c>
      <c r="C1318" s="55" t="s">
        <v>2816</v>
      </c>
      <c r="D1318" s="56" t="s">
        <v>8528</v>
      </c>
    </row>
    <row r="1319" spans="1:4">
      <c r="A1319" s="208" t="s">
        <v>8908</v>
      </c>
      <c r="B1319" s="209" t="s">
        <v>8909</v>
      </c>
      <c r="C1319" s="58" t="s">
        <v>2816</v>
      </c>
      <c r="D1319" s="209" t="s">
        <v>8910</v>
      </c>
    </row>
    <row r="1320" spans="1:4">
      <c r="A1320" s="206" t="s">
        <v>2808</v>
      </c>
      <c r="B1320" s="55" t="s">
        <v>831</v>
      </c>
      <c r="C1320" s="55" t="s">
        <v>2816</v>
      </c>
      <c r="D1320" s="56" t="s">
        <v>5201</v>
      </c>
    </row>
    <row r="1321" spans="1:4">
      <c r="A1321" s="206" t="s">
        <v>2809</v>
      </c>
      <c r="B1321" s="55" t="s">
        <v>5502</v>
      </c>
      <c r="C1321" s="55" t="s">
        <v>2816</v>
      </c>
      <c r="D1321" s="56" t="s">
        <v>5114</v>
      </c>
    </row>
    <row r="1322" spans="1:4">
      <c r="A1322" s="206" t="s">
        <v>2810</v>
      </c>
      <c r="B1322" s="55" t="s">
        <v>5503</v>
      </c>
      <c r="C1322" s="55" t="s">
        <v>2816</v>
      </c>
      <c r="D1322" s="56" t="s">
        <v>5114</v>
      </c>
    </row>
    <row r="1323" spans="1:4">
      <c r="A1323" s="211" t="s">
        <v>2811</v>
      </c>
      <c r="B1323" s="52" t="s">
        <v>6863</v>
      </c>
      <c r="C1323" s="53" t="s">
        <v>2816</v>
      </c>
      <c r="D1323" s="156"/>
    </row>
    <row r="1324" spans="1:4">
      <c r="A1324" s="206" t="s">
        <v>1272</v>
      </c>
      <c r="B1324" s="55" t="s">
        <v>5504</v>
      </c>
      <c r="C1324" s="55" t="s">
        <v>2816</v>
      </c>
      <c r="D1324" s="56" t="s">
        <v>5251</v>
      </c>
    </row>
    <row r="1325" spans="1:4">
      <c r="A1325" s="212" t="s">
        <v>2812</v>
      </c>
      <c r="B1325" s="52" t="s">
        <v>6864</v>
      </c>
      <c r="C1325" s="53" t="s">
        <v>2816</v>
      </c>
      <c r="D1325" s="156">
        <v>37622</v>
      </c>
    </row>
    <row r="1326" spans="1:4">
      <c r="A1326" s="206" t="s">
        <v>1583</v>
      </c>
      <c r="B1326" s="55" t="s">
        <v>5505</v>
      </c>
      <c r="C1326" s="55" t="s">
        <v>2816</v>
      </c>
      <c r="D1326" s="56" t="s">
        <v>5209</v>
      </c>
    </row>
    <row r="1327" spans="1:4">
      <c r="A1327" s="207" t="s">
        <v>1584</v>
      </c>
      <c r="B1327" s="52" t="s">
        <v>6865</v>
      </c>
      <c r="C1327" s="53" t="s">
        <v>2816</v>
      </c>
      <c r="D1327" s="156"/>
    </row>
    <row r="1328" spans="1:4">
      <c r="A1328" s="206" t="s">
        <v>1585</v>
      </c>
      <c r="B1328" s="55" t="s">
        <v>5506</v>
      </c>
      <c r="C1328" s="55" t="s">
        <v>2816</v>
      </c>
      <c r="D1328" s="56" t="s">
        <v>5133</v>
      </c>
    </row>
    <row r="1329" spans="1:4">
      <c r="A1329" s="206" t="s">
        <v>1586</v>
      </c>
      <c r="B1329" s="55" t="s">
        <v>5507</v>
      </c>
      <c r="C1329" s="55" t="s">
        <v>2816</v>
      </c>
      <c r="D1329" s="56" t="s">
        <v>5133</v>
      </c>
    </row>
    <row r="1330" spans="1:4">
      <c r="A1330" s="211" t="s">
        <v>1587</v>
      </c>
      <c r="B1330" s="52" t="s">
        <v>6866</v>
      </c>
      <c r="C1330" s="53" t="s">
        <v>2816</v>
      </c>
      <c r="D1330" s="156"/>
    </row>
    <row r="1331" spans="1:4">
      <c r="A1331" s="206" t="s">
        <v>2653</v>
      </c>
      <c r="B1331" s="55" t="s">
        <v>5508</v>
      </c>
      <c r="C1331" s="55" t="s">
        <v>2816</v>
      </c>
      <c r="D1331" s="56" t="s">
        <v>5252</v>
      </c>
    </row>
    <row r="1332" spans="1:4">
      <c r="A1332" s="206" t="s">
        <v>2654</v>
      </c>
      <c r="B1332" s="55" t="s">
        <v>3670</v>
      </c>
      <c r="C1332" s="55" t="s">
        <v>2816</v>
      </c>
      <c r="D1332" s="56" t="s">
        <v>5252</v>
      </c>
    </row>
    <row r="1333" spans="1:4">
      <c r="A1333" s="210" t="s">
        <v>2655</v>
      </c>
      <c r="B1333" s="57" t="s">
        <v>5509</v>
      </c>
      <c r="C1333" s="57" t="s">
        <v>2816</v>
      </c>
      <c r="D1333" s="157">
        <v>39967</v>
      </c>
    </row>
    <row r="1334" spans="1:4">
      <c r="A1334" s="206" t="s">
        <v>1423</v>
      </c>
      <c r="B1334" s="55" t="s">
        <v>5510</v>
      </c>
      <c r="C1334" s="55" t="s">
        <v>2816</v>
      </c>
      <c r="D1334" s="56" t="s">
        <v>5511</v>
      </c>
    </row>
    <row r="1335" spans="1:4">
      <c r="A1335" s="206" t="s">
        <v>8531</v>
      </c>
      <c r="B1335" s="55" t="s">
        <v>8532</v>
      </c>
      <c r="C1335" s="55" t="s">
        <v>2816</v>
      </c>
      <c r="D1335" s="56" t="s">
        <v>8525</v>
      </c>
    </row>
    <row r="1336" spans="1:4">
      <c r="A1336" s="206" t="s">
        <v>8533</v>
      </c>
      <c r="B1336" s="55" t="s">
        <v>8534</v>
      </c>
      <c r="C1336" s="55" t="s">
        <v>2816</v>
      </c>
      <c r="D1336" s="56" t="s">
        <v>8535</v>
      </c>
    </row>
    <row r="1337" spans="1:4">
      <c r="A1337" s="211" t="s">
        <v>1273</v>
      </c>
      <c r="B1337" s="52" t="s">
        <v>6867</v>
      </c>
      <c r="C1337" s="53" t="s">
        <v>2816</v>
      </c>
      <c r="D1337" s="156"/>
    </row>
    <row r="1338" spans="1:4">
      <c r="A1338" s="206" t="s">
        <v>1588</v>
      </c>
      <c r="B1338" s="55" t="s">
        <v>832</v>
      </c>
      <c r="C1338" s="55" t="s">
        <v>2816</v>
      </c>
      <c r="D1338" s="56" t="s">
        <v>5129</v>
      </c>
    </row>
    <row r="1339" spans="1:4">
      <c r="A1339" s="206" t="s">
        <v>6246</v>
      </c>
      <c r="B1339" s="55" t="s">
        <v>4825</v>
      </c>
      <c r="C1339" s="55" t="s">
        <v>2816</v>
      </c>
      <c r="D1339" s="56" t="s">
        <v>5512</v>
      </c>
    </row>
    <row r="1340" spans="1:4">
      <c r="A1340" s="206" t="s">
        <v>1589</v>
      </c>
      <c r="B1340" s="55" t="s">
        <v>833</v>
      </c>
      <c r="C1340" s="55" t="s">
        <v>2816</v>
      </c>
      <c r="D1340" s="56" t="s">
        <v>5115</v>
      </c>
    </row>
    <row r="1341" spans="1:4">
      <c r="A1341" s="207" t="s">
        <v>4042</v>
      </c>
      <c r="B1341" s="52" t="s">
        <v>6868</v>
      </c>
      <c r="C1341" s="53" t="s">
        <v>2816</v>
      </c>
      <c r="D1341" s="156"/>
    </row>
    <row r="1342" spans="1:4">
      <c r="A1342" s="206" t="s">
        <v>1590</v>
      </c>
      <c r="B1342" s="55" t="s">
        <v>834</v>
      </c>
      <c r="C1342" s="55" t="s">
        <v>2816</v>
      </c>
      <c r="D1342" s="56" t="s">
        <v>5113</v>
      </c>
    </row>
    <row r="1343" spans="1:4">
      <c r="A1343" s="207" t="s">
        <v>1591</v>
      </c>
      <c r="B1343" s="57" t="s">
        <v>835</v>
      </c>
      <c r="C1343" s="57" t="s">
        <v>2816</v>
      </c>
      <c r="D1343" s="157">
        <v>27760</v>
      </c>
    </row>
    <row r="1344" spans="1:4">
      <c r="A1344" s="210" t="s">
        <v>1592</v>
      </c>
      <c r="B1344" s="57" t="s">
        <v>3671</v>
      </c>
      <c r="C1344" s="57" t="s">
        <v>2816</v>
      </c>
      <c r="D1344" s="157" t="s">
        <v>5141</v>
      </c>
    </row>
    <row r="1345" spans="1:4">
      <c r="A1345" s="206" t="s">
        <v>1593</v>
      </c>
      <c r="B1345" s="55" t="s">
        <v>5513</v>
      </c>
      <c r="C1345" s="55" t="s">
        <v>2816</v>
      </c>
      <c r="D1345" s="56" t="s">
        <v>5141</v>
      </c>
    </row>
    <row r="1346" spans="1:4">
      <c r="A1346" s="207" t="s">
        <v>1594</v>
      </c>
      <c r="B1346" s="57" t="s">
        <v>836</v>
      </c>
      <c r="C1346" s="57" t="s">
        <v>2816</v>
      </c>
      <c r="D1346" s="157">
        <v>29587</v>
      </c>
    </row>
    <row r="1347" spans="1:4">
      <c r="A1347" s="206" t="s">
        <v>1595</v>
      </c>
      <c r="B1347" s="55" t="s">
        <v>837</v>
      </c>
      <c r="C1347" s="55" t="s">
        <v>2816</v>
      </c>
      <c r="D1347" s="56" t="s">
        <v>5146</v>
      </c>
    </row>
    <row r="1348" spans="1:4">
      <c r="A1348" s="206" t="s">
        <v>1596</v>
      </c>
      <c r="B1348" s="55" t="s">
        <v>838</v>
      </c>
      <c r="C1348" s="55" t="s">
        <v>2816</v>
      </c>
      <c r="D1348" s="56" t="s">
        <v>5147</v>
      </c>
    </row>
    <row r="1349" spans="1:4">
      <c r="A1349" s="206" t="s">
        <v>1597</v>
      </c>
      <c r="B1349" s="55" t="s">
        <v>412</v>
      </c>
      <c r="C1349" s="55" t="s">
        <v>2816</v>
      </c>
      <c r="D1349" s="56" t="s">
        <v>5147</v>
      </c>
    </row>
    <row r="1350" spans="1:4">
      <c r="A1350" s="206" t="s">
        <v>3672</v>
      </c>
      <c r="B1350" s="55" t="s">
        <v>5514</v>
      </c>
      <c r="C1350" s="55" t="s">
        <v>2816</v>
      </c>
      <c r="D1350" s="56" t="s">
        <v>5515</v>
      </c>
    </row>
    <row r="1351" spans="1:4">
      <c r="A1351" s="206" t="s">
        <v>1598</v>
      </c>
      <c r="B1351" s="55" t="s">
        <v>3673</v>
      </c>
      <c r="C1351" s="55" t="s">
        <v>2816</v>
      </c>
      <c r="D1351" s="56" t="s">
        <v>5147</v>
      </c>
    </row>
    <row r="1352" spans="1:4">
      <c r="A1352" s="207" t="s">
        <v>1599</v>
      </c>
      <c r="B1352" s="57" t="s">
        <v>413</v>
      </c>
      <c r="C1352" s="57" t="s">
        <v>2816</v>
      </c>
      <c r="D1352" s="157">
        <v>37257</v>
      </c>
    </row>
    <row r="1353" spans="1:4">
      <c r="A1353" s="206" t="s">
        <v>1600</v>
      </c>
      <c r="B1353" s="55" t="s">
        <v>5516</v>
      </c>
      <c r="C1353" s="55" t="s">
        <v>2816</v>
      </c>
      <c r="D1353" s="56" t="s">
        <v>5209</v>
      </c>
    </row>
    <row r="1354" spans="1:4">
      <c r="A1354" s="206" t="s">
        <v>1601</v>
      </c>
      <c r="B1354" s="55" t="s">
        <v>3674</v>
      </c>
      <c r="C1354" s="55" t="s">
        <v>2816</v>
      </c>
      <c r="D1354" s="56" t="s">
        <v>5151</v>
      </c>
    </row>
    <row r="1355" spans="1:4">
      <c r="A1355" s="206" t="s">
        <v>1274</v>
      </c>
      <c r="B1355" s="55" t="s">
        <v>2202</v>
      </c>
      <c r="C1355" s="55" t="s">
        <v>2816</v>
      </c>
      <c r="D1355" s="56" t="s">
        <v>5170</v>
      </c>
    </row>
    <row r="1356" spans="1:4">
      <c r="A1356" s="206" t="s">
        <v>1602</v>
      </c>
      <c r="B1356" s="55" t="s">
        <v>7904</v>
      </c>
      <c r="C1356" s="55" t="s">
        <v>2816</v>
      </c>
      <c r="D1356" s="56" t="s">
        <v>5170</v>
      </c>
    </row>
    <row r="1357" spans="1:4">
      <c r="A1357" s="206" t="s">
        <v>2656</v>
      </c>
      <c r="B1357" s="55" t="s">
        <v>3675</v>
      </c>
      <c r="C1357" s="55" t="s">
        <v>2816</v>
      </c>
      <c r="D1357" s="56" t="s">
        <v>5517</v>
      </c>
    </row>
    <row r="1358" spans="1:4">
      <c r="A1358" s="206" t="s">
        <v>1424</v>
      </c>
      <c r="B1358" s="55" t="s">
        <v>1425</v>
      </c>
      <c r="C1358" s="55" t="s">
        <v>2816</v>
      </c>
      <c r="D1358" s="56" t="s">
        <v>5394</v>
      </c>
    </row>
    <row r="1359" spans="1:4">
      <c r="A1359" s="211" t="s">
        <v>1426</v>
      </c>
      <c r="B1359" s="52" t="s">
        <v>6869</v>
      </c>
      <c r="C1359" s="53" t="s">
        <v>2816</v>
      </c>
      <c r="D1359" s="156"/>
    </row>
    <row r="1360" spans="1:4">
      <c r="A1360" s="206" t="s">
        <v>1427</v>
      </c>
      <c r="B1360" s="55" t="s">
        <v>3676</v>
      </c>
      <c r="C1360" s="55" t="s">
        <v>2816</v>
      </c>
      <c r="D1360" s="56" t="s">
        <v>5518</v>
      </c>
    </row>
    <row r="1361" spans="1:4">
      <c r="A1361" s="211" t="s">
        <v>1140</v>
      </c>
      <c r="B1361" s="52" t="s">
        <v>6870</v>
      </c>
      <c r="C1361" s="53" t="s">
        <v>2816</v>
      </c>
      <c r="D1361" s="156"/>
    </row>
    <row r="1362" spans="1:4">
      <c r="A1362" s="207" t="s">
        <v>1078</v>
      </c>
      <c r="B1362" s="57" t="s">
        <v>3677</v>
      </c>
      <c r="C1362" s="57" t="s">
        <v>2816</v>
      </c>
      <c r="D1362" s="157">
        <v>40248</v>
      </c>
    </row>
    <row r="1363" spans="1:4">
      <c r="A1363" s="206" t="s">
        <v>1079</v>
      </c>
      <c r="B1363" s="55" t="s">
        <v>5519</v>
      </c>
      <c r="C1363" s="55" t="s">
        <v>2816</v>
      </c>
      <c r="D1363" s="56" t="s">
        <v>5520</v>
      </c>
    </row>
    <row r="1364" spans="1:4">
      <c r="A1364" s="206" t="s">
        <v>1509</v>
      </c>
      <c r="B1364" s="55" t="s">
        <v>5521</v>
      </c>
      <c r="C1364" s="55" t="s">
        <v>2816</v>
      </c>
      <c r="D1364" s="56" t="s">
        <v>5482</v>
      </c>
    </row>
    <row r="1365" spans="1:4">
      <c r="A1365" s="206" t="s">
        <v>1510</v>
      </c>
      <c r="B1365" s="55" t="s">
        <v>3678</v>
      </c>
      <c r="C1365" s="55" t="s">
        <v>2816</v>
      </c>
      <c r="D1365" s="56" t="s">
        <v>5522</v>
      </c>
    </row>
    <row r="1366" spans="1:4">
      <c r="A1366" s="206" t="s">
        <v>1511</v>
      </c>
      <c r="B1366" s="55" t="s">
        <v>3679</v>
      </c>
      <c r="C1366" s="55" t="s">
        <v>2816</v>
      </c>
      <c r="D1366" s="56" t="s">
        <v>5482</v>
      </c>
    </row>
    <row r="1367" spans="1:4">
      <c r="A1367" s="206" t="s">
        <v>1512</v>
      </c>
      <c r="B1367" s="55" t="s">
        <v>6361</v>
      </c>
      <c r="C1367" s="55" t="s">
        <v>2816</v>
      </c>
      <c r="D1367" s="56" t="s">
        <v>5482</v>
      </c>
    </row>
    <row r="1368" spans="1:4">
      <c r="A1368" s="206" t="s">
        <v>1513</v>
      </c>
      <c r="B1368" s="55" t="s">
        <v>830</v>
      </c>
      <c r="C1368" s="55" t="s">
        <v>2816</v>
      </c>
      <c r="D1368" s="56" t="s">
        <v>5523</v>
      </c>
    </row>
    <row r="1369" spans="1:4">
      <c r="A1369" s="206" t="s">
        <v>1514</v>
      </c>
      <c r="B1369" s="55" t="s">
        <v>1515</v>
      </c>
      <c r="C1369" s="55" t="s">
        <v>2816</v>
      </c>
      <c r="D1369" s="56" t="s">
        <v>5524</v>
      </c>
    </row>
    <row r="1370" spans="1:4">
      <c r="A1370" s="206" t="s">
        <v>1516</v>
      </c>
      <c r="B1370" s="55" t="s">
        <v>5525</v>
      </c>
      <c r="C1370" s="55" t="s">
        <v>2816</v>
      </c>
      <c r="D1370" s="56" t="s">
        <v>5526</v>
      </c>
    </row>
    <row r="1371" spans="1:4">
      <c r="A1371" s="206" t="s">
        <v>1517</v>
      </c>
      <c r="B1371" s="55" t="s">
        <v>2176</v>
      </c>
      <c r="C1371" s="55" t="s">
        <v>2816</v>
      </c>
      <c r="D1371" s="56" t="s">
        <v>5526</v>
      </c>
    </row>
    <row r="1372" spans="1:4">
      <c r="A1372" s="206" t="s">
        <v>1518</v>
      </c>
      <c r="B1372" s="55" t="s">
        <v>1519</v>
      </c>
      <c r="C1372" s="55" t="s">
        <v>2816</v>
      </c>
      <c r="D1372" s="56" t="s">
        <v>5526</v>
      </c>
    </row>
    <row r="1373" spans="1:4">
      <c r="A1373" s="206" t="s">
        <v>3070</v>
      </c>
      <c r="B1373" s="55" t="s">
        <v>3669</v>
      </c>
      <c r="C1373" s="55" t="s">
        <v>2816</v>
      </c>
      <c r="D1373" s="56" t="s">
        <v>5527</v>
      </c>
    </row>
    <row r="1374" spans="1:4">
      <c r="A1374" s="211" t="s">
        <v>3071</v>
      </c>
      <c r="B1374" s="52" t="s">
        <v>6840</v>
      </c>
      <c r="C1374" s="53" t="s">
        <v>2816</v>
      </c>
      <c r="D1374" s="156">
        <v>40704</v>
      </c>
    </row>
    <row r="1375" spans="1:4">
      <c r="A1375" s="206" t="s">
        <v>3172</v>
      </c>
      <c r="B1375" s="55" t="s">
        <v>3173</v>
      </c>
      <c r="C1375" s="55" t="s">
        <v>2816</v>
      </c>
      <c r="D1375" s="56" t="s">
        <v>5528</v>
      </c>
    </row>
    <row r="1376" spans="1:4">
      <c r="A1376" s="206" t="s">
        <v>3289</v>
      </c>
      <c r="B1376" s="55" t="s">
        <v>3290</v>
      </c>
      <c r="C1376" s="55" t="s">
        <v>2816</v>
      </c>
      <c r="D1376" s="56" t="s">
        <v>5529</v>
      </c>
    </row>
    <row r="1377" spans="1:4">
      <c r="A1377" s="206" t="s">
        <v>3291</v>
      </c>
      <c r="B1377" s="55" t="s">
        <v>5530</v>
      </c>
      <c r="C1377" s="55" t="s">
        <v>2816</v>
      </c>
      <c r="D1377" s="56" t="s">
        <v>5531</v>
      </c>
    </row>
    <row r="1378" spans="1:4">
      <c r="A1378" s="206" t="s">
        <v>3292</v>
      </c>
      <c r="B1378" s="55" t="s">
        <v>5532</v>
      </c>
      <c r="C1378" s="55" t="s">
        <v>2816</v>
      </c>
      <c r="D1378" s="56" t="s">
        <v>5533</v>
      </c>
    </row>
    <row r="1379" spans="1:4">
      <c r="A1379" s="206" t="s">
        <v>4409</v>
      </c>
      <c r="B1379" s="55" t="s">
        <v>5534</v>
      </c>
      <c r="C1379" s="55" t="s">
        <v>2816</v>
      </c>
      <c r="D1379" s="56" t="s">
        <v>5535</v>
      </c>
    </row>
    <row r="1380" spans="1:4">
      <c r="A1380" s="206" t="s">
        <v>4410</v>
      </c>
      <c r="B1380" s="55" t="s">
        <v>4411</v>
      </c>
      <c r="C1380" s="55" t="s">
        <v>2816</v>
      </c>
      <c r="D1380" s="56" t="s">
        <v>5536</v>
      </c>
    </row>
    <row r="1381" spans="1:4">
      <c r="A1381" s="206" t="s">
        <v>4412</v>
      </c>
      <c r="B1381" s="55" t="s">
        <v>5537</v>
      </c>
      <c r="C1381" s="55" t="s">
        <v>2816</v>
      </c>
      <c r="D1381" s="56" t="s">
        <v>5536</v>
      </c>
    </row>
    <row r="1382" spans="1:4">
      <c r="A1382" s="206" t="s">
        <v>4413</v>
      </c>
      <c r="B1382" s="55" t="s">
        <v>4414</v>
      </c>
      <c r="C1382" s="55" t="s">
        <v>2816</v>
      </c>
      <c r="D1382" s="56" t="s">
        <v>5452</v>
      </c>
    </row>
    <row r="1383" spans="1:4">
      <c r="A1383" s="206" t="s">
        <v>4415</v>
      </c>
      <c r="B1383" s="55" t="s">
        <v>5538</v>
      </c>
      <c r="C1383" s="55" t="s">
        <v>2816</v>
      </c>
      <c r="D1383" s="56" t="s">
        <v>5452</v>
      </c>
    </row>
    <row r="1384" spans="1:4">
      <c r="A1384" s="206" t="s">
        <v>6247</v>
      </c>
      <c r="B1384" s="55" t="s">
        <v>5539</v>
      </c>
      <c r="C1384" s="55" t="s">
        <v>2816</v>
      </c>
      <c r="D1384" s="56" t="s">
        <v>5540</v>
      </c>
    </row>
    <row r="1385" spans="1:4">
      <c r="A1385" s="206" t="s">
        <v>6248</v>
      </c>
      <c r="B1385" s="55" t="s">
        <v>5541</v>
      </c>
      <c r="C1385" s="55" t="s">
        <v>2816</v>
      </c>
      <c r="D1385" s="56" t="s">
        <v>5540</v>
      </c>
    </row>
    <row r="1386" spans="1:4">
      <c r="A1386" s="206" t="s">
        <v>8536</v>
      </c>
      <c r="B1386" s="55" t="s">
        <v>8537</v>
      </c>
      <c r="C1386" s="55" t="s">
        <v>2816</v>
      </c>
      <c r="D1386" s="56" t="s">
        <v>8525</v>
      </c>
    </row>
    <row r="1387" spans="1:4">
      <c r="A1387" s="208" t="s">
        <v>8911</v>
      </c>
      <c r="B1387" s="209" t="s">
        <v>8912</v>
      </c>
      <c r="C1387" s="58" t="s">
        <v>2816</v>
      </c>
      <c r="D1387" s="209" t="s">
        <v>8913</v>
      </c>
    </row>
    <row r="1388" spans="1:4">
      <c r="A1388" s="208" t="s">
        <v>8914</v>
      </c>
      <c r="B1388" s="209" t="s">
        <v>8915</v>
      </c>
      <c r="C1388" s="58" t="s">
        <v>2816</v>
      </c>
      <c r="D1388" s="209" t="s">
        <v>8818</v>
      </c>
    </row>
    <row r="1389" spans="1:4">
      <c r="A1389" s="206" t="s">
        <v>1603</v>
      </c>
      <c r="B1389" s="55" t="s">
        <v>5542</v>
      </c>
      <c r="C1389" s="55" t="s">
        <v>2816</v>
      </c>
      <c r="D1389" s="56" t="s">
        <v>5251</v>
      </c>
    </row>
    <row r="1390" spans="1:4">
      <c r="A1390" s="212" t="s">
        <v>3437</v>
      </c>
      <c r="B1390" s="52" t="s">
        <v>6871</v>
      </c>
      <c r="C1390" s="53" t="s">
        <v>2816</v>
      </c>
      <c r="D1390" s="156">
        <v>41713</v>
      </c>
    </row>
    <row r="1391" spans="1:4">
      <c r="A1391" s="206" t="s">
        <v>3680</v>
      </c>
      <c r="B1391" s="55" t="s">
        <v>3681</v>
      </c>
      <c r="C1391" s="55" t="s">
        <v>2816</v>
      </c>
      <c r="D1391" s="56" t="s">
        <v>5543</v>
      </c>
    </row>
    <row r="1392" spans="1:4">
      <c r="A1392" s="206" t="s">
        <v>4416</v>
      </c>
      <c r="B1392" s="55" t="s">
        <v>4417</v>
      </c>
      <c r="C1392" s="55" t="s">
        <v>2816</v>
      </c>
      <c r="D1392" s="56" t="s">
        <v>5544</v>
      </c>
    </row>
    <row r="1393" spans="1:4">
      <c r="A1393" s="206" t="s">
        <v>6249</v>
      </c>
      <c r="B1393" s="55" t="s">
        <v>5545</v>
      </c>
      <c r="C1393" s="55" t="s">
        <v>2816</v>
      </c>
      <c r="D1393" s="56" t="s">
        <v>5546</v>
      </c>
    </row>
    <row r="1394" spans="1:4">
      <c r="A1394" s="208" t="s">
        <v>8916</v>
      </c>
      <c r="B1394" s="209" t="s">
        <v>828</v>
      </c>
      <c r="C1394" s="58" t="s">
        <v>2816</v>
      </c>
      <c r="D1394" s="209" t="s">
        <v>8917</v>
      </c>
    </row>
    <row r="1395" spans="1:4">
      <c r="A1395" s="208" t="s">
        <v>8918</v>
      </c>
      <c r="B1395" s="209" t="s">
        <v>8919</v>
      </c>
      <c r="C1395" s="58" t="s">
        <v>2816</v>
      </c>
      <c r="D1395" s="209" t="s">
        <v>8920</v>
      </c>
    </row>
    <row r="1396" spans="1:4">
      <c r="A1396" s="205" t="s">
        <v>1275</v>
      </c>
      <c r="B1396" s="52" t="s">
        <v>2072</v>
      </c>
      <c r="C1396" s="53" t="s">
        <v>2630</v>
      </c>
      <c r="D1396" s="156"/>
    </row>
    <row r="1397" spans="1:4">
      <c r="A1397" s="206" t="s">
        <v>1604</v>
      </c>
      <c r="B1397" s="55" t="s">
        <v>5547</v>
      </c>
      <c r="C1397" s="55" t="s">
        <v>2630</v>
      </c>
      <c r="D1397" s="56" t="s">
        <v>5115</v>
      </c>
    </row>
    <row r="1398" spans="1:4">
      <c r="A1398" s="206" t="s">
        <v>1605</v>
      </c>
      <c r="B1398" s="55" t="s">
        <v>5548</v>
      </c>
      <c r="C1398" s="55" t="s">
        <v>2630</v>
      </c>
      <c r="D1398" s="56" t="s">
        <v>5116</v>
      </c>
    </row>
    <row r="1399" spans="1:4">
      <c r="A1399" s="206" t="s">
        <v>1606</v>
      </c>
      <c r="B1399" s="55" t="s">
        <v>5549</v>
      </c>
      <c r="C1399" s="55" t="s">
        <v>2630</v>
      </c>
      <c r="D1399" s="56" t="s">
        <v>5115</v>
      </c>
    </row>
    <row r="1400" spans="1:4">
      <c r="A1400" s="207" t="s">
        <v>4043</v>
      </c>
      <c r="B1400" s="52" t="s">
        <v>6872</v>
      </c>
      <c r="C1400" s="53" t="s">
        <v>2630</v>
      </c>
      <c r="D1400" s="156"/>
    </row>
    <row r="1401" spans="1:4">
      <c r="A1401" s="211" t="s">
        <v>1607</v>
      </c>
      <c r="B1401" s="52" t="s">
        <v>6873</v>
      </c>
      <c r="C1401" s="53" t="s">
        <v>2630</v>
      </c>
      <c r="D1401" s="156"/>
    </row>
    <row r="1402" spans="1:4">
      <c r="A1402" s="211" t="s">
        <v>1608</v>
      </c>
      <c r="B1402" s="52" t="s">
        <v>6874</v>
      </c>
      <c r="C1402" s="53" t="s">
        <v>2630</v>
      </c>
      <c r="D1402" s="156"/>
    </row>
    <row r="1403" spans="1:4">
      <c r="A1403" s="207" t="s">
        <v>4044</v>
      </c>
      <c r="B1403" s="52" t="s">
        <v>6875</v>
      </c>
      <c r="C1403" s="53" t="s">
        <v>2630</v>
      </c>
      <c r="D1403" s="156"/>
    </row>
    <row r="1404" spans="1:4">
      <c r="A1404" s="206" t="s">
        <v>2657</v>
      </c>
      <c r="B1404" s="55" t="s">
        <v>3682</v>
      </c>
      <c r="C1404" s="55" t="s">
        <v>2630</v>
      </c>
      <c r="D1404" s="56" t="s">
        <v>5550</v>
      </c>
    </row>
    <row r="1405" spans="1:4">
      <c r="A1405" s="206" t="s">
        <v>1609</v>
      </c>
      <c r="B1405" s="55" t="s">
        <v>2576</v>
      </c>
      <c r="C1405" s="55" t="s">
        <v>2630</v>
      </c>
      <c r="D1405" s="56" t="s">
        <v>5133</v>
      </c>
    </row>
    <row r="1406" spans="1:4">
      <c r="A1406" s="206" t="s">
        <v>1610</v>
      </c>
      <c r="B1406" s="55" t="s">
        <v>5551</v>
      </c>
      <c r="C1406" s="55" t="s">
        <v>2630</v>
      </c>
      <c r="D1406" s="56" t="s">
        <v>5133</v>
      </c>
    </row>
    <row r="1407" spans="1:4">
      <c r="A1407" s="207" t="s">
        <v>4045</v>
      </c>
      <c r="B1407" s="52" t="s">
        <v>6876</v>
      </c>
      <c r="C1407" s="53" t="s">
        <v>2630</v>
      </c>
      <c r="D1407" s="156"/>
    </row>
    <row r="1408" spans="1:4">
      <c r="A1408" s="206" t="s">
        <v>1611</v>
      </c>
      <c r="B1408" s="55" t="s">
        <v>232</v>
      </c>
      <c r="C1408" s="55" t="s">
        <v>2630</v>
      </c>
      <c r="D1408" s="56" t="s">
        <v>5133</v>
      </c>
    </row>
    <row r="1409" spans="1:4">
      <c r="A1409" s="207" t="s">
        <v>4046</v>
      </c>
      <c r="B1409" s="52" t="s">
        <v>6877</v>
      </c>
      <c r="C1409" s="53" t="s">
        <v>2630</v>
      </c>
      <c r="D1409" s="156"/>
    </row>
    <row r="1410" spans="1:4">
      <c r="A1410" s="206" t="s">
        <v>3438</v>
      </c>
      <c r="B1410" s="55" t="s">
        <v>3439</v>
      </c>
      <c r="C1410" s="55" t="s">
        <v>2630</v>
      </c>
      <c r="D1410" s="56" t="s">
        <v>5552</v>
      </c>
    </row>
    <row r="1411" spans="1:4">
      <c r="A1411" s="206" t="s">
        <v>3440</v>
      </c>
      <c r="B1411" s="55" t="s">
        <v>5553</v>
      </c>
      <c r="C1411" s="55" t="s">
        <v>2630</v>
      </c>
      <c r="D1411" s="56" t="s">
        <v>5554</v>
      </c>
    </row>
    <row r="1412" spans="1:4">
      <c r="A1412" s="206" t="s">
        <v>3441</v>
      </c>
      <c r="B1412" s="55" t="s">
        <v>3442</v>
      </c>
      <c r="C1412" s="55" t="s">
        <v>2630</v>
      </c>
      <c r="D1412" s="56" t="s">
        <v>5554</v>
      </c>
    </row>
    <row r="1413" spans="1:4">
      <c r="A1413" s="206" t="s">
        <v>4418</v>
      </c>
      <c r="B1413" s="55" t="s">
        <v>4419</v>
      </c>
      <c r="C1413" s="55" t="s">
        <v>2630</v>
      </c>
      <c r="D1413" s="56" t="s">
        <v>5555</v>
      </c>
    </row>
    <row r="1414" spans="1:4">
      <c r="A1414" s="206" t="s">
        <v>4420</v>
      </c>
      <c r="B1414" s="55" t="s">
        <v>4421</v>
      </c>
      <c r="C1414" s="55" t="s">
        <v>2630</v>
      </c>
      <c r="D1414" s="56" t="s">
        <v>5556</v>
      </c>
    </row>
    <row r="1415" spans="1:4">
      <c r="A1415" s="206" t="s">
        <v>4422</v>
      </c>
      <c r="B1415" s="55" t="s">
        <v>4423</v>
      </c>
      <c r="C1415" s="55" t="s">
        <v>2630</v>
      </c>
      <c r="D1415" s="56" t="s">
        <v>5557</v>
      </c>
    </row>
    <row r="1416" spans="1:4">
      <c r="A1416" s="206" t="s">
        <v>4424</v>
      </c>
      <c r="B1416" s="55" t="s">
        <v>4425</v>
      </c>
      <c r="C1416" s="55" t="s">
        <v>2630</v>
      </c>
      <c r="D1416" s="56" t="s">
        <v>5557</v>
      </c>
    </row>
    <row r="1417" spans="1:4">
      <c r="A1417" s="206" t="s">
        <v>4426</v>
      </c>
      <c r="B1417" s="55" t="s">
        <v>4427</v>
      </c>
      <c r="C1417" s="55" t="s">
        <v>2630</v>
      </c>
      <c r="D1417" s="56" t="s">
        <v>5557</v>
      </c>
    </row>
    <row r="1418" spans="1:4">
      <c r="A1418" s="206" t="s">
        <v>6296</v>
      </c>
      <c r="B1418" s="55" t="s">
        <v>5558</v>
      </c>
      <c r="C1418" s="55" t="s">
        <v>2630</v>
      </c>
      <c r="D1418" s="56" t="s">
        <v>5559</v>
      </c>
    </row>
    <row r="1419" spans="1:4">
      <c r="A1419" s="206" t="s">
        <v>6250</v>
      </c>
      <c r="B1419" s="55" t="s">
        <v>5560</v>
      </c>
      <c r="C1419" s="55" t="s">
        <v>2630</v>
      </c>
      <c r="D1419" s="56" t="s">
        <v>5561</v>
      </c>
    </row>
    <row r="1420" spans="1:4">
      <c r="A1420" s="206" t="s">
        <v>6251</v>
      </c>
      <c r="B1420" s="55" t="s">
        <v>5562</v>
      </c>
      <c r="C1420" s="55" t="s">
        <v>2630</v>
      </c>
      <c r="D1420" s="56" t="s">
        <v>5563</v>
      </c>
    </row>
    <row r="1421" spans="1:4">
      <c r="A1421" s="206" t="s">
        <v>6252</v>
      </c>
      <c r="B1421" s="55" t="s">
        <v>5564</v>
      </c>
      <c r="C1421" s="55" t="s">
        <v>2630</v>
      </c>
      <c r="D1421" s="56" t="s">
        <v>5563</v>
      </c>
    </row>
    <row r="1422" spans="1:4">
      <c r="A1422" s="206" t="s">
        <v>6253</v>
      </c>
      <c r="B1422" s="55" t="s">
        <v>5565</v>
      </c>
      <c r="C1422" s="55" t="s">
        <v>2630</v>
      </c>
      <c r="D1422" s="56" t="s">
        <v>5566</v>
      </c>
    </row>
    <row r="1423" spans="1:4">
      <c r="A1423" s="206" t="s">
        <v>6254</v>
      </c>
      <c r="B1423" s="55" t="s">
        <v>5567</v>
      </c>
      <c r="C1423" s="55" t="s">
        <v>2630</v>
      </c>
      <c r="D1423" s="56" t="s">
        <v>5568</v>
      </c>
    </row>
    <row r="1424" spans="1:4">
      <c r="A1424" s="206" t="s">
        <v>6255</v>
      </c>
      <c r="B1424" s="55" t="s">
        <v>8921</v>
      </c>
      <c r="C1424" s="55" t="s">
        <v>2630</v>
      </c>
      <c r="D1424" s="56" t="s">
        <v>5569</v>
      </c>
    </row>
    <row r="1425" spans="1:4">
      <c r="A1425" s="206" t="s">
        <v>6256</v>
      </c>
      <c r="B1425" s="55" t="s">
        <v>5570</v>
      </c>
      <c r="C1425" s="55" t="s">
        <v>2630</v>
      </c>
      <c r="D1425" s="56" t="s">
        <v>5571</v>
      </c>
    </row>
    <row r="1426" spans="1:4">
      <c r="A1426" s="206" t="s">
        <v>6362</v>
      </c>
      <c r="B1426" s="55" t="s">
        <v>6363</v>
      </c>
      <c r="C1426" s="55" t="s">
        <v>2630</v>
      </c>
      <c r="D1426" s="56" t="s">
        <v>6364</v>
      </c>
    </row>
    <row r="1427" spans="1:4">
      <c r="A1427" s="206" t="s">
        <v>6365</v>
      </c>
      <c r="B1427" s="55" t="s">
        <v>6366</v>
      </c>
      <c r="C1427" s="55" t="s">
        <v>2630</v>
      </c>
      <c r="D1427" s="56" t="s">
        <v>6367</v>
      </c>
    </row>
    <row r="1428" spans="1:4">
      <c r="A1428" s="206" t="s">
        <v>6368</v>
      </c>
      <c r="B1428" s="55" t="s">
        <v>6369</v>
      </c>
      <c r="C1428" s="55" t="s">
        <v>2630</v>
      </c>
      <c r="D1428" s="56" t="s">
        <v>6370</v>
      </c>
    </row>
    <row r="1429" spans="1:4">
      <c r="A1429" s="206" t="s">
        <v>6371</v>
      </c>
      <c r="B1429" s="55" t="s">
        <v>6372</v>
      </c>
      <c r="C1429" s="55" t="s">
        <v>2630</v>
      </c>
      <c r="D1429" s="56" t="s">
        <v>6373</v>
      </c>
    </row>
    <row r="1430" spans="1:4">
      <c r="A1430" s="206" t="s">
        <v>7905</v>
      </c>
      <c r="B1430" s="55" t="s">
        <v>7906</v>
      </c>
      <c r="C1430" s="55" t="s">
        <v>2630</v>
      </c>
      <c r="D1430" s="56" t="s">
        <v>7907</v>
      </c>
    </row>
    <row r="1431" spans="1:4">
      <c r="A1431" s="206" t="s">
        <v>7908</v>
      </c>
      <c r="B1431" s="55" t="s">
        <v>7909</v>
      </c>
      <c r="C1431" s="55" t="s">
        <v>2630</v>
      </c>
      <c r="D1431" s="56" t="s">
        <v>7910</v>
      </c>
    </row>
    <row r="1432" spans="1:4">
      <c r="A1432" s="206" t="s">
        <v>7911</v>
      </c>
      <c r="B1432" s="55" t="s">
        <v>7912</v>
      </c>
      <c r="C1432" s="55" t="s">
        <v>2630</v>
      </c>
      <c r="D1432" s="56" t="s">
        <v>7887</v>
      </c>
    </row>
    <row r="1433" spans="1:4">
      <c r="A1433" s="206" t="s">
        <v>7913</v>
      </c>
      <c r="B1433" s="55" t="s">
        <v>7914</v>
      </c>
      <c r="C1433" s="55" t="s">
        <v>2630</v>
      </c>
      <c r="D1433" s="56" t="s">
        <v>7915</v>
      </c>
    </row>
    <row r="1434" spans="1:4">
      <c r="A1434" s="206" t="s">
        <v>7916</v>
      </c>
      <c r="B1434" s="55" t="s">
        <v>7917</v>
      </c>
      <c r="C1434" s="55" t="s">
        <v>2630</v>
      </c>
      <c r="D1434" s="56" t="s">
        <v>7918</v>
      </c>
    </row>
    <row r="1435" spans="1:4">
      <c r="A1435" s="206" t="s">
        <v>7919</v>
      </c>
      <c r="B1435" s="55" t="s">
        <v>7920</v>
      </c>
      <c r="C1435" s="55" t="s">
        <v>2630</v>
      </c>
      <c r="D1435" s="56" t="s">
        <v>7918</v>
      </c>
    </row>
    <row r="1436" spans="1:4">
      <c r="A1436" s="206" t="s">
        <v>7921</v>
      </c>
      <c r="B1436" s="55" t="s">
        <v>7922</v>
      </c>
      <c r="C1436" s="55" t="s">
        <v>2630</v>
      </c>
      <c r="D1436" s="56" t="s">
        <v>7923</v>
      </c>
    </row>
    <row r="1437" spans="1:4">
      <c r="A1437" s="206" t="s">
        <v>7924</v>
      </c>
      <c r="B1437" s="55" t="s">
        <v>7925</v>
      </c>
      <c r="C1437" s="55" t="s">
        <v>2630</v>
      </c>
      <c r="D1437" s="56" t="s">
        <v>7926</v>
      </c>
    </row>
    <row r="1438" spans="1:4">
      <c r="A1438" s="206" t="s">
        <v>7927</v>
      </c>
      <c r="B1438" s="55" t="s">
        <v>7928</v>
      </c>
      <c r="C1438" s="55" t="s">
        <v>2630</v>
      </c>
      <c r="D1438" s="56" t="s">
        <v>7929</v>
      </c>
    </row>
    <row r="1439" spans="1:4">
      <c r="A1439" s="206" t="s">
        <v>7930</v>
      </c>
      <c r="B1439" s="55" t="s">
        <v>7931</v>
      </c>
      <c r="C1439" s="55" t="s">
        <v>2630</v>
      </c>
      <c r="D1439" s="56" t="s">
        <v>7932</v>
      </c>
    </row>
    <row r="1440" spans="1:4">
      <c r="A1440" s="206" t="s">
        <v>8538</v>
      </c>
      <c r="B1440" s="55" t="s">
        <v>8539</v>
      </c>
      <c r="C1440" s="55" t="s">
        <v>2630</v>
      </c>
      <c r="D1440" s="56" t="s">
        <v>8540</v>
      </c>
    </row>
    <row r="1441" spans="1:4">
      <c r="A1441" s="206" t="s">
        <v>8541</v>
      </c>
      <c r="B1441" s="55" t="s">
        <v>8542</v>
      </c>
      <c r="C1441" s="55" t="s">
        <v>2630</v>
      </c>
      <c r="D1441" s="56" t="s">
        <v>8543</v>
      </c>
    </row>
    <row r="1442" spans="1:4">
      <c r="A1442" s="206" t="s">
        <v>8544</v>
      </c>
      <c r="B1442" s="55" t="s">
        <v>8545</v>
      </c>
      <c r="C1442" s="55" t="s">
        <v>2630</v>
      </c>
      <c r="D1442" s="56" t="s">
        <v>8546</v>
      </c>
    </row>
    <row r="1443" spans="1:4">
      <c r="A1443" s="206" t="s">
        <v>8547</v>
      </c>
      <c r="B1443" s="55" t="s">
        <v>8548</v>
      </c>
      <c r="C1443" s="55" t="s">
        <v>2630</v>
      </c>
      <c r="D1443" s="56" t="s">
        <v>8549</v>
      </c>
    </row>
    <row r="1444" spans="1:4">
      <c r="A1444" s="206" t="s">
        <v>8550</v>
      </c>
      <c r="B1444" s="55" t="s">
        <v>8551</v>
      </c>
      <c r="C1444" s="55" t="s">
        <v>2630</v>
      </c>
      <c r="D1444" s="56" t="s">
        <v>8552</v>
      </c>
    </row>
    <row r="1445" spans="1:4">
      <c r="A1445" s="206" t="s">
        <v>8553</v>
      </c>
      <c r="B1445" s="55" t="s">
        <v>8554</v>
      </c>
      <c r="C1445" s="55" t="s">
        <v>2630</v>
      </c>
      <c r="D1445" s="56" t="s">
        <v>8555</v>
      </c>
    </row>
    <row r="1446" spans="1:4">
      <c r="A1446" s="206" t="s">
        <v>8556</v>
      </c>
      <c r="B1446" s="55" t="s">
        <v>8557</v>
      </c>
      <c r="C1446" s="55" t="s">
        <v>2630</v>
      </c>
      <c r="D1446" s="56" t="s">
        <v>8555</v>
      </c>
    </row>
    <row r="1447" spans="1:4">
      <c r="A1447" s="208" t="s">
        <v>8922</v>
      </c>
      <c r="B1447" s="209" t="s">
        <v>8923</v>
      </c>
      <c r="C1447" s="58" t="s">
        <v>2630</v>
      </c>
      <c r="D1447" s="209" t="s">
        <v>8924</v>
      </c>
    </row>
    <row r="1448" spans="1:4">
      <c r="A1448" s="208" t="s">
        <v>8925</v>
      </c>
      <c r="B1448" s="209" t="s">
        <v>8926</v>
      </c>
      <c r="C1448" s="58" t="s">
        <v>2630</v>
      </c>
      <c r="D1448" s="209" t="s">
        <v>8924</v>
      </c>
    </row>
    <row r="1449" spans="1:4">
      <c r="A1449" s="208" t="s">
        <v>8927</v>
      </c>
      <c r="B1449" s="209" t="s">
        <v>8928</v>
      </c>
      <c r="C1449" s="58" t="s">
        <v>2630</v>
      </c>
      <c r="D1449" s="209" t="s">
        <v>8924</v>
      </c>
    </row>
    <row r="1450" spans="1:4">
      <c r="A1450" s="208" t="s">
        <v>8929</v>
      </c>
      <c r="B1450" s="209" t="s">
        <v>8930</v>
      </c>
      <c r="C1450" s="58" t="s">
        <v>2630</v>
      </c>
      <c r="D1450" s="209" t="s">
        <v>8931</v>
      </c>
    </row>
    <row r="1451" spans="1:4">
      <c r="A1451" s="208" t="s">
        <v>8932</v>
      </c>
      <c r="B1451" s="209" t="s">
        <v>8933</v>
      </c>
      <c r="C1451" s="58" t="s">
        <v>2630</v>
      </c>
      <c r="D1451" s="209" t="s">
        <v>8931</v>
      </c>
    </row>
    <row r="1452" spans="1:4">
      <c r="A1452" s="211" t="s">
        <v>1276</v>
      </c>
      <c r="B1452" s="52" t="s">
        <v>6878</v>
      </c>
      <c r="C1452" s="53" t="s">
        <v>2630</v>
      </c>
      <c r="D1452" s="156"/>
    </row>
    <row r="1453" spans="1:4">
      <c r="A1453" s="211" t="s">
        <v>1612</v>
      </c>
      <c r="B1453" s="52" t="s">
        <v>6879</v>
      </c>
      <c r="C1453" s="53" t="s">
        <v>2630</v>
      </c>
      <c r="D1453" s="156"/>
    </row>
    <row r="1454" spans="1:4">
      <c r="A1454" s="211" t="s">
        <v>1613</v>
      </c>
      <c r="B1454" s="52" t="s">
        <v>6880</v>
      </c>
      <c r="C1454" s="53" t="s">
        <v>2630</v>
      </c>
      <c r="D1454" s="156"/>
    </row>
    <row r="1455" spans="1:4">
      <c r="A1455" s="211" t="s">
        <v>1614</v>
      </c>
      <c r="B1455" s="52" t="s">
        <v>6881</v>
      </c>
      <c r="C1455" s="53" t="s">
        <v>2630</v>
      </c>
      <c r="D1455" s="156"/>
    </row>
    <row r="1456" spans="1:4">
      <c r="A1456" s="211" t="s">
        <v>1615</v>
      </c>
      <c r="B1456" s="52" t="s">
        <v>6882</v>
      </c>
      <c r="C1456" s="53" t="s">
        <v>2630</v>
      </c>
      <c r="D1456" s="156"/>
    </row>
    <row r="1457" spans="1:4">
      <c r="A1457" s="207" t="s">
        <v>4047</v>
      </c>
      <c r="B1457" s="52" t="s">
        <v>6883</v>
      </c>
      <c r="C1457" s="53" t="s">
        <v>2630</v>
      </c>
      <c r="D1457" s="156"/>
    </row>
    <row r="1458" spans="1:4">
      <c r="A1458" s="211" t="s">
        <v>1616</v>
      </c>
      <c r="B1458" s="52" t="s">
        <v>6884</v>
      </c>
      <c r="C1458" s="53" t="s">
        <v>2630</v>
      </c>
      <c r="D1458" s="156"/>
    </row>
    <row r="1459" spans="1:4">
      <c r="A1459" s="207" t="s">
        <v>4048</v>
      </c>
      <c r="B1459" s="52" t="s">
        <v>6885</v>
      </c>
      <c r="C1459" s="53" t="s">
        <v>2630</v>
      </c>
      <c r="D1459" s="156"/>
    </row>
    <row r="1460" spans="1:4">
      <c r="A1460" s="211" t="s">
        <v>3293</v>
      </c>
      <c r="B1460" s="52" t="s">
        <v>6886</v>
      </c>
      <c r="C1460" s="53" t="s">
        <v>2630</v>
      </c>
      <c r="D1460" s="156"/>
    </row>
    <row r="1461" spans="1:4">
      <c r="A1461" s="206" t="s">
        <v>2577</v>
      </c>
      <c r="B1461" s="55" t="s">
        <v>839</v>
      </c>
      <c r="C1461" s="55" t="s">
        <v>2630</v>
      </c>
      <c r="D1461" s="56" t="s">
        <v>5572</v>
      </c>
    </row>
    <row r="1462" spans="1:4">
      <c r="A1462" s="211" t="s">
        <v>1277</v>
      </c>
      <c r="B1462" s="52" t="s">
        <v>6887</v>
      </c>
      <c r="C1462" s="53" t="s">
        <v>2630</v>
      </c>
      <c r="D1462" s="156"/>
    </row>
    <row r="1463" spans="1:4">
      <c r="A1463" s="207" t="s">
        <v>4049</v>
      </c>
      <c r="B1463" s="52" t="s">
        <v>6888</v>
      </c>
      <c r="C1463" s="53" t="s">
        <v>2630</v>
      </c>
      <c r="D1463" s="156"/>
    </row>
    <row r="1464" spans="1:4">
      <c r="A1464" s="206" t="s">
        <v>1617</v>
      </c>
      <c r="B1464" s="55" t="s">
        <v>3294</v>
      </c>
      <c r="C1464" s="55" t="s">
        <v>2630</v>
      </c>
      <c r="D1464" s="56" t="s">
        <v>5207</v>
      </c>
    </row>
    <row r="1465" spans="1:4">
      <c r="A1465" s="206" t="s">
        <v>1278</v>
      </c>
      <c r="B1465" s="55" t="s">
        <v>5573</v>
      </c>
      <c r="C1465" s="55" t="s">
        <v>2630</v>
      </c>
      <c r="D1465" s="56" t="s">
        <v>5166</v>
      </c>
    </row>
    <row r="1466" spans="1:4">
      <c r="A1466" s="206" t="s">
        <v>1618</v>
      </c>
      <c r="B1466" s="55" t="s">
        <v>5574</v>
      </c>
      <c r="C1466" s="55" t="s">
        <v>2630</v>
      </c>
      <c r="D1466" s="56" t="s">
        <v>5112</v>
      </c>
    </row>
    <row r="1467" spans="1:4">
      <c r="A1467" s="206" t="s">
        <v>1619</v>
      </c>
      <c r="B1467" s="55" t="s">
        <v>5575</v>
      </c>
      <c r="C1467" s="55" t="s">
        <v>2630</v>
      </c>
      <c r="D1467" s="56" t="s">
        <v>5115</v>
      </c>
    </row>
    <row r="1468" spans="1:4">
      <c r="A1468" s="206" t="s">
        <v>1620</v>
      </c>
      <c r="B1468" s="55" t="s">
        <v>5576</v>
      </c>
      <c r="C1468" s="55" t="s">
        <v>2630</v>
      </c>
      <c r="D1468" s="56" t="s">
        <v>5115</v>
      </c>
    </row>
    <row r="1469" spans="1:4">
      <c r="A1469" s="206" t="s">
        <v>1621</v>
      </c>
      <c r="B1469" s="55" t="s">
        <v>5577</v>
      </c>
      <c r="C1469" s="55" t="s">
        <v>2630</v>
      </c>
      <c r="D1469" s="56" t="s">
        <v>5115</v>
      </c>
    </row>
    <row r="1470" spans="1:4">
      <c r="A1470" s="206" t="s">
        <v>10</v>
      </c>
      <c r="B1470" s="55" t="s">
        <v>5578</v>
      </c>
      <c r="C1470" s="55" t="s">
        <v>2630</v>
      </c>
      <c r="D1470" s="56" t="s">
        <v>5115</v>
      </c>
    </row>
    <row r="1471" spans="1:4">
      <c r="A1471" s="206" t="s">
        <v>11</v>
      </c>
      <c r="B1471" s="55" t="s">
        <v>978</v>
      </c>
      <c r="C1471" s="55" t="s">
        <v>2630</v>
      </c>
      <c r="D1471" s="56" t="s">
        <v>5267</v>
      </c>
    </row>
    <row r="1472" spans="1:4">
      <c r="A1472" s="206" t="s">
        <v>12</v>
      </c>
      <c r="B1472" s="55" t="s">
        <v>2539</v>
      </c>
      <c r="C1472" s="55" t="s">
        <v>2630</v>
      </c>
      <c r="D1472" s="56" t="s">
        <v>5267</v>
      </c>
    </row>
    <row r="1473" spans="1:4">
      <c r="A1473" s="206" t="s">
        <v>13</v>
      </c>
      <c r="B1473" s="55" t="s">
        <v>5579</v>
      </c>
      <c r="C1473" s="55" t="s">
        <v>2630</v>
      </c>
      <c r="D1473" s="56" t="s">
        <v>5149</v>
      </c>
    </row>
    <row r="1474" spans="1:4">
      <c r="A1474" s="206" t="s">
        <v>1279</v>
      </c>
      <c r="B1474" s="55" t="s">
        <v>2540</v>
      </c>
      <c r="C1474" s="55" t="s">
        <v>2630</v>
      </c>
      <c r="D1474" s="56" t="s">
        <v>5151</v>
      </c>
    </row>
    <row r="1475" spans="1:4">
      <c r="A1475" s="206" t="s">
        <v>14</v>
      </c>
      <c r="B1475" s="55" t="s">
        <v>1036</v>
      </c>
      <c r="C1475" s="55" t="s">
        <v>2630</v>
      </c>
      <c r="D1475" s="56" t="s">
        <v>5207</v>
      </c>
    </row>
    <row r="1476" spans="1:4">
      <c r="A1476" s="211" t="s">
        <v>15</v>
      </c>
      <c r="B1476" s="52" t="s">
        <v>6889</v>
      </c>
      <c r="C1476" s="53" t="s">
        <v>2630</v>
      </c>
      <c r="D1476" s="156">
        <v>35796</v>
      </c>
    </row>
    <row r="1477" spans="1:4">
      <c r="A1477" s="206" t="s">
        <v>16</v>
      </c>
      <c r="B1477" s="55" t="s">
        <v>2541</v>
      </c>
      <c r="C1477" s="55" t="s">
        <v>2630</v>
      </c>
      <c r="D1477" s="56" t="s">
        <v>5148</v>
      </c>
    </row>
    <row r="1478" spans="1:4">
      <c r="A1478" s="206" t="s">
        <v>17</v>
      </c>
      <c r="B1478" s="55" t="s">
        <v>233</v>
      </c>
      <c r="C1478" s="55" t="s">
        <v>2630</v>
      </c>
      <c r="D1478" s="56" t="s">
        <v>5148</v>
      </c>
    </row>
    <row r="1479" spans="1:4">
      <c r="A1479" s="206" t="s">
        <v>18</v>
      </c>
      <c r="B1479" s="55" t="s">
        <v>3683</v>
      </c>
      <c r="C1479" s="55" t="s">
        <v>2630</v>
      </c>
      <c r="D1479" s="56" t="s">
        <v>5207</v>
      </c>
    </row>
    <row r="1480" spans="1:4">
      <c r="A1480" s="211" t="s">
        <v>19</v>
      </c>
      <c r="B1480" s="52" t="s">
        <v>6890</v>
      </c>
      <c r="C1480" s="53" t="s">
        <v>2630</v>
      </c>
      <c r="D1480" s="156"/>
    </row>
    <row r="1481" spans="1:4">
      <c r="A1481" s="206" t="s">
        <v>20</v>
      </c>
      <c r="B1481" s="55" t="s">
        <v>2203</v>
      </c>
      <c r="C1481" s="55" t="s">
        <v>2630</v>
      </c>
      <c r="D1481" s="56" t="s">
        <v>5207</v>
      </c>
    </row>
    <row r="1482" spans="1:4">
      <c r="A1482" s="206" t="s">
        <v>21</v>
      </c>
      <c r="B1482" s="55" t="s">
        <v>5580</v>
      </c>
      <c r="C1482" s="55" t="s">
        <v>2630</v>
      </c>
      <c r="D1482" s="56" t="s">
        <v>5207</v>
      </c>
    </row>
    <row r="1483" spans="1:4">
      <c r="A1483" s="206" t="s">
        <v>1280</v>
      </c>
      <c r="B1483" s="55" t="s">
        <v>5581</v>
      </c>
      <c r="C1483" s="55" t="s">
        <v>2630</v>
      </c>
      <c r="D1483" s="56" t="s">
        <v>5215</v>
      </c>
    </row>
    <row r="1484" spans="1:4">
      <c r="A1484" s="211" t="s">
        <v>22</v>
      </c>
      <c r="B1484" s="52" t="s">
        <v>6891</v>
      </c>
      <c r="C1484" s="53" t="s">
        <v>2630</v>
      </c>
      <c r="D1484" s="156">
        <v>29221</v>
      </c>
    </row>
    <row r="1485" spans="1:4">
      <c r="A1485" s="215" t="s">
        <v>4050</v>
      </c>
      <c r="B1485" s="52" t="s">
        <v>6892</v>
      </c>
      <c r="C1485" s="53" t="s">
        <v>2630</v>
      </c>
      <c r="D1485" s="156"/>
    </row>
    <row r="1486" spans="1:4">
      <c r="A1486" s="206" t="s">
        <v>23</v>
      </c>
      <c r="B1486" s="55" t="s">
        <v>2188</v>
      </c>
      <c r="C1486" s="55" t="s">
        <v>2630</v>
      </c>
      <c r="D1486" s="56" t="s">
        <v>5114</v>
      </c>
    </row>
    <row r="1487" spans="1:4">
      <c r="A1487" s="206" t="s">
        <v>24</v>
      </c>
      <c r="B1487" s="55" t="s">
        <v>3072</v>
      </c>
      <c r="C1487" s="55" t="s">
        <v>2630</v>
      </c>
      <c r="D1487" s="56" t="s">
        <v>5144</v>
      </c>
    </row>
    <row r="1488" spans="1:4">
      <c r="A1488" s="207" t="s">
        <v>4051</v>
      </c>
      <c r="B1488" s="52" t="s">
        <v>6893</v>
      </c>
      <c r="C1488" s="53" t="s">
        <v>2630</v>
      </c>
      <c r="D1488" s="156"/>
    </row>
    <row r="1489" spans="1:4">
      <c r="A1489" s="206" t="s">
        <v>25</v>
      </c>
      <c r="B1489" s="55" t="s">
        <v>8558</v>
      </c>
      <c r="C1489" s="55" t="s">
        <v>2630</v>
      </c>
      <c r="D1489" s="56" t="s">
        <v>5146</v>
      </c>
    </row>
    <row r="1490" spans="1:4">
      <c r="A1490" s="215" t="s">
        <v>4052</v>
      </c>
      <c r="B1490" s="52" t="s">
        <v>6894</v>
      </c>
      <c r="C1490" s="53" t="s">
        <v>2630</v>
      </c>
      <c r="D1490" s="156"/>
    </row>
    <row r="1491" spans="1:4">
      <c r="A1491" s="206" t="s">
        <v>1281</v>
      </c>
      <c r="B1491" s="55" t="s">
        <v>2189</v>
      </c>
      <c r="C1491" s="55" t="s">
        <v>2630</v>
      </c>
      <c r="D1491" s="56" t="s">
        <v>5215</v>
      </c>
    </row>
    <row r="1492" spans="1:4">
      <c r="A1492" s="206" t="s">
        <v>26</v>
      </c>
      <c r="B1492" s="55" t="s">
        <v>2190</v>
      </c>
      <c r="C1492" s="55" t="s">
        <v>2630</v>
      </c>
      <c r="D1492" s="56" t="s">
        <v>5249</v>
      </c>
    </row>
    <row r="1493" spans="1:4">
      <c r="A1493" s="206" t="s">
        <v>237</v>
      </c>
      <c r="B1493" s="55" t="s">
        <v>3684</v>
      </c>
      <c r="C1493" s="55" t="s">
        <v>2630</v>
      </c>
      <c r="D1493" s="56" t="s">
        <v>5133</v>
      </c>
    </row>
    <row r="1494" spans="1:4">
      <c r="A1494" s="206" t="s">
        <v>27</v>
      </c>
      <c r="B1494" s="55" t="s">
        <v>3685</v>
      </c>
      <c r="C1494" s="55" t="s">
        <v>2630</v>
      </c>
      <c r="D1494" s="56" t="s">
        <v>5133</v>
      </c>
    </row>
    <row r="1495" spans="1:4">
      <c r="A1495" s="206" t="s">
        <v>1282</v>
      </c>
      <c r="B1495" s="55" t="s">
        <v>3686</v>
      </c>
      <c r="C1495" s="55" t="s">
        <v>2630</v>
      </c>
      <c r="D1495" s="56" t="s">
        <v>5215</v>
      </c>
    </row>
    <row r="1496" spans="1:4">
      <c r="A1496" s="207" t="s">
        <v>4053</v>
      </c>
      <c r="B1496" s="52" t="s">
        <v>6895</v>
      </c>
      <c r="C1496" s="53" t="s">
        <v>2630</v>
      </c>
      <c r="D1496" s="156"/>
    </row>
    <row r="1497" spans="1:4">
      <c r="A1497" s="206" t="s">
        <v>28</v>
      </c>
      <c r="B1497" s="55" t="s">
        <v>5582</v>
      </c>
      <c r="C1497" s="55" t="s">
        <v>2630</v>
      </c>
      <c r="D1497" s="56" t="s">
        <v>5215</v>
      </c>
    </row>
    <row r="1498" spans="1:4">
      <c r="A1498" s="215" t="s">
        <v>4054</v>
      </c>
      <c r="B1498" s="52" t="s">
        <v>6896</v>
      </c>
      <c r="C1498" s="53" t="s">
        <v>2630</v>
      </c>
      <c r="D1498" s="156"/>
    </row>
    <row r="1499" spans="1:4">
      <c r="A1499" s="207" t="s">
        <v>4055</v>
      </c>
      <c r="B1499" s="52" t="s">
        <v>6897</v>
      </c>
      <c r="C1499" s="53" t="s">
        <v>2630</v>
      </c>
      <c r="D1499" s="156"/>
    </row>
    <row r="1500" spans="1:4">
      <c r="A1500" s="207" t="s">
        <v>4056</v>
      </c>
      <c r="B1500" s="52" t="s">
        <v>6898</v>
      </c>
      <c r="C1500" s="53" t="s">
        <v>2630</v>
      </c>
      <c r="D1500" s="156"/>
    </row>
    <row r="1501" spans="1:4">
      <c r="A1501" s="206" t="s">
        <v>29</v>
      </c>
      <c r="B1501" s="55" t="s">
        <v>2240</v>
      </c>
      <c r="C1501" s="55" t="s">
        <v>2630</v>
      </c>
      <c r="D1501" s="56" t="s">
        <v>5148</v>
      </c>
    </row>
    <row r="1502" spans="1:4">
      <c r="A1502" s="206" t="s">
        <v>30</v>
      </c>
      <c r="B1502" s="55" t="s">
        <v>2241</v>
      </c>
      <c r="C1502" s="55" t="s">
        <v>2630</v>
      </c>
      <c r="D1502" s="56" t="s">
        <v>5129</v>
      </c>
    </row>
    <row r="1503" spans="1:4">
      <c r="A1503" s="206" t="s">
        <v>31</v>
      </c>
      <c r="B1503" s="55" t="s">
        <v>2242</v>
      </c>
      <c r="C1503" s="55" t="s">
        <v>2630</v>
      </c>
      <c r="D1503" s="56" t="s">
        <v>5142</v>
      </c>
    </row>
    <row r="1504" spans="1:4">
      <c r="A1504" s="206" t="s">
        <v>32</v>
      </c>
      <c r="B1504" s="55" t="s">
        <v>2243</v>
      </c>
      <c r="C1504" s="55" t="s">
        <v>2630</v>
      </c>
      <c r="D1504" s="56" t="s">
        <v>5142</v>
      </c>
    </row>
    <row r="1505" spans="1:4">
      <c r="A1505" s="207" t="s">
        <v>4057</v>
      </c>
      <c r="B1505" s="52" t="s">
        <v>6899</v>
      </c>
      <c r="C1505" s="53" t="s">
        <v>2630</v>
      </c>
      <c r="D1505" s="156"/>
    </row>
    <row r="1506" spans="1:4">
      <c r="A1506" s="206" t="s">
        <v>33</v>
      </c>
      <c r="B1506" s="55" t="s">
        <v>5583</v>
      </c>
      <c r="C1506" s="55" t="s">
        <v>2630</v>
      </c>
      <c r="D1506" s="56" t="s">
        <v>5114</v>
      </c>
    </row>
    <row r="1507" spans="1:4">
      <c r="A1507" s="207" t="s">
        <v>4058</v>
      </c>
      <c r="B1507" s="52" t="s">
        <v>6900</v>
      </c>
      <c r="C1507" s="53" t="s">
        <v>2630</v>
      </c>
      <c r="D1507" s="156"/>
    </row>
    <row r="1508" spans="1:4">
      <c r="A1508" s="207" t="s">
        <v>4059</v>
      </c>
      <c r="B1508" s="52" t="s">
        <v>6901</v>
      </c>
      <c r="C1508" s="53" t="s">
        <v>2630</v>
      </c>
      <c r="D1508" s="156"/>
    </row>
    <row r="1509" spans="1:4">
      <c r="A1509" s="206" t="s">
        <v>34</v>
      </c>
      <c r="B1509" s="55" t="s">
        <v>1465</v>
      </c>
      <c r="C1509" s="55" t="s">
        <v>2630</v>
      </c>
      <c r="D1509" s="56" t="s">
        <v>5143</v>
      </c>
    </row>
    <row r="1510" spans="1:4">
      <c r="A1510" s="206" t="s">
        <v>35</v>
      </c>
      <c r="B1510" s="55" t="s">
        <v>1466</v>
      </c>
      <c r="C1510" s="55" t="s">
        <v>2630</v>
      </c>
      <c r="D1510" s="56" t="s">
        <v>5169</v>
      </c>
    </row>
    <row r="1511" spans="1:4">
      <c r="A1511" s="206" t="s">
        <v>36</v>
      </c>
      <c r="B1511" s="55" t="s">
        <v>8559</v>
      </c>
      <c r="C1511" s="55" t="s">
        <v>2630</v>
      </c>
      <c r="D1511" s="56" t="s">
        <v>5249</v>
      </c>
    </row>
    <row r="1512" spans="1:4">
      <c r="A1512" s="207" t="s">
        <v>4060</v>
      </c>
      <c r="B1512" s="52" t="s">
        <v>6902</v>
      </c>
      <c r="C1512" s="53" t="s">
        <v>2630</v>
      </c>
      <c r="D1512" s="156"/>
    </row>
    <row r="1513" spans="1:4">
      <c r="A1513" s="206" t="s">
        <v>37</v>
      </c>
      <c r="B1513" s="55" t="s">
        <v>3687</v>
      </c>
      <c r="C1513" s="55" t="s">
        <v>2630</v>
      </c>
      <c r="D1513" s="56" t="s">
        <v>5249</v>
      </c>
    </row>
    <row r="1514" spans="1:4">
      <c r="A1514" s="206" t="s">
        <v>38</v>
      </c>
      <c r="B1514" s="55" t="s">
        <v>3688</v>
      </c>
      <c r="C1514" s="55" t="s">
        <v>2630</v>
      </c>
      <c r="D1514" s="56" t="s">
        <v>5249</v>
      </c>
    </row>
    <row r="1515" spans="1:4">
      <c r="A1515" s="206" t="s">
        <v>39</v>
      </c>
      <c r="B1515" s="55" t="s">
        <v>3689</v>
      </c>
      <c r="C1515" s="55" t="s">
        <v>2630</v>
      </c>
      <c r="D1515" s="56" t="s">
        <v>5267</v>
      </c>
    </row>
    <row r="1516" spans="1:4">
      <c r="A1516" s="206" t="s">
        <v>1283</v>
      </c>
      <c r="B1516" s="55" t="s">
        <v>1520</v>
      </c>
      <c r="C1516" s="55" t="s">
        <v>2630</v>
      </c>
      <c r="D1516" s="56" t="s">
        <v>5267</v>
      </c>
    </row>
    <row r="1517" spans="1:4">
      <c r="A1517" s="215" t="s">
        <v>4061</v>
      </c>
      <c r="B1517" s="52" t="s">
        <v>6903</v>
      </c>
      <c r="C1517" s="53" t="s">
        <v>2630</v>
      </c>
      <c r="D1517" s="156"/>
    </row>
    <row r="1518" spans="1:4">
      <c r="A1518" s="206" t="s">
        <v>40</v>
      </c>
      <c r="B1518" s="55" t="s">
        <v>333</v>
      </c>
      <c r="C1518" s="55" t="s">
        <v>2630</v>
      </c>
      <c r="D1518" s="56" t="s">
        <v>5267</v>
      </c>
    </row>
    <row r="1519" spans="1:4">
      <c r="A1519" s="211" t="s">
        <v>41</v>
      </c>
      <c r="B1519" s="52" t="s">
        <v>6904</v>
      </c>
      <c r="C1519" s="53" t="s">
        <v>2630</v>
      </c>
      <c r="D1519" s="156"/>
    </row>
    <row r="1520" spans="1:4">
      <c r="A1520" s="206" t="s">
        <v>42</v>
      </c>
      <c r="B1520" s="55" t="s">
        <v>8934</v>
      </c>
      <c r="C1520" s="55" t="s">
        <v>2630</v>
      </c>
      <c r="D1520" s="56" t="s">
        <v>5267</v>
      </c>
    </row>
    <row r="1521" spans="1:4">
      <c r="A1521" s="207" t="s">
        <v>4062</v>
      </c>
      <c r="B1521" s="52" t="s">
        <v>6905</v>
      </c>
      <c r="C1521" s="53" t="s">
        <v>2630</v>
      </c>
      <c r="D1521" s="156"/>
    </row>
    <row r="1522" spans="1:4">
      <c r="A1522" s="206" t="s">
        <v>43</v>
      </c>
      <c r="B1522" s="55" t="s">
        <v>5584</v>
      </c>
      <c r="C1522" s="55" t="s">
        <v>2630</v>
      </c>
      <c r="D1522" s="56" t="s">
        <v>5198</v>
      </c>
    </row>
    <row r="1523" spans="1:4">
      <c r="A1523" s="206" t="s">
        <v>44</v>
      </c>
      <c r="B1523" s="55" t="s">
        <v>5585</v>
      </c>
      <c r="C1523" s="55" t="s">
        <v>2630</v>
      </c>
      <c r="D1523" s="56" t="s">
        <v>5198</v>
      </c>
    </row>
    <row r="1524" spans="1:4">
      <c r="A1524" s="206" t="s">
        <v>45</v>
      </c>
      <c r="B1524" s="55" t="s">
        <v>5586</v>
      </c>
      <c r="C1524" s="55" t="s">
        <v>2630</v>
      </c>
      <c r="D1524" s="56" t="s">
        <v>5198</v>
      </c>
    </row>
    <row r="1525" spans="1:4">
      <c r="A1525" s="206" t="s">
        <v>46</v>
      </c>
      <c r="B1525" s="55" t="s">
        <v>1062</v>
      </c>
      <c r="C1525" s="55" t="s">
        <v>2630</v>
      </c>
      <c r="D1525" s="56" t="s">
        <v>5251</v>
      </c>
    </row>
    <row r="1526" spans="1:4">
      <c r="A1526" s="206" t="s">
        <v>47</v>
      </c>
      <c r="B1526" s="55" t="s">
        <v>1063</v>
      </c>
      <c r="C1526" s="55" t="s">
        <v>2630</v>
      </c>
      <c r="D1526" s="56" t="s">
        <v>5148</v>
      </c>
    </row>
    <row r="1527" spans="1:4">
      <c r="A1527" s="206" t="s">
        <v>48</v>
      </c>
      <c r="B1527" s="55" t="s">
        <v>8560</v>
      </c>
      <c r="C1527" s="55" t="s">
        <v>2630</v>
      </c>
      <c r="D1527" s="56" t="s">
        <v>5148</v>
      </c>
    </row>
    <row r="1528" spans="1:4">
      <c r="A1528" s="206" t="s">
        <v>49</v>
      </c>
      <c r="B1528" s="55" t="s">
        <v>1521</v>
      </c>
      <c r="C1528" s="55" t="s">
        <v>2630</v>
      </c>
      <c r="D1528" s="56" t="s">
        <v>5148</v>
      </c>
    </row>
    <row r="1529" spans="1:4">
      <c r="A1529" s="206" t="s">
        <v>1284</v>
      </c>
      <c r="B1529" s="55" t="s">
        <v>1064</v>
      </c>
      <c r="C1529" s="55" t="s">
        <v>2630</v>
      </c>
      <c r="D1529" s="56" t="s">
        <v>5148</v>
      </c>
    </row>
    <row r="1530" spans="1:4">
      <c r="A1530" s="207" t="s">
        <v>4063</v>
      </c>
      <c r="B1530" s="52" t="s">
        <v>6906</v>
      </c>
      <c r="C1530" s="53" t="s">
        <v>2630</v>
      </c>
      <c r="D1530" s="156"/>
    </row>
    <row r="1531" spans="1:4">
      <c r="A1531" s="207" t="s">
        <v>4064</v>
      </c>
      <c r="B1531" s="52" t="s">
        <v>6907</v>
      </c>
      <c r="C1531" s="53" t="s">
        <v>2630</v>
      </c>
      <c r="D1531" s="156"/>
    </row>
    <row r="1532" spans="1:4">
      <c r="A1532" s="207" t="s">
        <v>4065</v>
      </c>
      <c r="B1532" s="52" t="s">
        <v>6908</v>
      </c>
      <c r="C1532" s="53" t="s">
        <v>2630</v>
      </c>
      <c r="D1532" s="156"/>
    </row>
    <row r="1533" spans="1:4">
      <c r="A1533" s="206" t="s">
        <v>50</v>
      </c>
      <c r="B1533" s="55" t="s">
        <v>1065</v>
      </c>
      <c r="C1533" s="55" t="s">
        <v>2630</v>
      </c>
      <c r="D1533" s="56" t="s">
        <v>5148</v>
      </c>
    </row>
    <row r="1534" spans="1:4">
      <c r="A1534" s="206" t="s">
        <v>51</v>
      </c>
      <c r="B1534" s="55" t="s">
        <v>1066</v>
      </c>
      <c r="C1534" s="55" t="s">
        <v>2630</v>
      </c>
      <c r="D1534" s="56" t="s">
        <v>5148</v>
      </c>
    </row>
    <row r="1535" spans="1:4">
      <c r="A1535" s="211" t="s">
        <v>52</v>
      </c>
      <c r="B1535" s="52" t="s">
        <v>6909</v>
      </c>
      <c r="C1535" s="53" t="s">
        <v>2630</v>
      </c>
      <c r="D1535" s="156"/>
    </row>
    <row r="1536" spans="1:4">
      <c r="A1536" s="207" t="s">
        <v>4066</v>
      </c>
      <c r="B1536" s="52" t="s">
        <v>6910</v>
      </c>
      <c r="C1536" s="53" t="s">
        <v>2630</v>
      </c>
      <c r="D1536" s="156"/>
    </row>
    <row r="1537" spans="1:4">
      <c r="A1537" s="206" t="s">
        <v>1285</v>
      </c>
      <c r="B1537" s="55" t="s">
        <v>3690</v>
      </c>
      <c r="C1537" s="55" t="s">
        <v>2630</v>
      </c>
      <c r="D1537" s="56" t="s">
        <v>5249</v>
      </c>
    </row>
    <row r="1538" spans="1:4">
      <c r="A1538" s="215" t="s">
        <v>4067</v>
      </c>
      <c r="B1538" s="52" t="s">
        <v>6911</v>
      </c>
      <c r="C1538" s="53" t="s">
        <v>2630</v>
      </c>
      <c r="D1538" s="156"/>
    </row>
    <row r="1539" spans="1:4">
      <c r="A1539" s="206" t="s">
        <v>53</v>
      </c>
      <c r="B1539" s="55" t="s">
        <v>337</v>
      </c>
      <c r="C1539" s="55" t="s">
        <v>2630</v>
      </c>
      <c r="D1539" s="56" t="s">
        <v>5267</v>
      </c>
    </row>
    <row r="1540" spans="1:4">
      <c r="A1540" s="211" t="s">
        <v>54</v>
      </c>
      <c r="B1540" s="52" t="s">
        <v>6912</v>
      </c>
      <c r="C1540" s="53" t="s">
        <v>2630</v>
      </c>
      <c r="D1540" s="156"/>
    </row>
    <row r="1541" spans="1:4">
      <c r="A1541" s="215" t="s">
        <v>4068</v>
      </c>
      <c r="B1541" s="52" t="s">
        <v>6913</v>
      </c>
      <c r="C1541" s="53" t="s">
        <v>2630</v>
      </c>
      <c r="D1541" s="156"/>
    </row>
    <row r="1542" spans="1:4">
      <c r="A1542" s="211" t="s">
        <v>1286</v>
      </c>
      <c r="B1542" s="52" t="s">
        <v>6914</v>
      </c>
      <c r="C1542" s="53" t="s">
        <v>2630</v>
      </c>
      <c r="D1542" s="156"/>
    </row>
    <row r="1543" spans="1:4">
      <c r="A1543" s="206" t="s">
        <v>55</v>
      </c>
      <c r="B1543" s="55" t="s">
        <v>339</v>
      </c>
      <c r="C1543" s="55" t="s">
        <v>2630</v>
      </c>
      <c r="D1543" s="56" t="s">
        <v>5148</v>
      </c>
    </row>
    <row r="1544" spans="1:4">
      <c r="A1544" s="215" t="s">
        <v>4069</v>
      </c>
      <c r="B1544" s="52" t="s">
        <v>6915</v>
      </c>
      <c r="C1544" s="53" t="s">
        <v>2630</v>
      </c>
      <c r="D1544" s="156"/>
    </row>
    <row r="1545" spans="1:4">
      <c r="A1545" s="206" t="s">
        <v>56</v>
      </c>
      <c r="B1545" s="55" t="s">
        <v>340</v>
      </c>
      <c r="C1545" s="55" t="s">
        <v>2630</v>
      </c>
      <c r="D1545" s="56" t="s">
        <v>5209</v>
      </c>
    </row>
    <row r="1546" spans="1:4">
      <c r="A1546" s="206" t="s">
        <v>57</v>
      </c>
      <c r="B1546" s="55" t="s">
        <v>5587</v>
      </c>
      <c r="C1546" s="55" t="s">
        <v>2630</v>
      </c>
      <c r="D1546" s="56" t="s">
        <v>5151</v>
      </c>
    </row>
    <row r="1547" spans="1:4">
      <c r="A1547" s="206" t="s">
        <v>58</v>
      </c>
      <c r="B1547" s="55" t="s">
        <v>5588</v>
      </c>
      <c r="C1547" s="55" t="s">
        <v>2630</v>
      </c>
      <c r="D1547" s="56" t="s">
        <v>5151</v>
      </c>
    </row>
    <row r="1548" spans="1:4">
      <c r="A1548" s="211" t="s">
        <v>59</v>
      </c>
      <c r="B1548" s="52" t="s">
        <v>6916</v>
      </c>
      <c r="C1548" s="53" t="s">
        <v>2630</v>
      </c>
      <c r="D1548" s="156"/>
    </row>
    <row r="1549" spans="1:4">
      <c r="A1549" s="206" t="s">
        <v>60</v>
      </c>
      <c r="B1549" s="55" t="s">
        <v>2404</v>
      </c>
      <c r="C1549" s="55" t="s">
        <v>2630</v>
      </c>
      <c r="D1549" s="56" t="s">
        <v>5152</v>
      </c>
    </row>
    <row r="1550" spans="1:4">
      <c r="A1550" s="206" t="s">
        <v>61</v>
      </c>
      <c r="B1550" s="55" t="s">
        <v>5589</v>
      </c>
      <c r="C1550" s="55" t="s">
        <v>2630</v>
      </c>
      <c r="D1550" s="56" t="s">
        <v>5152</v>
      </c>
    </row>
    <row r="1551" spans="1:4">
      <c r="A1551" s="211" t="s">
        <v>1287</v>
      </c>
      <c r="B1551" s="52" t="s">
        <v>6917</v>
      </c>
      <c r="C1551" s="53" t="s">
        <v>2630</v>
      </c>
      <c r="D1551" s="156"/>
    </row>
    <row r="1552" spans="1:4">
      <c r="A1552" s="206" t="s">
        <v>62</v>
      </c>
      <c r="B1552" s="55" t="s">
        <v>3295</v>
      </c>
      <c r="C1552" s="55" t="s">
        <v>2630</v>
      </c>
      <c r="D1552" s="56" t="s">
        <v>5152</v>
      </c>
    </row>
    <row r="1553" spans="1:4">
      <c r="A1553" s="206" t="s">
        <v>63</v>
      </c>
      <c r="B1553" s="55" t="s">
        <v>600</v>
      </c>
      <c r="C1553" s="55" t="s">
        <v>2630</v>
      </c>
      <c r="D1553" s="56" t="s">
        <v>5152</v>
      </c>
    </row>
    <row r="1554" spans="1:4">
      <c r="A1554" s="207" t="s">
        <v>4070</v>
      </c>
      <c r="B1554" s="52" t="s">
        <v>6918</v>
      </c>
      <c r="C1554" s="53" t="s">
        <v>2630</v>
      </c>
      <c r="D1554" s="156"/>
    </row>
    <row r="1555" spans="1:4">
      <c r="A1555" s="207" t="s">
        <v>4071</v>
      </c>
      <c r="B1555" s="52" t="s">
        <v>6919</v>
      </c>
      <c r="C1555" s="53" t="s">
        <v>2630</v>
      </c>
      <c r="D1555" s="156"/>
    </row>
    <row r="1556" spans="1:4">
      <c r="A1556" s="206" t="s">
        <v>64</v>
      </c>
      <c r="B1556" s="55" t="s">
        <v>601</v>
      </c>
      <c r="C1556" s="55" t="s">
        <v>2630</v>
      </c>
      <c r="D1556" s="56" t="s">
        <v>5132</v>
      </c>
    </row>
    <row r="1557" spans="1:4">
      <c r="A1557" s="206" t="s">
        <v>65</v>
      </c>
      <c r="B1557" s="55" t="s">
        <v>3691</v>
      </c>
      <c r="C1557" s="55" t="s">
        <v>2630</v>
      </c>
      <c r="D1557" s="56" t="s">
        <v>5132</v>
      </c>
    </row>
    <row r="1558" spans="1:4">
      <c r="A1558" s="207" t="s">
        <v>4072</v>
      </c>
      <c r="B1558" s="52" t="s">
        <v>6920</v>
      </c>
      <c r="C1558" s="53" t="s">
        <v>2630</v>
      </c>
      <c r="D1558" s="156"/>
    </row>
    <row r="1559" spans="1:4">
      <c r="A1559" s="207" t="s">
        <v>4073</v>
      </c>
      <c r="B1559" s="52" t="s">
        <v>6921</v>
      </c>
      <c r="C1559" s="53" t="s">
        <v>2630</v>
      </c>
      <c r="D1559" s="156"/>
    </row>
    <row r="1560" spans="1:4">
      <c r="A1560" s="207" t="s">
        <v>4074</v>
      </c>
      <c r="B1560" s="52" t="s">
        <v>6922</v>
      </c>
      <c r="C1560" s="53" t="s">
        <v>2630</v>
      </c>
      <c r="D1560" s="156"/>
    </row>
    <row r="1561" spans="1:4">
      <c r="A1561" s="206" t="s">
        <v>1288</v>
      </c>
      <c r="B1561" s="55" t="s">
        <v>2405</v>
      </c>
      <c r="C1561" s="55" t="s">
        <v>2630</v>
      </c>
      <c r="D1561" s="56" t="s">
        <v>5133</v>
      </c>
    </row>
    <row r="1562" spans="1:4">
      <c r="A1562" s="206" t="s">
        <v>66</v>
      </c>
      <c r="B1562" s="55" t="s">
        <v>2097</v>
      </c>
      <c r="C1562" s="55" t="s">
        <v>2630</v>
      </c>
      <c r="D1562" s="56" t="s">
        <v>5133</v>
      </c>
    </row>
    <row r="1563" spans="1:4">
      <c r="A1563" s="206" t="s">
        <v>67</v>
      </c>
      <c r="B1563" s="55" t="s">
        <v>5590</v>
      </c>
      <c r="C1563" s="55" t="s">
        <v>2630</v>
      </c>
      <c r="D1563" s="56" t="s">
        <v>5133</v>
      </c>
    </row>
    <row r="1564" spans="1:4">
      <c r="A1564" s="216" t="s">
        <v>68</v>
      </c>
      <c r="B1564" s="21" t="s">
        <v>7933</v>
      </c>
      <c r="C1564" s="22" t="s">
        <v>2630</v>
      </c>
      <c r="D1564" s="54"/>
    </row>
    <row r="1565" spans="1:4">
      <c r="A1565" s="206" t="s">
        <v>1439</v>
      </c>
      <c r="B1565" s="55" t="s">
        <v>1440</v>
      </c>
      <c r="C1565" s="55" t="s">
        <v>2630</v>
      </c>
      <c r="D1565" s="56" t="s">
        <v>5332</v>
      </c>
    </row>
    <row r="1566" spans="1:4">
      <c r="A1566" s="211" t="s">
        <v>1441</v>
      </c>
      <c r="B1566" s="52" t="s">
        <v>6923</v>
      </c>
      <c r="C1566" s="53" t="s">
        <v>2630</v>
      </c>
      <c r="D1566" s="156"/>
    </row>
    <row r="1567" spans="1:4">
      <c r="A1567" s="206" t="s">
        <v>2658</v>
      </c>
      <c r="B1567" s="55" t="s">
        <v>2195</v>
      </c>
      <c r="C1567" s="55" t="s">
        <v>2630</v>
      </c>
      <c r="D1567" s="56" t="s">
        <v>5591</v>
      </c>
    </row>
    <row r="1568" spans="1:4">
      <c r="A1568" s="206" t="s">
        <v>2032</v>
      </c>
      <c r="B1568" s="55" t="s">
        <v>3692</v>
      </c>
      <c r="C1568" s="55" t="s">
        <v>2630</v>
      </c>
      <c r="D1568" s="56" t="s">
        <v>5591</v>
      </c>
    </row>
    <row r="1569" spans="1:4">
      <c r="A1569" s="206" t="s">
        <v>2244</v>
      </c>
      <c r="B1569" s="55" t="s">
        <v>2245</v>
      </c>
      <c r="C1569" s="55" t="s">
        <v>2630</v>
      </c>
      <c r="D1569" s="56" t="s">
        <v>5591</v>
      </c>
    </row>
    <row r="1570" spans="1:4">
      <c r="A1570" s="211" t="s">
        <v>1174</v>
      </c>
      <c r="B1570" s="52" t="s">
        <v>6924</v>
      </c>
      <c r="C1570" s="53" t="s">
        <v>2630</v>
      </c>
      <c r="D1570" s="156"/>
    </row>
    <row r="1571" spans="1:4">
      <c r="A1571" s="211" t="s">
        <v>1175</v>
      </c>
      <c r="B1571" s="52" t="s">
        <v>6925</v>
      </c>
      <c r="C1571" s="53" t="s">
        <v>2630</v>
      </c>
      <c r="D1571" s="156"/>
    </row>
    <row r="1572" spans="1:4">
      <c r="A1572" s="211" t="s">
        <v>1176</v>
      </c>
      <c r="B1572" s="52" t="s">
        <v>6926</v>
      </c>
      <c r="C1572" s="53" t="s">
        <v>2630</v>
      </c>
      <c r="D1572" s="156"/>
    </row>
    <row r="1573" spans="1:4">
      <c r="A1573" s="211" t="s">
        <v>1177</v>
      </c>
      <c r="B1573" s="52" t="s">
        <v>6927</v>
      </c>
      <c r="C1573" s="53" t="s">
        <v>2630</v>
      </c>
      <c r="D1573" s="156"/>
    </row>
    <row r="1574" spans="1:4">
      <c r="A1574" s="211" t="s">
        <v>1178</v>
      </c>
      <c r="B1574" s="52" t="s">
        <v>6928</v>
      </c>
      <c r="C1574" s="53" t="s">
        <v>2630</v>
      </c>
      <c r="D1574" s="156"/>
    </row>
    <row r="1575" spans="1:4">
      <c r="A1575" s="207" t="s">
        <v>4075</v>
      </c>
      <c r="B1575" s="52" t="s">
        <v>6929</v>
      </c>
      <c r="C1575" s="53" t="s">
        <v>2630</v>
      </c>
      <c r="D1575" s="156"/>
    </row>
    <row r="1576" spans="1:4">
      <c r="A1576" s="207" t="s">
        <v>4076</v>
      </c>
      <c r="B1576" s="52" t="s">
        <v>6930</v>
      </c>
      <c r="C1576" s="53" t="s">
        <v>2630</v>
      </c>
      <c r="D1576" s="156"/>
    </row>
    <row r="1577" spans="1:4">
      <c r="A1577" s="211" t="s">
        <v>1179</v>
      </c>
      <c r="B1577" s="52" t="s">
        <v>6931</v>
      </c>
      <c r="C1577" s="53" t="s">
        <v>2630</v>
      </c>
      <c r="D1577" s="156"/>
    </row>
    <row r="1578" spans="1:4">
      <c r="A1578" s="211" t="s">
        <v>1180</v>
      </c>
      <c r="B1578" s="52" t="s">
        <v>6932</v>
      </c>
      <c r="C1578" s="53" t="s">
        <v>2630</v>
      </c>
      <c r="D1578" s="156"/>
    </row>
    <row r="1579" spans="1:4">
      <c r="A1579" s="211" t="s">
        <v>1181</v>
      </c>
      <c r="B1579" s="52" t="s">
        <v>6933</v>
      </c>
      <c r="C1579" s="53" t="s">
        <v>2630</v>
      </c>
      <c r="D1579" s="156"/>
    </row>
    <row r="1580" spans="1:4">
      <c r="A1580" s="211" t="s">
        <v>1182</v>
      </c>
      <c r="B1580" s="52" t="s">
        <v>6934</v>
      </c>
      <c r="C1580" s="53" t="s">
        <v>2630</v>
      </c>
      <c r="D1580" s="156"/>
    </row>
    <row r="1581" spans="1:4">
      <c r="A1581" s="211" t="s">
        <v>1183</v>
      </c>
      <c r="B1581" s="52" t="s">
        <v>6935</v>
      </c>
      <c r="C1581" s="53" t="s">
        <v>2630</v>
      </c>
      <c r="D1581" s="156"/>
    </row>
    <row r="1582" spans="1:4">
      <c r="A1582" s="206" t="s">
        <v>2500</v>
      </c>
      <c r="B1582" s="55" t="s">
        <v>3693</v>
      </c>
      <c r="C1582" s="55" t="s">
        <v>2630</v>
      </c>
      <c r="D1582" s="56" t="s">
        <v>5592</v>
      </c>
    </row>
    <row r="1583" spans="1:4">
      <c r="A1583" s="206" t="s">
        <v>2501</v>
      </c>
      <c r="B1583" s="55" t="s">
        <v>2502</v>
      </c>
      <c r="C1583" s="55" t="s">
        <v>2630</v>
      </c>
      <c r="D1583" s="56" t="s">
        <v>5240</v>
      </c>
    </row>
    <row r="1584" spans="1:4">
      <c r="A1584" s="211" t="s">
        <v>666</v>
      </c>
      <c r="B1584" s="52" t="s">
        <v>6936</v>
      </c>
      <c r="C1584" s="53" t="s">
        <v>2630</v>
      </c>
      <c r="D1584" s="156"/>
    </row>
    <row r="1585" spans="1:4">
      <c r="A1585" s="206" t="s">
        <v>840</v>
      </c>
      <c r="B1585" s="55" t="s">
        <v>3694</v>
      </c>
      <c r="C1585" s="55" t="s">
        <v>2630</v>
      </c>
      <c r="D1585" s="56" t="s">
        <v>5276</v>
      </c>
    </row>
    <row r="1586" spans="1:4">
      <c r="A1586" s="206" t="s">
        <v>841</v>
      </c>
      <c r="B1586" s="55" t="s">
        <v>3695</v>
      </c>
      <c r="C1586" s="55" t="s">
        <v>2630</v>
      </c>
      <c r="D1586" s="56" t="s">
        <v>5593</v>
      </c>
    </row>
    <row r="1587" spans="1:4">
      <c r="A1587" s="206" t="s">
        <v>3174</v>
      </c>
      <c r="B1587" s="55" t="s">
        <v>7934</v>
      </c>
      <c r="C1587" s="55" t="s">
        <v>2630</v>
      </c>
      <c r="D1587" s="56" t="s">
        <v>5594</v>
      </c>
    </row>
    <row r="1588" spans="1:4">
      <c r="A1588" s="206" t="s">
        <v>3175</v>
      </c>
      <c r="B1588" s="55" t="s">
        <v>3176</v>
      </c>
      <c r="C1588" s="55" t="s">
        <v>2630</v>
      </c>
      <c r="D1588" s="56" t="s">
        <v>5595</v>
      </c>
    </row>
    <row r="1589" spans="1:4">
      <c r="A1589" s="211" t="s">
        <v>3177</v>
      </c>
      <c r="B1589" s="52" t="s">
        <v>6937</v>
      </c>
      <c r="C1589" s="53" t="s">
        <v>2630</v>
      </c>
      <c r="D1589" s="156"/>
    </row>
    <row r="1590" spans="1:4">
      <c r="A1590" s="206" t="s">
        <v>3178</v>
      </c>
      <c r="B1590" s="55" t="s">
        <v>5596</v>
      </c>
      <c r="C1590" s="55" t="s">
        <v>2630</v>
      </c>
      <c r="D1590" s="56" t="s">
        <v>5123</v>
      </c>
    </row>
    <row r="1591" spans="1:4">
      <c r="A1591" s="211" t="s">
        <v>3296</v>
      </c>
      <c r="B1591" s="52" t="s">
        <v>6938</v>
      </c>
      <c r="C1591" s="53" t="s">
        <v>2630</v>
      </c>
      <c r="D1591" s="156"/>
    </row>
    <row r="1592" spans="1:4">
      <c r="A1592" s="211" t="s">
        <v>3297</v>
      </c>
      <c r="B1592" s="52" t="s">
        <v>6939</v>
      </c>
      <c r="C1592" s="53" t="s">
        <v>2630</v>
      </c>
      <c r="D1592" s="156"/>
    </row>
    <row r="1593" spans="1:4">
      <c r="A1593" s="206" t="s">
        <v>3298</v>
      </c>
      <c r="B1593" s="55" t="s">
        <v>3299</v>
      </c>
      <c r="C1593" s="55" t="s">
        <v>2630</v>
      </c>
      <c r="D1593" s="56" t="s">
        <v>5597</v>
      </c>
    </row>
    <row r="1594" spans="1:4">
      <c r="A1594" s="206" t="s">
        <v>3443</v>
      </c>
      <c r="B1594" s="55" t="s">
        <v>3444</v>
      </c>
      <c r="C1594" s="55" t="s">
        <v>2630</v>
      </c>
      <c r="D1594" s="56" t="s">
        <v>5598</v>
      </c>
    </row>
    <row r="1595" spans="1:4">
      <c r="A1595" s="206" t="s">
        <v>3445</v>
      </c>
      <c r="B1595" s="55" t="s">
        <v>3446</v>
      </c>
      <c r="C1595" s="55" t="s">
        <v>2630</v>
      </c>
      <c r="D1595" s="56" t="s">
        <v>5599</v>
      </c>
    </row>
    <row r="1596" spans="1:4">
      <c r="A1596" s="211" t="s">
        <v>3447</v>
      </c>
      <c r="B1596" s="52" t="s">
        <v>6940</v>
      </c>
      <c r="C1596" s="53" t="s">
        <v>2630</v>
      </c>
      <c r="D1596" s="156"/>
    </row>
    <row r="1597" spans="1:4">
      <c r="A1597" s="206" t="s">
        <v>3448</v>
      </c>
      <c r="B1597" s="55" t="s">
        <v>3449</v>
      </c>
      <c r="C1597" s="55" t="s">
        <v>2630</v>
      </c>
      <c r="D1597" s="56" t="s">
        <v>5600</v>
      </c>
    </row>
    <row r="1598" spans="1:4">
      <c r="A1598" s="206" t="s">
        <v>3450</v>
      </c>
      <c r="B1598" s="55" t="s">
        <v>7935</v>
      </c>
      <c r="C1598" s="55" t="s">
        <v>2630</v>
      </c>
      <c r="D1598" s="56" t="s">
        <v>5601</v>
      </c>
    </row>
    <row r="1599" spans="1:4">
      <c r="A1599" s="211" t="s">
        <v>3451</v>
      </c>
      <c r="B1599" s="52" t="s">
        <v>6941</v>
      </c>
      <c r="C1599" s="53" t="s">
        <v>2630</v>
      </c>
      <c r="D1599" s="156"/>
    </row>
    <row r="1600" spans="1:4">
      <c r="A1600" s="206" t="s">
        <v>3696</v>
      </c>
      <c r="B1600" s="55" t="s">
        <v>5602</v>
      </c>
      <c r="C1600" s="55" t="s">
        <v>2630</v>
      </c>
      <c r="D1600" s="56" t="s">
        <v>5134</v>
      </c>
    </row>
    <row r="1601" spans="1:4">
      <c r="A1601" s="206" t="s">
        <v>3697</v>
      </c>
      <c r="B1601" s="55" t="s">
        <v>5603</v>
      </c>
      <c r="C1601" s="55" t="s">
        <v>2630</v>
      </c>
      <c r="D1601" s="56" t="s">
        <v>5335</v>
      </c>
    </row>
    <row r="1602" spans="1:4">
      <c r="A1602" s="206" t="s">
        <v>3698</v>
      </c>
      <c r="B1602" s="55" t="s">
        <v>5604</v>
      </c>
      <c r="C1602" s="55" t="s">
        <v>2630</v>
      </c>
      <c r="D1602" s="56" t="s">
        <v>5335</v>
      </c>
    </row>
    <row r="1603" spans="1:4">
      <c r="A1603" s="206" t="s">
        <v>3699</v>
      </c>
      <c r="B1603" s="55" t="s">
        <v>3700</v>
      </c>
      <c r="C1603" s="55" t="s">
        <v>2630</v>
      </c>
      <c r="D1603" s="56" t="s">
        <v>5605</v>
      </c>
    </row>
    <row r="1604" spans="1:4">
      <c r="A1604" s="206" t="s">
        <v>4828</v>
      </c>
      <c r="B1604" s="55" t="s">
        <v>4829</v>
      </c>
      <c r="C1604" s="55" t="s">
        <v>2630</v>
      </c>
      <c r="D1604" s="56" t="s">
        <v>5606</v>
      </c>
    </row>
    <row r="1605" spans="1:4">
      <c r="A1605" s="206" t="s">
        <v>4428</v>
      </c>
      <c r="B1605" s="55" t="s">
        <v>4429</v>
      </c>
      <c r="C1605" s="55" t="s">
        <v>2630</v>
      </c>
      <c r="D1605" s="56" t="s">
        <v>5607</v>
      </c>
    </row>
    <row r="1606" spans="1:4">
      <c r="A1606" s="206" t="s">
        <v>4430</v>
      </c>
      <c r="B1606" s="55" t="s">
        <v>4431</v>
      </c>
      <c r="C1606" s="55" t="s">
        <v>2630</v>
      </c>
      <c r="D1606" s="56" t="s">
        <v>5608</v>
      </c>
    </row>
    <row r="1607" spans="1:4">
      <c r="A1607" s="206" t="s">
        <v>4551</v>
      </c>
      <c r="B1607" s="55" t="s">
        <v>8561</v>
      </c>
      <c r="C1607" s="55" t="s">
        <v>2630</v>
      </c>
      <c r="D1607" s="56" t="s">
        <v>5609</v>
      </c>
    </row>
    <row r="1608" spans="1:4">
      <c r="A1608" s="206" t="s">
        <v>4639</v>
      </c>
      <c r="B1608" s="55" t="s">
        <v>4640</v>
      </c>
      <c r="C1608" s="55" t="s">
        <v>2630</v>
      </c>
      <c r="D1608" s="56" t="s">
        <v>5243</v>
      </c>
    </row>
    <row r="1609" spans="1:4">
      <c r="A1609" s="206" t="s">
        <v>4641</v>
      </c>
      <c r="B1609" s="55" t="s">
        <v>4642</v>
      </c>
      <c r="C1609" s="55" t="s">
        <v>2630</v>
      </c>
      <c r="D1609" s="56" t="s">
        <v>5243</v>
      </c>
    </row>
    <row r="1610" spans="1:4">
      <c r="A1610" s="206" t="s">
        <v>4643</v>
      </c>
      <c r="B1610" s="55" t="s">
        <v>4644</v>
      </c>
      <c r="C1610" s="55" t="s">
        <v>2630</v>
      </c>
      <c r="D1610" s="56" t="s">
        <v>5610</v>
      </c>
    </row>
    <row r="1611" spans="1:4">
      <c r="A1611" s="206" t="s">
        <v>4645</v>
      </c>
      <c r="B1611" s="55" t="s">
        <v>5611</v>
      </c>
      <c r="C1611" s="55" t="s">
        <v>2630</v>
      </c>
      <c r="D1611" s="56" t="s">
        <v>5397</v>
      </c>
    </row>
    <row r="1612" spans="1:4">
      <c r="A1612" s="206" t="s">
        <v>4830</v>
      </c>
      <c r="B1612" s="55" t="s">
        <v>4831</v>
      </c>
      <c r="C1612" s="55" t="s">
        <v>2630</v>
      </c>
      <c r="D1612" s="56" t="s">
        <v>5612</v>
      </c>
    </row>
    <row r="1613" spans="1:4">
      <c r="A1613" s="206" t="s">
        <v>4832</v>
      </c>
      <c r="B1613" s="55" t="s">
        <v>4833</v>
      </c>
      <c r="C1613" s="55" t="s">
        <v>2630</v>
      </c>
      <c r="D1613" s="56" t="s">
        <v>5613</v>
      </c>
    </row>
    <row r="1614" spans="1:4">
      <c r="A1614" s="206" t="s">
        <v>3300</v>
      </c>
      <c r="B1614" s="55" t="s">
        <v>5614</v>
      </c>
      <c r="C1614" s="55" t="s">
        <v>2630</v>
      </c>
      <c r="D1614" s="56" t="s">
        <v>5615</v>
      </c>
    </row>
    <row r="1615" spans="1:4">
      <c r="A1615" s="206" t="s">
        <v>3452</v>
      </c>
      <c r="B1615" s="55" t="s">
        <v>3453</v>
      </c>
      <c r="C1615" s="55" t="s">
        <v>2630</v>
      </c>
      <c r="D1615" s="56" t="s">
        <v>5601</v>
      </c>
    </row>
    <row r="1616" spans="1:4">
      <c r="A1616" s="206" t="s">
        <v>3179</v>
      </c>
      <c r="B1616" s="55" t="s">
        <v>3180</v>
      </c>
      <c r="C1616" s="55" t="s">
        <v>2630</v>
      </c>
      <c r="D1616" s="56" t="s">
        <v>5616</v>
      </c>
    </row>
    <row r="1617" spans="1:4">
      <c r="A1617" s="205" t="s">
        <v>1289</v>
      </c>
      <c r="B1617" s="52" t="s">
        <v>2072</v>
      </c>
      <c r="C1617" s="53" t="s">
        <v>2117</v>
      </c>
      <c r="D1617" s="156"/>
    </row>
    <row r="1618" spans="1:4">
      <c r="A1618" s="206" t="s">
        <v>69</v>
      </c>
      <c r="B1618" s="55" t="s">
        <v>341</v>
      </c>
      <c r="C1618" s="55" t="s">
        <v>2117</v>
      </c>
      <c r="D1618" s="56" t="s">
        <v>5115</v>
      </c>
    </row>
    <row r="1619" spans="1:4">
      <c r="A1619" s="206" t="s">
        <v>70</v>
      </c>
      <c r="B1619" s="55" t="s">
        <v>342</v>
      </c>
      <c r="C1619" s="55" t="s">
        <v>2117</v>
      </c>
      <c r="D1619" s="56" t="s">
        <v>5115</v>
      </c>
    </row>
    <row r="1620" spans="1:4">
      <c r="A1620" s="206" t="s">
        <v>71</v>
      </c>
      <c r="B1620" s="55" t="s">
        <v>343</v>
      </c>
      <c r="C1620" s="55" t="s">
        <v>2117</v>
      </c>
      <c r="D1620" s="56" t="s">
        <v>5115</v>
      </c>
    </row>
    <row r="1621" spans="1:4">
      <c r="A1621" s="206" t="s">
        <v>72</v>
      </c>
      <c r="B1621" s="55" t="s">
        <v>344</v>
      </c>
      <c r="C1621" s="55" t="s">
        <v>2117</v>
      </c>
      <c r="D1621" s="56" t="s">
        <v>5115</v>
      </c>
    </row>
    <row r="1622" spans="1:4">
      <c r="A1622" s="210" t="s">
        <v>4834</v>
      </c>
      <c r="B1622" s="57" t="s">
        <v>3456</v>
      </c>
      <c r="C1622" s="57" t="s">
        <v>2117</v>
      </c>
      <c r="D1622" s="157" t="s">
        <v>5617</v>
      </c>
    </row>
    <row r="1623" spans="1:4">
      <c r="A1623" s="206" t="s">
        <v>1290</v>
      </c>
      <c r="B1623" s="55" t="s">
        <v>345</v>
      </c>
      <c r="C1623" s="55" t="s">
        <v>2117</v>
      </c>
      <c r="D1623" s="56" t="s">
        <v>5201</v>
      </c>
    </row>
    <row r="1624" spans="1:4">
      <c r="A1624" s="207" t="s">
        <v>4077</v>
      </c>
      <c r="B1624" s="52" t="s">
        <v>6942</v>
      </c>
      <c r="C1624" s="53" t="s">
        <v>2117</v>
      </c>
      <c r="D1624" s="156"/>
    </row>
    <row r="1625" spans="1:4">
      <c r="A1625" s="206" t="s">
        <v>73</v>
      </c>
      <c r="B1625" s="55" t="s">
        <v>3301</v>
      </c>
      <c r="C1625" s="55" t="s">
        <v>2117</v>
      </c>
      <c r="D1625" s="56" t="s">
        <v>5112</v>
      </c>
    </row>
    <row r="1626" spans="1:4">
      <c r="A1626" s="206" t="s">
        <v>74</v>
      </c>
      <c r="B1626" s="55" t="s">
        <v>3701</v>
      </c>
      <c r="C1626" s="55" t="s">
        <v>2117</v>
      </c>
      <c r="D1626" s="56" t="s">
        <v>5112</v>
      </c>
    </row>
    <row r="1627" spans="1:4">
      <c r="A1627" s="206" t="s">
        <v>1080</v>
      </c>
      <c r="B1627" s="55" t="s">
        <v>3702</v>
      </c>
      <c r="C1627" s="55" t="s">
        <v>2117</v>
      </c>
      <c r="D1627" s="56" t="s">
        <v>5112</v>
      </c>
    </row>
    <row r="1628" spans="1:4">
      <c r="A1628" s="206" t="s">
        <v>1081</v>
      </c>
      <c r="B1628" s="55" t="s">
        <v>346</v>
      </c>
      <c r="C1628" s="55" t="s">
        <v>2117</v>
      </c>
      <c r="D1628" s="56" t="s">
        <v>5246</v>
      </c>
    </row>
    <row r="1629" spans="1:4">
      <c r="A1629" s="206" t="s">
        <v>1082</v>
      </c>
      <c r="B1629" s="55" t="s">
        <v>2118</v>
      </c>
      <c r="C1629" s="55" t="s">
        <v>2117</v>
      </c>
      <c r="D1629" s="56" t="s">
        <v>5141</v>
      </c>
    </row>
    <row r="1630" spans="1:4">
      <c r="A1630" s="207" t="s">
        <v>3454</v>
      </c>
      <c r="B1630" s="52" t="s">
        <v>6943</v>
      </c>
      <c r="C1630" s="53" t="s">
        <v>2117</v>
      </c>
      <c r="D1630" s="156"/>
    </row>
    <row r="1631" spans="1:4">
      <c r="A1631" s="206" t="s">
        <v>1083</v>
      </c>
      <c r="B1631" s="55" t="s">
        <v>5618</v>
      </c>
      <c r="C1631" s="55" t="s">
        <v>2117</v>
      </c>
      <c r="D1631" s="56" t="s">
        <v>5150</v>
      </c>
    </row>
    <row r="1632" spans="1:4">
      <c r="A1632" s="206" t="s">
        <v>1084</v>
      </c>
      <c r="B1632" s="55" t="s">
        <v>5619</v>
      </c>
      <c r="C1632" s="55" t="s">
        <v>2117</v>
      </c>
      <c r="D1632" s="56" t="s">
        <v>5150</v>
      </c>
    </row>
    <row r="1633" spans="1:4">
      <c r="A1633" s="211" t="s">
        <v>1291</v>
      </c>
      <c r="B1633" s="52" t="s">
        <v>6944</v>
      </c>
      <c r="C1633" s="53" t="s">
        <v>2117</v>
      </c>
      <c r="D1633" s="156"/>
    </row>
    <row r="1634" spans="1:4">
      <c r="A1634" s="206" t="s">
        <v>1085</v>
      </c>
      <c r="B1634" s="55" t="s">
        <v>8935</v>
      </c>
      <c r="C1634" s="55" t="s">
        <v>2117</v>
      </c>
      <c r="D1634" s="56" t="s">
        <v>5150</v>
      </c>
    </row>
    <row r="1635" spans="1:4">
      <c r="A1635" s="207" t="s">
        <v>4078</v>
      </c>
      <c r="B1635" s="52" t="s">
        <v>6945</v>
      </c>
      <c r="C1635" s="53" t="s">
        <v>2117</v>
      </c>
      <c r="D1635" s="156"/>
    </row>
    <row r="1636" spans="1:4">
      <c r="A1636" s="207" t="s">
        <v>4079</v>
      </c>
      <c r="B1636" s="52" t="s">
        <v>6946</v>
      </c>
      <c r="C1636" s="53" t="s">
        <v>2117</v>
      </c>
      <c r="D1636" s="156"/>
    </row>
    <row r="1637" spans="1:4">
      <c r="A1637" s="206" t="s">
        <v>1086</v>
      </c>
      <c r="B1637" s="55" t="s">
        <v>2406</v>
      </c>
      <c r="C1637" s="55" t="s">
        <v>2117</v>
      </c>
      <c r="D1637" s="56" t="s">
        <v>5207</v>
      </c>
    </row>
    <row r="1638" spans="1:4">
      <c r="A1638" s="206" t="s">
        <v>1087</v>
      </c>
      <c r="B1638" s="55" t="s">
        <v>347</v>
      </c>
      <c r="C1638" s="55" t="s">
        <v>2117</v>
      </c>
      <c r="D1638" s="56" t="s">
        <v>5207</v>
      </c>
    </row>
    <row r="1639" spans="1:4">
      <c r="A1639" s="207" t="s">
        <v>4080</v>
      </c>
      <c r="B1639" s="52" t="s">
        <v>6947</v>
      </c>
      <c r="C1639" s="53" t="s">
        <v>2117</v>
      </c>
      <c r="D1639" s="156"/>
    </row>
    <row r="1640" spans="1:4">
      <c r="A1640" s="211" t="s">
        <v>1088</v>
      </c>
      <c r="B1640" s="52" t="s">
        <v>6948</v>
      </c>
      <c r="C1640" s="53" t="s">
        <v>2117</v>
      </c>
      <c r="D1640" s="156"/>
    </row>
    <row r="1641" spans="1:4">
      <c r="A1641" s="206" t="s">
        <v>1089</v>
      </c>
      <c r="B1641" s="55" t="s">
        <v>2407</v>
      </c>
      <c r="C1641" s="55" t="s">
        <v>2117</v>
      </c>
      <c r="D1641" s="56" t="s">
        <v>5132</v>
      </c>
    </row>
    <row r="1642" spans="1:4">
      <c r="A1642" s="207" t="s">
        <v>4081</v>
      </c>
      <c r="B1642" s="52" t="s">
        <v>6949</v>
      </c>
      <c r="C1642" s="53" t="s">
        <v>2117</v>
      </c>
      <c r="D1642" s="156"/>
    </row>
    <row r="1643" spans="1:4">
      <c r="A1643" s="206" t="s">
        <v>1292</v>
      </c>
      <c r="B1643" s="55" t="s">
        <v>5620</v>
      </c>
      <c r="C1643" s="55" t="s">
        <v>2117</v>
      </c>
      <c r="D1643" s="56" t="s">
        <v>5132</v>
      </c>
    </row>
    <row r="1644" spans="1:4">
      <c r="A1644" s="206" t="s">
        <v>1090</v>
      </c>
      <c r="B1644" s="55" t="s">
        <v>5621</v>
      </c>
      <c r="C1644" s="55" t="s">
        <v>2117</v>
      </c>
      <c r="D1644" s="56" t="s">
        <v>5132</v>
      </c>
    </row>
    <row r="1645" spans="1:4">
      <c r="A1645" s="206" t="s">
        <v>1091</v>
      </c>
      <c r="B1645" s="55" t="s">
        <v>2119</v>
      </c>
      <c r="C1645" s="55" t="s">
        <v>2117</v>
      </c>
      <c r="D1645" s="56" t="s">
        <v>5132</v>
      </c>
    </row>
    <row r="1646" spans="1:4">
      <c r="A1646" s="206" t="s">
        <v>1092</v>
      </c>
      <c r="B1646" s="55" t="s">
        <v>2120</v>
      </c>
      <c r="C1646" s="55" t="s">
        <v>2117</v>
      </c>
      <c r="D1646" s="56" t="s">
        <v>5132</v>
      </c>
    </row>
    <row r="1647" spans="1:4">
      <c r="A1647" s="206" t="s">
        <v>1093</v>
      </c>
      <c r="B1647" s="55" t="s">
        <v>5622</v>
      </c>
      <c r="C1647" s="55" t="s">
        <v>2117</v>
      </c>
      <c r="D1647" s="56" t="s">
        <v>5170</v>
      </c>
    </row>
    <row r="1648" spans="1:4">
      <c r="A1648" s="211" t="s">
        <v>2503</v>
      </c>
      <c r="B1648" s="52" t="s">
        <v>6950</v>
      </c>
      <c r="C1648" s="53" t="s">
        <v>2117</v>
      </c>
      <c r="D1648" s="156"/>
    </row>
    <row r="1649" spans="1:4">
      <c r="A1649" s="210" t="s">
        <v>858</v>
      </c>
      <c r="B1649" s="57" t="s">
        <v>3703</v>
      </c>
      <c r="C1649" s="57" t="s">
        <v>2117</v>
      </c>
      <c r="D1649" s="157" t="s">
        <v>5517</v>
      </c>
    </row>
    <row r="1650" spans="1:4">
      <c r="A1650" s="206" t="s">
        <v>667</v>
      </c>
      <c r="B1650" s="55" t="s">
        <v>5623</v>
      </c>
      <c r="C1650" s="55" t="s">
        <v>2117</v>
      </c>
      <c r="D1650" s="56" t="s">
        <v>5394</v>
      </c>
    </row>
    <row r="1651" spans="1:4">
      <c r="A1651" s="206" t="s">
        <v>668</v>
      </c>
      <c r="B1651" s="55" t="s">
        <v>5624</v>
      </c>
      <c r="C1651" s="55" t="s">
        <v>2117</v>
      </c>
      <c r="D1651" s="56" t="s">
        <v>5394</v>
      </c>
    </row>
    <row r="1652" spans="1:4">
      <c r="A1652" s="207" t="s">
        <v>1522</v>
      </c>
      <c r="B1652" s="52" t="s">
        <v>6951</v>
      </c>
      <c r="C1652" s="53" t="s">
        <v>2117</v>
      </c>
      <c r="D1652" s="156"/>
    </row>
    <row r="1653" spans="1:4">
      <c r="A1653" s="206" t="s">
        <v>1523</v>
      </c>
      <c r="B1653" s="55" t="s">
        <v>5625</v>
      </c>
      <c r="C1653" s="55" t="s">
        <v>2117</v>
      </c>
      <c r="D1653" s="56" t="s">
        <v>5626</v>
      </c>
    </row>
    <row r="1654" spans="1:4">
      <c r="A1654" s="206" t="s">
        <v>1524</v>
      </c>
      <c r="B1654" s="55" t="s">
        <v>5627</v>
      </c>
      <c r="C1654" s="55" t="s">
        <v>2117</v>
      </c>
      <c r="D1654" s="56" t="s">
        <v>5626</v>
      </c>
    </row>
    <row r="1655" spans="1:4">
      <c r="A1655" s="212" t="s">
        <v>1525</v>
      </c>
      <c r="B1655" s="52" t="s">
        <v>6952</v>
      </c>
      <c r="C1655" s="53" t="s">
        <v>2117</v>
      </c>
      <c r="D1655" s="156">
        <v>40387</v>
      </c>
    </row>
    <row r="1656" spans="1:4">
      <c r="A1656" s="210" t="s">
        <v>3073</v>
      </c>
      <c r="B1656" s="57" t="s">
        <v>3074</v>
      </c>
      <c r="C1656" s="57" t="s">
        <v>2117</v>
      </c>
      <c r="D1656" s="157" t="s">
        <v>5628</v>
      </c>
    </row>
    <row r="1657" spans="1:4">
      <c r="A1657" s="211" t="s">
        <v>3302</v>
      </c>
      <c r="B1657" s="52" t="s">
        <v>6953</v>
      </c>
      <c r="C1657" s="53" t="s">
        <v>2117</v>
      </c>
      <c r="D1657" s="156"/>
    </row>
    <row r="1658" spans="1:4">
      <c r="A1658" s="206" t="s">
        <v>4432</v>
      </c>
      <c r="B1658" s="55" t="s">
        <v>3301</v>
      </c>
      <c r="C1658" s="55" t="s">
        <v>2117</v>
      </c>
      <c r="D1658" s="56" t="s">
        <v>5629</v>
      </c>
    </row>
    <row r="1659" spans="1:4">
      <c r="A1659" s="210" t="s">
        <v>4835</v>
      </c>
      <c r="B1659" s="57" t="s">
        <v>4836</v>
      </c>
      <c r="C1659" s="57" t="s">
        <v>2117</v>
      </c>
      <c r="D1659" s="157" t="s">
        <v>5630</v>
      </c>
    </row>
    <row r="1660" spans="1:4">
      <c r="A1660" s="206" t="s">
        <v>4837</v>
      </c>
      <c r="B1660" s="55" t="s">
        <v>4838</v>
      </c>
      <c r="C1660" s="55" t="s">
        <v>2117</v>
      </c>
      <c r="D1660" s="56" t="s">
        <v>5136</v>
      </c>
    </row>
    <row r="1661" spans="1:4">
      <c r="A1661" s="206" t="s">
        <v>7936</v>
      </c>
      <c r="B1661" s="55" t="s">
        <v>7937</v>
      </c>
      <c r="C1661" s="55" t="s">
        <v>2117</v>
      </c>
      <c r="D1661" s="56" t="s">
        <v>7938</v>
      </c>
    </row>
    <row r="1662" spans="1:4">
      <c r="A1662" s="206" t="s">
        <v>8562</v>
      </c>
      <c r="B1662" s="55" t="s">
        <v>8563</v>
      </c>
      <c r="C1662" s="55" t="s">
        <v>2117</v>
      </c>
      <c r="D1662" s="56" t="s">
        <v>8564</v>
      </c>
    </row>
    <row r="1663" spans="1:4">
      <c r="A1663" s="211" t="s">
        <v>1094</v>
      </c>
      <c r="B1663" s="52" t="s">
        <v>6954</v>
      </c>
      <c r="C1663" s="53" t="s">
        <v>2117</v>
      </c>
      <c r="D1663" s="156"/>
    </row>
    <row r="1664" spans="1:4">
      <c r="A1664" s="206" t="s">
        <v>1095</v>
      </c>
      <c r="B1664" s="55" t="s">
        <v>348</v>
      </c>
      <c r="C1664" s="55" t="s">
        <v>2117</v>
      </c>
      <c r="D1664" s="56" t="s">
        <v>5115</v>
      </c>
    </row>
    <row r="1665" spans="1:4">
      <c r="A1665" s="211" t="s">
        <v>1096</v>
      </c>
      <c r="B1665" s="52" t="s">
        <v>6955</v>
      </c>
      <c r="C1665" s="53" t="s">
        <v>2117</v>
      </c>
      <c r="D1665" s="156"/>
    </row>
    <row r="1666" spans="1:4">
      <c r="A1666" s="211" t="s">
        <v>1097</v>
      </c>
      <c r="B1666" s="52" t="s">
        <v>6956</v>
      </c>
      <c r="C1666" s="53" t="s">
        <v>2117</v>
      </c>
      <c r="D1666" s="156"/>
    </row>
    <row r="1667" spans="1:4">
      <c r="A1667" s="206" t="s">
        <v>1098</v>
      </c>
      <c r="B1667" s="55" t="s">
        <v>2603</v>
      </c>
      <c r="C1667" s="55" t="s">
        <v>2117</v>
      </c>
      <c r="D1667" s="56" t="s">
        <v>5151</v>
      </c>
    </row>
    <row r="1668" spans="1:4">
      <c r="A1668" s="211" t="s">
        <v>1099</v>
      </c>
      <c r="B1668" s="52" t="s">
        <v>6957</v>
      </c>
      <c r="C1668" s="53" t="s">
        <v>2117</v>
      </c>
      <c r="D1668" s="156"/>
    </row>
    <row r="1669" spans="1:4">
      <c r="A1669" s="206" t="s">
        <v>1100</v>
      </c>
      <c r="B1669" s="55" t="s">
        <v>2604</v>
      </c>
      <c r="C1669" s="55" t="s">
        <v>2117</v>
      </c>
      <c r="D1669" s="56" t="s">
        <v>5148</v>
      </c>
    </row>
    <row r="1670" spans="1:4">
      <c r="A1670" s="206" t="s">
        <v>1293</v>
      </c>
      <c r="B1670" s="55" t="s">
        <v>2121</v>
      </c>
      <c r="C1670" s="55" t="s">
        <v>2117</v>
      </c>
      <c r="D1670" s="56" t="s">
        <v>5132</v>
      </c>
    </row>
    <row r="1671" spans="1:4">
      <c r="A1671" s="207" t="s">
        <v>4082</v>
      </c>
      <c r="B1671" s="52" t="s">
        <v>6958</v>
      </c>
      <c r="C1671" s="53" t="s">
        <v>2117</v>
      </c>
      <c r="D1671" s="156"/>
    </row>
    <row r="1672" spans="1:4">
      <c r="A1672" s="206" t="s">
        <v>3455</v>
      </c>
      <c r="B1672" s="55" t="s">
        <v>3456</v>
      </c>
      <c r="C1672" s="55" t="s">
        <v>2117</v>
      </c>
      <c r="D1672" s="56" t="s">
        <v>5631</v>
      </c>
    </row>
    <row r="1673" spans="1:4">
      <c r="A1673" s="206" t="s">
        <v>1101</v>
      </c>
      <c r="B1673" s="55" t="s">
        <v>5632</v>
      </c>
      <c r="C1673" s="55" t="s">
        <v>2117</v>
      </c>
      <c r="D1673" s="56" t="s">
        <v>5130</v>
      </c>
    </row>
    <row r="1674" spans="1:4">
      <c r="A1674" s="206" t="s">
        <v>1102</v>
      </c>
      <c r="B1674" s="55" t="s">
        <v>5633</v>
      </c>
      <c r="C1674" s="55" t="s">
        <v>2117</v>
      </c>
      <c r="D1674" s="56" t="s">
        <v>5146</v>
      </c>
    </row>
    <row r="1675" spans="1:4">
      <c r="A1675" s="206" t="s">
        <v>1103</v>
      </c>
      <c r="B1675" s="55" t="s">
        <v>2605</v>
      </c>
      <c r="C1675" s="55" t="s">
        <v>2117</v>
      </c>
      <c r="D1675" s="56" t="s">
        <v>5249</v>
      </c>
    </row>
    <row r="1676" spans="1:4">
      <c r="A1676" s="211" t="s">
        <v>1104</v>
      </c>
      <c r="B1676" s="52" t="s">
        <v>6959</v>
      </c>
      <c r="C1676" s="53" t="s">
        <v>2117</v>
      </c>
      <c r="D1676" s="156"/>
    </row>
    <row r="1677" spans="1:4">
      <c r="A1677" s="211" t="s">
        <v>3303</v>
      </c>
      <c r="B1677" s="52" t="s">
        <v>6960</v>
      </c>
      <c r="C1677" s="53" t="s">
        <v>2117</v>
      </c>
      <c r="D1677" s="156"/>
    </row>
    <row r="1678" spans="1:4">
      <c r="A1678" s="206" t="s">
        <v>1294</v>
      </c>
      <c r="B1678" s="55" t="s">
        <v>2606</v>
      </c>
      <c r="C1678" s="55" t="s">
        <v>2117</v>
      </c>
      <c r="D1678" s="56" t="s">
        <v>5168</v>
      </c>
    </row>
    <row r="1679" spans="1:4">
      <c r="A1679" s="206" t="s">
        <v>1105</v>
      </c>
      <c r="B1679" s="55" t="s">
        <v>857</v>
      </c>
      <c r="C1679" s="55" t="s">
        <v>2117</v>
      </c>
      <c r="D1679" s="56" t="s">
        <v>5168</v>
      </c>
    </row>
    <row r="1680" spans="1:4">
      <c r="A1680" s="206" t="s">
        <v>1106</v>
      </c>
      <c r="B1680" s="55" t="s">
        <v>244</v>
      </c>
      <c r="C1680" s="55" t="s">
        <v>2117</v>
      </c>
      <c r="D1680" s="56" t="s">
        <v>5168</v>
      </c>
    </row>
    <row r="1681" spans="1:4">
      <c r="A1681" s="206" t="s">
        <v>1107</v>
      </c>
      <c r="B1681" s="55" t="s">
        <v>2408</v>
      </c>
      <c r="C1681" s="55" t="s">
        <v>2117</v>
      </c>
      <c r="D1681" s="56" t="s">
        <v>5170</v>
      </c>
    </row>
    <row r="1682" spans="1:4">
      <c r="A1682" s="206" t="s">
        <v>1108</v>
      </c>
      <c r="B1682" s="55" t="s">
        <v>2098</v>
      </c>
      <c r="C1682" s="55" t="s">
        <v>2117</v>
      </c>
      <c r="D1682" s="56" t="s">
        <v>5133</v>
      </c>
    </row>
    <row r="1683" spans="1:4">
      <c r="A1683" s="206" t="s">
        <v>1295</v>
      </c>
      <c r="B1683" s="55" t="s">
        <v>245</v>
      </c>
      <c r="C1683" s="55" t="s">
        <v>2117</v>
      </c>
      <c r="D1683" s="56" t="s">
        <v>5168</v>
      </c>
    </row>
    <row r="1684" spans="1:4">
      <c r="A1684" s="206" t="s">
        <v>4839</v>
      </c>
      <c r="B1684" s="55" t="s">
        <v>4840</v>
      </c>
      <c r="C1684" s="55" t="s">
        <v>2117</v>
      </c>
      <c r="D1684" s="56" t="s">
        <v>5634</v>
      </c>
    </row>
    <row r="1685" spans="1:4">
      <c r="A1685" s="206" t="s">
        <v>1296</v>
      </c>
      <c r="B1685" s="55" t="s">
        <v>2122</v>
      </c>
      <c r="C1685" s="55" t="s">
        <v>2117</v>
      </c>
      <c r="D1685" s="56" t="s">
        <v>5207</v>
      </c>
    </row>
    <row r="1686" spans="1:4">
      <c r="A1686" s="214" t="s">
        <v>4433</v>
      </c>
      <c r="B1686" s="21" t="s">
        <v>6961</v>
      </c>
      <c r="C1686" s="22" t="s">
        <v>2117</v>
      </c>
      <c r="D1686" s="54" t="s">
        <v>6962</v>
      </c>
    </row>
    <row r="1687" spans="1:4">
      <c r="A1687" s="206" t="s">
        <v>1109</v>
      </c>
      <c r="B1687" s="55" t="s">
        <v>5635</v>
      </c>
      <c r="C1687" s="55" t="s">
        <v>2117</v>
      </c>
      <c r="D1687" s="56" t="s">
        <v>5129</v>
      </c>
    </row>
    <row r="1688" spans="1:4">
      <c r="A1688" s="211" t="s">
        <v>1110</v>
      </c>
      <c r="B1688" s="52" t="s">
        <v>6963</v>
      </c>
      <c r="C1688" s="53" t="s">
        <v>2117</v>
      </c>
      <c r="D1688" s="156"/>
    </row>
    <row r="1689" spans="1:4">
      <c r="A1689" s="211" t="s">
        <v>1111</v>
      </c>
      <c r="B1689" s="52" t="s">
        <v>6964</v>
      </c>
      <c r="C1689" s="53" t="s">
        <v>2117</v>
      </c>
      <c r="D1689" s="156"/>
    </row>
    <row r="1690" spans="1:4">
      <c r="A1690" s="212" t="s">
        <v>1112</v>
      </c>
      <c r="B1690" s="52" t="s">
        <v>6965</v>
      </c>
      <c r="C1690" s="53" t="s">
        <v>2117</v>
      </c>
      <c r="D1690" s="156">
        <v>30682</v>
      </c>
    </row>
    <row r="1691" spans="1:4">
      <c r="A1691" s="206" t="s">
        <v>1113</v>
      </c>
      <c r="B1691" s="55" t="s">
        <v>5636</v>
      </c>
      <c r="C1691" s="55" t="s">
        <v>2117</v>
      </c>
      <c r="D1691" s="56" t="s">
        <v>5130</v>
      </c>
    </row>
    <row r="1692" spans="1:4">
      <c r="A1692" s="211" t="s">
        <v>1114</v>
      </c>
      <c r="B1692" s="52" t="s">
        <v>6966</v>
      </c>
      <c r="C1692" s="53" t="s">
        <v>2117</v>
      </c>
      <c r="D1692" s="156"/>
    </row>
    <row r="1693" spans="1:4">
      <c r="A1693" s="206" t="s">
        <v>1115</v>
      </c>
      <c r="B1693" s="55" t="s">
        <v>2123</v>
      </c>
      <c r="C1693" s="55" t="s">
        <v>2117</v>
      </c>
      <c r="D1693" s="56" t="s">
        <v>5151</v>
      </c>
    </row>
    <row r="1694" spans="1:4">
      <c r="A1694" s="205" t="s">
        <v>1297</v>
      </c>
      <c r="B1694" s="52" t="s">
        <v>2072</v>
      </c>
      <c r="C1694" s="53" t="s">
        <v>604</v>
      </c>
      <c r="D1694" s="156"/>
    </row>
    <row r="1695" spans="1:4">
      <c r="A1695" s="206" t="s">
        <v>859</v>
      </c>
      <c r="B1695" s="55" t="s">
        <v>1141</v>
      </c>
      <c r="C1695" s="55" t="s">
        <v>604</v>
      </c>
      <c r="D1695" s="56" t="s">
        <v>5637</v>
      </c>
    </row>
    <row r="1696" spans="1:4">
      <c r="A1696" s="206" t="s">
        <v>1142</v>
      </c>
      <c r="B1696" s="55" t="s">
        <v>3304</v>
      </c>
      <c r="C1696" s="55" t="s">
        <v>604</v>
      </c>
      <c r="D1696" s="56" t="s">
        <v>5637</v>
      </c>
    </row>
    <row r="1697" spans="1:4">
      <c r="A1697" s="206" t="s">
        <v>1428</v>
      </c>
      <c r="B1697" s="55" t="s">
        <v>3704</v>
      </c>
      <c r="C1697" s="55" t="s">
        <v>604</v>
      </c>
      <c r="D1697" s="56" t="s">
        <v>5637</v>
      </c>
    </row>
    <row r="1698" spans="1:4">
      <c r="A1698" s="206" t="s">
        <v>1429</v>
      </c>
      <c r="B1698" s="55" t="s">
        <v>1430</v>
      </c>
      <c r="C1698" s="55" t="s">
        <v>604</v>
      </c>
      <c r="D1698" s="56" t="s">
        <v>5637</v>
      </c>
    </row>
    <row r="1699" spans="1:4">
      <c r="A1699" s="206" t="s">
        <v>669</v>
      </c>
      <c r="B1699" s="55" t="s">
        <v>670</v>
      </c>
      <c r="C1699" s="55" t="s">
        <v>604</v>
      </c>
      <c r="D1699" s="56" t="s">
        <v>5638</v>
      </c>
    </row>
    <row r="1700" spans="1:4">
      <c r="A1700" s="211" t="s">
        <v>671</v>
      </c>
      <c r="B1700" s="52" t="s">
        <v>6967</v>
      </c>
      <c r="C1700" s="53" t="s">
        <v>604</v>
      </c>
      <c r="D1700" s="156"/>
    </row>
    <row r="1701" spans="1:4">
      <c r="A1701" s="206" t="s">
        <v>672</v>
      </c>
      <c r="B1701" s="55" t="s">
        <v>3705</v>
      </c>
      <c r="C1701" s="55" t="s">
        <v>604</v>
      </c>
      <c r="D1701" s="56" t="s">
        <v>5638</v>
      </c>
    </row>
    <row r="1702" spans="1:4">
      <c r="A1702" s="210" t="s">
        <v>673</v>
      </c>
      <c r="B1702" s="57" t="s">
        <v>3706</v>
      </c>
      <c r="C1702" s="57" t="s">
        <v>604</v>
      </c>
      <c r="D1702" s="157">
        <v>40016</v>
      </c>
    </row>
    <row r="1703" spans="1:4">
      <c r="A1703" s="206" t="s">
        <v>674</v>
      </c>
      <c r="B1703" s="55" t="s">
        <v>675</v>
      </c>
      <c r="C1703" s="55" t="s">
        <v>604</v>
      </c>
      <c r="D1703" s="56" t="s">
        <v>5171</v>
      </c>
    </row>
    <row r="1704" spans="1:4">
      <c r="A1704" s="206" t="s">
        <v>676</v>
      </c>
      <c r="B1704" s="55" t="s">
        <v>3707</v>
      </c>
      <c r="C1704" s="55" t="s">
        <v>604</v>
      </c>
      <c r="D1704" s="56" t="s">
        <v>5275</v>
      </c>
    </row>
    <row r="1705" spans="1:4">
      <c r="A1705" s="206" t="s">
        <v>677</v>
      </c>
      <c r="B1705" s="55" t="s">
        <v>3708</v>
      </c>
      <c r="C1705" s="55" t="s">
        <v>604</v>
      </c>
      <c r="D1705" s="56" t="s">
        <v>5640</v>
      </c>
    </row>
    <row r="1706" spans="1:4">
      <c r="A1706" s="206" t="s">
        <v>842</v>
      </c>
      <c r="B1706" s="55" t="s">
        <v>843</v>
      </c>
      <c r="C1706" s="55" t="s">
        <v>604</v>
      </c>
      <c r="D1706" s="56" t="s">
        <v>5641</v>
      </c>
    </row>
    <row r="1707" spans="1:4">
      <c r="A1707" s="206" t="s">
        <v>1526</v>
      </c>
      <c r="B1707" s="55" t="s">
        <v>3709</v>
      </c>
      <c r="C1707" s="55" t="s">
        <v>604</v>
      </c>
      <c r="D1707" s="56" t="s">
        <v>5642</v>
      </c>
    </row>
    <row r="1708" spans="1:4">
      <c r="A1708" s="206" t="s">
        <v>1527</v>
      </c>
      <c r="B1708" s="55" t="s">
        <v>3710</v>
      </c>
      <c r="C1708" s="55" t="s">
        <v>604</v>
      </c>
      <c r="D1708" s="56" t="s">
        <v>5643</v>
      </c>
    </row>
    <row r="1709" spans="1:4">
      <c r="A1709" s="206" t="s">
        <v>1528</v>
      </c>
      <c r="B1709" s="55" t="s">
        <v>1529</v>
      </c>
      <c r="C1709" s="55" t="s">
        <v>604</v>
      </c>
      <c r="D1709" s="56" t="s">
        <v>5644</v>
      </c>
    </row>
    <row r="1710" spans="1:4">
      <c r="A1710" s="206" t="s">
        <v>1530</v>
      </c>
      <c r="B1710" s="55" t="s">
        <v>1531</v>
      </c>
      <c r="C1710" s="55" t="s">
        <v>604</v>
      </c>
      <c r="D1710" s="56" t="s">
        <v>5645</v>
      </c>
    </row>
    <row r="1711" spans="1:4">
      <c r="A1711" s="206" t="s">
        <v>1532</v>
      </c>
      <c r="B1711" s="55" t="s">
        <v>3711</v>
      </c>
      <c r="C1711" s="55" t="s">
        <v>604</v>
      </c>
      <c r="D1711" s="56" t="s">
        <v>5642</v>
      </c>
    </row>
    <row r="1712" spans="1:4">
      <c r="A1712" s="206" t="s">
        <v>3075</v>
      </c>
      <c r="B1712" s="55" t="s">
        <v>5646</v>
      </c>
      <c r="C1712" s="55" t="s">
        <v>604</v>
      </c>
      <c r="D1712" s="56" t="s">
        <v>5647</v>
      </c>
    </row>
    <row r="1713" spans="1:4">
      <c r="A1713" s="206" t="s">
        <v>3457</v>
      </c>
      <c r="B1713" s="55" t="s">
        <v>3458</v>
      </c>
      <c r="C1713" s="55" t="s">
        <v>604</v>
      </c>
      <c r="D1713" s="56" t="s">
        <v>5648</v>
      </c>
    </row>
    <row r="1714" spans="1:4">
      <c r="A1714" s="206" t="s">
        <v>3459</v>
      </c>
      <c r="B1714" s="55" t="s">
        <v>3460</v>
      </c>
      <c r="C1714" s="55" t="s">
        <v>604</v>
      </c>
      <c r="D1714" s="56" t="s">
        <v>5649</v>
      </c>
    </row>
    <row r="1715" spans="1:4">
      <c r="A1715" s="210" t="s">
        <v>3076</v>
      </c>
      <c r="B1715" s="57" t="s">
        <v>5650</v>
      </c>
      <c r="C1715" s="57" t="s">
        <v>604</v>
      </c>
      <c r="D1715" s="157">
        <v>40935</v>
      </c>
    </row>
    <row r="1716" spans="1:4">
      <c r="A1716" s="210" t="s">
        <v>3077</v>
      </c>
      <c r="B1716" s="57" t="s">
        <v>3078</v>
      </c>
      <c r="C1716" s="57" t="s">
        <v>604</v>
      </c>
      <c r="D1716" s="157">
        <v>40927</v>
      </c>
    </row>
    <row r="1717" spans="1:4">
      <c r="A1717" s="210" t="s">
        <v>3079</v>
      </c>
      <c r="B1717" s="57" t="s">
        <v>3080</v>
      </c>
      <c r="C1717" s="57" t="s">
        <v>604</v>
      </c>
      <c r="D1717" s="157">
        <v>40928</v>
      </c>
    </row>
    <row r="1718" spans="1:4">
      <c r="A1718" s="206" t="s">
        <v>3305</v>
      </c>
      <c r="B1718" s="55" t="s">
        <v>3306</v>
      </c>
      <c r="C1718" s="55" t="s">
        <v>604</v>
      </c>
      <c r="D1718" s="56" t="s">
        <v>5342</v>
      </c>
    </row>
    <row r="1719" spans="1:4">
      <c r="A1719" s="210" t="s">
        <v>6257</v>
      </c>
      <c r="B1719" s="57" t="s">
        <v>5651</v>
      </c>
      <c r="C1719" s="57" t="s">
        <v>604</v>
      </c>
      <c r="D1719" s="157">
        <v>43733</v>
      </c>
    </row>
    <row r="1720" spans="1:4">
      <c r="A1720" s="206" t="s">
        <v>4841</v>
      </c>
      <c r="B1720" s="55" t="s">
        <v>4842</v>
      </c>
      <c r="C1720" s="55" t="s">
        <v>604</v>
      </c>
      <c r="D1720" s="56" t="s">
        <v>5652</v>
      </c>
    </row>
    <row r="1721" spans="1:4">
      <c r="A1721" s="206" t="s">
        <v>6374</v>
      </c>
      <c r="B1721" s="55" t="s">
        <v>6375</v>
      </c>
      <c r="C1721" s="55" t="s">
        <v>604</v>
      </c>
      <c r="D1721" s="56" t="s">
        <v>6376</v>
      </c>
    </row>
    <row r="1722" spans="1:4">
      <c r="A1722" s="206" t="s">
        <v>3081</v>
      </c>
      <c r="B1722" s="55" t="s">
        <v>3712</v>
      </c>
      <c r="C1722" s="55" t="s">
        <v>604</v>
      </c>
      <c r="D1722" s="56" t="s">
        <v>5653</v>
      </c>
    </row>
    <row r="1723" spans="1:4">
      <c r="A1723" s="206" t="s">
        <v>1533</v>
      </c>
      <c r="B1723" s="55" t="s">
        <v>1534</v>
      </c>
      <c r="C1723" s="55" t="s">
        <v>604</v>
      </c>
      <c r="D1723" s="56" t="s">
        <v>5654</v>
      </c>
    </row>
    <row r="1724" spans="1:4">
      <c r="A1724" s="206" t="s">
        <v>7939</v>
      </c>
      <c r="B1724" s="55" t="s">
        <v>7940</v>
      </c>
      <c r="C1724" s="55" t="s">
        <v>604</v>
      </c>
      <c r="D1724" s="56" t="s">
        <v>7941</v>
      </c>
    </row>
    <row r="1725" spans="1:4">
      <c r="A1725" s="206" t="s">
        <v>3307</v>
      </c>
      <c r="B1725" s="55" t="s">
        <v>3308</v>
      </c>
      <c r="C1725" s="55" t="s">
        <v>604</v>
      </c>
      <c r="D1725" s="56" t="s">
        <v>5655</v>
      </c>
    </row>
    <row r="1726" spans="1:4">
      <c r="A1726" s="210" t="s">
        <v>1535</v>
      </c>
      <c r="B1726" s="57" t="s">
        <v>1536</v>
      </c>
      <c r="C1726" s="57" t="s">
        <v>604</v>
      </c>
      <c r="D1726" s="157">
        <v>40564</v>
      </c>
    </row>
    <row r="1727" spans="1:4">
      <c r="A1727" s="206" t="s">
        <v>1537</v>
      </c>
      <c r="B1727" s="55" t="s">
        <v>3082</v>
      </c>
      <c r="C1727" s="55" t="s">
        <v>604</v>
      </c>
      <c r="D1727" s="56" t="s">
        <v>5656</v>
      </c>
    </row>
    <row r="1728" spans="1:4">
      <c r="A1728" s="206" t="s">
        <v>8565</v>
      </c>
      <c r="B1728" s="55" t="s">
        <v>8566</v>
      </c>
      <c r="C1728" s="55" t="s">
        <v>604</v>
      </c>
      <c r="D1728" s="56" t="s">
        <v>8567</v>
      </c>
    </row>
    <row r="1729" spans="1:4">
      <c r="A1729" s="210" t="s">
        <v>6258</v>
      </c>
      <c r="B1729" s="57" t="s">
        <v>4846</v>
      </c>
      <c r="C1729" s="57" t="s">
        <v>604</v>
      </c>
      <c r="D1729" s="157">
        <v>43732</v>
      </c>
    </row>
    <row r="1730" spans="1:4">
      <c r="A1730" s="206" t="s">
        <v>1116</v>
      </c>
      <c r="B1730" s="55" t="s">
        <v>246</v>
      </c>
      <c r="C1730" s="55" t="s">
        <v>604</v>
      </c>
      <c r="D1730" s="56" t="s">
        <v>5206</v>
      </c>
    </row>
    <row r="1731" spans="1:4">
      <c r="A1731" s="206" t="s">
        <v>7942</v>
      </c>
      <c r="B1731" s="55" t="s">
        <v>7943</v>
      </c>
      <c r="C1731" s="55" t="s">
        <v>604</v>
      </c>
      <c r="D1731" s="56" t="s">
        <v>7944</v>
      </c>
    </row>
    <row r="1732" spans="1:4">
      <c r="A1732" s="206" t="s">
        <v>7945</v>
      </c>
      <c r="B1732" s="55" t="s">
        <v>7946</v>
      </c>
      <c r="C1732" s="55" t="s">
        <v>604</v>
      </c>
      <c r="D1732" s="56" t="s">
        <v>7947</v>
      </c>
    </row>
    <row r="1733" spans="1:4">
      <c r="A1733" s="208" t="s">
        <v>8936</v>
      </c>
      <c r="B1733" s="209" t="s">
        <v>8937</v>
      </c>
      <c r="C1733" s="58" t="s">
        <v>604</v>
      </c>
      <c r="D1733" s="209" t="s">
        <v>8938</v>
      </c>
    </row>
    <row r="1734" spans="1:4">
      <c r="A1734" s="206" t="s">
        <v>6377</v>
      </c>
      <c r="B1734" s="55" t="s">
        <v>6378</v>
      </c>
      <c r="C1734" s="55" t="s">
        <v>604</v>
      </c>
      <c r="D1734" s="56" t="s">
        <v>6379</v>
      </c>
    </row>
    <row r="1735" spans="1:4">
      <c r="A1735" s="206" t="s">
        <v>3083</v>
      </c>
      <c r="B1735" s="55" t="s">
        <v>5658</v>
      </c>
      <c r="C1735" s="55" t="s">
        <v>604</v>
      </c>
      <c r="D1735" s="56" t="s">
        <v>5659</v>
      </c>
    </row>
    <row r="1736" spans="1:4">
      <c r="A1736" s="206" t="s">
        <v>4843</v>
      </c>
      <c r="B1736" s="55" t="s">
        <v>4844</v>
      </c>
      <c r="C1736" s="55" t="s">
        <v>604</v>
      </c>
      <c r="D1736" s="56" t="s">
        <v>5660</v>
      </c>
    </row>
    <row r="1737" spans="1:4">
      <c r="A1737" s="206" t="s">
        <v>6380</v>
      </c>
      <c r="B1737" s="55" t="s">
        <v>6381</v>
      </c>
      <c r="C1737" s="55" t="s">
        <v>604</v>
      </c>
      <c r="D1737" s="56" t="s">
        <v>6382</v>
      </c>
    </row>
    <row r="1738" spans="1:4">
      <c r="A1738" s="206" t="s">
        <v>3309</v>
      </c>
      <c r="B1738" s="55" t="s">
        <v>5661</v>
      </c>
      <c r="C1738" s="55" t="s">
        <v>604</v>
      </c>
      <c r="D1738" s="56" t="s">
        <v>5662</v>
      </c>
    </row>
    <row r="1739" spans="1:4">
      <c r="A1739" s="206" t="s">
        <v>6383</v>
      </c>
      <c r="B1739" s="55" t="s">
        <v>6384</v>
      </c>
      <c r="C1739" s="55" t="s">
        <v>604</v>
      </c>
      <c r="D1739" s="56" t="s">
        <v>6382</v>
      </c>
    </row>
    <row r="1740" spans="1:4">
      <c r="A1740" s="206" t="s">
        <v>1298</v>
      </c>
      <c r="B1740" s="55" t="s">
        <v>2685</v>
      </c>
      <c r="C1740" s="55" t="s">
        <v>604</v>
      </c>
      <c r="D1740" s="56" t="s">
        <v>5117</v>
      </c>
    </row>
    <row r="1741" spans="1:4">
      <c r="A1741" s="206" t="s">
        <v>3310</v>
      </c>
      <c r="B1741" s="55" t="s">
        <v>3311</v>
      </c>
      <c r="C1741" s="55" t="s">
        <v>604</v>
      </c>
      <c r="D1741" s="56" t="s">
        <v>5663</v>
      </c>
    </row>
    <row r="1742" spans="1:4">
      <c r="A1742" s="206" t="s">
        <v>7948</v>
      </c>
      <c r="B1742" s="55" t="s">
        <v>7949</v>
      </c>
      <c r="C1742" s="55" t="s">
        <v>604</v>
      </c>
      <c r="D1742" s="56" t="s">
        <v>7950</v>
      </c>
    </row>
    <row r="1743" spans="1:4">
      <c r="A1743" s="206" t="s">
        <v>3312</v>
      </c>
      <c r="B1743" s="55" t="s">
        <v>3313</v>
      </c>
      <c r="C1743" s="55" t="s">
        <v>604</v>
      </c>
      <c r="D1743" s="56" t="s">
        <v>5664</v>
      </c>
    </row>
    <row r="1744" spans="1:4">
      <c r="A1744" s="208" t="s">
        <v>8939</v>
      </c>
      <c r="B1744" s="209" t="s">
        <v>8940</v>
      </c>
      <c r="C1744" s="58" t="s">
        <v>604</v>
      </c>
      <c r="D1744" s="209" t="s">
        <v>8941</v>
      </c>
    </row>
    <row r="1745" spans="1:4">
      <c r="A1745" s="206" t="s">
        <v>678</v>
      </c>
      <c r="B1745" s="55" t="s">
        <v>679</v>
      </c>
      <c r="C1745" s="55" t="s">
        <v>604</v>
      </c>
      <c r="D1745" s="56" t="s">
        <v>5228</v>
      </c>
    </row>
    <row r="1746" spans="1:4">
      <c r="A1746" s="206" t="s">
        <v>1299</v>
      </c>
      <c r="B1746" s="55" t="s">
        <v>680</v>
      </c>
      <c r="C1746" s="55" t="s">
        <v>604</v>
      </c>
      <c r="D1746" s="56" t="s">
        <v>5149</v>
      </c>
    </row>
    <row r="1747" spans="1:4">
      <c r="A1747" s="206" t="s">
        <v>1117</v>
      </c>
      <c r="B1747" s="55" t="s">
        <v>3713</v>
      </c>
      <c r="C1747" s="55" t="s">
        <v>604</v>
      </c>
      <c r="D1747" s="56" t="s">
        <v>5149</v>
      </c>
    </row>
    <row r="1748" spans="1:4">
      <c r="A1748" s="206" t="s">
        <v>1118</v>
      </c>
      <c r="B1748" s="55" t="s">
        <v>681</v>
      </c>
      <c r="C1748" s="55" t="s">
        <v>604</v>
      </c>
      <c r="D1748" s="56" t="s">
        <v>5149</v>
      </c>
    </row>
    <row r="1749" spans="1:4">
      <c r="A1749" s="207" t="s">
        <v>4083</v>
      </c>
      <c r="B1749" s="52" t="s">
        <v>6968</v>
      </c>
      <c r="C1749" s="53" t="s">
        <v>604</v>
      </c>
      <c r="D1749" s="156"/>
    </row>
    <row r="1750" spans="1:4">
      <c r="A1750" s="206" t="s">
        <v>1119</v>
      </c>
      <c r="B1750" s="55" t="s">
        <v>682</v>
      </c>
      <c r="C1750" s="55" t="s">
        <v>604</v>
      </c>
      <c r="D1750" s="56" t="s">
        <v>5149</v>
      </c>
    </row>
    <row r="1751" spans="1:4">
      <c r="A1751" s="207" t="s">
        <v>4084</v>
      </c>
      <c r="B1751" s="52" t="s">
        <v>6969</v>
      </c>
      <c r="C1751" s="53" t="s">
        <v>604</v>
      </c>
      <c r="D1751" s="156"/>
    </row>
    <row r="1752" spans="1:4">
      <c r="A1752" s="207" t="s">
        <v>4085</v>
      </c>
      <c r="B1752" s="52" t="s">
        <v>6970</v>
      </c>
      <c r="C1752" s="53" t="s">
        <v>604</v>
      </c>
      <c r="D1752" s="156"/>
    </row>
    <row r="1753" spans="1:4">
      <c r="A1753" s="207" t="s">
        <v>4086</v>
      </c>
      <c r="B1753" s="52" t="s">
        <v>6971</v>
      </c>
      <c r="C1753" s="53" t="s">
        <v>604</v>
      </c>
      <c r="D1753" s="156"/>
    </row>
    <row r="1754" spans="1:4">
      <c r="A1754" s="206" t="s">
        <v>1120</v>
      </c>
      <c r="B1754" s="55" t="s">
        <v>683</v>
      </c>
      <c r="C1754" s="55" t="s">
        <v>604</v>
      </c>
      <c r="D1754" s="56" t="s">
        <v>5149</v>
      </c>
    </row>
    <row r="1755" spans="1:4">
      <c r="A1755" s="207" t="s">
        <v>4087</v>
      </c>
      <c r="B1755" s="52" t="s">
        <v>6972</v>
      </c>
      <c r="C1755" s="53" t="s">
        <v>604</v>
      </c>
      <c r="D1755" s="156"/>
    </row>
    <row r="1756" spans="1:4">
      <c r="A1756" s="206" t="s">
        <v>1121</v>
      </c>
      <c r="B1756" s="55" t="s">
        <v>3714</v>
      </c>
      <c r="C1756" s="55" t="s">
        <v>604</v>
      </c>
      <c r="D1756" s="56" t="s">
        <v>5150</v>
      </c>
    </row>
    <row r="1757" spans="1:4">
      <c r="A1757" s="207" t="s">
        <v>4088</v>
      </c>
      <c r="B1757" s="52" t="s">
        <v>6973</v>
      </c>
      <c r="C1757" s="53" t="s">
        <v>604</v>
      </c>
      <c r="D1757" s="156"/>
    </row>
    <row r="1758" spans="1:4">
      <c r="A1758" s="207" t="s">
        <v>4089</v>
      </c>
      <c r="B1758" s="52" t="s">
        <v>6974</v>
      </c>
      <c r="C1758" s="53" t="s">
        <v>604</v>
      </c>
      <c r="D1758" s="156"/>
    </row>
    <row r="1759" spans="1:4">
      <c r="A1759" s="207" t="s">
        <v>4090</v>
      </c>
      <c r="B1759" s="52" t="s">
        <v>6975</v>
      </c>
      <c r="C1759" s="53" t="s">
        <v>604</v>
      </c>
      <c r="D1759" s="156"/>
    </row>
    <row r="1760" spans="1:4">
      <c r="A1760" s="207" t="s">
        <v>4091</v>
      </c>
      <c r="B1760" s="52" t="s">
        <v>6976</v>
      </c>
      <c r="C1760" s="53" t="s">
        <v>604</v>
      </c>
      <c r="D1760" s="156"/>
    </row>
    <row r="1761" spans="1:4">
      <c r="A1761" s="206" t="s">
        <v>1122</v>
      </c>
      <c r="B1761" s="55" t="s">
        <v>684</v>
      </c>
      <c r="C1761" s="55" t="s">
        <v>604</v>
      </c>
      <c r="D1761" s="56" t="s">
        <v>5152</v>
      </c>
    </row>
    <row r="1762" spans="1:4">
      <c r="A1762" s="206" t="s">
        <v>1538</v>
      </c>
      <c r="B1762" s="55" t="s">
        <v>6385</v>
      </c>
      <c r="C1762" s="55" t="s">
        <v>604</v>
      </c>
      <c r="D1762" s="56" t="s">
        <v>5263</v>
      </c>
    </row>
    <row r="1763" spans="1:4">
      <c r="A1763" s="206" t="s">
        <v>4434</v>
      </c>
      <c r="B1763" s="55" t="s">
        <v>6386</v>
      </c>
      <c r="C1763" s="55" t="s">
        <v>604</v>
      </c>
      <c r="D1763" s="56" t="s">
        <v>5665</v>
      </c>
    </row>
    <row r="1764" spans="1:4">
      <c r="A1764" s="206" t="s">
        <v>3084</v>
      </c>
      <c r="B1764" s="55" t="s">
        <v>3085</v>
      </c>
      <c r="C1764" s="55" t="s">
        <v>604</v>
      </c>
      <c r="D1764" s="56" t="s">
        <v>5234</v>
      </c>
    </row>
    <row r="1765" spans="1:4">
      <c r="A1765" s="206" t="s">
        <v>3715</v>
      </c>
      <c r="B1765" s="55" t="s">
        <v>3716</v>
      </c>
      <c r="C1765" s="55" t="s">
        <v>604</v>
      </c>
      <c r="D1765" s="56" t="s">
        <v>5666</v>
      </c>
    </row>
    <row r="1766" spans="1:4">
      <c r="A1766" s="206" t="s">
        <v>4435</v>
      </c>
      <c r="B1766" s="55" t="s">
        <v>4436</v>
      </c>
      <c r="C1766" s="55" t="s">
        <v>604</v>
      </c>
      <c r="D1766" s="56" t="s">
        <v>5667</v>
      </c>
    </row>
    <row r="1767" spans="1:4">
      <c r="A1767" s="206" t="s">
        <v>1300</v>
      </c>
      <c r="B1767" s="55" t="s">
        <v>3717</v>
      </c>
      <c r="C1767" s="55" t="s">
        <v>604</v>
      </c>
      <c r="D1767" s="56" t="s">
        <v>5151</v>
      </c>
    </row>
    <row r="1768" spans="1:4">
      <c r="A1768" s="206" t="s">
        <v>685</v>
      </c>
      <c r="B1768" s="55" t="s">
        <v>686</v>
      </c>
      <c r="C1768" s="55" t="s">
        <v>604</v>
      </c>
      <c r="D1768" s="56" t="s">
        <v>5668</v>
      </c>
    </row>
    <row r="1769" spans="1:4">
      <c r="A1769" s="208" t="s">
        <v>8942</v>
      </c>
      <c r="B1769" s="209" t="s">
        <v>8943</v>
      </c>
      <c r="C1769" s="58" t="s">
        <v>604</v>
      </c>
      <c r="D1769" s="209" t="s">
        <v>8944</v>
      </c>
    </row>
    <row r="1770" spans="1:4">
      <c r="A1770" s="206" t="s">
        <v>1301</v>
      </c>
      <c r="B1770" s="55" t="s">
        <v>862</v>
      </c>
      <c r="C1770" s="55" t="s">
        <v>604</v>
      </c>
      <c r="D1770" s="56" t="s">
        <v>5151</v>
      </c>
    </row>
    <row r="1771" spans="1:4">
      <c r="A1771" s="206" t="s">
        <v>1123</v>
      </c>
      <c r="B1771" s="55" t="s">
        <v>2409</v>
      </c>
      <c r="C1771" s="55" t="s">
        <v>604</v>
      </c>
      <c r="D1771" s="56" t="s">
        <v>5152</v>
      </c>
    </row>
    <row r="1772" spans="1:4">
      <c r="A1772" s="206" t="s">
        <v>3086</v>
      </c>
      <c r="B1772" s="55" t="s">
        <v>3087</v>
      </c>
      <c r="C1772" s="55" t="s">
        <v>604</v>
      </c>
      <c r="D1772" s="56" t="s">
        <v>5669</v>
      </c>
    </row>
    <row r="1773" spans="1:4">
      <c r="A1773" s="206" t="s">
        <v>1124</v>
      </c>
      <c r="B1773" s="55" t="s">
        <v>2410</v>
      </c>
      <c r="C1773" s="55" t="s">
        <v>604</v>
      </c>
      <c r="D1773" s="56" t="s">
        <v>5152</v>
      </c>
    </row>
    <row r="1774" spans="1:4">
      <c r="A1774" s="206" t="s">
        <v>1125</v>
      </c>
      <c r="B1774" s="55" t="s">
        <v>2411</v>
      </c>
      <c r="C1774" s="55" t="s">
        <v>604</v>
      </c>
      <c r="D1774" s="56" t="s">
        <v>5152</v>
      </c>
    </row>
    <row r="1775" spans="1:4">
      <c r="A1775" s="206" t="s">
        <v>1126</v>
      </c>
      <c r="B1775" s="55" t="s">
        <v>8945</v>
      </c>
      <c r="C1775" s="55" t="s">
        <v>604</v>
      </c>
      <c r="D1775" s="56" t="s">
        <v>5152</v>
      </c>
    </row>
    <row r="1776" spans="1:4">
      <c r="A1776" s="206" t="s">
        <v>1389</v>
      </c>
      <c r="B1776" s="55" t="s">
        <v>2412</v>
      </c>
      <c r="C1776" s="55" t="s">
        <v>604</v>
      </c>
      <c r="D1776" s="56" t="s">
        <v>5152</v>
      </c>
    </row>
    <row r="1777" spans="1:4">
      <c r="A1777" s="206" t="s">
        <v>1127</v>
      </c>
      <c r="B1777" s="55" t="s">
        <v>2413</v>
      </c>
      <c r="C1777" s="55" t="s">
        <v>604</v>
      </c>
      <c r="D1777" s="56" t="s">
        <v>5152</v>
      </c>
    </row>
    <row r="1778" spans="1:4">
      <c r="A1778" s="206" t="s">
        <v>4646</v>
      </c>
      <c r="B1778" s="55" t="s">
        <v>4647</v>
      </c>
      <c r="C1778" s="55" t="s">
        <v>604</v>
      </c>
      <c r="D1778" s="56" t="s">
        <v>5670</v>
      </c>
    </row>
    <row r="1779" spans="1:4">
      <c r="A1779" s="206" t="s">
        <v>3088</v>
      </c>
      <c r="B1779" s="55" t="s">
        <v>3718</v>
      </c>
      <c r="C1779" s="55" t="s">
        <v>604</v>
      </c>
      <c r="D1779" s="56" t="s">
        <v>5671</v>
      </c>
    </row>
    <row r="1780" spans="1:4">
      <c r="A1780" s="206" t="s">
        <v>3719</v>
      </c>
      <c r="B1780" s="55" t="s">
        <v>3720</v>
      </c>
      <c r="C1780" s="55" t="s">
        <v>604</v>
      </c>
      <c r="D1780" s="56" t="s">
        <v>5672</v>
      </c>
    </row>
    <row r="1781" spans="1:4">
      <c r="A1781" s="206" t="s">
        <v>6259</v>
      </c>
      <c r="B1781" s="55" t="s">
        <v>5673</v>
      </c>
      <c r="C1781" s="55" t="s">
        <v>604</v>
      </c>
      <c r="D1781" s="56" t="s">
        <v>5657</v>
      </c>
    </row>
    <row r="1782" spans="1:4">
      <c r="A1782" s="206" t="s">
        <v>7951</v>
      </c>
      <c r="B1782" s="55" t="s">
        <v>7952</v>
      </c>
      <c r="C1782" s="55" t="s">
        <v>604</v>
      </c>
      <c r="D1782" s="56" t="s">
        <v>7953</v>
      </c>
    </row>
    <row r="1783" spans="1:4">
      <c r="A1783" s="206" t="s">
        <v>7954</v>
      </c>
      <c r="B1783" s="55" t="s">
        <v>7955</v>
      </c>
      <c r="C1783" s="55" t="s">
        <v>604</v>
      </c>
      <c r="D1783" s="56" t="s">
        <v>7956</v>
      </c>
    </row>
    <row r="1784" spans="1:4">
      <c r="A1784" s="206" t="s">
        <v>1539</v>
      </c>
      <c r="B1784" s="55" t="s">
        <v>1540</v>
      </c>
      <c r="C1784" s="55" t="s">
        <v>604</v>
      </c>
      <c r="D1784" s="56" t="s">
        <v>5674</v>
      </c>
    </row>
    <row r="1785" spans="1:4">
      <c r="A1785" s="206" t="s">
        <v>1541</v>
      </c>
      <c r="B1785" s="55" t="s">
        <v>3721</v>
      </c>
      <c r="C1785" s="55" t="s">
        <v>604</v>
      </c>
      <c r="D1785" s="56" t="s">
        <v>5675</v>
      </c>
    </row>
    <row r="1786" spans="1:4">
      <c r="A1786" s="206" t="s">
        <v>3314</v>
      </c>
      <c r="B1786" s="55" t="s">
        <v>3315</v>
      </c>
      <c r="C1786" s="55" t="s">
        <v>604</v>
      </c>
      <c r="D1786" s="56" t="s">
        <v>5676</v>
      </c>
    </row>
    <row r="1787" spans="1:4">
      <c r="A1787" s="206" t="s">
        <v>3089</v>
      </c>
      <c r="B1787" s="55" t="s">
        <v>3090</v>
      </c>
      <c r="C1787" s="55" t="s">
        <v>604</v>
      </c>
      <c r="D1787" s="56" t="s">
        <v>5677</v>
      </c>
    </row>
    <row r="1788" spans="1:4">
      <c r="A1788" s="206" t="s">
        <v>3091</v>
      </c>
      <c r="B1788" s="55" t="s">
        <v>3722</v>
      </c>
      <c r="C1788" s="55" t="s">
        <v>604</v>
      </c>
      <c r="D1788" s="56" t="s">
        <v>5677</v>
      </c>
    </row>
    <row r="1789" spans="1:4">
      <c r="A1789" s="206" t="s">
        <v>3092</v>
      </c>
      <c r="B1789" s="55" t="s">
        <v>3723</v>
      </c>
      <c r="C1789" s="55" t="s">
        <v>604</v>
      </c>
      <c r="D1789" s="56" t="s">
        <v>5677</v>
      </c>
    </row>
    <row r="1790" spans="1:4">
      <c r="A1790" s="206" t="s">
        <v>6387</v>
      </c>
      <c r="B1790" s="55" t="s">
        <v>6388</v>
      </c>
      <c r="C1790" s="55" t="s">
        <v>604</v>
      </c>
      <c r="D1790" s="56" t="s">
        <v>6382</v>
      </c>
    </row>
    <row r="1791" spans="1:4">
      <c r="A1791" s="206" t="s">
        <v>7957</v>
      </c>
      <c r="B1791" s="55" t="s">
        <v>7958</v>
      </c>
      <c r="C1791" s="55" t="s">
        <v>604</v>
      </c>
      <c r="D1791" s="56" t="s">
        <v>7959</v>
      </c>
    </row>
    <row r="1792" spans="1:4">
      <c r="A1792" s="206" t="s">
        <v>3093</v>
      </c>
      <c r="B1792" s="55" t="s">
        <v>3316</v>
      </c>
      <c r="C1792" s="55" t="s">
        <v>604</v>
      </c>
      <c r="D1792" s="56" t="s">
        <v>5678</v>
      </c>
    </row>
    <row r="1793" spans="1:4">
      <c r="A1793" s="206" t="s">
        <v>7960</v>
      </c>
      <c r="B1793" s="55" t="s">
        <v>7961</v>
      </c>
      <c r="C1793" s="55" t="s">
        <v>604</v>
      </c>
      <c r="D1793" s="56" t="s">
        <v>7944</v>
      </c>
    </row>
    <row r="1794" spans="1:4">
      <c r="A1794" s="206" t="s">
        <v>7962</v>
      </c>
      <c r="B1794" s="55" t="s">
        <v>7963</v>
      </c>
      <c r="C1794" s="55" t="s">
        <v>604</v>
      </c>
      <c r="D1794" s="56" t="s">
        <v>7964</v>
      </c>
    </row>
    <row r="1795" spans="1:4">
      <c r="A1795" s="206" t="s">
        <v>7965</v>
      </c>
      <c r="B1795" s="55" t="s">
        <v>7966</v>
      </c>
      <c r="C1795" s="55" t="s">
        <v>604</v>
      </c>
      <c r="D1795" s="56" t="s">
        <v>7967</v>
      </c>
    </row>
    <row r="1796" spans="1:4">
      <c r="A1796" s="206" t="s">
        <v>7968</v>
      </c>
      <c r="B1796" s="55" t="s">
        <v>7969</v>
      </c>
      <c r="C1796" s="55" t="s">
        <v>604</v>
      </c>
      <c r="D1796" s="56" t="s">
        <v>7967</v>
      </c>
    </row>
    <row r="1797" spans="1:4">
      <c r="A1797" s="206" t="s">
        <v>1542</v>
      </c>
      <c r="B1797" s="55" t="s">
        <v>3724</v>
      </c>
      <c r="C1797" s="55" t="s">
        <v>604</v>
      </c>
      <c r="D1797" s="56" t="s">
        <v>5679</v>
      </c>
    </row>
    <row r="1798" spans="1:4">
      <c r="A1798" s="206" t="s">
        <v>3094</v>
      </c>
      <c r="B1798" s="55" t="s">
        <v>3095</v>
      </c>
      <c r="C1798" s="55" t="s">
        <v>604</v>
      </c>
      <c r="D1798" s="56" t="s">
        <v>5680</v>
      </c>
    </row>
    <row r="1799" spans="1:4">
      <c r="A1799" s="206" t="s">
        <v>7970</v>
      </c>
      <c r="B1799" s="55" t="s">
        <v>7971</v>
      </c>
      <c r="C1799" s="55" t="s">
        <v>604</v>
      </c>
      <c r="D1799" s="56" t="s">
        <v>7972</v>
      </c>
    </row>
    <row r="1800" spans="1:4">
      <c r="A1800" s="206" t="s">
        <v>1543</v>
      </c>
      <c r="B1800" s="55" t="s">
        <v>1544</v>
      </c>
      <c r="C1800" s="55" t="s">
        <v>604</v>
      </c>
      <c r="D1800" s="56" t="s">
        <v>5681</v>
      </c>
    </row>
    <row r="1801" spans="1:4">
      <c r="A1801" s="206" t="s">
        <v>8568</v>
      </c>
      <c r="B1801" s="55" t="s">
        <v>8569</v>
      </c>
      <c r="C1801" s="55" t="s">
        <v>604</v>
      </c>
      <c r="D1801" s="56" t="s">
        <v>8570</v>
      </c>
    </row>
    <row r="1802" spans="1:4">
      <c r="A1802" s="206" t="s">
        <v>3096</v>
      </c>
      <c r="B1802" s="55" t="s">
        <v>5682</v>
      </c>
      <c r="C1802" s="55" t="s">
        <v>604</v>
      </c>
      <c r="D1802" s="56" t="s">
        <v>5683</v>
      </c>
    </row>
    <row r="1803" spans="1:4">
      <c r="A1803" s="206" t="s">
        <v>3097</v>
      </c>
      <c r="B1803" s="55" t="s">
        <v>1545</v>
      </c>
      <c r="C1803" s="55" t="s">
        <v>604</v>
      </c>
      <c r="D1803" s="56" t="s">
        <v>5490</v>
      </c>
    </row>
    <row r="1804" spans="1:4">
      <c r="A1804" s="206" t="s">
        <v>7973</v>
      </c>
      <c r="B1804" s="55" t="s">
        <v>7974</v>
      </c>
      <c r="C1804" s="55" t="s">
        <v>604</v>
      </c>
      <c r="D1804" s="56" t="s">
        <v>7975</v>
      </c>
    </row>
    <row r="1805" spans="1:4">
      <c r="A1805" s="206" t="s">
        <v>4845</v>
      </c>
      <c r="B1805" s="55" t="s">
        <v>4846</v>
      </c>
      <c r="C1805" s="55" t="s">
        <v>604</v>
      </c>
      <c r="D1805" s="56" t="s">
        <v>5219</v>
      </c>
    </row>
    <row r="1806" spans="1:4">
      <c r="A1806" s="206" t="s">
        <v>7976</v>
      </c>
      <c r="B1806" s="55" t="s">
        <v>7977</v>
      </c>
      <c r="C1806" s="55" t="s">
        <v>604</v>
      </c>
      <c r="D1806" s="56" t="s">
        <v>7967</v>
      </c>
    </row>
    <row r="1807" spans="1:4">
      <c r="A1807" s="206" t="s">
        <v>4437</v>
      </c>
      <c r="B1807" s="55" t="s">
        <v>6389</v>
      </c>
      <c r="C1807" s="55" t="s">
        <v>604</v>
      </c>
      <c r="D1807" s="56" t="s">
        <v>5684</v>
      </c>
    </row>
    <row r="1808" spans="1:4">
      <c r="A1808" s="206" t="s">
        <v>6390</v>
      </c>
      <c r="B1808" s="55" t="s">
        <v>6391</v>
      </c>
      <c r="C1808" s="55" t="s">
        <v>604</v>
      </c>
      <c r="D1808" s="56" t="s">
        <v>6392</v>
      </c>
    </row>
    <row r="1809" spans="1:4">
      <c r="A1809" s="206" t="s">
        <v>8571</v>
      </c>
      <c r="B1809" s="55" t="s">
        <v>8572</v>
      </c>
      <c r="C1809" s="55" t="s">
        <v>604</v>
      </c>
      <c r="D1809" s="56" t="s">
        <v>8573</v>
      </c>
    </row>
    <row r="1810" spans="1:4">
      <c r="A1810" s="206" t="s">
        <v>6393</v>
      </c>
      <c r="B1810" s="55" t="s">
        <v>6394</v>
      </c>
      <c r="C1810" s="55" t="s">
        <v>604</v>
      </c>
      <c r="D1810" s="56" t="s">
        <v>6312</v>
      </c>
    </row>
    <row r="1811" spans="1:4">
      <c r="A1811" s="205" t="s">
        <v>1302</v>
      </c>
      <c r="B1811" s="52" t="s">
        <v>2072</v>
      </c>
      <c r="C1811" s="53" t="s">
        <v>2602</v>
      </c>
      <c r="D1811" s="156"/>
    </row>
    <row r="1812" spans="1:4">
      <c r="A1812" s="207" t="s">
        <v>4092</v>
      </c>
      <c r="B1812" s="52" t="s">
        <v>6977</v>
      </c>
      <c r="C1812" s="53" t="s">
        <v>2602</v>
      </c>
      <c r="D1812" s="156"/>
    </row>
    <row r="1813" spans="1:4">
      <c r="A1813" s="206" t="s">
        <v>1128</v>
      </c>
      <c r="B1813" s="55" t="s">
        <v>8574</v>
      </c>
      <c r="C1813" s="55" t="s">
        <v>2602</v>
      </c>
      <c r="D1813" s="56" t="s">
        <v>5200</v>
      </c>
    </row>
    <row r="1814" spans="1:4">
      <c r="A1814" s="206" t="s">
        <v>1129</v>
      </c>
      <c r="B1814" s="55" t="s">
        <v>864</v>
      </c>
      <c r="C1814" s="55" t="s">
        <v>2602</v>
      </c>
      <c r="D1814" s="56" t="s">
        <v>5145</v>
      </c>
    </row>
    <row r="1815" spans="1:4">
      <c r="A1815" s="206" t="s">
        <v>1130</v>
      </c>
      <c r="B1815" s="55" t="s">
        <v>865</v>
      </c>
      <c r="C1815" s="55" t="s">
        <v>2602</v>
      </c>
      <c r="D1815" s="56" t="s">
        <v>5145</v>
      </c>
    </row>
    <row r="1816" spans="1:4">
      <c r="A1816" s="211" t="s">
        <v>3725</v>
      </c>
      <c r="B1816" s="52" t="s">
        <v>6978</v>
      </c>
      <c r="C1816" s="53" t="s">
        <v>2602</v>
      </c>
      <c r="D1816" s="156"/>
    </row>
    <row r="1817" spans="1:4">
      <c r="A1817" s="206" t="s">
        <v>6260</v>
      </c>
      <c r="B1817" s="55" t="s">
        <v>5685</v>
      </c>
      <c r="C1817" s="55" t="s">
        <v>2602</v>
      </c>
      <c r="D1817" s="56" t="s">
        <v>5686</v>
      </c>
    </row>
    <row r="1818" spans="1:4">
      <c r="A1818" s="206" t="s">
        <v>6261</v>
      </c>
      <c r="B1818" s="55" t="s">
        <v>5687</v>
      </c>
      <c r="C1818" s="55" t="s">
        <v>2602</v>
      </c>
      <c r="D1818" s="56" t="s">
        <v>5686</v>
      </c>
    </row>
    <row r="1819" spans="1:4">
      <c r="A1819" s="206" t="s">
        <v>6395</v>
      </c>
      <c r="B1819" s="55" t="s">
        <v>6396</v>
      </c>
      <c r="C1819" s="55" t="s">
        <v>2602</v>
      </c>
      <c r="D1819" s="56" t="s">
        <v>5688</v>
      </c>
    </row>
    <row r="1820" spans="1:4">
      <c r="A1820" s="206" t="s">
        <v>7684</v>
      </c>
      <c r="B1820" s="55" t="s">
        <v>7685</v>
      </c>
      <c r="C1820" s="55" t="s">
        <v>2602</v>
      </c>
      <c r="D1820" s="56" t="s">
        <v>7686</v>
      </c>
    </row>
    <row r="1821" spans="1:4">
      <c r="A1821" s="206" t="s">
        <v>8575</v>
      </c>
      <c r="B1821" s="55" t="s">
        <v>8576</v>
      </c>
      <c r="C1821" s="55" t="s">
        <v>2602</v>
      </c>
      <c r="D1821" s="56" t="s">
        <v>8577</v>
      </c>
    </row>
    <row r="1822" spans="1:4">
      <c r="A1822" s="206" t="s">
        <v>1303</v>
      </c>
      <c r="B1822" s="55" t="s">
        <v>2595</v>
      </c>
      <c r="C1822" s="55" t="s">
        <v>2602</v>
      </c>
      <c r="D1822" s="56" t="s">
        <v>5116</v>
      </c>
    </row>
    <row r="1823" spans="1:4">
      <c r="A1823" s="206" t="s">
        <v>1131</v>
      </c>
      <c r="B1823" s="55" t="s">
        <v>3726</v>
      </c>
      <c r="C1823" s="55" t="s">
        <v>2602</v>
      </c>
      <c r="D1823" s="56" t="s">
        <v>5166</v>
      </c>
    </row>
    <row r="1824" spans="1:4">
      <c r="A1824" s="206" t="s">
        <v>1132</v>
      </c>
      <c r="B1824" s="55" t="s">
        <v>866</v>
      </c>
      <c r="C1824" s="55" t="s">
        <v>2602</v>
      </c>
      <c r="D1824" s="56" t="s">
        <v>5215</v>
      </c>
    </row>
    <row r="1825" spans="1:4">
      <c r="A1825" s="206" t="s">
        <v>1133</v>
      </c>
      <c r="B1825" s="55" t="s">
        <v>5689</v>
      </c>
      <c r="C1825" s="55" t="s">
        <v>2602</v>
      </c>
      <c r="D1825" s="56" t="s">
        <v>5200</v>
      </c>
    </row>
    <row r="1826" spans="1:4">
      <c r="A1826" s="206" t="s">
        <v>1134</v>
      </c>
      <c r="B1826" s="55" t="s">
        <v>867</v>
      </c>
      <c r="C1826" s="55" t="s">
        <v>2602</v>
      </c>
      <c r="D1826" s="56" t="s">
        <v>5145</v>
      </c>
    </row>
    <row r="1827" spans="1:4">
      <c r="A1827" s="206" t="s">
        <v>1135</v>
      </c>
      <c r="B1827" s="55" t="s">
        <v>2414</v>
      </c>
      <c r="C1827" s="55" t="s">
        <v>2602</v>
      </c>
      <c r="D1827" s="56" t="s">
        <v>5170</v>
      </c>
    </row>
    <row r="1828" spans="1:4">
      <c r="A1828" s="206" t="s">
        <v>4438</v>
      </c>
      <c r="B1828" s="55" t="s">
        <v>4439</v>
      </c>
      <c r="C1828" s="55" t="s">
        <v>2602</v>
      </c>
      <c r="D1828" s="56" t="s">
        <v>5690</v>
      </c>
    </row>
    <row r="1829" spans="1:4">
      <c r="A1829" s="207" t="s">
        <v>4093</v>
      </c>
      <c r="B1829" s="52" t="s">
        <v>6979</v>
      </c>
      <c r="C1829" s="53" t="s">
        <v>2602</v>
      </c>
      <c r="D1829" s="156"/>
    </row>
    <row r="1830" spans="1:4">
      <c r="A1830" s="206" t="s">
        <v>1136</v>
      </c>
      <c r="B1830" s="55" t="s">
        <v>2596</v>
      </c>
      <c r="C1830" s="55" t="s">
        <v>2602</v>
      </c>
      <c r="D1830" s="56" t="s">
        <v>5132</v>
      </c>
    </row>
    <row r="1831" spans="1:4">
      <c r="A1831" s="206" t="s">
        <v>1137</v>
      </c>
      <c r="B1831" s="55" t="s">
        <v>5691</v>
      </c>
      <c r="C1831" s="55" t="s">
        <v>2602</v>
      </c>
      <c r="D1831" s="56" t="s">
        <v>5152</v>
      </c>
    </row>
    <row r="1832" spans="1:4">
      <c r="A1832" s="206" t="s">
        <v>1138</v>
      </c>
      <c r="B1832" s="55" t="s">
        <v>2597</v>
      </c>
      <c r="C1832" s="55" t="s">
        <v>2602</v>
      </c>
      <c r="D1832" s="56" t="s">
        <v>5152</v>
      </c>
    </row>
    <row r="1833" spans="1:4">
      <c r="A1833" s="206" t="s">
        <v>1139</v>
      </c>
      <c r="B1833" s="55" t="s">
        <v>2598</v>
      </c>
      <c r="C1833" s="55" t="s">
        <v>2602</v>
      </c>
      <c r="D1833" s="56" t="s">
        <v>5132</v>
      </c>
    </row>
    <row r="1834" spans="1:4">
      <c r="A1834" s="206" t="s">
        <v>82</v>
      </c>
      <c r="B1834" s="55" t="s">
        <v>5692</v>
      </c>
      <c r="C1834" s="55" t="s">
        <v>2602</v>
      </c>
      <c r="D1834" s="56" t="s">
        <v>5132</v>
      </c>
    </row>
    <row r="1835" spans="1:4">
      <c r="A1835" s="207" t="s">
        <v>4094</v>
      </c>
      <c r="B1835" s="52" t="s">
        <v>6980</v>
      </c>
      <c r="C1835" s="53" t="s">
        <v>2602</v>
      </c>
      <c r="D1835" s="156"/>
    </row>
    <row r="1836" spans="1:4">
      <c r="A1836" s="206" t="s">
        <v>83</v>
      </c>
      <c r="B1836" s="55" t="s">
        <v>5693</v>
      </c>
      <c r="C1836" s="55" t="s">
        <v>2602</v>
      </c>
      <c r="D1836" s="56" t="s">
        <v>5132</v>
      </c>
    </row>
    <row r="1837" spans="1:4">
      <c r="A1837" s="207" t="s">
        <v>4095</v>
      </c>
      <c r="B1837" s="52" t="s">
        <v>6981</v>
      </c>
      <c r="C1837" s="53" t="s">
        <v>2602</v>
      </c>
      <c r="D1837" s="156"/>
    </row>
    <row r="1838" spans="1:4">
      <c r="A1838" s="211" t="s">
        <v>687</v>
      </c>
      <c r="B1838" s="52" t="s">
        <v>6982</v>
      </c>
      <c r="C1838" s="53" t="s">
        <v>2602</v>
      </c>
      <c r="D1838" s="156"/>
    </row>
    <row r="1839" spans="1:4">
      <c r="A1839" s="206" t="s">
        <v>1304</v>
      </c>
      <c r="B1839" s="55" t="s">
        <v>1476</v>
      </c>
      <c r="C1839" s="55" t="s">
        <v>2602</v>
      </c>
      <c r="D1839" s="56" t="s">
        <v>5132</v>
      </c>
    </row>
    <row r="1840" spans="1:4">
      <c r="A1840" s="207" t="s">
        <v>4096</v>
      </c>
      <c r="B1840" s="52" t="s">
        <v>6983</v>
      </c>
      <c r="C1840" s="53" t="s">
        <v>2602</v>
      </c>
      <c r="D1840" s="156"/>
    </row>
    <row r="1841" spans="1:4">
      <c r="A1841" s="207" t="s">
        <v>4097</v>
      </c>
      <c r="B1841" s="52" t="s">
        <v>6984</v>
      </c>
      <c r="C1841" s="53" t="s">
        <v>2602</v>
      </c>
      <c r="D1841" s="156"/>
    </row>
    <row r="1842" spans="1:4">
      <c r="A1842" s="206" t="s">
        <v>7978</v>
      </c>
      <c r="B1842" s="55" t="s">
        <v>7979</v>
      </c>
      <c r="C1842" s="55" t="s">
        <v>2602</v>
      </c>
      <c r="D1842" s="56" t="s">
        <v>7895</v>
      </c>
    </row>
    <row r="1843" spans="1:4">
      <c r="A1843" s="206" t="s">
        <v>2293</v>
      </c>
      <c r="B1843" s="55" t="s">
        <v>868</v>
      </c>
      <c r="C1843" s="55" t="s">
        <v>2602</v>
      </c>
      <c r="D1843" s="56" t="s">
        <v>5167</v>
      </c>
    </row>
    <row r="1844" spans="1:4">
      <c r="A1844" s="207" t="s">
        <v>4098</v>
      </c>
      <c r="B1844" s="52" t="s">
        <v>6985</v>
      </c>
      <c r="C1844" s="53" t="s">
        <v>2602</v>
      </c>
      <c r="D1844" s="156"/>
    </row>
    <row r="1845" spans="1:4">
      <c r="A1845" s="207" t="s">
        <v>4099</v>
      </c>
      <c r="B1845" s="52" t="s">
        <v>6986</v>
      </c>
      <c r="C1845" s="53" t="s">
        <v>2602</v>
      </c>
      <c r="D1845" s="156"/>
    </row>
    <row r="1846" spans="1:4">
      <c r="A1846" s="206" t="s">
        <v>2294</v>
      </c>
      <c r="B1846" s="55" t="s">
        <v>869</v>
      </c>
      <c r="C1846" s="55" t="s">
        <v>2602</v>
      </c>
      <c r="D1846" s="56" t="s">
        <v>5149</v>
      </c>
    </row>
    <row r="1847" spans="1:4">
      <c r="A1847" s="206" t="s">
        <v>2295</v>
      </c>
      <c r="B1847" s="55" t="s">
        <v>1477</v>
      </c>
      <c r="C1847" s="55" t="s">
        <v>2602</v>
      </c>
      <c r="D1847" s="56" t="s">
        <v>5132</v>
      </c>
    </row>
    <row r="1848" spans="1:4">
      <c r="A1848" s="206" t="s">
        <v>2296</v>
      </c>
      <c r="B1848" s="55" t="s">
        <v>3727</v>
      </c>
      <c r="C1848" s="55" t="s">
        <v>2602</v>
      </c>
      <c r="D1848" s="56" t="s">
        <v>5132</v>
      </c>
    </row>
    <row r="1849" spans="1:4">
      <c r="A1849" s="206" t="s">
        <v>2297</v>
      </c>
      <c r="B1849" s="55" t="s">
        <v>1059</v>
      </c>
      <c r="C1849" s="55" t="s">
        <v>2602</v>
      </c>
      <c r="D1849" s="56" t="s">
        <v>5170</v>
      </c>
    </row>
    <row r="1850" spans="1:4">
      <c r="A1850" s="206" t="s">
        <v>2298</v>
      </c>
      <c r="B1850" s="55" t="s">
        <v>844</v>
      </c>
      <c r="C1850" s="55" t="s">
        <v>2602</v>
      </c>
      <c r="D1850" s="56" t="s">
        <v>5133</v>
      </c>
    </row>
    <row r="1851" spans="1:4">
      <c r="A1851" s="206" t="s">
        <v>1431</v>
      </c>
      <c r="B1851" s="55" t="s">
        <v>3728</v>
      </c>
      <c r="C1851" s="55" t="s">
        <v>2602</v>
      </c>
      <c r="D1851" s="56" t="s">
        <v>5133</v>
      </c>
    </row>
    <row r="1852" spans="1:4">
      <c r="A1852" s="206" t="s">
        <v>1432</v>
      </c>
      <c r="B1852" s="55" t="s">
        <v>5694</v>
      </c>
      <c r="C1852" s="55" t="s">
        <v>2602</v>
      </c>
      <c r="D1852" s="56" t="s">
        <v>5695</v>
      </c>
    </row>
    <row r="1853" spans="1:4">
      <c r="A1853" s="206" t="s">
        <v>688</v>
      </c>
      <c r="B1853" s="55" t="s">
        <v>5696</v>
      </c>
      <c r="C1853" s="55" t="s">
        <v>2602</v>
      </c>
      <c r="D1853" s="56" t="s">
        <v>5332</v>
      </c>
    </row>
    <row r="1854" spans="1:4">
      <c r="A1854" s="206" t="s">
        <v>845</v>
      </c>
      <c r="B1854" s="55" t="s">
        <v>846</v>
      </c>
      <c r="C1854" s="55" t="s">
        <v>2602</v>
      </c>
      <c r="D1854" s="56" t="s">
        <v>5697</v>
      </c>
    </row>
    <row r="1855" spans="1:4">
      <c r="A1855" s="206" t="s">
        <v>3317</v>
      </c>
      <c r="B1855" s="55" t="s">
        <v>3318</v>
      </c>
      <c r="C1855" s="55" t="s">
        <v>2602</v>
      </c>
      <c r="D1855" s="56" t="s">
        <v>5529</v>
      </c>
    </row>
    <row r="1856" spans="1:4">
      <c r="A1856" s="206" t="s">
        <v>4552</v>
      </c>
      <c r="B1856" s="55" t="s">
        <v>4553</v>
      </c>
      <c r="C1856" s="55" t="s">
        <v>2602</v>
      </c>
      <c r="D1856" s="56" t="s">
        <v>5698</v>
      </c>
    </row>
    <row r="1857" spans="1:4">
      <c r="A1857" s="206" t="s">
        <v>4554</v>
      </c>
      <c r="B1857" s="55" t="s">
        <v>4555</v>
      </c>
      <c r="C1857" s="55" t="s">
        <v>2602</v>
      </c>
      <c r="D1857" s="56" t="s">
        <v>5699</v>
      </c>
    </row>
    <row r="1858" spans="1:4">
      <c r="A1858" s="206" t="s">
        <v>4556</v>
      </c>
      <c r="B1858" s="55" t="s">
        <v>8578</v>
      </c>
      <c r="C1858" s="55" t="s">
        <v>2602</v>
      </c>
      <c r="D1858" s="56" t="s">
        <v>5700</v>
      </c>
    </row>
    <row r="1859" spans="1:4">
      <c r="A1859" s="206" t="s">
        <v>7980</v>
      </c>
      <c r="B1859" s="55" t="s">
        <v>7981</v>
      </c>
      <c r="C1859" s="55" t="s">
        <v>2602</v>
      </c>
      <c r="D1859" s="56" t="s">
        <v>7982</v>
      </c>
    </row>
    <row r="1860" spans="1:4">
      <c r="A1860" s="206" t="s">
        <v>8579</v>
      </c>
      <c r="B1860" s="55" t="s">
        <v>8580</v>
      </c>
      <c r="C1860" s="55" t="s">
        <v>2602</v>
      </c>
      <c r="D1860" s="56" t="s">
        <v>8581</v>
      </c>
    </row>
    <row r="1861" spans="1:4">
      <c r="A1861" s="206" t="s">
        <v>1305</v>
      </c>
      <c r="B1861" s="55" t="s">
        <v>5701</v>
      </c>
      <c r="C1861" s="55" t="s">
        <v>2602</v>
      </c>
      <c r="D1861" s="56" t="s">
        <v>5116</v>
      </c>
    </row>
    <row r="1862" spans="1:4">
      <c r="A1862" s="206" t="s">
        <v>2299</v>
      </c>
      <c r="B1862" s="55" t="s">
        <v>5702</v>
      </c>
      <c r="C1862" s="55" t="s">
        <v>2602</v>
      </c>
      <c r="D1862" s="56" t="s">
        <v>5115</v>
      </c>
    </row>
    <row r="1863" spans="1:4">
      <c r="A1863" s="206" t="s">
        <v>2300</v>
      </c>
      <c r="B1863" s="55" t="s">
        <v>5703</v>
      </c>
      <c r="C1863" s="55" t="s">
        <v>2602</v>
      </c>
      <c r="D1863" s="56" t="s">
        <v>5246</v>
      </c>
    </row>
    <row r="1864" spans="1:4">
      <c r="A1864" s="206" t="s">
        <v>2301</v>
      </c>
      <c r="B1864" s="55" t="s">
        <v>5704</v>
      </c>
      <c r="C1864" s="55" t="s">
        <v>2602</v>
      </c>
      <c r="D1864" s="56" t="s">
        <v>5199</v>
      </c>
    </row>
    <row r="1865" spans="1:4">
      <c r="A1865" s="206" t="s">
        <v>2302</v>
      </c>
      <c r="B1865" s="55" t="s">
        <v>5705</v>
      </c>
      <c r="C1865" s="55" t="s">
        <v>2602</v>
      </c>
      <c r="D1865" s="56" t="s">
        <v>5206</v>
      </c>
    </row>
    <row r="1866" spans="1:4">
      <c r="A1866" s="206" t="s">
        <v>2303</v>
      </c>
      <c r="B1866" s="55" t="s">
        <v>5706</v>
      </c>
      <c r="C1866" s="55" t="s">
        <v>2602</v>
      </c>
      <c r="D1866" s="56" t="s">
        <v>5145</v>
      </c>
    </row>
    <row r="1867" spans="1:4">
      <c r="A1867" s="207" t="s">
        <v>2304</v>
      </c>
      <c r="B1867" s="52" t="s">
        <v>6987</v>
      </c>
      <c r="C1867" s="53" t="s">
        <v>2602</v>
      </c>
      <c r="D1867" s="156"/>
    </row>
    <row r="1868" spans="1:4">
      <c r="A1868" s="206" t="s">
        <v>2305</v>
      </c>
      <c r="B1868" s="55" t="s">
        <v>5707</v>
      </c>
      <c r="C1868" s="55" t="s">
        <v>2602</v>
      </c>
      <c r="D1868" s="56" t="s">
        <v>5149</v>
      </c>
    </row>
    <row r="1869" spans="1:4">
      <c r="A1869" s="206" t="s">
        <v>2306</v>
      </c>
      <c r="B1869" s="55" t="s">
        <v>1039</v>
      </c>
      <c r="C1869" s="55" t="s">
        <v>2602</v>
      </c>
      <c r="D1869" s="56" t="s">
        <v>5149</v>
      </c>
    </row>
    <row r="1870" spans="1:4">
      <c r="A1870" s="206" t="s">
        <v>2307</v>
      </c>
      <c r="B1870" s="55" t="s">
        <v>1478</v>
      </c>
      <c r="C1870" s="55" t="s">
        <v>2602</v>
      </c>
      <c r="D1870" s="56" t="s">
        <v>5132</v>
      </c>
    </row>
    <row r="1871" spans="1:4">
      <c r="A1871" s="206" t="s">
        <v>689</v>
      </c>
      <c r="B1871" s="55" t="s">
        <v>690</v>
      </c>
      <c r="C1871" s="55" t="s">
        <v>2602</v>
      </c>
      <c r="D1871" s="56" t="s">
        <v>5708</v>
      </c>
    </row>
    <row r="1872" spans="1:4">
      <c r="A1872" s="206" t="s">
        <v>2308</v>
      </c>
      <c r="B1872" s="55" t="s">
        <v>1479</v>
      </c>
      <c r="C1872" s="55" t="s">
        <v>2602</v>
      </c>
      <c r="D1872" s="56" t="s">
        <v>5132</v>
      </c>
    </row>
    <row r="1873" spans="1:4">
      <c r="A1873" s="206" t="s">
        <v>2309</v>
      </c>
      <c r="B1873" s="55" t="s">
        <v>5709</v>
      </c>
      <c r="C1873" s="55" t="s">
        <v>2602</v>
      </c>
      <c r="D1873" s="56" t="s">
        <v>5132</v>
      </c>
    </row>
    <row r="1874" spans="1:4">
      <c r="A1874" s="212" t="s">
        <v>1184</v>
      </c>
      <c r="B1874" s="52" t="s">
        <v>6988</v>
      </c>
      <c r="C1874" s="53" t="s">
        <v>2602</v>
      </c>
      <c r="D1874" s="156">
        <v>40066</v>
      </c>
    </row>
    <row r="1875" spans="1:4">
      <c r="A1875" s="206" t="s">
        <v>3181</v>
      </c>
      <c r="B1875" s="55" t="s">
        <v>3182</v>
      </c>
      <c r="C1875" s="55" t="s">
        <v>2602</v>
      </c>
      <c r="D1875" s="56" t="s">
        <v>5710</v>
      </c>
    </row>
    <row r="1876" spans="1:4">
      <c r="A1876" s="206" t="s">
        <v>3319</v>
      </c>
      <c r="B1876" s="55" t="s">
        <v>3320</v>
      </c>
      <c r="C1876" s="55" t="s">
        <v>2602</v>
      </c>
      <c r="D1876" s="56" t="s">
        <v>5711</v>
      </c>
    </row>
    <row r="1877" spans="1:4">
      <c r="A1877" s="206" t="s">
        <v>3321</v>
      </c>
      <c r="B1877" s="55" t="s">
        <v>5712</v>
      </c>
      <c r="C1877" s="55" t="s">
        <v>2602</v>
      </c>
      <c r="D1877" s="56" t="s">
        <v>5711</v>
      </c>
    </row>
    <row r="1878" spans="1:4">
      <c r="A1878" s="206" t="s">
        <v>3322</v>
      </c>
      <c r="B1878" s="55" t="s">
        <v>3323</v>
      </c>
      <c r="C1878" s="55" t="s">
        <v>2602</v>
      </c>
      <c r="D1878" s="56" t="s">
        <v>5713</v>
      </c>
    </row>
    <row r="1879" spans="1:4">
      <c r="A1879" s="206" t="s">
        <v>3461</v>
      </c>
      <c r="B1879" s="55" t="s">
        <v>3462</v>
      </c>
      <c r="C1879" s="55" t="s">
        <v>2602</v>
      </c>
      <c r="D1879" s="56" t="s">
        <v>5714</v>
      </c>
    </row>
    <row r="1880" spans="1:4">
      <c r="A1880" s="206" t="s">
        <v>3729</v>
      </c>
      <c r="B1880" s="55" t="s">
        <v>7983</v>
      </c>
      <c r="C1880" s="55" t="s">
        <v>2602</v>
      </c>
      <c r="D1880" s="56" t="s">
        <v>5715</v>
      </c>
    </row>
    <row r="1881" spans="1:4">
      <c r="A1881" s="206" t="s">
        <v>4440</v>
      </c>
      <c r="B1881" s="55" t="s">
        <v>4441</v>
      </c>
      <c r="C1881" s="55" t="s">
        <v>2602</v>
      </c>
      <c r="D1881" s="56" t="s">
        <v>5716</v>
      </c>
    </row>
    <row r="1882" spans="1:4">
      <c r="A1882" s="206" t="s">
        <v>4442</v>
      </c>
      <c r="B1882" s="55" t="s">
        <v>4443</v>
      </c>
      <c r="C1882" s="55" t="s">
        <v>2602</v>
      </c>
      <c r="D1882" s="56" t="s">
        <v>5717</v>
      </c>
    </row>
    <row r="1883" spans="1:4">
      <c r="A1883" s="206" t="s">
        <v>7984</v>
      </c>
      <c r="B1883" s="55" t="s">
        <v>7985</v>
      </c>
      <c r="C1883" s="55" t="s">
        <v>2602</v>
      </c>
      <c r="D1883" s="56" t="s">
        <v>7986</v>
      </c>
    </row>
    <row r="1884" spans="1:4">
      <c r="A1884" s="206" t="s">
        <v>7987</v>
      </c>
      <c r="B1884" s="55" t="s">
        <v>7988</v>
      </c>
      <c r="C1884" s="55" t="s">
        <v>2602</v>
      </c>
      <c r="D1884" s="56" t="s">
        <v>7989</v>
      </c>
    </row>
    <row r="1885" spans="1:4">
      <c r="A1885" s="206" t="s">
        <v>7990</v>
      </c>
      <c r="B1885" s="55" t="s">
        <v>7991</v>
      </c>
      <c r="C1885" s="55" t="s">
        <v>2602</v>
      </c>
      <c r="D1885" s="56" t="s">
        <v>7989</v>
      </c>
    </row>
    <row r="1886" spans="1:4">
      <c r="A1886" s="206" t="s">
        <v>1306</v>
      </c>
      <c r="B1886" s="55" t="s">
        <v>1040</v>
      </c>
      <c r="C1886" s="55" t="s">
        <v>2602</v>
      </c>
      <c r="D1886" s="56" t="s">
        <v>5167</v>
      </c>
    </row>
    <row r="1887" spans="1:4">
      <c r="A1887" s="212" t="s">
        <v>2310</v>
      </c>
      <c r="B1887" s="52" t="s">
        <v>6989</v>
      </c>
      <c r="C1887" s="53" t="s">
        <v>2602</v>
      </c>
      <c r="D1887" s="156">
        <v>39765</v>
      </c>
    </row>
    <row r="1888" spans="1:4">
      <c r="A1888" s="212" t="s">
        <v>2311</v>
      </c>
      <c r="B1888" s="52" t="s">
        <v>6990</v>
      </c>
      <c r="C1888" s="53" t="s">
        <v>2602</v>
      </c>
      <c r="D1888" s="156">
        <v>36816</v>
      </c>
    </row>
    <row r="1889" spans="1:4">
      <c r="A1889" s="207" t="s">
        <v>4100</v>
      </c>
      <c r="B1889" s="52" t="s">
        <v>6991</v>
      </c>
      <c r="C1889" s="53" t="s">
        <v>2602</v>
      </c>
      <c r="D1889" s="156"/>
    </row>
    <row r="1890" spans="1:4">
      <c r="A1890" s="215" t="s">
        <v>4101</v>
      </c>
      <c r="B1890" s="52" t="s">
        <v>6992</v>
      </c>
      <c r="C1890" s="53" t="s">
        <v>2602</v>
      </c>
      <c r="D1890" s="156"/>
    </row>
    <row r="1891" spans="1:4">
      <c r="A1891" s="207" t="s">
        <v>4102</v>
      </c>
      <c r="B1891" s="52" t="s">
        <v>6993</v>
      </c>
      <c r="C1891" s="53" t="s">
        <v>2602</v>
      </c>
      <c r="D1891" s="156"/>
    </row>
    <row r="1892" spans="1:4">
      <c r="A1892" s="206" t="s">
        <v>2312</v>
      </c>
      <c r="B1892" s="55" t="s">
        <v>422</v>
      </c>
      <c r="C1892" s="55" t="s">
        <v>2602</v>
      </c>
      <c r="D1892" s="56" t="s">
        <v>5151</v>
      </c>
    </row>
    <row r="1893" spans="1:4">
      <c r="A1893" s="206" t="s">
        <v>2313</v>
      </c>
      <c r="B1893" s="55" t="s">
        <v>423</v>
      </c>
      <c r="C1893" s="55" t="s">
        <v>2602</v>
      </c>
      <c r="D1893" s="56" t="s">
        <v>5151</v>
      </c>
    </row>
    <row r="1894" spans="1:4">
      <c r="A1894" s="212" t="s">
        <v>2314</v>
      </c>
      <c r="B1894" s="52" t="s">
        <v>6994</v>
      </c>
      <c r="C1894" s="53" t="s">
        <v>2602</v>
      </c>
      <c r="D1894" s="156">
        <v>38824</v>
      </c>
    </row>
    <row r="1895" spans="1:4">
      <c r="A1895" s="212" t="s">
        <v>1307</v>
      </c>
      <c r="B1895" s="52" t="s">
        <v>6995</v>
      </c>
      <c r="C1895" s="53" t="s">
        <v>2602</v>
      </c>
      <c r="D1895" s="156">
        <v>38824</v>
      </c>
    </row>
    <row r="1896" spans="1:4">
      <c r="A1896" s="206" t="s">
        <v>2315</v>
      </c>
      <c r="B1896" s="55" t="s">
        <v>1803</v>
      </c>
      <c r="C1896" s="55" t="s">
        <v>2602</v>
      </c>
      <c r="D1896" s="56" t="s">
        <v>5718</v>
      </c>
    </row>
    <row r="1897" spans="1:4">
      <c r="A1897" s="212" t="s">
        <v>2316</v>
      </c>
      <c r="B1897" s="52" t="s">
        <v>6996</v>
      </c>
      <c r="C1897" s="53" t="s">
        <v>2602</v>
      </c>
      <c r="D1897" s="156">
        <v>38824</v>
      </c>
    </row>
    <row r="1898" spans="1:4">
      <c r="A1898" s="212" t="s">
        <v>2317</v>
      </c>
      <c r="B1898" s="52" t="s">
        <v>6997</v>
      </c>
      <c r="C1898" s="53" t="s">
        <v>2602</v>
      </c>
      <c r="D1898" s="156">
        <v>38824</v>
      </c>
    </row>
    <row r="1899" spans="1:4">
      <c r="A1899" s="206" t="s">
        <v>2318</v>
      </c>
      <c r="B1899" s="55" t="s">
        <v>5719</v>
      </c>
      <c r="C1899" s="55" t="s">
        <v>2602</v>
      </c>
      <c r="D1899" s="56" t="s">
        <v>5132</v>
      </c>
    </row>
    <row r="1900" spans="1:4">
      <c r="A1900" s="206" t="s">
        <v>4103</v>
      </c>
      <c r="B1900" s="55" t="s">
        <v>4104</v>
      </c>
      <c r="C1900" s="55" t="s">
        <v>2602</v>
      </c>
      <c r="D1900" s="56" t="s">
        <v>5695</v>
      </c>
    </row>
    <row r="1901" spans="1:4">
      <c r="A1901" s="206" t="s">
        <v>3324</v>
      </c>
      <c r="B1901" s="55" t="s">
        <v>3325</v>
      </c>
      <c r="C1901" s="55" t="s">
        <v>2602</v>
      </c>
      <c r="D1901" s="56" t="s">
        <v>5720</v>
      </c>
    </row>
    <row r="1902" spans="1:4">
      <c r="A1902" s="206" t="s">
        <v>1308</v>
      </c>
      <c r="B1902" s="55" t="s">
        <v>5721</v>
      </c>
      <c r="C1902" s="55" t="s">
        <v>2602</v>
      </c>
      <c r="D1902" s="56" t="s">
        <v>5167</v>
      </c>
    </row>
    <row r="1903" spans="1:4">
      <c r="A1903" s="206" t="s">
        <v>2319</v>
      </c>
      <c r="B1903" s="55" t="s">
        <v>1060</v>
      </c>
      <c r="C1903" s="55" t="s">
        <v>2602</v>
      </c>
      <c r="D1903" s="56" t="s">
        <v>5117</v>
      </c>
    </row>
    <row r="1904" spans="1:4">
      <c r="A1904" s="206" t="s">
        <v>2320</v>
      </c>
      <c r="B1904" s="55" t="s">
        <v>424</v>
      </c>
      <c r="C1904" s="55" t="s">
        <v>2602</v>
      </c>
      <c r="D1904" s="56" t="s">
        <v>5145</v>
      </c>
    </row>
    <row r="1905" spans="1:4">
      <c r="A1905" s="207" t="s">
        <v>4105</v>
      </c>
      <c r="B1905" s="52" t="s">
        <v>6998</v>
      </c>
      <c r="C1905" s="53" t="s">
        <v>2602</v>
      </c>
      <c r="D1905" s="156"/>
    </row>
    <row r="1906" spans="1:4">
      <c r="A1906" s="206" t="s">
        <v>6397</v>
      </c>
      <c r="B1906" s="55" t="s">
        <v>6398</v>
      </c>
      <c r="C1906" s="55" t="s">
        <v>2602</v>
      </c>
      <c r="D1906" s="56" t="s">
        <v>6399</v>
      </c>
    </row>
    <row r="1907" spans="1:4">
      <c r="A1907" s="206" t="s">
        <v>7992</v>
      </c>
      <c r="B1907" s="55" t="s">
        <v>7993</v>
      </c>
      <c r="C1907" s="55" t="s">
        <v>2602</v>
      </c>
      <c r="D1907" s="56" t="s">
        <v>7994</v>
      </c>
    </row>
    <row r="1908" spans="1:4">
      <c r="A1908" s="206" t="s">
        <v>7995</v>
      </c>
      <c r="B1908" s="55" t="s">
        <v>7996</v>
      </c>
      <c r="C1908" s="55" t="s">
        <v>2602</v>
      </c>
      <c r="D1908" s="56" t="s">
        <v>7997</v>
      </c>
    </row>
    <row r="1909" spans="1:4">
      <c r="A1909" s="206" t="s">
        <v>691</v>
      </c>
      <c r="B1909" s="55" t="s">
        <v>692</v>
      </c>
      <c r="C1909" s="55" t="s">
        <v>2602</v>
      </c>
      <c r="D1909" s="56" t="s">
        <v>5332</v>
      </c>
    </row>
    <row r="1910" spans="1:4">
      <c r="A1910" s="206" t="s">
        <v>1309</v>
      </c>
      <c r="B1910" s="55" t="s">
        <v>1061</v>
      </c>
      <c r="C1910" s="55" t="s">
        <v>2602</v>
      </c>
      <c r="D1910" s="56" t="s">
        <v>5170</v>
      </c>
    </row>
    <row r="1911" spans="1:4">
      <c r="A1911" s="206" t="s">
        <v>2632</v>
      </c>
      <c r="B1911" s="55" t="s">
        <v>3730</v>
      </c>
      <c r="C1911" s="55" t="s">
        <v>2602</v>
      </c>
      <c r="D1911" s="56" t="s">
        <v>5133</v>
      </c>
    </row>
    <row r="1912" spans="1:4">
      <c r="A1912" s="207" t="s">
        <v>4106</v>
      </c>
      <c r="B1912" s="52" t="s">
        <v>6999</v>
      </c>
      <c r="C1912" s="53" t="s">
        <v>2602</v>
      </c>
      <c r="D1912" s="156"/>
    </row>
    <row r="1913" spans="1:4">
      <c r="A1913" s="206" t="s">
        <v>3098</v>
      </c>
      <c r="B1913" s="55" t="s">
        <v>5722</v>
      </c>
      <c r="C1913" s="55" t="s">
        <v>2602</v>
      </c>
      <c r="D1913" s="56" t="s">
        <v>5437</v>
      </c>
    </row>
    <row r="1914" spans="1:4">
      <c r="A1914" s="206" t="s">
        <v>3326</v>
      </c>
      <c r="B1914" s="55" t="s">
        <v>5723</v>
      </c>
      <c r="C1914" s="55" t="s">
        <v>2602</v>
      </c>
      <c r="D1914" s="56" t="s">
        <v>5724</v>
      </c>
    </row>
    <row r="1915" spans="1:4">
      <c r="A1915" s="206" t="s">
        <v>4847</v>
      </c>
      <c r="B1915" s="55" t="s">
        <v>4848</v>
      </c>
      <c r="C1915" s="55" t="s">
        <v>2602</v>
      </c>
      <c r="D1915" s="56" t="s">
        <v>5135</v>
      </c>
    </row>
    <row r="1916" spans="1:4">
      <c r="A1916" s="207" t="s">
        <v>4107</v>
      </c>
      <c r="B1916" s="52" t="s">
        <v>7000</v>
      </c>
      <c r="C1916" s="53" t="s">
        <v>2602</v>
      </c>
      <c r="D1916" s="156"/>
    </row>
    <row r="1917" spans="1:4">
      <c r="A1917" s="211" t="s">
        <v>2633</v>
      </c>
      <c r="B1917" s="52" t="s">
        <v>7001</v>
      </c>
      <c r="C1917" s="53" t="s">
        <v>2602</v>
      </c>
      <c r="D1917" s="156"/>
    </row>
    <row r="1918" spans="1:4">
      <c r="A1918" s="211" t="s">
        <v>2321</v>
      </c>
      <c r="B1918" s="52" t="s">
        <v>7002</v>
      </c>
      <c r="C1918" s="53" t="s">
        <v>2602</v>
      </c>
      <c r="D1918" s="156"/>
    </row>
    <row r="1919" spans="1:4">
      <c r="A1919" s="207" t="s">
        <v>4108</v>
      </c>
      <c r="B1919" s="52" t="s">
        <v>7003</v>
      </c>
      <c r="C1919" s="53" t="s">
        <v>2602</v>
      </c>
      <c r="D1919" s="156"/>
    </row>
    <row r="1920" spans="1:4">
      <c r="A1920" s="211" t="s">
        <v>2322</v>
      </c>
      <c r="B1920" s="52" t="s">
        <v>7004</v>
      </c>
      <c r="C1920" s="53" t="s">
        <v>2602</v>
      </c>
      <c r="D1920" s="156"/>
    </row>
    <row r="1921" spans="1:4">
      <c r="A1921" s="207" t="s">
        <v>4109</v>
      </c>
      <c r="B1921" s="52" t="s">
        <v>7005</v>
      </c>
      <c r="C1921" s="53" t="s">
        <v>2602</v>
      </c>
      <c r="D1921" s="156"/>
    </row>
    <row r="1922" spans="1:4">
      <c r="A1922" s="206" t="s">
        <v>2323</v>
      </c>
      <c r="B1922" s="55" t="s">
        <v>425</v>
      </c>
      <c r="C1922" s="55" t="s">
        <v>2602</v>
      </c>
      <c r="D1922" s="56" t="s">
        <v>5141</v>
      </c>
    </row>
    <row r="1923" spans="1:4">
      <c r="A1923" s="206" t="s">
        <v>2324</v>
      </c>
      <c r="B1923" s="55" t="s">
        <v>426</v>
      </c>
      <c r="C1923" s="55" t="s">
        <v>2602</v>
      </c>
      <c r="D1923" s="56" t="s">
        <v>5141</v>
      </c>
    </row>
    <row r="1924" spans="1:4">
      <c r="A1924" s="206" t="s">
        <v>2325</v>
      </c>
      <c r="B1924" s="55" t="s">
        <v>738</v>
      </c>
      <c r="C1924" s="55" t="s">
        <v>2602</v>
      </c>
      <c r="D1924" s="56" t="s">
        <v>5141</v>
      </c>
    </row>
    <row r="1925" spans="1:4">
      <c r="A1925" s="206" t="s">
        <v>2326</v>
      </c>
      <c r="B1925" s="55" t="s">
        <v>739</v>
      </c>
      <c r="C1925" s="55" t="s">
        <v>2602</v>
      </c>
      <c r="D1925" s="56" t="s">
        <v>5141</v>
      </c>
    </row>
    <row r="1926" spans="1:4">
      <c r="A1926" s="206" t="s">
        <v>2327</v>
      </c>
      <c r="B1926" s="55" t="s">
        <v>740</v>
      </c>
      <c r="C1926" s="55" t="s">
        <v>2602</v>
      </c>
      <c r="D1926" s="56" t="s">
        <v>5141</v>
      </c>
    </row>
    <row r="1927" spans="1:4">
      <c r="A1927" s="207" t="s">
        <v>4110</v>
      </c>
      <c r="B1927" s="52" t="s">
        <v>7006</v>
      </c>
      <c r="C1927" s="53" t="s">
        <v>2602</v>
      </c>
      <c r="D1927" s="156"/>
    </row>
    <row r="1928" spans="1:4">
      <c r="A1928" s="206" t="s">
        <v>2328</v>
      </c>
      <c r="B1928" s="55" t="s">
        <v>1010</v>
      </c>
      <c r="C1928" s="55" t="s">
        <v>2602</v>
      </c>
      <c r="D1928" s="56" t="s">
        <v>5141</v>
      </c>
    </row>
    <row r="1929" spans="1:4">
      <c r="A1929" s="206" t="s">
        <v>2329</v>
      </c>
      <c r="B1929" s="55" t="s">
        <v>5725</v>
      </c>
      <c r="C1929" s="55" t="s">
        <v>2602</v>
      </c>
      <c r="D1929" s="56" t="s">
        <v>5147</v>
      </c>
    </row>
    <row r="1930" spans="1:4">
      <c r="A1930" s="206" t="s">
        <v>2330</v>
      </c>
      <c r="B1930" s="55" t="s">
        <v>2522</v>
      </c>
      <c r="C1930" s="55" t="s">
        <v>2602</v>
      </c>
      <c r="D1930" s="56" t="s">
        <v>5133</v>
      </c>
    </row>
    <row r="1931" spans="1:4">
      <c r="A1931" s="207" t="s">
        <v>4111</v>
      </c>
      <c r="B1931" s="52" t="s">
        <v>7007</v>
      </c>
      <c r="C1931" s="53" t="s">
        <v>2602</v>
      </c>
      <c r="D1931" s="156"/>
    </row>
    <row r="1932" spans="1:4">
      <c r="A1932" s="206" t="s">
        <v>2695</v>
      </c>
      <c r="B1932" s="55" t="s">
        <v>8582</v>
      </c>
      <c r="C1932" s="55" t="s">
        <v>2602</v>
      </c>
      <c r="D1932" s="56" t="s">
        <v>5726</v>
      </c>
    </row>
    <row r="1933" spans="1:4">
      <c r="A1933" s="206" t="s">
        <v>3183</v>
      </c>
      <c r="B1933" s="55" t="s">
        <v>5727</v>
      </c>
      <c r="C1933" s="55" t="s">
        <v>2602</v>
      </c>
      <c r="D1933" s="56" t="s">
        <v>5312</v>
      </c>
    </row>
    <row r="1934" spans="1:4">
      <c r="A1934" s="206" t="s">
        <v>3327</v>
      </c>
      <c r="B1934" s="55" t="s">
        <v>5728</v>
      </c>
      <c r="C1934" s="55" t="s">
        <v>2602</v>
      </c>
      <c r="D1934" s="56" t="s">
        <v>5729</v>
      </c>
    </row>
    <row r="1935" spans="1:4">
      <c r="A1935" s="206" t="s">
        <v>3328</v>
      </c>
      <c r="B1935" s="55" t="s">
        <v>3329</v>
      </c>
      <c r="C1935" s="55" t="s">
        <v>2602</v>
      </c>
      <c r="D1935" s="56" t="s">
        <v>5730</v>
      </c>
    </row>
    <row r="1936" spans="1:4">
      <c r="A1936" s="206" t="s">
        <v>4444</v>
      </c>
      <c r="B1936" s="55" t="s">
        <v>4445</v>
      </c>
      <c r="C1936" s="55" t="s">
        <v>2602</v>
      </c>
      <c r="D1936" s="56" t="s">
        <v>5731</v>
      </c>
    </row>
    <row r="1937" spans="1:4">
      <c r="A1937" s="206" t="s">
        <v>4446</v>
      </c>
      <c r="B1937" s="55" t="s">
        <v>4447</v>
      </c>
      <c r="C1937" s="55" t="s">
        <v>2602</v>
      </c>
      <c r="D1937" s="56" t="s">
        <v>5732</v>
      </c>
    </row>
    <row r="1938" spans="1:4">
      <c r="A1938" s="206" t="s">
        <v>4557</v>
      </c>
      <c r="B1938" s="55" t="s">
        <v>4558</v>
      </c>
      <c r="C1938" s="55" t="s">
        <v>2602</v>
      </c>
      <c r="D1938" s="56" t="s">
        <v>5733</v>
      </c>
    </row>
    <row r="1939" spans="1:4">
      <c r="A1939" s="206" t="s">
        <v>4849</v>
      </c>
      <c r="B1939" s="55" t="s">
        <v>4850</v>
      </c>
      <c r="C1939" s="55" t="s">
        <v>2602</v>
      </c>
      <c r="D1939" s="56" t="s">
        <v>5734</v>
      </c>
    </row>
    <row r="1940" spans="1:4">
      <c r="A1940" s="206" t="s">
        <v>7998</v>
      </c>
      <c r="B1940" s="55" t="s">
        <v>7999</v>
      </c>
      <c r="C1940" s="55" t="s">
        <v>2602</v>
      </c>
      <c r="D1940" s="56" t="s">
        <v>8000</v>
      </c>
    </row>
    <row r="1941" spans="1:4">
      <c r="A1941" s="206" t="s">
        <v>8583</v>
      </c>
      <c r="B1941" s="55" t="s">
        <v>8584</v>
      </c>
      <c r="C1941" s="55" t="s">
        <v>2602</v>
      </c>
      <c r="D1941" s="56" t="s">
        <v>8585</v>
      </c>
    </row>
    <row r="1942" spans="1:4">
      <c r="A1942" s="207" t="s">
        <v>4112</v>
      </c>
      <c r="B1942" s="52" t="s">
        <v>7008</v>
      </c>
      <c r="C1942" s="53" t="s">
        <v>2602</v>
      </c>
      <c r="D1942" s="156"/>
    </row>
    <row r="1943" spans="1:4">
      <c r="A1943" s="206" t="s">
        <v>2331</v>
      </c>
      <c r="B1943" s="55" t="s">
        <v>1011</v>
      </c>
      <c r="C1943" s="55" t="s">
        <v>2602</v>
      </c>
      <c r="D1943" s="56" t="s">
        <v>5142</v>
      </c>
    </row>
    <row r="1944" spans="1:4">
      <c r="A1944" s="207" t="s">
        <v>4113</v>
      </c>
      <c r="B1944" s="52" t="s">
        <v>7009</v>
      </c>
      <c r="C1944" s="53" t="s">
        <v>2602</v>
      </c>
      <c r="D1944" s="156"/>
    </row>
    <row r="1945" spans="1:4">
      <c r="A1945" s="211" t="s">
        <v>2332</v>
      </c>
      <c r="B1945" s="52" t="s">
        <v>7010</v>
      </c>
      <c r="C1945" s="53" t="s">
        <v>2602</v>
      </c>
      <c r="D1945" s="156"/>
    </row>
    <row r="1946" spans="1:4">
      <c r="A1946" s="211" t="s">
        <v>2333</v>
      </c>
      <c r="B1946" s="52" t="s">
        <v>7011</v>
      </c>
      <c r="C1946" s="53" t="s">
        <v>2602</v>
      </c>
      <c r="D1946" s="156"/>
    </row>
    <row r="1947" spans="1:4">
      <c r="A1947" s="207" t="s">
        <v>4114</v>
      </c>
      <c r="B1947" s="52" t="s">
        <v>7012</v>
      </c>
      <c r="C1947" s="53" t="s">
        <v>2602</v>
      </c>
      <c r="D1947" s="156"/>
    </row>
    <row r="1948" spans="1:4">
      <c r="A1948" s="206" t="s">
        <v>1310</v>
      </c>
      <c r="B1948" s="55" t="s">
        <v>3099</v>
      </c>
      <c r="C1948" s="55" t="s">
        <v>2602</v>
      </c>
      <c r="D1948" s="56" t="s">
        <v>5170</v>
      </c>
    </row>
    <row r="1949" spans="1:4">
      <c r="A1949" s="206" t="s">
        <v>1311</v>
      </c>
      <c r="B1949" s="55" t="s">
        <v>2099</v>
      </c>
      <c r="C1949" s="55" t="s">
        <v>2602</v>
      </c>
      <c r="D1949" s="56" t="s">
        <v>5151</v>
      </c>
    </row>
    <row r="1950" spans="1:4">
      <c r="A1950" s="208" t="s">
        <v>2334</v>
      </c>
      <c r="B1950" s="209" t="s">
        <v>7013</v>
      </c>
      <c r="C1950" s="218" t="s">
        <v>2602</v>
      </c>
      <c r="D1950" s="209" t="s">
        <v>5132</v>
      </c>
    </row>
    <row r="1951" spans="1:4">
      <c r="A1951" s="212" t="s">
        <v>693</v>
      </c>
      <c r="B1951" s="52" t="s">
        <v>7014</v>
      </c>
      <c r="C1951" s="53" t="s">
        <v>2602</v>
      </c>
      <c r="D1951" s="156">
        <v>40090</v>
      </c>
    </row>
    <row r="1952" spans="1:4">
      <c r="A1952" s="206" t="s">
        <v>847</v>
      </c>
      <c r="B1952" s="55" t="s">
        <v>5735</v>
      </c>
      <c r="C1952" s="55" t="s">
        <v>2602</v>
      </c>
      <c r="D1952" s="56" t="s">
        <v>5736</v>
      </c>
    </row>
    <row r="1953" spans="1:4">
      <c r="A1953" s="206" t="s">
        <v>4448</v>
      </c>
      <c r="B1953" s="55" t="s">
        <v>4449</v>
      </c>
      <c r="C1953" s="55" t="s">
        <v>2602</v>
      </c>
      <c r="D1953" s="56" t="s">
        <v>5737</v>
      </c>
    </row>
    <row r="1954" spans="1:4">
      <c r="A1954" s="206" t="s">
        <v>6262</v>
      </c>
      <c r="B1954" s="55" t="s">
        <v>5738</v>
      </c>
      <c r="C1954" s="55" t="s">
        <v>2602</v>
      </c>
      <c r="D1954" s="56" t="s">
        <v>5739</v>
      </c>
    </row>
    <row r="1955" spans="1:4">
      <c r="A1955" s="206" t="s">
        <v>6400</v>
      </c>
      <c r="B1955" s="55" t="s">
        <v>6401</v>
      </c>
      <c r="C1955" s="55" t="s">
        <v>2602</v>
      </c>
      <c r="D1955" s="56" t="s">
        <v>6402</v>
      </c>
    </row>
    <row r="1956" spans="1:4">
      <c r="A1956" s="206" t="s">
        <v>8001</v>
      </c>
      <c r="B1956" s="55" t="s">
        <v>8002</v>
      </c>
      <c r="C1956" s="55" t="s">
        <v>2602</v>
      </c>
      <c r="D1956" s="56" t="s">
        <v>8003</v>
      </c>
    </row>
    <row r="1957" spans="1:4">
      <c r="A1957" s="206" t="s">
        <v>8004</v>
      </c>
      <c r="B1957" s="55" t="s">
        <v>8005</v>
      </c>
      <c r="C1957" s="55" t="s">
        <v>2602</v>
      </c>
      <c r="D1957" s="56" t="s">
        <v>8006</v>
      </c>
    </row>
    <row r="1958" spans="1:4">
      <c r="A1958" s="206" t="s">
        <v>8007</v>
      </c>
      <c r="B1958" s="55" t="s">
        <v>8008</v>
      </c>
      <c r="C1958" s="55" t="s">
        <v>2602</v>
      </c>
      <c r="D1958" s="56" t="s">
        <v>8009</v>
      </c>
    </row>
    <row r="1959" spans="1:4">
      <c r="A1959" s="206" t="s">
        <v>8010</v>
      </c>
      <c r="B1959" s="55" t="s">
        <v>8011</v>
      </c>
      <c r="C1959" s="55" t="s">
        <v>2602</v>
      </c>
      <c r="D1959" s="56" t="s">
        <v>8012</v>
      </c>
    </row>
    <row r="1960" spans="1:4">
      <c r="A1960" s="206" t="s">
        <v>8586</v>
      </c>
      <c r="B1960" s="55" t="s">
        <v>8587</v>
      </c>
      <c r="C1960" s="55" t="s">
        <v>2602</v>
      </c>
      <c r="D1960" s="56" t="s">
        <v>8349</v>
      </c>
    </row>
    <row r="1961" spans="1:4">
      <c r="A1961" s="206" t="s">
        <v>8588</v>
      </c>
      <c r="B1961" s="55" t="s">
        <v>8589</v>
      </c>
      <c r="C1961" s="55" t="s">
        <v>2602</v>
      </c>
      <c r="D1961" s="56" t="s">
        <v>8590</v>
      </c>
    </row>
    <row r="1962" spans="1:4">
      <c r="A1962" s="206" t="s">
        <v>8591</v>
      </c>
      <c r="B1962" s="55" t="s">
        <v>8592</v>
      </c>
      <c r="C1962" s="55" t="s">
        <v>2602</v>
      </c>
      <c r="D1962" s="56" t="s">
        <v>8593</v>
      </c>
    </row>
    <row r="1963" spans="1:4">
      <c r="A1963" s="206" t="s">
        <v>8594</v>
      </c>
      <c r="B1963" s="55" t="s">
        <v>8595</v>
      </c>
      <c r="C1963" s="55" t="s">
        <v>2602</v>
      </c>
      <c r="D1963" s="56" t="s">
        <v>8596</v>
      </c>
    </row>
    <row r="1964" spans="1:4">
      <c r="A1964" s="206" t="s">
        <v>8597</v>
      </c>
      <c r="B1964" s="55" t="s">
        <v>8598</v>
      </c>
      <c r="C1964" s="55" t="s">
        <v>2602</v>
      </c>
      <c r="D1964" s="56" t="s">
        <v>8599</v>
      </c>
    </row>
    <row r="1965" spans="1:4">
      <c r="A1965" s="206" t="s">
        <v>8600</v>
      </c>
      <c r="B1965" s="55" t="s">
        <v>8946</v>
      </c>
      <c r="C1965" s="55" t="s">
        <v>2602</v>
      </c>
      <c r="D1965" s="56" t="s">
        <v>8601</v>
      </c>
    </row>
    <row r="1966" spans="1:4">
      <c r="A1966" s="206" t="s">
        <v>8602</v>
      </c>
      <c r="B1966" s="55" t="s">
        <v>8603</v>
      </c>
      <c r="C1966" s="55" t="s">
        <v>2602</v>
      </c>
      <c r="D1966" s="56" t="s">
        <v>8363</v>
      </c>
    </row>
    <row r="1967" spans="1:4">
      <c r="A1967" s="208" t="s">
        <v>8947</v>
      </c>
      <c r="B1967" s="209" t="s">
        <v>8948</v>
      </c>
      <c r="C1967" s="58" t="s">
        <v>2602</v>
      </c>
      <c r="D1967" s="209" t="s">
        <v>8949</v>
      </c>
    </row>
    <row r="1968" spans="1:4">
      <c r="A1968" s="208" t="s">
        <v>8950</v>
      </c>
      <c r="B1968" s="209" t="s">
        <v>8951</v>
      </c>
      <c r="C1968" s="58" t="s">
        <v>2602</v>
      </c>
      <c r="D1968" s="209" t="s">
        <v>8949</v>
      </c>
    </row>
    <row r="1969" spans="1:4">
      <c r="A1969" s="205" t="s">
        <v>1312</v>
      </c>
      <c r="B1969" s="52" t="s">
        <v>2072</v>
      </c>
      <c r="C1969" s="53" t="s">
        <v>1804</v>
      </c>
      <c r="D1969" s="156"/>
    </row>
    <row r="1970" spans="1:4">
      <c r="A1970" s="207" t="s">
        <v>4115</v>
      </c>
      <c r="B1970" s="52" t="s">
        <v>7015</v>
      </c>
      <c r="C1970" s="53" t="s">
        <v>1804</v>
      </c>
      <c r="D1970" s="156"/>
    </row>
    <row r="1971" spans="1:4">
      <c r="A1971" s="206" t="s">
        <v>2335</v>
      </c>
      <c r="B1971" s="55" t="s">
        <v>1012</v>
      </c>
      <c r="C1971" s="55" t="s">
        <v>1804</v>
      </c>
      <c r="D1971" s="56" t="s">
        <v>5113</v>
      </c>
    </row>
    <row r="1972" spans="1:4">
      <c r="A1972" s="206" t="s">
        <v>2336</v>
      </c>
      <c r="B1972" s="55" t="s">
        <v>1013</v>
      </c>
      <c r="C1972" s="55" t="s">
        <v>1804</v>
      </c>
      <c r="D1972" s="56" t="s">
        <v>5215</v>
      </c>
    </row>
    <row r="1973" spans="1:4">
      <c r="A1973" s="206" t="s">
        <v>2337</v>
      </c>
      <c r="B1973" s="55" t="s">
        <v>3731</v>
      </c>
      <c r="C1973" s="55" t="s">
        <v>1804</v>
      </c>
      <c r="D1973" s="56" t="s">
        <v>5148</v>
      </c>
    </row>
    <row r="1974" spans="1:4">
      <c r="A1974" s="206" t="s">
        <v>694</v>
      </c>
      <c r="B1974" s="55" t="s">
        <v>695</v>
      </c>
      <c r="C1974" s="55" t="s">
        <v>1804</v>
      </c>
      <c r="D1974" s="56" t="s">
        <v>5394</v>
      </c>
    </row>
    <row r="1975" spans="1:4">
      <c r="A1975" s="211" t="s">
        <v>696</v>
      </c>
      <c r="B1975" s="52" t="s">
        <v>7016</v>
      </c>
      <c r="C1975" s="53" t="s">
        <v>1804</v>
      </c>
      <c r="D1975" s="156"/>
    </row>
    <row r="1976" spans="1:4">
      <c r="A1976" s="206" t="s">
        <v>697</v>
      </c>
      <c r="B1976" s="55" t="s">
        <v>698</v>
      </c>
      <c r="C1976" s="55" t="s">
        <v>1804</v>
      </c>
      <c r="D1976" s="56" t="s">
        <v>5740</v>
      </c>
    </row>
    <row r="1977" spans="1:4">
      <c r="A1977" s="206" t="s">
        <v>848</v>
      </c>
      <c r="B1977" s="55" t="s">
        <v>3732</v>
      </c>
      <c r="C1977" s="55" t="s">
        <v>1804</v>
      </c>
      <c r="D1977" s="56" t="s">
        <v>5741</v>
      </c>
    </row>
    <row r="1978" spans="1:4">
      <c r="A1978" s="207" t="s">
        <v>4116</v>
      </c>
      <c r="B1978" s="52" t="s">
        <v>7017</v>
      </c>
      <c r="C1978" s="53" t="s">
        <v>1804</v>
      </c>
      <c r="D1978" s="156"/>
    </row>
    <row r="1979" spans="1:4">
      <c r="A1979" s="206" t="s">
        <v>3330</v>
      </c>
      <c r="B1979" s="55" t="s">
        <v>3331</v>
      </c>
      <c r="C1979" s="55" t="s">
        <v>1804</v>
      </c>
      <c r="D1979" s="56" t="s">
        <v>5742</v>
      </c>
    </row>
    <row r="1980" spans="1:4">
      <c r="A1980" s="206" t="s">
        <v>3332</v>
      </c>
      <c r="B1980" s="55" t="s">
        <v>3333</v>
      </c>
      <c r="C1980" s="55" t="s">
        <v>1804</v>
      </c>
      <c r="D1980" s="56" t="s">
        <v>5743</v>
      </c>
    </row>
    <row r="1981" spans="1:4">
      <c r="A1981" s="206" t="s">
        <v>4559</v>
      </c>
      <c r="B1981" s="55" t="s">
        <v>5744</v>
      </c>
      <c r="C1981" s="55" t="s">
        <v>1804</v>
      </c>
      <c r="D1981" s="56" t="s">
        <v>5745</v>
      </c>
    </row>
    <row r="1982" spans="1:4">
      <c r="A1982" s="206" t="s">
        <v>4851</v>
      </c>
      <c r="B1982" s="55" t="s">
        <v>4852</v>
      </c>
      <c r="C1982" s="55" t="s">
        <v>1804</v>
      </c>
      <c r="D1982" s="56" t="s">
        <v>5746</v>
      </c>
    </row>
    <row r="1983" spans="1:4">
      <c r="A1983" s="206" t="s">
        <v>6216</v>
      </c>
      <c r="B1983" s="55" t="s">
        <v>5747</v>
      </c>
      <c r="C1983" s="55" t="s">
        <v>1804</v>
      </c>
      <c r="D1983" s="56" t="s">
        <v>5140</v>
      </c>
    </row>
    <row r="1984" spans="1:4">
      <c r="A1984" s="206" t="s">
        <v>6215</v>
      </c>
      <c r="B1984" s="55" t="s">
        <v>5748</v>
      </c>
      <c r="C1984" s="55" t="s">
        <v>1804</v>
      </c>
      <c r="D1984" s="56" t="s">
        <v>5749</v>
      </c>
    </row>
    <row r="1985" spans="1:4">
      <c r="A1985" s="206" t="s">
        <v>1313</v>
      </c>
      <c r="B1985" s="55" t="s">
        <v>1014</v>
      </c>
      <c r="C1985" s="55" t="s">
        <v>1804</v>
      </c>
      <c r="D1985" s="56" t="s">
        <v>5251</v>
      </c>
    </row>
    <row r="1986" spans="1:4">
      <c r="A1986" s="206" t="s">
        <v>2338</v>
      </c>
      <c r="B1986" s="55" t="s">
        <v>1015</v>
      </c>
      <c r="C1986" s="55" t="s">
        <v>1804</v>
      </c>
      <c r="D1986" s="56" t="s">
        <v>5251</v>
      </c>
    </row>
    <row r="1987" spans="1:4">
      <c r="A1987" s="206" t="s">
        <v>6403</v>
      </c>
      <c r="B1987" s="55" t="s">
        <v>6404</v>
      </c>
      <c r="C1987" s="55" t="s">
        <v>1804</v>
      </c>
      <c r="D1987" s="56" t="s">
        <v>6405</v>
      </c>
    </row>
    <row r="1988" spans="1:4">
      <c r="A1988" s="206" t="s">
        <v>6406</v>
      </c>
      <c r="B1988" s="55" t="s">
        <v>6407</v>
      </c>
      <c r="C1988" s="55" t="s">
        <v>1804</v>
      </c>
      <c r="D1988" s="56" t="s">
        <v>6408</v>
      </c>
    </row>
    <row r="1989" spans="1:4">
      <c r="A1989" s="206" t="s">
        <v>6409</v>
      </c>
      <c r="B1989" s="55" t="s">
        <v>6410</v>
      </c>
      <c r="C1989" s="55" t="s">
        <v>1804</v>
      </c>
      <c r="D1989" s="56" t="s">
        <v>6411</v>
      </c>
    </row>
    <row r="1990" spans="1:4">
      <c r="A1990" s="206" t="s">
        <v>6412</v>
      </c>
      <c r="B1990" s="55" t="s">
        <v>6413</v>
      </c>
      <c r="C1990" s="55" t="s">
        <v>1804</v>
      </c>
      <c r="D1990" s="56" t="s">
        <v>6414</v>
      </c>
    </row>
    <row r="1991" spans="1:4">
      <c r="A1991" s="206" t="s">
        <v>6415</v>
      </c>
      <c r="B1991" s="55" t="s">
        <v>8604</v>
      </c>
      <c r="C1991" s="55" t="s">
        <v>1804</v>
      </c>
      <c r="D1991" s="56" t="s">
        <v>6416</v>
      </c>
    </row>
    <row r="1992" spans="1:4">
      <c r="A1992" s="206" t="s">
        <v>6417</v>
      </c>
      <c r="B1992" s="55" t="s">
        <v>6418</v>
      </c>
      <c r="C1992" s="55" t="s">
        <v>1804</v>
      </c>
      <c r="D1992" s="56" t="s">
        <v>6419</v>
      </c>
    </row>
    <row r="1993" spans="1:4">
      <c r="A1993" s="206" t="s">
        <v>8013</v>
      </c>
      <c r="B1993" s="55" t="s">
        <v>8014</v>
      </c>
      <c r="C1993" s="55" t="s">
        <v>1804</v>
      </c>
      <c r="D1993" s="56" t="s">
        <v>8015</v>
      </c>
    </row>
    <row r="1994" spans="1:4">
      <c r="A1994" s="206" t="s">
        <v>8016</v>
      </c>
      <c r="B1994" s="55" t="s">
        <v>8017</v>
      </c>
      <c r="C1994" s="55" t="s">
        <v>1804</v>
      </c>
      <c r="D1994" s="56" t="s">
        <v>8018</v>
      </c>
    </row>
    <row r="1995" spans="1:4">
      <c r="A1995" s="206" t="s">
        <v>8019</v>
      </c>
      <c r="B1995" s="55" t="s">
        <v>8020</v>
      </c>
      <c r="C1995" s="55" t="s">
        <v>1804</v>
      </c>
      <c r="D1995" s="56" t="s">
        <v>7895</v>
      </c>
    </row>
    <row r="1996" spans="1:4">
      <c r="A1996" s="206" t="s">
        <v>8605</v>
      </c>
      <c r="B1996" s="55" t="s">
        <v>8606</v>
      </c>
      <c r="C1996" s="55" t="s">
        <v>1804</v>
      </c>
      <c r="D1996" s="56" t="s">
        <v>8607</v>
      </c>
    </row>
    <row r="1997" spans="1:4">
      <c r="A1997" s="206" t="s">
        <v>8021</v>
      </c>
      <c r="B1997" s="55" t="s">
        <v>8022</v>
      </c>
      <c r="C1997" s="55" t="s">
        <v>1804</v>
      </c>
      <c r="D1997" s="56" t="s">
        <v>7932</v>
      </c>
    </row>
    <row r="1998" spans="1:4">
      <c r="A1998" s="208" t="s">
        <v>8952</v>
      </c>
      <c r="B1998" s="209" t="s">
        <v>8953</v>
      </c>
      <c r="C1998" s="58" t="s">
        <v>1804</v>
      </c>
      <c r="D1998" s="209" t="s">
        <v>8954</v>
      </c>
    </row>
    <row r="1999" spans="1:4">
      <c r="A1999" s="205" t="s">
        <v>1314</v>
      </c>
      <c r="B1999" s="52" t="s">
        <v>2072</v>
      </c>
      <c r="C1999" s="53" t="s">
        <v>1805</v>
      </c>
      <c r="D1999" s="156"/>
    </row>
    <row r="2000" spans="1:4">
      <c r="A2000" s="206" t="s">
        <v>2339</v>
      </c>
      <c r="B2000" s="55" t="s">
        <v>1016</v>
      </c>
      <c r="C2000" s="55" t="s">
        <v>1805</v>
      </c>
      <c r="D2000" s="56" t="s">
        <v>5115</v>
      </c>
    </row>
    <row r="2001" spans="1:4">
      <c r="A2001" s="206" t="s">
        <v>2340</v>
      </c>
      <c r="B2001" s="55" t="s">
        <v>1017</v>
      </c>
      <c r="C2001" s="55" t="s">
        <v>1805</v>
      </c>
      <c r="D2001" s="56" t="s">
        <v>5116</v>
      </c>
    </row>
    <row r="2002" spans="1:4">
      <c r="A2002" s="206" t="s">
        <v>2341</v>
      </c>
      <c r="B2002" s="55" t="s">
        <v>1018</v>
      </c>
      <c r="C2002" s="55" t="s">
        <v>1805</v>
      </c>
      <c r="D2002" s="56" t="s">
        <v>5116</v>
      </c>
    </row>
    <row r="2003" spans="1:4">
      <c r="A2003" s="206" t="s">
        <v>2342</v>
      </c>
      <c r="B2003" s="55" t="s">
        <v>1019</v>
      </c>
      <c r="C2003" s="55" t="s">
        <v>1805</v>
      </c>
      <c r="D2003" s="56" t="s">
        <v>5116</v>
      </c>
    </row>
    <row r="2004" spans="1:4">
      <c r="A2004" s="206" t="s">
        <v>2343</v>
      </c>
      <c r="B2004" s="55" t="s">
        <v>2686</v>
      </c>
      <c r="C2004" s="55" t="s">
        <v>1805</v>
      </c>
      <c r="D2004" s="56" t="s">
        <v>5116</v>
      </c>
    </row>
    <row r="2005" spans="1:4">
      <c r="A2005" s="205" t="s">
        <v>1315</v>
      </c>
      <c r="B2005" s="52" t="s">
        <v>2072</v>
      </c>
      <c r="C2005" s="53" t="s">
        <v>1806</v>
      </c>
      <c r="D2005" s="156"/>
    </row>
    <row r="2006" spans="1:4">
      <c r="A2006" s="211" t="s">
        <v>2344</v>
      </c>
      <c r="B2006" s="52" t="s">
        <v>7018</v>
      </c>
      <c r="C2006" s="53" t="s">
        <v>1806</v>
      </c>
      <c r="D2006" s="156"/>
    </row>
    <row r="2007" spans="1:4">
      <c r="A2007" s="211" t="s">
        <v>2345</v>
      </c>
      <c r="B2007" s="52" t="s">
        <v>7019</v>
      </c>
      <c r="C2007" s="53" t="s">
        <v>1806</v>
      </c>
      <c r="D2007" s="156"/>
    </row>
    <row r="2008" spans="1:4">
      <c r="A2008" s="211" t="s">
        <v>2346</v>
      </c>
      <c r="B2008" s="52" t="s">
        <v>7020</v>
      </c>
      <c r="C2008" s="53" t="s">
        <v>1806</v>
      </c>
      <c r="D2008" s="156"/>
    </row>
    <row r="2009" spans="1:4">
      <c r="A2009" s="211" t="s">
        <v>2347</v>
      </c>
      <c r="B2009" s="52" t="s">
        <v>7021</v>
      </c>
      <c r="C2009" s="53" t="s">
        <v>1806</v>
      </c>
      <c r="D2009" s="156"/>
    </row>
    <row r="2010" spans="1:4">
      <c r="A2010" s="211" t="s">
        <v>2348</v>
      </c>
      <c r="B2010" s="52" t="s">
        <v>7022</v>
      </c>
      <c r="C2010" s="53" t="s">
        <v>1806</v>
      </c>
      <c r="D2010" s="156"/>
    </row>
    <row r="2011" spans="1:4">
      <c r="A2011" s="211" t="s">
        <v>2349</v>
      </c>
      <c r="B2011" s="52" t="s">
        <v>7023</v>
      </c>
      <c r="C2011" s="53" t="s">
        <v>1806</v>
      </c>
      <c r="D2011" s="156"/>
    </row>
    <row r="2012" spans="1:4">
      <c r="A2012" s="211" t="s">
        <v>2350</v>
      </c>
      <c r="B2012" s="52" t="s">
        <v>7024</v>
      </c>
      <c r="C2012" s="53" t="s">
        <v>1806</v>
      </c>
      <c r="D2012" s="156"/>
    </row>
    <row r="2013" spans="1:4">
      <c r="A2013" s="205" t="s">
        <v>1316</v>
      </c>
      <c r="B2013" s="52" t="s">
        <v>2072</v>
      </c>
      <c r="C2013" s="53" t="s">
        <v>1807</v>
      </c>
      <c r="D2013" s="156"/>
    </row>
    <row r="2014" spans="1:4">
      <c r="A2014" s="211" t="s">
        <v>2351</v>
      </c>
      <c r="B2014" s="52" t="s">
        <v>7025</v>
      </c>
      <c r="C2014" s="53" t="s">
        <v>1807</v>
      </c>
      <c r="D2014" s="156"/>
    </row>
    <row r="2015" spans="1:4">
      <c r="A2015" s="205" t="s">
        <v>1317</v>
      </c>
      <c r="B2015" s="52" t="s">
        <v>2072</v>
      </c>
      <c r="C2015" s="53" t="s">
        <v>1808</v>
      </c>
      <c r="D2015" s="156"/>
    </row>
    <row r="2016" spans="1:4">
      <c r="A2016" s="206" t="s">
        <v>2352</v>
      </c>
      <c r="B2016" s="55" t="s">
        <v>5750</v>
      </c>
      <c r="C2016" s="55" t="s">
        <v>1808</v>
      </c>
      <c r="D2016" s="56" t="s">
        <v>5115</v>
      </c>
    </row>
    <row r="2017" spans="1:4">
      <c r="A2017" s="207" t="s">
        <v>4117</v>
      </c>
      <c r="B2017" s="52" t="s">
        <v>7026</v>
      </c>
      <c r="C2017" s="53" t="s">
        <v>1808</v>
      </c>
      <c r="D2017" s="156"/>
    </row>
    <row r="2018" spans="1:4">
      <c r="A2018" s="206" t="s">
        <v>2353</v>
      </c>
      <c r="B2018" s="55" t="s">
        <v>5751</v>
      </c>
      <c r="C2018" s="55" t="s">
        <v>1808</v>
      </c>
      <c r="D2018" s="56" t="s">
        <v>5168</v>
      </c>
    </row>
    <row r="2019" spans="1:4">
      <c r="A2019" s="206" t="s">
        <v>2354</v>
      </c>
      <c r="B2019" s="55" t="s">
        <v>5752</v>
      </c>
      <c r="C2019" s="55" t="s">
        <v>1808</v>
      </c>
      <c r="D2019" s="56" t="s">
        <v>5199</v>
      </c>
    </row>
    <row r="2020" spans="1:4">
      <c r="A2020" s="207" t="s">
        <v>4118</v>
      </c>
      <c r="B2020" s="52" t="s">
        <v>7027</v>
      </c>
      <c r="C2020" s="53" t="s">
        <v>1808</v>
      </c>
      <c r="D2020" s="156"/>
    </row>
    <row r="2021" spans="1:4">
      <c r="A2021" s="206" t="s">
        <v>1318</v>
      </c>
      <c r="B2021" s="55" t="s">
        <v>1809</v>
      </c>
      <c r="C2021" s="55" t="s">
        <v>1808</v>
      </c>
      <c r="D2021" s="56" t="s">
        <v>5199</v>
      </c>
    </row>
    <row r="2022" spans="1:4">
      <c r="A2022" s="206" t="s">
        <v>2355</v>
      </c>
      <c r="B2022" s="55" t="s">
        <v>5753</v>
      </c>
      <c r="C2022" s="55" t="s">
        <v>1808</v>
      </c>
      <c r="D2022" s="56" t="s">
        <v>5117</v>
      </c>
    </row>
    <row r="2023" spans="1:4">
      <c r="A2023" s="206" t="s">
        <v>3100</v>
      </c>
      <c r="B2023" s="55" t="s">
        <v>3101</v>
      </c>
      <c r="C2023" s="55" t="s">
        <v>1808</v>
      </c>
      <c r="D2023" s="56" t="s">
        <v>5628</v>
      </c>
    </row>
    <row r="2024" spans="1:4">
      <c r="A2024" s="210" t="s">
        <v>8023</v>
      </c>
      <c r="B2024" s="57" t="s">
        <v>2072</v>
      </c>
      <c r="C2024" s="57" t="s">
        <v>3734</v>
      </c>
      <c r="D2024" s="157"/>
    </row>
    <row r="2025" spans="1:4">
      <c r="A2025" s="206" t="s">
        <v>1433</v>
      </c>
      <c r="B2025" s="55" t="s">
        <v>3733</v>
      </c>
      <c r="C2025" s="55" t="s">
        <v>3734</v>
      </c>
      <c r="D2025" s="56" t="s">
        <v>5240</v>
      </c>
    </row>
    <row r="2026" spans="1:4">
      <c r="A2026" s="205" t="s">
        <v>1319</v>
      </c>
      <c r="B2026" s="52" t="s">
        <v>2072</v>
      </c>
      <c r="C2026" s="53" t="s">
        <v>1546</v>
      </c>
      <c r="D2026" s="156"/>
    </row>
    <row r="2027" spans="1:4">
      <c r="A2027" s="211" t="s">
        <v>2356</v>
      </c>
      <c r="B2027" s="52" t="s">
        <v>7028</v>
      </c>
      <c r="C2027" s="53" t="s">
        <v>1546</v>
      </c>
      <c r="D2027" s="156"/>
    </row>
    <row r="2028" spans="1:4">
      <c r="A2028" s="206" t="s">
        <v>6263</v>
      </c>
      <c r="B2028" s="55" t="s">
        <v>8608</v>
      </c>
      <c r="C2028" s="55" t="s">
        <v>1546</v>
      </c>
      <c r="D2028" s="56" t="s">
        <v>5754</v>
      </c>
    </row>
    <row r="2029" spans="1:4">
      <c r="A2029" s="206" t="s">
        <v>6264</v>
      </c>
      <c r="B2029" s="55" t="s">
        <v>8609</v>
      </c>
      <c r="C2029" s="55" t="s">
        <v>1546</v>
      </c>
      <c r="D2029" s="56" t="s">
        <v>5754</v>
      </c>
    </row>
    <row r="2030" spans="1:4">
      <c r="A2030" s="206" t="s">
        <v>6265</v>
      </c>
      <c r="B2030" s="55" t="s">
        <v>8610</v>
      </c>
      <c r="C2030" s="55" t="s">
        <v>1546</v>
      </c>
      <c r="D2030" s="56" t="s">
        <v>5754</v>
      </c>
    </row>
    <row r="2031" spans="1:4">
      <c r="A2031" s="206" t="s">
        <v>6266</v>
      </c>
      <c r="B2031" s="55" t="s">
        <v>8611</v>
      </c>
      <c r="C2031" s="55" t="s">
        <v>1546</v>
      </c>
      <c r="D2031" s="56" t="s">
        <v>5754</v>
      </c>
    </row>
    <row r="2032" spans="1:4">
      <c r="A2032" s="206" t="s">
        <v>6267</v>
      </c>
      <c r="B2032" s="55" t="s">
        <v>8612</v>
      </c>
      <c r="C2032" s="55" t="s">
        <v>1546</v>
      </c>
      <c r="D2032" s="56" t="s">
        <v>5755</v>
      </c>
    </row>
    <row r="2033" spans="1:4">
      <c r="A2033" s="206" t="s">
        <v>6420</v>
      </c>
      <c r="B2033" s="55" t="s">
        <v>6421</v>
      </c>
      <c r="C2033" s="55" t="s">
        <v>1546</v>
      </c>
      <c r="D2033" s="56" t="s">
        <v>6422</v>
      </c>
    </row>
    <row r="2034" spans="1:4">
      <c r="A2034" s="206" t="s">
        <v>6423</v>
      </c>
      <c r="B2034" s="55" t="s">
        <v>8024</v>
      </c>
      <c r="C2034" s="55" t="s">
        <v>1546</v>
      </c>
      <c r="D2034" s="56" t="s">
        <v>6357</v>
      </c>
    </row>
    <row r="2035" spans="1:4">
      <c r="A2035" s="206" t="s">
        <v>8025</v>
      </c>
      <c r="B2035" s="55" t="s">
        <v>8026</v>
      </c>
      <c r="C2035" s="55" t="s">
        <v>1546</v>
      </c>
      <c r="D2035" s="56" t="s">
        <v>8027</v>
      </c>
    </row>
    <row r="2036" spans="1:4">
      <c r="A2036" s="206" t="s">
        <v>8028</v>
      </c>
      <c r="B2036" s="55" t="s">
        <v>8029</v>
      </c>
      <c r="C2036" s="55" t="s">
        <v>1546</v>
      </c>
      <c r="D2036" s="56" t="s">
        <v>8030</v>
      </c>
    </row>
    <row r="2037" spans="1:4">
      <c r="A2037" s="206" t="s">
        <v>8613</v>
      </c>
      <c r="B2037" s="55" t="s">
        <v>8614</v>
      </c>
      <c r="C2037" s="55" t="s">
        <v>1546</v>
      </c>
      <c r="D2037" s="56" t="s">
        <v>8615</v>
      </c>
    </row>
    <row r="2038" spans="1:4">
      <c r="A2038" s="205" t="s">
        <v>1320</v>
      </c>
      <c r="B2038" s="52" t="s">
        <v>2072</v>
      </c>
      <c r="C2038" s="53" t="s">
        <v>1546</v>
      </c>
      <c r="D2038" s="156"/>
    </row>
    <row r="2039" spans="1:4">
      <c r="A2039" s="211" t="s">
        <v>2357</v>
      </c>
      <c r="B2039" s="52" t="s">
        <v>7029</v>
      </c>
      <c r="C2039" s="53" t="s">
        <v>1546</v>
      </c>
      <c r="D2039" s="156"/>
    </row>
    <row r="2040" spans="1:4">
      <c r="A2040" s="205" t="s">
        <v>1321</v>
      </c>
      <c r="B2040" s="52" t="s">
        <v>2072</v>
      </c>
      <c r="C2040" s="53" t="s">
        <v>1546</v>
      </c>
      <c r="D2040" s="156"/>
    </row>
    <row r="2041" spans="1:4">
      <c r="A2041" s="211" t="s">
        <v>2358</v>
      </c>
      <c r="B2041" s="52" t="s">
        <v>7030</v>
      </c>
      <c r="C2041" s="53" t="s">
        <v>1546</v>
      </c>
      <c r="D2041" s="156"/>
    </row>
    <row r="2042" spans="1:4">
      <c r="A2042" s="206" t="s">
        <v>2359</v>
      </c>
      <c r="B2042" s="55" t="s">
        <v>2860</v>
      </c>
      <c r="C2042" s="55" t="s">
        <v>6424</v>
      </c>
      <c r="D2042" s="56" t="s">
        <v>5756</v>
      </c>
    </row>
    <row r="2043" spans="1:4">
      <c r="A2043" s="205" t="s">
        <v>1322</v>
      </c>
      <c r="B2043" s="52" t="s">
        <v>2072</v>
      </c>
      <c r="C2043" s="53" t="s">
        <v>1546</v>
      </c>
      <c r="D2043" s="156"/>
    </row>
    <row r="2044" spans="1:4">
      <c r="A2044" s="211" t="s">
        <v>2360</v>
      </c>
      <c r="B2044" s="52" t="s">
        <v>7031</v>
      </c>
      <c r="C2044" s="53" t="s">
        <v>1546</v>
      </c>
      <c r="D2044" s="156"/>
    </row>
    <row r="2045" spans="1:4">
      <c r="A2045" s="210" t="s">
        <v>7687</v>
      </c>
      <c r="B2045" s="57" t="s">
        <v>2072</v>
      </c>
      <c r="C2045" s="57" t="s">
        <v>6425</v>
      </c>
      <c r="D2045" s="157"/>
    </row>
    <row r="2046" spans="1:4">
      <c r="A2046" s="206" t="s">
        <v>6426</v>
      </c>
      <c r="B2046" s="55" t="s">
        <v>6427</v>
      </c>
      <c r="C2046" s="55" t="s">
        <v>6425</v>
      </c>
      <c r="D2046" s="56" t="s">
        <v>6428</v>
      </c>
    </row>
    <row r="2047" spans="1:4">
      <c r="A2047" s="206" t="s">
        <v>6429</v>
      </c>
      <c r="B2047" s="55" t="s">
        <v>6430</v>
      </c>
      <c r="C2047" s="55" t="s">
        <v>6425</v>
      </c>
      <c r="D2047" s="56" t="s">
        <v>6431</v>
      </c>
    </row>
    <row r="2048" spans="1:4">
      <c r="A2048" s="206" t="s">
        <v>6432</v>
      </c>
      <c r="B2048" s="55" t="s">
        <v>6433</v>
      </c>
      <c r="C2048" s="55" t="s">
        <v>6425</v>
      </c>
      <c r="D2048" s="56" t="s">
        <v>6434</v>
      </c>
    </row>
    <row r="2049" spans="1:4">
      <c r="A2049" s="205" t="s">
        <v>1323</v>
      </c>
      <c r="B2049" s="52" t="s">
        <v>2072</v>
      </c>
      <c r="C2049" s="53" t="s">
        <v>1547</v>
      </c>
      <c r="D2049" s="156"/>
    </row>
    <row r="2050" spans="1:4">
      <c r="A2050" s="206" t="s">
        <v>1442</v>
      </c>
      <c r="B2050" s="55" t="s">
        <v>2861</v>
      </c>
      <c r="C2050" s="55" t="s">
        <v>1547</v>
      </c>
      <c r="D2050" s="56" t="s">
        <v>5112</v>
      </c>
    </row>
    <row r="2051" spans="1:4">
      <c r="A2051" s="206" t="s">
        <v>1443</v>
      </c>
      <c r="B2051" s="55" t="s">
        <v>2862</v>
      </c>
      <c r="C2051" s="55" t="s">
        <v>1547</v>
      </c>
      <c r="D2051" s="56" t="s">
        <v>5112</v>
      </c>
    </row>
    <row r="2052" spans="1:4">
      <c r="A2052" s="206" t="s">
        <v>1444</v>
      </c>
      <c r="B2052" s="55" t="s">
        <v>2863</v>
      </c>
      <c r="C2052" s="55" t="s">
        <v>1547</v>
      </c>
      <c r="D2052" s="56" t="s">
        <v>5112</v>
      </c>
    </row>
    <row r="2053" spans="1:4">
      <c r="A2053" s="207" t="s">
        <v>4119</v>
      </c>
      <c r="B2053" s="52" t="s">
        <v>7032</v>
      </c>
      <c r="C2053" s="53" t="s">
        <v>1547</v>
      </c>
      <c r="D2053" s="156"/>
    </row>
    <row r="2054" spans="1:4">
      <c r="A2054" s="207" t="s">
        <v>4120</v>
      </c>
      <c r="B2054" s="52" t="s">
        <v>7033</v>
      </c>
      <c r="C2054" s="53" t="s">
        <v>1547</v>
      </c>
      <c r="D2054" s="156"/>
    </row>
    <row r="2055" spans="1:4">
      <c r="A2055" s="211" t="s">
        <v>1445</v>
      </c>
      <c r="B2055" s="52" t="s">
        <v>7034</v>
      </c>
      <c r="C2055" s="53" t="s">
        <v>1547</v>
      </c>
      <c r="D2055" s="156"/>
    </row>
    <row r="2056" spans="1:4">
      <c r="A2056" s="205" t="s">
        <v>1324</v>
      </c>
      <c r="B2056" s="52" t="s">
        <v>2072</v>
      </c>
      <c r="C2056" s="53" t="s">
        <v>4560</v>
      </c>
      <c r="D2056" s="156"/>
    </row>
    <row r="2057" spans="1:4">
      <c r="A2057" s="211" t="s">
        <v>1446</v>
      </c>
      <c r="B2057" s="52" t="s">
        <v>7035</v>
      </c>
      <c r="C2057" s="53" t="s">
        <v>4560</v>
      </c>
      <c r="D2057" s="156"/>
    </row>
    <row r="2058" spans="1:4">
      <c r="A2058" s="211" t="s">
        <v>1447</v>
      </c>
      <c r="B2058" s="52" t="s">
        <v>7036</v>
      </c>
      <c r="C2058" s="53" t="s">
        <v>4560</v>
      </c>
      <c r="D2058" s="156"/>
    </row>
    <row r="2059" spans="1:4">
      <c r="A2059" s="205" t="s">
        <v>1325</v>
      </c>
      <c r="B2059" s="52" t="s">
        <v>2072</v>
      </c>
      <c r="C2059" s="53" t="s">
        <v>7037</v>
      </c>
      <c r="D2059" s="156"/>
    </row>
    <row r="2060" spans="1:4">
      <c r="A2060" s="211" t="s">
        <v>1448</v>
      </c>
      <c r="B2060" s="52" t="s">
        <v>7038</v>
      </c>
      <c r="C2060" s="53" t="s">
        <v>7037</v>
      </c>
      <c r="D2060" s="156"/>
    </row>
    <row r="2061" spans="1:4">
      <c r="A2061" s="211" t="s">
        <v>86</v>
      </c>
      <c r="B2061" s="52" t="s">
        <v>7039</v>
      </c>
      <c r="C2061" s="53" t="s">
        <v>7037</v>
      </c>
      <c r="D2061" s="156"/>
    </row>
    <row r="2062" spans="1:4">
      <c r="A2062" s="211" t="s">
        <v>87</v>
      </c>
      <c r="B2062" s="52" t="s">
        <v>7040</v>
      </c>
      <c r="C2062" s="53" t="s">
        <v>7037</v>
      </c>
      <c r="D2062" s="156"/>
    </row>
    <row r="2063" spans="1:4">
      <c r="A2063" s="211" t="s">
        <v>88</v>
      </c>
      <c r="B2063" s="52" t="s">
        <v>7041</v>
      </c>
      <c r="C2063" s="53" t="s">
        <v>7037</v>
      </c>
      <c r="D2063" s="156"/>
    </row>
    <row r="2064" spans="1:4">
      <c r="A2064" s="206" t="s">
        <v>6437</v>
      </c>
      <c r="B2064" s="55" t="s">
        <v>6438</v>
      </c>
      <c r="C2064" s="55" t="s">
        <v>6435</v>
      </c>
      <c r="D2064" s="56" t="s">
        <v>6439</v>
      </c>
    </row>
    <row r="2065" spans="1:4">
      <c r="A2065" s="206" t="s">
        <v>8031</v>
      </c>
      <c r="B2065" s="55" t="s">
        <v>8032</v>
      </c>
      <c r="C2065" s="55" t="s">
        <v>7037</v>
      </c>
      <c r="D2065" s="56" t="s">
        <v>8033</v>
      </c>
    </row>
    <row r="2066" spans="1:4">
      <c r="A2066" s="206" t="s">
        <v>8034</v>
      </c>
      <c r="B2066" s="55" t="s">
        <v>8035</v>
      </c>
      <c r="C2066" s="55" t="s">
        <v>7037</v>
      </c>
      <c r="D2066" s="56" t="s">
        <v>8036</v>
      </c>
    </row>
    <row r="2067" spans="1:4">
      <c r="A2067" s="206" t="s">
        <v>8037</v>
      </c>
      <c r="B2067" s="55" t="s">
        <v>8038</v>
      </c>
      <c r="C2067" s="55" t="s">
        <v>7037</v>
      </c>
      <c r="D2067" s="56" t="s">
        <v>8036</v>
      </c>
    </row>
    <row r="2068" spans="1:4">
      <c r="A2068" s="206" t="s">
        <v>8039</v>
      </c>
      <c r="B2068" s="55" t="s">
        <v>8040</v>
      </c>
      <c r="C2068" s="55" t="s">
        <v>7037</v>
      </c>
      <c r="D2068" s="56" t="s">
        <v>8041</v>
      </c>
    </row>
    <row r="2069" spans="1:4">
      <c r="A2069" s="206" t="s">
        <v>8616</v>
      </c>
      <c r="B2069" s="55" t="s">
        <v>8617</v>
      </c>
      <c r="C2069" s="55" t="s">
        <v>7037</v>
      </c>
      <c r="D2069" s="56" t="s">
        <v>8618</v>
      </c>
    </row>
    <row r="2070" spans="1:4">
      <c r="A2070" s="205" t="s">
        <v>1326</v>
      </c>
      <c r="B2070" s="52" t="s">
        <v>2072</v>
      </c>
      <c r="C2070" s="53" t="s">
        <v>7042</v>
      </c>
      <c r="D2070" s="156"/>
    </row>
    <row r="2071" spans="1:4">
      <c r="A2071" s="206" t="s">
        <v>89</v>
      </c>
      <c r="B2071" s="55" t="s">
        <v>3334</v>
      </c>
      <c r="C2071" s="55" t="s">
        <v>6436</v>
      </c>
      <c r="D2071" s="56" t="s">
        <v>5115</v>
      </c>
    </row>
    <row r="2072" spans="1:4">
      <c r="A2072" s="206" t="s">
        <v>90</v>
      </c>
      <c r="B2072" s="55" t="s">
        <v>3335</v>
      </c>
      <c r="C2072" s="55" t="s">
        <v>6436</v>
      </c>
      <c r="D2072" s="56" t="s">
        <v>5166</v>
      </c>
    </row>
    <row r="2073" spans="1:4">
      <c r="A2073" s="206" t="s">
        <v>2696</v>
      </c>
      <c r="B2073" s="55" t="s">
        <v>3735</v>
      </c>
      <c r="C2073" s="55" t="s">
        <v>6436</v>
      </c>
      <c r="D2073" s="56" t="s">
        <v>5757</v>
      </c>
    </row>
    <row r="2074" spans="1:4">
      <c r="A2074" s="212" t="s">
        <v>699</v>
      </c>
      <c r="B2074" s="52" t="s">
        <v>7043</v>
      </c>
      <c r="C2074" s="53" t="s">
        <v>7042</v>
      </c>
      <c r="D2074" s="156">
        <v>40095</v>
      </c>
    </row>
    <row r="2075" spans="1:4">
      <c r="A2075" s="211" t="s">
        <v>700</v>
      </c>
      <c r="B2075" s="52" t="s">
        <v>7044</v>
      </c>
      <c r="C2075" s="53" t="s">
        <v>7042</v>
      </c>
      <c r="D2075" s="156"/>
    </row>
    <row r="2076" spans="1:4">
      <c r="A2076" s="211" t="s">
        <v>701</v>
      </c>
      <c r="B2076" s="52" t="s">
        <v>7045</v>
      </c>
      <c r="C2076" s="53" t="s">
        <v>7042</v>
      </c>
      <c r="D2076" s="156"/>
    </row>
    <row r="2077" spans="1:4">
      <c r="A2077" s="206" t="s">
        <v>2697</v>
      </c>
      <c r="B2077" s="55" t="s">
        <v>2698</v>
      </c>
      <c r="C2077" s="55" t="s">
        <v>6436</v>
      </c>
      <c r="D2077" s="56" t="s">
        <v>5757</v>
      </c>
    </row>
    <row r="2078" spans="1:4">
      <c r="A2078" s="206" t="s">
        <v>2699</v>
      </c>
      <c r="B2078" s="55" t="s">
        <v>5758</v>
      </c>
      <c r="C2078" s="55" t="s">
        <v>6436</v>
      </c>
      <c r="D2078" s="56" t="s">
        <v>5757</v>
      </c>
    </row>
    <row r="2079" spans="1:4">
      <c r="A2079" s="206" t="s">
        <v>2700</v>
      </c>
      <c r="B2079" s="55" t="s">
        <v>8955</v>
      </c>
      <c r="C2079" s="55" t="s">
        <v>6436</v>
      </c>
      <c r="D2079" s="56" t="s">
        <v>5757</v>
      </c>
    </row>
    <row r="2080" spans="1:4">
      <c r="A2080" s="212" t="s">
        <v>2701</v>
      </c>
      <c r="B2080" s="52" t="s">
        <v>7046</v>
      </c>
      <c r="C2080" s="53" t="s">
        <v>7042</v>
      </c>
      <c r="D2080" s="156">
        <v>40483</v>
      </c>
    </row>
    <row r="2081" spans="1:4">
      <c r="A2081" s="211" t="s">
        <v>2702</v>
      </c>
      <c r="B2081" s="52" t="s">
        <v>7047</v>
      </c>
      <c r="C2081" s="53" t="s">
        <v>7042</v>
      </c>
      <c r="D2081" s="156"/>
    </row>
    <row r="2082" spans="1:4">
      <c r="A2082" s="206" t="s">
        <v>3736</v>
      </c>
      <c r="B2082" s="55" t="s">
        <v>3737</v>
      </c>
      <c r="C2082" s="55" t="s">
        <v>6436</v>
      </c>
      <c r="D2082" s="56" t="s">
        <v>5759</v>
      </c>
    </row>
    <row r="2083" spans="1:4">
      <c r="A2083" s="208" t="s">
        <v>8956</v>
      </c>
      <c r="B2083" s="209" t="s">
        <v>8957</v>
      </c>
      <c r="C2083" s="58" t="s">
        <v>6436</v>
      </c>
      <c r="D2083" s="209" t="s">
        <v>8958</v>
      </c>
    </row>
    <row r="2084" spans="1:4">
      <c r="A2084" s="205" t="s">
        <v>1327</v>
      </c>
      <c r="B2084" s="52" t="s">
        <v>2072</v>
      </c>
      <c r="C2084" s="53" t="s">
        <v>4122</v>
      </c>
      <c r="D2084" s="156"/>
    </row>
    <row r="2085" spans="1:4">
      <c r="A2085" s="207" t="s">
        <v>4121</v>
      </c>
      <c r="B2085" s="52" t="s">
        <v>7048</v>
      </c>
      <c r="C2085" s="53" t="s">
        <v>4122</v>
      </c>
      <c r="D2085" s="156"/>
    </row>
    <row r="2086" spans="1:4">
      <c r="A2086" s="206" t="s">
        <v>91</v>
      </c>
      <c r="B2086" s="55" t="s">
        <v>2523</v>
      </c>
      <c r="C2086" s="55" t="s">
        <v>4122</v>
      </c>
      <c r="D2086" s="56" t="s">
        <v>5206</v>
      </c>
    </row>
    <row r="2087" spans="1:4">
      <c r="A2087" s="205" t="s">
        <v>1328</v>
      </c>
      <c r="B2087" s="52" t="s">
        <v>2072</v>
      </c>
      <c r="C2087" s="53" t="s">
        <v>7049</v>
      </c>
      <c r="D2087" s="156"/>
    </row>
    <row r="2088" spans="1:4">
      <c r="A2088" s="206" t="s">
        <v>92</v>
      </c>
      <c r="B2088" s="55" t="s">
        <v>5760</v>
      </c>
      <c r="C2088" s="55" t="s">
        <v>8042</v>
      </c>
      <c r="D2088" s="56" t="s">
        <v>5267</v>
      </c>
    </row>
    <row r="2089" spans="1:4">
      <c r="A2089" s="206" t="s">
        <v>93</v>
      </c>
      <c r="B2089" s="55" t="s">
        <v>5761</v>
      </c>
      <c r="C2089" s="55" t="s">
        <v>8042</v>
      </c>
      <c r="D2089" s="56" t="s">
        <v>5267</v>
      </c>
    </row>
    <row r="2090" spans="1:4">
      <c r="A2090" s="206" t="s">
        <v>8619</v>
      </c>
      <c r="B2090" s="55" t="s">
        <v>8620</v>
      </c>
      <c r="C2090" s="55" t="s">
        <v>8042</v>
      </c>
      <c r="D2090" s="56" t="s">
        <v>8621</v>
      </c>
    </row>
    <row r="2091" spans="1:4">
      <c r="A2091" s="208" t="s">
        <v>8959</v>
      </c>
      <c r="B2091" s="209" t="s">
        <v>8960</v>
      </c>
      <c r="C2091" s="209" t="s">
        <v>8961</v>
      </c>
      <c r="D2091" s="209" t="s">
        <v>8962</v>
      </c>
    </row>
    <row r="2092" spans="1:4">
      <c r="A2092" s="206" t="s">
        <v>94</v>
      </c>
      <c r="B2092" s="55" t="s">
        <v>5762</v>
      </c>
      <c r="C2092" s="55" t="s">
        <v>8043</v>
      </c>
      <c r="D2092" s="56" t="s">
        <v>5174</v>
      </c>
    </row>
    <row r="2093" spans="1:4">
      <c r="A2093" s="206" t="s">
        <v>1329</v>
      </c>
      <c r="B2093" s="55" t="s">
        <v>5763</v>
      </c>
      <c r="C2093" s="55" t="s">
        <v>8043</v>
      </c>
      <c r="D2093" s="56" t="s">
        <v>5174</v>
      </c>
    </row>
    <row r="2094" spans="1:4">
      <c r="A2094" s="206" t="s">
        <v>95</v>
      </c>
      <c r="B2094" s="55" t="s">
        <v>5764</v>
      </c>
      <c r="C2094" s="55" t="s">
        <v>8043</v>
      </c>
      <c r="D2094" s="56" t="s">
        <v>5215</v>
      </c>
    </row>
    <row r="2095" spans="1:4">
      <c r="A2095" s="206" t="s">
        <v>1330</v>
      </c>
      <c r="B2095" s="55" t="s">
        <v>5765</v>
      </c>
      <c r="C2095" s="55" t="s">
        <v>8043</v>
      </c>
      <c r="D2095" s="56" t="s">
        <v>5267</v>
      </c>
    </row>
    <row r="2096" spans="1:4">
      <c r="A2096" s="206" t="s">
        <v>96</v>
      </c>
      <c r="B2096" s="55" t="s">
        <v>5766</v>
      </c>
      <c r="C2096" s="55" t="s">
        <v>8043</v>
      </c>
      <c r="D2096" s="56" t="s">
        <v>5267</v>
      </c>
    </row>
    <row r="2097" spans="1:4">
      <c r="A2097" s="206" t="s">
        <v>97</v>
      </c>
      <c r="B2097" s="55" t="s">
        <v>5767</v>
      </c>
      <c r="C2097" s="55" t="s">
        <v>8043</v>
      </c>
      <c r="D2097" s="56" t="s">
        <v>5267</v>
      </c>
    </row>
    <row r="2098" spans="1:4">
      <c r="A2098" s="206" t="s">
        <v>98</v>
      </c>
      <c r="B2098" s="55" t="s">
        <v>5768</v>
      </c>
      <c r="C2098" s="55" t="s">
        <v>8043</v>
      </c>
      <c r="D2098" s="56" t="s">
        <v>5267</v>
      </c>
    </row>
    <row r="2099" spans="1:4">
      <c r="A2099" s="206" t="s">
        <v>99</v>
      </c>
      <c r="B2099" s="55" t="s">
        <v>5769</v>
      </c>
      <c r="C2099" s="55" t="s">
        <v>8043</v>
      </c>
      <c r="D2099" s="56" t="s">
        <v>5267</v>
      </c>
    </row>
    <row r="2100" spans="1:4">
      <c r="A2100" s="207" t="s">
        <v>4123</v>
      </c>
      <c r="B2100" s="52" t="s">
        <v>7050</v>
      </c>
      <c r="C2100" s="53" t="s">
        <v>7049</v>
      </c>
      <c r="D2100" s="156"/>
    </row>
    <row r="2101" spans="1:4">
      <c r="A2101" s="206" t="s">
        <v>100</v>
      </c>
      <c r="B2101" s="55" t="s">
        <v>5770</v>
      </c>
      <c r="C2101" s="55" t="s">
        <v>8043</v>
      </c>
      <c r="D2101" s="56" t="s">
        <v>5132</v>
      </c>
    </row>
    <row r="2102" spans="1:4">
      <c r="A2102" s="206" t="s">
        <v>101</v>
      </c>
      <c r="B2102" s="55" t="s">
        <v>435</v>
      </c>
      <c r="C2102" s="55" t="s">
        <v>8042</v>
      </c>
      <c r="D2102" s="56" t="s">
        <v>5198</v>
      </c>
    </row>
    <row r="2103" spans="1:4">
      <c r="A2103" s="206" t="s">
        <v>102</v>
      </c>
      <c r="B2103" s="55" t="s">
        <v>2524</v>
      </c>
      <c r="C2103" s="55" t="s">
        <v>8044</v>
      </c>
      <c r="D2103" s="56" t="s">
        <v>5129</v>
      </c>
    </row>
    <row r="2104" spans="1:4">
      <c r="A2104" s="207" t="s">
        <v>4124</v>
      </c>
      <c r="B2104" s="52" t="s">
        <v>7051</v>
      </c>
      <c r="C2104" s="53" t="s">
        <v>7049</v>
      </c>
      <c r="D2104" s="156"/>
    </row>
    <row r="2105" spans="1:4">
      <c r="A2105" s="207" t="s">
        <v>4125</v>
      </c>
      <c r="B2105" s="52" t="s">
        <v>7052</v>
      </c>
      <c r="C2105" s="53" t="s">
        <v>7049</v>
      </c>
      <c r="D2105" s="156"/>
    </row>
    <row r="2106" spans="1:4">
      <c r="A2106" s="207" t="s">
        <v>4126</v>
      </c>
      <c r="B2106" s="52" t="s">
        <v>7053</v>
      </c>
      <c r="C2106" s="53" t="s">
        <v>7049</v>
      </c>
      <c r="D2106" s="156"/>
    </row>
    <row r="2107" spans="1:4">
      <c r="A2107" s="207" t="s">
        <v>4127</v>
      </c>
      <c r="B2107" s="52" t="s">
        <v>7054</v>
      </c>
      <c r="C2107" s="53" t="s">
        <v>7049</v>
      </c>
      <c r="D2107" s="156"/>
    </row>
    <row r="2108" spans="1:4">
      <c r="A2108" s="206" t="s">
        <v>103</v>
      </c>
      <c r="B2108" s="55" t="s">
        <v>5771</v>
      </c>
      <c r="C2108" s="55" t="s">
        <v>8044</v>
      </c>
      <c r="D2108" s="56" t="s">
        <v>5152</v>
      </c>
    </row>
    <row r="2109" spans="1:4">
      <c r="A2109" s="206" t="s">
        <v>104</v>
      </c>
      <c r="B2109" s="55" t="s">
        <v>429</v>
      </c>
      <c r="C2109" s="55" t="s">
        <v>8044</v>
      </c>
      <c r="D2109" s="56" t="s">
        <v>5132</v>
      </c>
    </row>
    <row r="2110" spans="1:4">
      <c r="A2110" s="206" t="s">
        <v>1331</v>
      </c>
      <c r="B2110" s="55" t="s">
        <v>430</v>
      </c>
      <c r="C2110" s="55" t="s">
        <v>8044</v>
      </c>
      <c r="D2110" s="56" t="s">
        <v>5251</v>
      </c>
    </row>
    <row r="2111" spans="1:4">
      <c r="A2111" s="206" t="s">
        <v>105</v>
      </c>
      <c r="B2111" s="55" t="s">
        <v>1049</v>
      </c>
      <c r="C2111" s="55" t="s">
        <v>8044</v>
      </c>
      <c r="D2111" s="56" t="s">
        <v>5251</v>
      </c>
    </row>
    <row r="2112" spans="1:4">
      <c r="A2112" s="206" t="s">
        <v>106</v>
      </c>
      <c r="B2112" s="55" t="s">
        <v>1050</v>
      </c>
      <c r="C2112" s="55" t="s">
        <v>8044</v>
      </c>
      <c r="D2112" s="56" t="s">
        <v>5251</v>
      </c>
    </row>
    <row r="2113" spans="1:4">
      <c r="A2113" s="206" t="s">
        <v>107</v>
      </c>
      <c r="B2113" s="55" t="s">
        <v>1051</v>
      </c>
      <c r="C2113" s="55" t="s">
        <v>8044</v>
      </c>
      <c r="D2113" s="56" t="s">
        <v>5209</v>
      </c>
    </row>
    <row r="2114" spans="1:4">
      <c r="A2114" s="206" t="s">
        <v>3463</v>
      </c>
      <c r="B2114" s="55" t="s">
        <v>5772</v>
      </c>
      <c r="C2114" s="55" t="s">
        <v>6440</v>
      </c>
      <c r="D2114" s="56" t="s">
        <v>5773</v>
      </c>
    </row>
    <row r="2115" spans="1:4">
      <c r="A2115" s="205" t="s">
        <v>1332</v>
      </c>
      <c r="B2115" s="52" t="s">
        <v>2072</v>
      </c>
      <c r="C2115" s="53" t="s">
        <v>7055</v>
      </c>
      <c r="D2115" s="156"/>
    </row>
    <row r="2116" spans="1:4">
      <c r="A2116" s="207" t="s">
        <v>4128</v>
      </c>
      <c r="B2116" s="52" t="s">
        <v>7056</v>
      </c>
      <c r="C2116" s="53" t="s">
        <v>7055</v>
      </c>
      <c r="D2116" s="156"/>
    </row>
    <row r="2117" spans="1:4">
      <c r="A2117" s="205" t="s">
        <v>1333</v>
      </c>
      <c r="B2117" s="52" t="s">
        <v>2072</v>
      </c>
      <c r="C2117" s="53" t="s">
        <v>431</v>
      </c>
      <c r="D2117" s="156"/>
    </row>
    <row r="2118" spans="1:4">
      <c r="A2118" s="206" t="s">
        <v>108</v>
      </c>
      <c r="B2118" s="55" t="s">
        <v>5774</v>
      </c>
      <c r="C2118" s="55" t="s">
        <v>431</v>
      </c>
      <c r="D2118" s="56" t="s">
        <v>5775</v>
      </c>
    </row>
    <row r="2119" spans="1:4">
      <c r="A2119" s="206" t="s">
        <v>109</v>
      </c>
      <c r="B2119" s="55" t="s">
        <v>1052</v>
      </c>
      <c r="C2119" s="55" t="s">
        <v>431</v>
      </c>
      <c r="D2119" s="56" t="s">
        <v>5198</v>
      </c>
    </row>
    <row r="2120" spans="1:4">
      <c r="A2120" s="206" t="s">
        <v>1334</v>
      </c>
      <c r="B2120" s="55" t="s">
        <v>1053</v>
      </c>
      <c r="C2120" s="55" t="s">
        <v>431</v>
      </c>
      <c r="D2120" s="56" t="s">
        <v>5198</v>
      </c>
    </row>
    <row r="2121" spans="1:4">
      <c r="A2121" s="206" t="s">
        <v>1335</v>
      </c>
      <c r="B2121" s="55" t="s">
        <v>441</v>
      </c>
      <c r="C2121" s="55" t="s">
        <v>431</v>
      </c>
      <c r="D2121" s="56" t="s">
        <v>5151</v>
      </c>
    </row>
    <row r="2122" spans="1:4">
      <c r="A2122" s="206" t="s">
        <v>110</v>
      </c>
      <c r="B2122" s="55" t="s">
        <v>442</v>
      </c>
      <c r="C2122" s="55" t="s">
        <v>431</v>
      </c>
      <c r="D2122" s="56" t="s">
        <v>5117</v>
      </c>
    </row>
    <row r="2123" spans="1:4">
      <c r="A2123" s="206" t="s">
        <v>111</v>
      </c>
      <c r="B2123" s="55" t="s">
        <v>238</v>
      </c>
      <c r="C2123" s="55" t="s">
        <v>431</v>
      </c>
      <c r="D2123" s="56" t="s">
        <v>5117</v>
      </c>
    </row>
    <row r="2124" spans="1:4">
      <c r="A2124" s="206" t="s">
        <v>112</v>
      </c>
      <c r="B2124" s="55" t="s">
        <v>8622</v>
      </c>
      <c r="C2124" s="55" t="s">
        <v>431</v>
      </c>
      <c r="D2124" s="56" t="s">
        <v>5117</v>
      </c>
    </row>
    <row r="2125" spans="1:4">
      <c r="A2125" s="206" t="s">
        <v>113</v>
      </c>
      <c r="B2125" s="55" t="s">
        <v>239</v>
      </c>
      <c r="C2125" s="55" t="s">
        <v>431</v>
      </c>
      <c r="D2125" s="56" t="s">
        <v>5147</v>
      </c>
    </row>
    <row r="2126" spans="1:4">
      <c r="A2126" s="206" t="s">
        <v>114</v>
      </c>
      <c r="B2126" s="55" t="s">
        <v>5776</v>
      </c>
      <c r="C2126" s="55" t="s">
        <v>431</v>
      </c>
      <c r="D2126" s="56" t="s">
        <v>5152</v>
      </c>
    </row>
    <row r="2127" spans="1:4">
      <c r="A2127" s="211" t="s">
        <v>1336</v>
      </c>
      <c r="B2127" s="52" t="s">
        <v>7057</v>
      </c>
      <c r="C2127" s="53" t="s">
        <v>431</v>
      </c>
      <c r="D2127" s="156"/>
    </row>
    <row r="2128" spans="1:4">
      <c r="A2128" s="211" t="s">
        <v>115</v>
      </c>
      <c r="B2128" s="52" t="s">
        <v>7058</v>
      </c>
      <c r="C2128" s="53" t="s">
        <v>431</v>
      </c>
      <c r="D2128" s="156"/>
    </row>
    <row r="2129" spans="1:4">
      <c r="A2129" s="211" t="s">
        <v>1185</v>
      </c>
      <c r="B2129" s="52" t="s">
        <v>7688</v>
      </c>
      <c r="C2129" s="53" t="s">
        <v>431</v>
      </c>
      <c r="D2129" s="156"/>
    </row>
    <row r="2130" spans="1:4">
      <c r="A2130" s="206" t="s">
        <v>3738</v>
      </c>
      <c r="B2130" s="55" t="s">
        <v>5777</v>
      </c>
      <c r="C2130" s="55" t="s">
        <v>431</v>
      </c>
      <c r="D2130" s="56" t="s">
        <v>5778</v>
      </c>
    </row>
    <row r="2131" spans="1:4">
      <c r="A2131" s="206" t="s">
        <v>8045</v>
      </c>
      <c r="B2131" s="55" t="s">
        <v>8046</v>
      </c>
      <c r="C2131" s="55" t="s">
        <v>431</v>
      </c>
      <c r="D2131" s="56" t="s">
        <v>8047</v>
      </c>
    </row>
    <row r="2132" spans="1:4">
      <c r="A2132" s="219" t="s">
        <v>8048</v>
      </c>
      <c r="B2132" s="57" t="s">
        <v>2072</v>
      </c>
      <c r="C2132" s="57" t="s">
        <v>8049</v>
      </c>
      <c r="D2132" s="157"/>
    </row>
    <row r="2133" spans="1:4">
      <c r="A2133" s="206" t="s">
        <v>8050</v>
      </c>
      <c r="B2133" s="55" t="s">
        <v>8051</v>
      </c>
      <c r="C2133" s="55" t="s">
        <v>8049</v>
      </c>
      <c r="D2133" s="56" t="s">
        <v>7910</v>
      </c>
    </row>
    <row r="2134" spans="1:4">
      <c r="A2134" s="205" t="s">
        <v>1337</v>
      </c>
      <c r="B2134" s="52" t="s">
        <v>2072</v>
      </c>
      <c r="C2134" s="53" t="s">
        <v>7059</v>
      </c>
      <c r="D2134" s="156"/>
    </row>
    <row r="2135" spans="1:4">
      <c r="A2135" s="206" t="s">
        <v>116</v>
      </c>
      <c r="B2135" s="55" t="s">
        <v>240</v>
      </c>
      <c r="C2135" s="55" t="s">
        <v>6441</v>
      </c>
      <c r="D2135" s="56" t="s">
        <v>5112</v>
      </c>
    </row>
    <row r="2136" spans="1:4">
      <c r="A2136" s="207" t="s">
        <v>1434</v>
      </c>
      <c r="B2136" s="52" t="s">
        <v>7060</v>
      </c>
      <c r="C2136" s="53" t="s">
        <v>7059</v>
      </c>
      <c r="D2136" s="156"/>
    </row>
    <row r="2137" spans="1:4">
      <c r="A2137" s="205" t="s">
        <v>1338</v>
      </c>
      <c r="B2137" s="52" t="s">
        <v>2072</v>
      </c>
      <c r="C2137" s="53" t="s">
        <v>7061</v>
      </c>
      <c r="D2137" s="156"/>
    </row>
    <row r="2138" spans="1:4">
      <c r="A2138" s="211" t="s">
        <v>117</v>
      </c>
      <c r="B2138" s="52" t="s">
        <v>7062</v>
      </c>
      <c r="C2138" s="53" t="s">
        <v>7061</v>
      </c>
      <c r="D2138" s="156"/>
    </row>
    <row r="2139" spans="1:4">
      <c r="A2139" s="205" t="s">
        <v>1339</v>
      </c>
      <c r="B2139" s="52" t="s">
        <v>2072</v>
      </c>
      <c r="C2139" s="53" t="s">
        <v>230</v>
      </c>
      <c r="D2139" s="156"/>
    </row>
    <row r="2140" spans="1:4">
      <c r="A2140" s="207" t="s">
        <v>4129</v>
      </c>
      <c r="B2140" s="52" t="s">
        <v>7063</v>
      </c>
      <c r="C2140" s="53" t="s">
        <v>230</v>
      </c>
      <c r="D2140" s="156"/>
    </row>
    <row r="2141" spans="1:4">
      <c r="A2141" s="207" t="s">
        <v>4130</v>
      </c>
      <c r="B2141" s="52" t="s">
        <v>7064</v>
      </c>
      <c r="C2141" s="53" t="s">
        <v>230</v>
      </c>
      <c r="D2141" s="156"/>
    </row>
    <row r="2142" spans="1:4">
      <c r="A2142" s="206" t="s">
        <v>118</v>
      </c>
      <c r="B2142" s="55" t="s">
        <v>2525</v>
      </c>
      <c r="C2142" s="55" t="s">
        <v>230</v>
      </c>
      <c r="D2142" s="56" t="s">
        <v>5116</v>
      </c>
    </row>
    <row r="2143" spans="1:4">
      <c r="A2143" s="206" t="s">
        <v>119</v>
      </c>
      <c r="B2143" s="55" t="s">
        <v>2526</v>
      </c>
      <c r="C2143" s="55" t="s">
        <v>230</v>
      </c>
      <c r="D2143" s="56" t="s">
        <v>5116</v>
      </c>
    </row>
    <row r="2144" spans="1:4">
      <c r="A2144" s="206" t="s">
        <v>120</v>
      </c>
      <c r="B2144" s="55" t="s">
        <v>2527</v>
      </c>
      <c r="C2144" s="55" t="s">
        <v>230</v>
      </c>
      <c r="D2144" s="56" t="s">
        <v>5166</v>
      </c>
    </row>
    <row r="2145" spans="1:4">
      <c r="A2145" s="211" t="s">
        <v>121</v>
      </c>
      <c r="B2145" s="52" t="s">
        <v>7065</v>
      </c>
      <c r="C2145" s="53" t="s">
        <v>230</v>
      </c>
      <c r="D2145" s="156"/>
    </row>
    <row r="2146" spans="1:4">
      <c r="A2146" s="206" t="s">
        <v>122</v>
      </c>
      <c r="B2146" s="55" t="s">
        <v>241</v>
      </c>
      <c r="C2146" s="55" t="s">
        <v>230</v>
      </c>
      <c r="D2146" s="56" t="s">
        <v>5112</v>
      </c>
    </row>
    <row r="2147" spans="1:4">
      <c r="A2147" s="206" t="s">
        <v>123</v>
      </c>
      <c r="B2147" s="55" t="s">
        <v>2100</v>
      </c>
      <c r="C2147" s="55" t="s">
        <v>230</v>
      </c>
      <c r="D2147" s="56" t="s">
        <v>5112</v>
      </c>
    </row>
    <row r="2148" spans="1:4">
      <c r="A2148" s="206" t="s">
        <v>124</v>
      </c>
      <c r="B2148" s="55" t="s">
        <v>3739</v>
      </c>
      <c r="C2148" s="55" t="s">
        <v>230</v>
      </c>
      <c r="D2148" s="56" t="s">
        <v>5167</v>
      </c>
    </row>
    <row r="2149" spans="1:4">
      <c r="A2149" s="206" t="s">
        <v>125</v>
      </c>
      <c r="B2149" s="55" t="s">
        <v>5779</v>
      </c>
      <c r="C2149" s="55" t="s">
        <v>230</v>
      </c>
      <c r="D2149" s="56" t="s">
        <v>5198</v>
      </c>
    </row>
    <row r="2150" spans="1:4">
      <c r="A2150" s="206" t="s">
        <v>126</v>
      </c>
      <c r="B2150" s="55" t="s">
        <v>2101</v>
      </c>
      <c r="C2150" s="55" t="s">
        <v>230</v>
      </c>
      <c r="D2150" s="56" t="s">
        <v>5141</v>
      </c>
    </row>
    <row r="2151" spans="1:4">
      <c r="A2151" s="206" t="s">
        <v>127</v>
      </c>
      <c r="B2151" s="55" t="s">
        <v>2102</v>
      </c>
      <c r="C2151" s="55" t="s">
        <v>230</v>
      </c>
      <c r="D2151" s="56" t="s">
        <v>5114</v>
      </c>
    </row>
    <row r="2152" spans="1:4">
      <c r="A2152" s="206" t="s">
        <v>128</v>
      </c>
      <c r="B2152" s="55" t="s">
        <v>242</v>
      </c>
      <c r="C2152" s="55" t="s">
        <v>230</v>
      </c>
      <c r="D2152" s="56" t="s">
        <v>5144</v>
      </c>
    </row>
    <row r="2153" spans="1:4">
      <c r="A2153" s="206" t="s">
        <v>129</v>
      </c>
      <c r="B2153" s="55" t="s">
        <v>5780</v>
      </c>
      <c r="C2153" s="55" t="s">
        <v>230</v>
      </c>
      <c r="D2153" s="56" t="s">
        <v>5144</v>
      </c>
    </row>
    <row r="2154" spans="1:4">
      <c r="A2154" s="206" t="s">
        <v>130</v>
      </c>
      <c r="B2154" s="55" t="s">
        <v>3740</v>
      </c>
      <c r="C2154" s="55" t="s">
        <v>230</v>
      </c>
      <c r="D2154" s="56" t="s">
        <v>5117</v>
      </c>
    </row>
    <row r="2155" spans="1:4">
      <c r="A2155" s="211" t="s">
        <v>131</v>
      </c>
      <c r="B2155" s="52" t="s">
        <v>7066</v>
      </c>
      <c r="C2155" s="53" t="s">
        <v>230</v>
      </c>
      <c r="D2155" s="156"/>
    </row>
    <row r="2156" spans="1:4">
      <c r="A2156" s="206" t="s">
        <v>1340</v>
      </c>
      <c r="B2156" s="55" t="s">
        <v>702</v>
      </c>
      <c r="C2156" s="55" t="s">
        <v>230</v>
      </c>
      <c r="D2156" s="56" t="s">
        <v>5150</v>
      </c>
    </row>
    <row r="2157" spans="1:4">
      <c r="A2157" s="211" t="s">
        <v>132</v>
      </c>
      <c r="B2157" s="52" t="s">
        <v>7067</v>
      </c>
      <c r="C2157" s="53" t="s">
        <v>230</v>
      </c>
      <c r="D2157" s="156"/>
    </row>
    <row r="2158" spans="1:4">
      <c r="A2158" s="208" t="s">
        <v>133</v>
      </c>
      <c r="B2158" s="209" t="s">
        <v>7068</v>
      </c>
      <c r="C2158" s="218" t="s">
        <v>230</v>
      </c>
      <c r="D2158" s="209" t="s">
        <v>5152</v>
      </c>
    </row>
    <row r="2159" spans="1:4">
      <c r="A2159" s="206" t="s">
        <v>134</v>
      </c>
      <c r="B2159" s="55" t="s">
        <v>5781</v>
      </c>
      <c r="C2159" s="55" t="s">
        <v>230</v>
      </c>
      <c r="D2159" s="56" t="s">
        <v>5152</v>
      </c>
    </row>
    <row r="2160" spans="1:4">
      <c r="A2160" s="206" t="s">
        <v>135</v>
      </c>
      <c r="B2160" s="55" t="s">
        <v>3741</v>
      </c>
      <c r="C2160" s="55" t="s">
        <v>230</v>
      </c>
      <c r="D2160" s="56" t="s">
        <v>5152</v>
      </c>
    </row>
    <row r="2161" spans="1:4">
      <c r="A2161" s="211" t="s">
        <v>136</v>
      </c>
      <c r="B2161" s="52" t="s">
        <v>7069</v>
      </c>
      <c r="C2161" s="53" t="s">
        <v>230</v>
      </c>
      <c r="D2161" s="156"/>
    </row>
    <row r="2162" spans="1:4">
      <c r="A2162" s="211" t="s">
        <v>1435</v>
      </c>
      <c r="B2162" s="52" t="s">
        <v>7070</v>
      </c>
      <c r="C2162" s="53" t="s">
        <v>230</v>
      </c>
      <c r="D2162" s="156"/>
    </row>
    <row r="2163" spans="1:4">
      <c r="A2163" s="211" t="s">
        <v>1436</v>
      </c>
      <c r="B2163" s="52" t="s">
        <v>7071</v>
      </c>
      <c r="C2163" s="53" t="s">
        <v>230</v>
      </c>
      <c r="D2163" s="156"/>
    </row>
    <row r="2164" spans="1:4">
      <c r="A2164" s="206" t="s">
        <v>849</v>
      </c>
      <c r="B2164" s="55" t="s">
        <v>850</v>
      </c>
      <c r="C2164" s="55" t="s">
        <v>230</v>
      </c>
      <c r="D2164" s="56" t="s">
        <v>5156</v>
      </c>
    </row>
    <row r="2165" spans="1:4">
      <c r="A2165" s="216" t="s">
        <v>2703</v>
      </c>
      <c r="B2165" s="21" t="s">
        <v>7072</v>
      </c>
      <c r="C2165" s="22" t="s">
        <v>230</v>
      </c>
      <c r="D2165" s="54"/>
    </row>
    <row r="2166" spans="1:4">
      <c r="A2166" s="211" t="s">
        <v>2704</v>
      </c>
      <c r="B2166" s="52" t="s">
        <v>7073</v>
      </c>
      <c r="C2166" s="53" t="s">
        <v>230</v>
      </c>
      <c r="D2166" s="156"/>
    </row>
    <row r="2167" spans="1:4">
      <c r="A2167" s="206" t="s">
        <v>2705</v>
      </c>
      <c r="B2167" s="55" t="s">
        <v>5782</v>
      </c>
      <c r="C2167" s="55" t="s">
        <v>230</v>
      </c>
      <c r="D2167" s="56" t="s">
        <v>5783</v>
      </c>
    </row>
    <row r="2168" spans="1:4">
      <c r="A2168" s="206" t="s">
        <v>3102</v>
      </c>
      <c r="B2168" s="55" t="s">
        <v>3103</v>
      </c>
      <c r="C2168" s="55" t="s">
        <v>230</v>
      </c>
      <c r="D2168" s="56" t="s">
        <v>5330</v>
      </c>
    </row>
    <row r="2169" spans="1:4">
      <c r="A2169" s="211" t="s">
        <v>3336</v>
      </c>
      <c r="B2169" s="52" t="s">
        <v>7074</v>
      </c>
      <c r="C2169" s="53" t="s">
        <v>230</v>
      </c>
      <c r="D2169" s="156"/>
    </row>
    <row r="2170" spans="1:4">
      <c r="A2170" s="211" t="s">
        <v>3337</v>
      </c>
      <c r="B2170" s="52" t="s">
        <v>7075</v>
      </c>
      <c r="C2170" s="53" t="s">
        <v>230</v>
      </c>
      <c r="D2170" s="156"/>
    </row>
    <row r="2171" spans="1:4">
      <c r="A2171" s="206" t="s">
        <v>3742</v>
      </c>
      <c r="B2171" s="55" t="s">
        <v>3743</v>
      </c>
      <c r="C2171" s="55" t="s">
        <v>230</v>
      </c>
      <c r="D2171" s="56" t="s">
        <v>5784</v>
      </c>
    </row>
    <row r="2172" spans="1:4">
      <c r="A2172" s="206" t="s">
        <v>3744</v>
      </c>
      <c r="B2172" s="55" t="s">
        <v>5785</v>
      </c>
      <c r="C2172" s="55" t="s">
        <v>230</v>
      </c>
      <c r="D2172" s="56" t="s">
        <v>5195</v>
      </c>
    </row>
    <row r="2173" spans="1:4">
      <c r="A2173" s="208" t="s">
        <v>3745</v>
      </c>
      <c r="B2173" s="209" t="s">
        <v>7076</v>
      </c>
      <c r="C2173" s="218" t="s">
        <v>230</v>
      </c>
      <c r="D2173" s="209" t="s">
        <v>5195</v>
      </c>
    </row>
    <row r="2174" spans="1:4">
      <c r="A2174" s="211" t="s">
        <v>4450</v>
      </c>
      <c r="B2174" s="52" t="s">
        <v>7077</v>
      </c>
      <c r="C2174" s="53" t="s">
        <v>230</v>
      </c>
      <c r="D2174" s="156"/>
    </row>
    <row r="2175" spans="1:4">
      <c r="A2175" s="208" t="s">
        <v>4451</v>
      </c>
      <c r="B2175" s="209" t="s">
        <v>7078</v>
      </c>
      <c r="C2175" s="218" t="s">
        <v>230</v>
      </c>
      <c r="D2175" s="209" t="s">
        <v>8963</v>
      </c>
    </row>
    <row r="2176" spans="1:4">
      <c r="A2176" s="211" t="s">
        <v>1341</v>
      </c>
      <c r="B2176" s="52" t="s">
        <v>7079</v>
      </c>
      <c r="C2176" s="53" t="s">
        <v>230</v>
      </c>
      <c r="D2176" s="156"/>
    </row>
    <row r="2177" spans="1:4">
      <c r="A2177" s="210" t="s">
        <v>6268</v>
      </c>
      <c r="B2177" s="57" t="s">
        <v>5786</v>
      </c>
      <c r="C2177" s="57" t="s">
        <v>230</v>
      </c>
      <c r="D2177" s="157" t="s">
        <v>5787</v>
      </c>
    </row>
    <row r="2178" spans="1:4">
      <c r="A2178" s="206" t="s">
        <v>6269</v>
      </c>
      <c r="B2178" s="55" t="s">
        <v>5788</v>
      </c>
      <c r="C2178" s="55" t="s">
        <v>230</v>
      </c>
      <c r="D2178" s="56" t="s">
        <v>5789</v>
      </c>
    </row>
    <row r="2179" spans="1:4">
      <c r="A2179" s="206" t="s">
        <v>6270</v>
      </c>
      <c r="B2179" s="55" t="s">
        <v>5790</v>
      </c>
      <c r="C2179" s="55" t="s">
        <v>230</v>
      </c>
      <c r="D2179" s="56" t="s">
        <v>5128</v>
      </c>
    </row>
    <row r="2180" spans="1:4">
      <c r="A2180" s="206" t="s">
        <v>6271</v>
      </c>
      <c r="B2180" s="55" t="s">
        <v>5791</v>
      </c>
      <c r="C2180" s="55" t="s">
        <v>230</v>
      </c>
      <c r="D2180" s="56" t="s">
        <v>5789</v>
      </c>
    </row>
    <row r="2181" spans="1:4">
      <c r="A2181" s="206" t="s">
        <v>6442</v>
      </c>
      <c r="B2181" s="55" t="s">
        <v>6443</v>
      </c>
      <c r="C2181" s="55" t="s">
        <v>230</v>
      </c>
      <c r="D2181" s="56" t="s">
        <v>6349</v>
      </c>
    </row>
    <row r="2182" spans="1:4">
      <c r="A2182" s="206" t="s">
        <v>6444</v>
      </c>
      <c r="B2182" s="55" t="s">
        <v>6445</v>
      </c>
      <c r="C2182" s="55" t="s">
        <v>230</v>
      </c>
      <c r="D2182" s="56" t="s">
        <v>6446</v>
      </c>
    </row>
    <row r="2183" spans="1:4">
      <c r="A2183" s="206" t="s">
        <v>6447</v>
      </c>
      <c r="B2183" s="55" t="s">
        <v>6448</v>
      </c>
      <c r="C2183" s="55" t="s">
        <v>230</v>
      </c>
      <c r="D2183" s="56" t="s">
        <v>6449</v>
      </c>
    </row>
    <row r="2184" spans="1:4">
      <c r="A2184" s="206" t="s">
        <v>7689</v>
      </c>
      <c r="B2184" s="55" t="s">
        <v>7690</v>
      </c>
      <c r="C2184" s="55" t="s">
        <v>230</v>
      </c>
      <c r="D2184" s="56" t="s">
        <v>7691</v>
      </c>
    </row>
    <row r="2185" spans="1:4">
      <c r="A2185" s="206" t="s">
        <v>8052</v>
      </c>
      <c r="B2185" s="55" t="s">
        <v>8053</v>
      </c>
      <c r="C2185" s="55" t="s">
        <v>230</v>
      </c>
      <c r="D2185" s="56" t="s">
        <v>8054</v>
      </c>
    </row>
    <row r="2186" spans="1:4">
      <c r="A2186" s="205" t="s">
        <v>1342</v>
      </c>
      <c r="B2186" s="52" t="s">
        <v>2072</v>
      </c>
      <c r="C2186" s="53" t="s">
        <v>2223</v>
      </c>
      <c r="D2186" s="156"/>
    </row>
    <row r="2187" spans="1:4">
      <c r="A2187" s="206" t="s">
        <v>137</v>
      </c>
      <c r="B2187" s="55" t="s">
        <v>243</v>
      </c>
      <c r="C2187" s="55" t="s">
        <v>2223</v>
      </c>
      <c r="D2187" s="56" t="s">
        <v>5116</v>
      </c>
    </row>
    <row r="2188" spans="1:4">
      <c r="A2188" s="211" t="s">
        <v>138</v>
      </c>
      <c r="B2188" s="52" t="s">
        <v>7080</v>
      </c>
      <c r="C2188" s="53" t="s">
        <v>2223</v>
      </c>
      <c r="D2188" s="156"/>
    </row>
    <row r="2189" spans="1:4">
      <c r="A2189" s="212" t="s">
        <v>139</v>
      </c>
      <c r="B2189" s="52" t="s">
        <v>7081</v>
      </c>
      <c r="C2189" s="53" t="s">
        <v>2223</v>
      </c>
      <c r="D2189" s="156">
        <v>23743</v>
      </c>
    </row>
    <row r="2190" spans="1:4">
      <c r="A2190" s="211" t="s">
        <v>140</v>
      </c>
      <c r="B2190" s="52" t="s">
        <v>7082</v>
      </c>
      <c r="C2190" s="53" t="s">
        <v>2223</v>
      </c>
      <c r="D2190" s="156"/>
    </row>
    <row r="2191" spans="1:4">
      <c r="A2191" s="211" t="s">
        <v>1343</v>
      </c>
      <c r="B2191" s="52" t="s">
        <v>7083</v>
      </c>
      <c r="C2191" s="53" t="s">
        <v>2223</v>
      </c>
      <c r="D2191" s="156"/>
    </row>
    <row r="2192" spans="1:4">
      <c r="A2192" s="210" t="s">
        <v>141</v>
      </c>
      <c r="B2192" s="57" t="s">
        <v>974</v>
      </c>
      <c r="C2192" s="57" t="s">
        <v>2223</v>
      </c>
      <c r="D2192" s="157" t="s">
        <v>5166</v>
      </c>
    </row>
    <row r="2193" spans="1:4">
      <c r="A2193" s="210" t="s">
        <v>142</v>
      </c>
      <c r="B2193" s="57" t="s">
        <v>975</v>
      </c>
      <c r="C2193" s="57" t="s">
        <v>2223</v>
      </c>
      <c r="D2193" s="157" t="s">
        <v>5166</v>
      </c>
    </row>
    <row r="2194" spans="1:4">
      <c r="A2194" s="210" t="s">
        <v>143</v>
      </c>
      <c r="B2194" s="57" t="s">
        <v>976</v>
      </c>
      <c r="C2194" s="57" t="s">
        <v>2223</v>
      </c>
      <c r="D2194" s="157" t="s">
        <v>5166</v>
      </c>
    </row>
    <row r="2195" spans="1:4">
      <c r="A2195" s="206" t="s">
        <v>144</v>
      </c>
      <c r="B2195" s="55" t="s">
        <v>714</v>
      </c>
      <c r="C2195" s="55" t="s">
        <v>2223</v>
      </c>
      <c r="D2195" s="56" t="s">
        <v>5116</v>
      </c>
    </row>
    <row r="2196" spans="1:4">
      <c r="A2196" s="206" t="s">
        <v>145</v>
      </c>
      <c r="B2196" s="55" t="s">
        <v>715</v>
      </c>
      <c r="C2196" s="55" t="s">
        <v>2223</v>
      </c>
      <c r="D2196" s="56" t="s">
        <v>5116</v>
      </c>
    </row>
    <row r="2197" spans="1:4">
      <c r="A2197" s="211" t="s">
        <v>146</v>
      </c>
      <c r="B2197" s="52" t="s">
        <v>7084</v>
      </c>
      <c r="C2197" s="53" t="s">
        <v>2223</v>
      </c>
      <c r="D2197" s="156"/>
    </row>
    <row r="2198" spans="1:4">
      <c r="A2198" s="211" t="s">
        <v>147</v>
      </c>
      <c r="B2198" s="52" t="s">
        <v>7085</v>
      </c>
      <c r="C2198" s="53" t="s">
        <v>2223</v>
      </c>
      <c r="D2198" s="156"/>
    </row>
    <row r="2199" spans="1:4">
      <c r="A2199" s="211" t="s">
        <v>148</v>
      </c>
      <c r="B2199" s="52" t="s">
        <v>7086</v>
      </c>
      <c r="C2199" s="53" t="s">
        <v>2223</v>
      </c>
      <c r="D2199" s="156"/>
    </row>
    <row r="2200" spans="1:4">
      <c r="A2200" s="211" t="s">
        <v>149</v>
      </c>
      <c r="B2200" s="52" t="s">
        <v>7087</v>
      </c>
      <c r="C2200" s="53" t="s">
        <v>2223</v>
      </c>
      <c r="D2200" s="156"/>
    </row>
    <row r="2201" spans="1:4">
      <c r="A2201" s="206" t="s">
        <v>150</v>
      </c>
      <c r="B2201" s="55" t="s">
        <v>2373</v>
      </c>
      <c r="C2201" s="55" t="s">
        <v>2223</v>
      </c>
      <c r="D2201" s="56" t="s">
        <v>5249</v>
      </c>
    </row>
    <row r="2202" spans="1:4">
      <c r="A2202" s="206" t="s">
        <v>151</v>
      </c>
      <c r="B2202" s="55" t="s">
        <v>2224</v>
      </c>
      <c r="C2202" s="55" t="s">
        <v>2223</v>
      </c>
      <c r="D2202" s="56" t="s">
        <v>5133</v>
      </c>
    </row>
    <row r="2203" spans="1:4">
      <c r="A2203" s="206" t="s">
        <v>851</v>
      </c>
      <c r="B2203" s="55" t="s">
        <v>852</v>
      </c>
      <c r="C2203" s="55" t="s">
        <v>2223</v>
      </c>
      <c r="D2203" s="56" t="s">
        <v>5792</v>
      </c>
    </row>
    <row r="2204" spans="1:4">
      <c r="A2204" s="206" t="s">
        <v>2706</v>
      </c>
      <c r="B2204" s="55" t="s">
        <v>852</v>
      </c>
      <c r="C2204" s="55" t="s">
        <v>2223</v>
      </c>
      <c r="D2204" s="56" t="s">
        <v>5793</v>
      </c>
    </row>
    <row r="2205" spans="1:4">
      <c r="A2205" s="210" t="s">
        <v>2707</v>
      </c>
      <c r="B2205" s="57" t="s">
        <v>3746</v>
      </c>
      <c r="C2205" s="57" t="s">
        <v>2223</v>
      </c>
      <c r="D2205" s="157" t="s">
        <v>5794</v>
      </c>
    </row>
    <row r="2206" spans="1:4">
      <c r="A2206" s="206" t="s">
        <v>2708</v>
      </c>
      <c r="B2206" s="55" t="s">
        <v>5795</v>
      </c>
      <c r="C2206" s="55" t="s">
        <v>2223</v>
      </c>
      <c r="D2206" s="56" t="s">
        <v>5796</v>
      </c>
    </row>
    <row r="2207" spans="1:4">
      <c r="A2207" s="206" t="s">
        <v>2709</v>
      </c>
      <c r="B2207" s="55" t="s">
        <v>2710</v>
      </c>
      <c r="C2207" s="55" t="s">
        <v>2223</v>
      </c>
      <c r="D2207" s="56" t="s">
        <v>5796</v>
      </c>
    </row>
    <row r="2208" spans="1:4">
      <c r="A2208" s="206" t="s">
        <v>3104</v>
      </c>
      <c r="B2208" s="55" t="s">
        <v>8964</v>
      </c>
      <c r="C2208" s="55" t="s">
        <v>2223</v>
      </c>
      <c r="D2208" s="56" t="s">
        <v>5527</v>
      </c>
    </row>
    <row r="2209" spans="1:4">
      <c r="A2209" s="206" t="s">
        <v>3105</v>
      </c>
      <c r="B2209" s="55" t="s">
        <v>3106</v>
      </c>
      <c r="C2209" s="55" t="s">
        <v>2223</v>
      </c>
      <c r="D2209" s="56" t="s">
        <v>5797</v>
      </c>
    </row>
    <row r="2210" spans="1:4">
      <c r="A2210" s="206" t="s">
        <v>3107</v>
      </c>
      <c r="B2210" s="55" t="s">
        <v>5798</v>
      </c>
      <c r="C2210" s="55" t="s">
        <v>2223</v>
      </c>
      <c r="D2210" s="56" t="s">
        <v>5799</v>
      </c>
    </row>
    <row r="2211" spans="1:4">
      <c r="A2211" s="206" t="s">
        <v>3184</v>
      </c>
      <c r="B2211" s="55" t="s">
        <v>3185</v>
      </c>
      <c r="C2211" s="55" t="s">
        <v>2223</v>
      </c>
      <c r="D2211" s="56" t="s">
        <v>5595</v>
      </c>
    </row>
    <row r="2212" spans="1:4">
      <c r="A2212" s="211" t="s">
        <v>3186</v>
      </c>
      <c r="B2212" s="52" t="s">
        <v>7088</v>
      </c>
      <c r="C2212" s="53" t="s">
        <v>2223</v>
      </c>
      <c r="D2212" s="156"/>
    </row>
    <row r="2213" spans="1:4">
      <c r="A2213" s="206" t="s">
        <v>3338</v>
      </c>
      <c r="B2213" s="55" t="s">
        <v>3339</v>
      </c>
      <c r="C2213" s="55" t="s">
        <v>2223</v>
      </c>
      <c r="D2213" s="56" t="s">
        <v>5800</v>
      </c>
    </row>
    <row r="2214" spans="1:4">
      <c r="A2214" s="212" t="s">
        <v>3340</v>
      </c>
      <c r="B2214" s="52" t="s">
        <v>7089</v>
      </c>
      <c r="C2214" s="53" t="s">
        <v>2223</v>
      </c>
      <c r="D2214" s="156">
        <v>41398</v>
      </c>
    </row>
    <row r="2215" spans="1:4">
      <c r="A2215" s="206" t="s">
        <v>3464</v>
      </c>
      <c r="B2215" s="55" t="s">
        <v>3465</v>
      </c>
      <c r="C2215" s="55" t="s">
        <v>2223</v>
      </c>
      <c r="D2215" s="56" t="s">
        <v>5801</v>
      </c>
    </row>
    <row r="2216" spans="1:4">
      <c r="A2216" s="210" t="s">
        <v>3466</v>
      </c>
      <c r="B2216" s="57" t="s">
        <v>3467</v>
      </c>
      <c r="C2216" s="57" t="s">
        <v>2223</v>
      </c>
      <c r="D2216" s="157" t="s">
        <v>5801</v>
      </c>
    </row>
    <row r="2217" spans="1:4">
      <c r="A2217" s="210" t="s">
        <v>3468</v>
      </c>
      <c r="B2217" s="57" t="s">
        <v>3469</v>
      </c>
      <c r="C2217" s="57" t="s">
        <v>2223</v>
      </c>
      <c r="D2217" s="157" t="s">
        <v>5801</v>
      </c>
    </row>
    <row r="2218" spans="1:4">
      <c r="A2218" s="210" t="s">
        <v>3470</v>
      </c>
      <c r="B2218" s="57" t="s">
        <v>3471</v>
      </c>
      <c r="C2218" s="57" t="s">
        <v>2223</v>
      </c>
      <c r="D2218" s="157" t="s">
        <v>5801</v>
      </c>
    </row>
    <row r="2219" spans="1:4">
      <c r="A2219" s="210" t="s">
        <v>3472</v>
      </c>
      <c r="B2219" s="57" t="s">
        <v>3473</v>
      </c>
      <c r="C2219" s="57" t="s">
        <v>2223</v>
      </c>
      <c r="D2219" s="157" t="s">
        <v>5801</v>
      </c>
    </row>
    <row r="2220" spans="1:4">
      <c r="A2220" s="210" t="s">
        <v>3474</v>
      </c>
      <c r="B2220" s="57" t="s">
        <v>3475</v>
      </c>
      <c r="C2220" s="57" t="s">
        <v>2223</v>
      </c>
      <c r="D2220" s="157" t="s">
        <v>5801</v>
      </c>
    </row>
    <row r="2221" spans="1:4">
      <c r="A2221" s="210" t="s">
        <v>3476</v>
      </c>
      <c r="B2221" s="57" t="s">
        <v>3477</v>
      </c>
      <c r="C2221" s="57" t="s">
        <v>2223</v>
      </c>
      <c r="D2221" s="157" t="s">
        <v>5801</v>
      </c>
    </row>
    <row r="2222" spans="1:4">
      <c r="A2222" s="210" t="s">
        <v>3478</v>
      </c>
      <c r="B2222" s="57" t="s">
        <v>3479</v>
      </c>
      <c r="C2222" s="57" t="s">
        <v>2223</v>
      </c>
      <c r="D2222" s="157" t="s">
        <v>5801</v>
      </c>
    </row>
    <row r="2223" spans="1:4">
      <c r="A2223" s="210" t="s">
        <v>3480</v>
      </c>
      <c r="B2223" s="57" t="s">
        <v>3481</v>
      </c>
      <c r="C2223" s="57" t="s">
        <v>2223</v>
      </c>
      <c r="D2223" s="157" t="s">
        <v>5801</v>
      </c>
    </row>
    <row r="2224" spans="1:4">
      <c r="A2224" s="210" t="s">
        <v>3747</v>
      </c>
      <c r="B2224" s="57" t="s">
        <v>3748</v>
      </c>
      <c r="C2224" s="57" t="s">
        <v>2223</v>
      </c>
      <c r="D2224" s="157" t="s">
        <v>5335</v>
      </c>
    </row>
    <row r="2225" spans="1:4">
      <c r="A2225" s="210" t="s">
        <v>3749</v>
      </c>
      <c r="B2225" s="57" t="s">
        <v>3750</v>
      </c>
      <c r="C2225" s="57" t="s">
        <v>2223</v>
      </c>
      <c r="D2225" s="157" t="s">
        <v>5335</v>
      </c>
    </row>
    <row r="2226" spans="1:4">
      <c r="A2226" s="210" t="s">
        <v>3751</v>
      </c>
      <c r="B2226" s="57" t="s">
        <v>3752</v>
      </c>
      <c r="C2226" s="57" t="s">
        <v>2223</v>
      </c>
      <c r="D2226" s="157" t="s">
        <v>5335</v>
      </c>
    </row>
    <row r="2227" spans="1:4">
      <c r="A2227" s="206" t="s">
        <v>4452</v>
      </c>
      <c r="B2227" s="55" t="s">
        <v>4453</v>
      </c>
      <c r="C2227" s="55" t="s">
        <v>2223</v>
      </c>
      <c r="D2227" s="56" t="s">
        <v>5684</v>
      </c>
    </row>
    <row r="2228" spans="1:4">
      <c r="A2228" s="210" t="s">
        <v>4853</v>
      </c>
      <c r="B2228" s="57" t="s">
        <v>4854</v>
      </c>
      <c r="C2228" s="57" t="s">
        <v>2223</v>
      </c>
      <c r="D2228" s="157" t="s">
        <v>5802</v>
      </c>
    </row>
    <row r="2229" spans="1:4">
      <c r="A2229" s="206" t="s">
        <v>4855</v>
      </c>
      <c r="B2229" s="55" t="s">
        <v>4856</v>
      </c>
      <c r="C2229" s="55" t="s">
        <v>2223</v>
      </c>
      <c r="D2229" s="56" t="s">
        <v>5803</v>
      </c>
    </row>
    <row r="2230" spans="1:4">
      <c r="A2230" s="206" t="s">
        <v>4561</v>
      </c>
      <c r="B2230" s="55" t="s">
        <v>4562</v>
      </c>
      <c r="C2230" s="55" t="s">
        <v>2223</v>
      </c>
      <c r="D2230" s="56" t="s">
        <v>5804</v>
      </c>
    </row>
    <row r="2231" spans="1:4">
      <c r="A2231" s="206" t="s">
        <v>8055</v>
      </c>
      <c r="B2231" s="55" t="s">
        <v>8056</v>
      </c>
      <c r="C2231" s="55" t="s">
        <v>2223</v>
      </c>
      <c r="D2231" s="56" t="s">
        <v>8057</v>
      </c>
    </row>
    <row r="2232" spans="1:4">
      <c r="A2232" s="206" t="s">
        <v>8623</v>
      </c>
      <c r="B2232" s="55" t="s">
        <v>8965</v>
      </c>
      <c r="C2232" s="55" t="s">
        <v>2223</v>
      </c>
      <c r="D2232" s="56" t="s">
        <v>8624</v>
      </c>
    </row>
    <row r="2233" spans="1:4">
      <c r="A2233" s="208" t="s">
        <v>8966</v>
      </c>
      <c r="B2233" s="209" t="s">
        <v>8967</v>
      </c>
      <c r="C2233" s="58" t="s">
        <v>2223</v>
      </c>
      <c r="D2233" s="209" t="s">
        <v>8968</v>
      </c>
    </row>
    <row r="2234" spans="1:4">
      <c r="A2234" s="206" t="s">
        <v>8625</v>
      </c>
      <c r="B2234" s="55" t="s">
        <v>8969</v>
      </c>
      <c r="C2234" s="55" t="s">
        <v>2223</v>
      </c>
      <c r="D2234" s="56" t="s">
        <v>8626</v>
      </c>
    </row>
    <row r="2235" spans="1:4">
      <c r="A2235" s="206" t="s">
        <v>1344</v>
      </c>
      <c r="B2235" s="55" t="s">
        <v>2374</v>
      </c>
      <c r="C2235" s="55" t="s">
        <v>2223</v>
      </c>
      <c r="D2235" s="56" t="s">
        <v>5166</v>
      </c>
    </row>
    <row r="2236" spans="1:4">
      <c r="A2236" s="206" t="s">
        <v>152</v>
      </c>
      <c r="B2236" s="55" t="s">
        <v>2375</v>
      </c>
      <c r="C2236" s="55" t="s">
        <v>2223</v>
      </c>
      <c r="D2236" s="56" t="s">
        <v>5166</v>
      </c>
    </row>
    <row r="2237" spans="1:4">
      <c r="A2237" s="212" t="s">
        <v>153</v>
      </c>
      <c r="B2237" s="52" t="s">
        <v>7090</v>
      </c>
      <c r="C2237" s="53" t="s">
        <v>2223</v>
      </c>
      <c r="D2237" s="156">
        <v>24473</v>
      </c>
    </row>
    <row r="2238" spans="1:4">
      <c r="A2238" s="206" t="s">
        <v>154</v>
      </c>
      <c r="B2238" s="55" t="s">
        <v>2376</v>
      </c>
      <c r="C2238" s="55" t="s">
        <v>2223</v>
      </c>
      <c r="D2238" s="56" t="s">
        <v>5112</v>
      </c>
    </row>
    <row r="2239" spans="1:4">
      <c r="A2239" s="206" t="s">
        <v>155</v>
      </c>
      <c r="B2239" s="55" t="s">
        <v>2377</v>
      </c>
      <c r="C2239" s="55" t="s">
        <v>2223</v>
      </c>
      <c r="D2239" s="56" t="s">
        <v>5112</v>
      </c>
    </row>
    <row r="2240" spans="1:4">
      <c r="A2240" s="206" t="s">
        <v>156</v>
      </c>
      <c r="B2240" s="55" t="s">
        <v>2640</v>
      </c>
      <c r="C2240" s="55" t="s">
        <v>2223</v>
      </c>
      <c r="D2240" s="56" t="s">
        <v>5166</v>
      </c>
    </row>
    <row r="2241" spans="1:4">
      <c r="A2241" s="206" t="s">
        <v>157</v>
      </c>
      <c r="B2241" s="55" t="s">
        <v>84</v>
      </c>
      <c r="C2241" s="55" t="s">
        <v>2223</v>
      </c>
      <c r="D2241" s="56" t="s">
        <v>5112</v>
      </c>
    </row>
    <row r="2242" spans="1:4">
      <c r="A2242" s="206" t="s">
        <v>1345</v>
      </c>
      <c r="B2242" s="55" t="s">
        <v>85</v>
      </c>
      <c r="C2242" s="55" t="s">
        <v>2223</v>
      </c>
      <c r="D2242" s="56" t="s">
        <v>5112</v>
      </c>
    </row>
    <row r="2243" spans="1:4">
      <c r="A2243" s="206" t="s">
        <v>158</v>
      </c>
      <c r="B2243" s="55" t="s">
        <v>5805</v>
      </c>
      <c r="C2243" s="55" t="s">
        <v>2223</v>
      </c>
      <c r="D2243" s="56" t="s">
        <v>5112</v>
      </c>
    </row>
    <row r="2244" spans="1:4">
      <c r="A2244" s="211" t="s">
        <v>159</v>
      </c>
      <c r="B2244" s="52" t="s">
        <v>7091</v>
      </c>
      <c r="C2244" s="53" t="s">
        <v>2223</v>
      </c>
      <c r="D2244" s="156"/>
    </row>
    <row r="2245" spans="1:4">
      <c r="A2245" s="206" t="s">
        <v>160</v>
      </c>
      <c r="B2245" s="55" t="s">
        <v>8970</v>
      </c>
      <c r="C2245" s="55" t="s">
        <v>2223</v>
      </c>
      <c r="D2245" s="56" t="s">
        <v>5112</v>
      </c>
    </row>
    <row r="2246" spans="1:4">
      <c r="A2246" s="206" t="s">
        <v>161</v>
      </c>
      <c r="B2246" s="55" t="s">
        <v>75</v>
      </c>
      <c r="C2246" s="55" t="s">
        <v>2223</v>
      </c>
      <c r="D2246" s="56" t="s">
        <v>5112</v>
      </c>
    </row>
    <row r="2247" spans="1:4">
      <c r="A2247" s="206" t="s">
        <v>162</v>
      </c>
      <c r="B2247" s="55" t="s">
        <v>5806</v>
      </c>
      <c r="C2247" s="55" t="s">
        <v>2223</v>
      </c>
      <c r="D2247" s="56" t="s">
        <v>5167</v>
      </c>
    </row>
    <row r="2248" spans="1:4">
      <c r="A2248" s="211" t="s">
        <v>163</v>
      </c>
      <c r="B2248" s="52" t="s">
        <v>7092</v>
      </c>
      <c r="C2248" s="53" t="s">
        <v>2223</v>
      </c>
      <c r="D2248" s="156"/>
    </row>
    <row r="2249" spans="1:4">
      <c r="A2249" s="206" t="s">
        <v>1346</v>
      </c>
      <c r="B2249" s="55" t="s">
        <v>76</v>
      </c>
      <c r="C2249" s="55" t="s">
        <v>2223</v>
      </c>
      <c r="D2249" s="56" t="s">
        <v>5174</v>
      </c>
    </row>
    <row r="2250" spans="1:4">
      <c r="A2250" s="206" t="s">
        <v>164</v>
      </c>
      <c r="B2250" s="55" t="s">
        <v>77</v>
      </c>
      <c r="C2250" s="55" t="s">
        <v>2223</v>
      </c>
      <c r="D2250" s="56" t="s">
        <v>5114</v>
      </c>
    </row>
    <row r="2251" spans="1:4">
      <c r="A2251" s="206" t="s">
        <v>165</v>
      </c>
      <c r="B2251" s="55" t="s">
        <v>3753</v>
      </c>
      <c r="C2251" s="55" t="s">
        <v>2223</v>
      </c>
      <c r="D2251" s="56" t="s">
        <v>5117</v>
      </c>
    </row>
    <row r="2252" spans="1:4">
      <c r="A2252" s="206" t="s">
        <v>166</v>
      </c>
      <c r="B2252" s="55" t="s">
        <v>1814</v>
      </c>
      <c r="C2252" s="55" t="s">
        <v>2223</v>
      </c>
      <c r="D2252" s="56" t="s">
        <v>5145</v>
      </c>
    </row>
    <row r="2253" spans="1:4">
      <c r="A2253" s="206" t="s">
        <v>167</v>
      </c>
      <c r="B2253" s="55" t="s">
        <v>1815</v>
      </c>
      <c r="C2253" s="55" t="s">
        <v>2223</v>
      </c>
      <c r="D2253" s="56" t="s">
        <v>5147</v>
      </c>
    </row>
    <row r="2254" spans="1:4">
      <c r="A2254" s="206" t="s">
        <v>168</v>
      </c>
      <c r="B2254" s="55" t="s">
        <v>1816</v>
      </c>
      <c r="C2254" s="55" t="s">
        <v>2223</v>
      </c>
      <c r="D2254" s="56" t="s">
        <v>5147</v>
      </c>
    </row>
    <row r="2255" spans="1:4">
      <c r="A2255" s="206" t="s">
        <v>8058</v>
      </c>
      <c r="B2255" s="55" t="s">
        <v>8059</v>
      </c>
      <c r="C2255" s="55" t="s">
        <v>2223</v>
      </c>
      <c r="D2255" s="56" t="s">
        <v>8060</v>
      </c>
    </row>
    <row r="2256" spans="1:4">
      <c r="A2256" s="206" t="s">
        <v>169</v>
      </c>
      <c r="B2256" s="55" t="s">
        <v>1817</v>
      </c>
      <c r="C2256" s="55" t="s">
        <v>2223</v>
      </c>
      <c r="D2256" s="56" t="s">
        <v>5775</v>
      </c>
    </row>
    <row r="2257" spans="1:4">
      <c r="A2257" s="206" t="s">
        <v>170</v>
      </c>
      <c r="B2257" s="55" t="s">
        <v>1818</v>
      </c>
      <c r="C2257" s="55" t="s">
        <v>2223</v>
      </c>
      <c r="D2257" s="56" t="s">
        <v>5775</v>
      </c>
    </row>
    <row r="2258" spans="1:4">
      <c r="A2258" s="206" t="s">
        <v>171</v>
      </c>
      <c r="B2258" s="55" t="s">
        <v>5807</v>
      </c>
      <c r="C2258" s="55" t="s">
        <v>2223</v>
      </c>
      <c r="D2258" s="56" t="s">
        <v>5199</v>
      </c>
    </row>
    <row r="2259" spans="1:4">
      <c r="A2259" s="206" t="s">
        <v>6450</v>
      </c>
      <c r="B2259" s="55" t="s">
        <v>6451</v>
      </c>
      <c r="C2259" s="55" t="s">
        <v>2223</v>
      </c>
      <c r="D2259" s="56" t="s">
        <v>6452</v>
      </c>
    </row>
    <row r="2260" spans="1:4">
      <c r="A2260" s="206" t="s">
        <v>6453</v>
      </c>
      <c r="B2260" s="55" t="s">
        <v>8971</v>
      </c>
      <c r="C2260" s="55" t="s">
        <v>2223</v>
      </c>
      <c r="D2260" s="56" t="s">
        <v>6452</v>
      </c>
    </row>
    <row r="2261" spans="1:4">
      <c r="A2261" s="206" t="s">
        <v>6454</v>
      </c>
      <c r="B2261" s="55" t="s">
        <v>6455</v>
      </c>
      <c r="C2261" s="55" t="s">
        <v>2223</v>
      </c>
      <c r="D2261" s="56" t="s">
        <v>6452</v>
      </c>
    </row>
    <row r="2262" spans="1:4">
      <c r="A2262" s="205" t="s">
        <v>1347</v>
      </c>
      <c r="B2262" s="52" t="s">
        <v>2072</v>
      </c>
      <c r="C2262" s="53" t="s">
        <v>2225</v>
      </c>
      <c r="D2262" s="156"/>
    </row>
    <row r="2263" spans="1:4">
      <c r="A2263" s="206" t="s">
        <v>172</v>
      </c>
      <c r="B2263" s="55" t="s">
        <v>1819</v>
      </c>
      <c r="C2263" s="55" t="s">
        <v>2225</v>
      </c>
      <c r="D2263" s="56" t="s">
        <v>5167</v>
      </c>
    </row>
    <row r="2264" spans="1:4">
      <c r="A2264" s="206" t="s">
        <v>173</v>
      </c>
      <c r="B2264" s="55" t="s">
        <v>1820</v>
      </c>
      <c r="C2264" s="55" t="s">
        <v>2225</v>
      </c>
      <c r="D2264" s="56" t="s">
        <v>5169</v>
      </c>
    </row>
    <row r="2265" spans="1:4">
      <c r="A2265" s="206" t="s">
        <v>174</v>
      </c>
      <c r="B2265" s="55" t="s">
        <v>2226</v>
      </c>
      <c r="C2265" s="55" t="s">
        <v>2225</v>
      </c>
      <c r="D2265" s="56" t="s">
        <v>5147</v>
      </c>
    </row>
    <row r="2266" spans="1:4">
      <c r="A2266" s="206" t="s">
        <v>175</v>
      </c>
      <c r="B2266" s="55" t="s">
        <v>3754</v>
      </c>
      <c r="C2266" s="55" t="s">
        <v>2225</v>
      </c>
      <c r="D2266" s="56" t="s">
        <v>5207</v>
      </c>
    </row>
    <row r="2267" spans="1:4">
      <c r="A2267" s="207" t="s">
        <v>176</v>
      </c>
      <c r="B2267" s="52" t="s">
        <v>7093</v>
      </c>
      <c r="C2267" s="53" t="s">
        <v>2225</v>
      </c>
      <c r="D2267" s="156"/>
    </row>
    <row r="2268" spans="1:4">
      <c r="A2268" s="207" t="s">
        <v>4131</v>
      </c>
      <c r="B2268" s="52" t="s">
        <v>7094</v>
      </c>
      <c r="C2268" s="53" t="s">
        <v>2225</v>
      </c>
      <c r="D2268" s="156"/>
    </row>
    <row r="2269" spans="1:4">
      <c r="A2269" s="206" t="s">
        <v>177</v>
      </c>
      <c r="B2269" s="55" t="s">
        <v>3755</v>
      </c>
      <c r="C2269" s="55" t="s">
        <v>2225</v>
      </c>
      <c r="D2269" s="56" t="s">
        <v>5132</v>
      </c>
    </row>
    <row r="2270" spans="1:4">
      <c r="A2270" s="206" t="s">
        <v>178</v>
      </c>
      <c r="B2270" s="55" t="s">
        <v>2112</v>
      </c>
      <c r="C2270" s="55" t="s">
        <v>2225</v>
      </c>
      <c r="D2270" s="56" t="s">
        <v>5808</v>
      </c>
    </row>
    <row r="2271" spans="1:4">
      <c r="A2271" s="206" t="s">
        <v>179</v>
      </c>
      <c r="B2271" s="55" t="s">
        <v>6456</v>
      </c>
      <c r="C2271" s="55" t="s">
        <v>2225</v>
      </c>
      <c r="D2271" s="56" t="s">
        <v>5133</v>
      </c>
    </row>
    <row r="2272" spans="1:4">
      <c r="A2272" s="206" t="s">
        <v>1348</v>
      </c>
      <c r="B2272" s="55" t="s">
        <v>6457</v>
      </c>
      <c r="C2272" s="55" t="s">
        <v>2225</v>
      </c>
      <c r="D2272" s="56" t="s">
        <v>5133</v>
      </c>
    </row>
    <row r="2273" spans="1:4">
      <c r="A2273" s="207" t="s">
        <v>4132</v>
      </c>
      <c r="B2273" s="52" t="s">
        <v>7095</v>
      </c>
      <c r="C2273" s="53" t="s">
        <v>2225</v>
      </c>
      <c r="D2273" s="156">
        <v>39961</v>
      </c>
    </row>
    <row r="2274" spans="1:4">
      <c r="A2274" s="206" t="s">
        <v>853</v>
      </c>
      <c r="B2274" s="55" t="s">
        <v>854</v>
      </c>
      <c r="C2274" s="55" t="s">
        <v>2225</v>
      </c>
      <c r="D2274" s="56" t="s">
        <v>5809</v>
      </c>
    </row>
    <row r="2275" spans="1:4">
      <c r="A2275" s="211" t="s">
        <v>3341</v>
      </c>
      <c r="B2275" s="52" t="s">
        <v>7096</v>
      </c>
      <c r="C2275" s="53" t="s">
        <v>2225</v>
      </c>
      <c r="D2275" s="156"/>
    </row>
    <row r="2276" spans="1:4">
      <c r="A2276" s="206" t="s">
        <v>8627</v>
      </c>
      <c r="B2276" s="55" t="s">
        <v>8628</v>
      </c>
      <c r="C2276" s="55" t="s">
        <v>2225</v>
      </c>
      <c r="D2276" s="56" t="s">
        <v>8412</v>
      </c>
    </row>
    <row r="2277" spans="1:4">
      <c r="A2277" s="206" t="s">
        <v>8629</v>
      </c>
      <c r="B2277" s="55" t="s">
        <v>8630</v>
      </c>
      <c r="C2277" s="55" t="s">
        <v>2225</v>
      </c>
      <c r="D2277" s="56" t="s">
        <v>8432</v>
      </c>
    </row>
    <row r="2278" spans="1:4">
      <c r="A2278" s="206" t="s">
        <v>8631</v>
      </c>
      <c r="B2278" s="55" t="s">
        <v>8632</v>
      </c>
      <c r="C2278" s="55" t="s">
        <v>2225</v>
      </c>
      <c r="D2278" s="56" t="s">
        <v>8412</v>
      </c>
    </row>
    <row r="2279" spans="1:4">
      <c r="A2279" s="208" t="s">
        <v>8972</v>
      </c>
      <c r="B2279" s="209" t="s">
        <v>8973</v>
      </c>
      <c r="C2279" s="58" t="s">
        <v>2225</v>
      </c>
      <c r="D2279" s="209" t="s">
        <v>8974</v>
      </c>
    </row>
    <row r="2280" spans="1:4">
      <c r="A2280" s="208" t="s">
        <v>8975</v>
      </c>
      <c r="B2280" s="209" t="s">
        <v>8976</v>
      </c>
      <c r="C2280" s="58" t="s">
        <v>2225</v>
      </c>
      <c r="D2280" s="209" t="s">
        <v>8977</v>
      </c>
    </row>
    <row r="2281" spans="1:4">
      <c r="A2281" s="208" t="s">
        <v>8978</v>
      </c>
      <c r="B2281" s="209" t="s">
        <v>8979</v>
      </c>
      <c r="C2281" s="58" t="s">
        <v>2225</v>
      </c>
      <c r="D2281" s="209" t="s">
        <v>8980</v>
      </c>
    </row>
    <row r="2282" spans="1:4">
      <c r="A2282" s="207" t="s">
        <v>4133</v>
      </c>
      <c r="B2282" s="52" t="s">
        <v>7097</v>
      </c>
      <c r="C2282" s="53" t="s">
        <v>2225</v>
      </c>
      <c r="D2282" s="156"/>
    </row>
    <row r="2283" spans="1:4">
      <c r="A2283" s="208" t="s">
        <v>8981</v>
      </c>
      <c r="B2283" s="209" t="s">
        <v>8982</v>
      </c>
      <c r="C2283" s="58" t="s">
        <v>2225</v>
      </c>
      <c r="D2283" s="209" t="s">
        <v>8807</v>
      </c>
    </row>
    <row r="2284" spans="1:4">
      <c r="A2284" s="206" t="s">
        <v>1349</v>
      </c>
      <c r="B2284" s="55" t="s">
        <v>2227</v>
      </c>
      <c r="C2284" s="55" t="s">
        <v>2225</v>
      </c>
      <c r="D2284" s="56" t="s">
        <v>5152</v>
      </c>
    </row>
    <row r="2285" spans="1:4">
      <c r="A2285" s="207" t="s">
        <v>4134</v>
      </c>
      <c r="B2285" s="52" t="s">
        <v>7098</v>
      </c>
      <c r="C2285" s="53" t="s">
        <v>2225</v>
      </c>
      <c r="D2285" s="156"/>
    </row>
    <row r="2286" spans="1:4">
      <c r="A2286" s="207" t="s">
        <v>4135</v>
      </c>
      <c r="B2286" s="52" t="s">
        <v>7099</v>
      </c>
      <c r="C2286" s="53" t="s">
        <v>2225</v>
      </c>
      <c r="D2286" s="156"/>
    </row>
    <row r="2287" spans="1:4">
      <c r="A2287" s="207" t="s">
        <v>4136</v>
      </c>
      <c r="B2287" s="52" t="s">
        <v>7100</v>
      </c>
      <c r="C2287" s="53" t="s">
        <v>2225</v>
      </c>
      <c r="D2287" s="156"/>
    </row>
    <row r="2288" spans="1:4">
      <c r="A2288" s="207" t="s">
        <v>4137</v>
      </c>
      <c r="B2288" s="52" t="s">
        <v>7101</v>
      </c>
      <c r="C2288" s="53" t="s">
        <v>2225</v>
      </c>
      <c r="D2288" s="156"/>
    </row>
    <row r="2289" spans="1:4">
      <c r="A2289" s="207" t="s">
        <v>4138</v>
      </c>
      <c r="B2289" s="52" t="s">
        <v>7102</v>
      </c>
      <c r="C2289" s="53" t="s">
        <v>2225</v>
      </c>
      <c r="D2289" s="156"/>
    </row>
    <row r="2290" spans="1:4">
      <c r="A2290" s="207" t="s">
        <v>4139</v>
      </c>
      <c r="B2290" s="52" t="s">
        <v>7103</v>
      </c>
      <c r="C2290" s="53" t="s">
        <v>2225</v>
      </c>
      <c r="D2290" s="156"/>
    </row>
    <row r="2291" spans="1:4">
      <c r="A2291" s="207" t="s">
        <v>4140</v>
      </c>
      <c r="B2291" s="52" t="s">
        <v>7104</v>
      </c>
      <c r="C2291" s="53" t="s">
        <v>2225</v>
      </c>
      <c r="D2291" s="156"/>
    </row>
    <row r="2292" spans="1:4">
      <c r="A2292" s="207" t="s">
        <v>4141</v>
      </c>
      <c r="B2292" s="52" t="s">
        <v>7105</v>
      </c>
      <c r="C2292" s="53" t="s">
        <v>2225</v>
      </c>
      <c r="D2292" s="156"/>
    </row>
    <row r="2293" spans="1:4">
      <c r="A2293" s="207" t="s">
        <v>4142</v>
      </c>
      <c r="B2293" s="52" t="s">
        <v>7106</v>
      </c>
      <c r="C2293" s="53" t="s">
        <v>2225</v>
      </c>
      <c r="D2293" s="156"/>
    </row>
    <row r="2294" spans="1:4">
      <c r="A2294" s="206" t="s">
        <v>703</v>
      </c>
      <c r="B2294" s="55" t="s">
        <v>8633</v>
      </c>
      <c r="C2294" s="55" t="s">
        <v>2225</v>
      </c>
      <c r="D2294" s="56" t="s">
        <v>5810</v>
      </c>
    </row>
    <row r="2295" spans="1:4">
      <c r="A2295" s="211" t="s">
        <v>704</v>
      </c>
      <c r="B2295" s="52" t="s">
        <v>7107</v>
      </c>
      <c r="C2295" s="53" t="s">
        <v>2225</v>
      </c>
      <c r="D2295" s="156"/>
    </row>
    <row r="2296" spans="1:4">
      <c r="A2296" s="206" t="s">
        <v>705</v>
      </c>
      <c r="B2296" s="55" t="s">
        <v>8634</v>
      </c>
      <c r="C2296" s="55" t="s">
        <v>2225</v>
      </c>
      <c r="D2296" s="56"/>
    </row>
    <row r="2297" spans="1:4">
      <c r="A2297" s="206" t="s">
        <v>855</v>
      </c>
      <c r="B2297" s="55" t="s">
        <v>8983</v>
      </c>
      <c r="C2297" s="55" t="s">
        <v>2225</v>
      </c>
      <c r="D2297" s="56" t="s">
        <v>5736</v>
      </c>
    </row>
    <row r="2298" spans="1:4">
      <c r="A2298" s="206" t="s">
        <v>856</v>
      </c>
      <c r="B2298" s="55" t="s">
        <v>8984</v>
      </c>
      <c r="C2298" s="55" t="s">
        <v>2225</v>
      </c>
      <c r="D2298" s="56" t="s">
        <v>5736</v>
      </c>
    </row>
    <row r="2299" spans="1:4">
      <c r="A2299" s="206" t="s">
        <v>2711</v>
      </c>
      <c r="B2299" s="55" t="s">
        <v>8635</v>
      </c>
      <c r="C2299" s="55" t="s">
        <v>2225</v>
      </c>
      <c r="D2299" s="56" t="s">
        <v>5279</v>
      </c>
    </row>
    <row r="2300" spans="1:4">
      <c r="A2300" s="207" t="s">
        <v>4143</v>
      </c>
      <c r="B2300" s="52" t="s">
        <v>7108</v>
      </c>
      <c r="C2300" s="53" t="s">
        <v>2225</v>
      </c>
      <c r="D2300" s="156"/>
    </row>
    <row r="2301" spans="1:4">
      <c r="A2301" s="211" t="s">
        <v>3108</v>
      </c>
      <c r="B2301" s="52" t="s">
        <v>7109</v>
      </c>
      <c r="C2301" s="53" t="s">
        <v>2225</v>
      </c>
      <c r="D2301" s="156"/>
    </row>
    <row r="2302" spans="1:4">
      <c r="A2302" s="206" t="s">
        <v>4454</v>
      </c>
      <c r="B2302" s="55" t="s">
        <v>8636</v>
      </c>
      <c r="C2302" s="55" t="s">
        <v>2225</v>
      </c>
      <c r="D2302" s="56" t="s">
        <v>5811</v>
      </c>
    </row>
    <row r="2303" spans="1:4">
      <c r="A2303" s="206" t="s">
        <v>4563</v>
      </c>
      <c r="B2303" s="55" t="s">
        <v>8985</v>
      </c>
      <c r="C2303" s="55" t="s">
        <v>2225</v>
      </c>
      <c r="D2303" s="56" t="s">
        <v>5812</v>
      </c>
    </row>
    <row r="2304" spans="1:4">
      <c r="A2304" s="206" t="s">
        <v>180</v>
      </c>
      <c r="B2304" s="55" t="s">
        <v>1041</v>
      </c>
      <c r="C2304" s="55" t="s">
        <v>2225</v>
      </c>
      <c r="D2304" s="56" t="s">
        <v>5132</v>
      </c>
    </row>
    <row r="2305" spans="1:4">
      <c r="A2305" s="206" t="s">
        <v>1437</v>
      </c>
      <c r="B2305" s="55" t="s">
        <v>1438</v>
      </c>
      <c r="C2305" s="55" t="s">
        <v>2225</v>
      </c>
      <c r="D2305" s="56" t="s">
        <v>5133</v>
      </c>
    </row>
    <row r="2306" spans="1:4">
      <c r="A2306" s="206" t="s">
        <v>4455</v>
      </c>
      <c r="B2306" s="55" t="s">
        <v>5813</v>
      </c>
      <c r="C2306" s="55" t="s">
        <v>2225</v>
      </c>
      <c r="D2306" s="56" t="s">
        <v>5814</v>
      </c>
    </row>
    <row r="2307" spans="1:4">
      <c r="A2307" s="206" t="s">
        <v>181</v>
      </c>
      <c r="B2307" s="55" t="s">
        <v>5815</v>
      </c>
      <c r="C2307" s="55" t="s">
        <v>2225</v>
      </c>
      <c r="D2307" s="56" t="s">
        <v>5207</v>
      </c>
    </row>
    <row r="2308" spans="1:4">
      <c r="A2308" s="206" t="s">
        <v>182</v>
      </c>
      <c r="B2308" s="55" t="s">
        <v>1821</v>
      </c>
      <c r="C2308" s="55" t="s">
        <v>2225</v>
      </c>
      <c r="D2308" s="56" t="s">
        <v>5151</v>
      </c>
    </row>
    <row r="2309" spans="1:4">
      <c r="A2309" s="207" t="s">
        <v>4144</v>
      </c>
      <c r="B2309" s="52" t="s">
        <v>7110</v>
      </c>
      <c r="C2309" s="53" t="s">
        <v>2225</v>
      </c>
      <c r="D2309" s="156"/>
    </row>
    <row r="2310" spans="1:4">
      <c r="A2310" s="207" t="s">
        <v>4145</v>
      </c>
      <c r="B2310" s="52" t="s">
        <v>7111</v>
      </c>
      <c r="C2310" s="53" t="s">
        <v>2225</v>
      </c>
      <c r="D2310" s="156"/>
    </row>
    <row r="2311" spans="1:4">
      <c r="A2311" s="206" t="s">
        <v>183</v>
      </c>
      <c r="B2311" s="55" t="s">
        <v>3342</v>
      </c>
      <c r="C2311" s="55" t="s">
        <v>2225</v>
      </c>
      <c r="D2311" s="56" t="s">
        <v>5152</v>
      </c>
    </row>
    <row r="2312" spans="1:4">
      <c r="A2312" s="212" t="s">
        <v>1350</v>
      </c>
      <c r="B2312" s="52" t="s">
        <v>7112</v>
      </c>
      <c r="C2312" s="53" t="s">
        <v>2225</v>
      </c>
      <c r="D2312" s="156">
        <v>38353</v>
      </c>
    </row>
    <row r="2313" spans="1:4">
      <c r="A2313" s="207" t="s">
        <v>4146</v>
      </c>
      <c r="B2313" s="52" t="s">
        <v>7113</v>
      </c>
      <c r="C2313" s="53" t="s">
        <v>2225</v>
      </c>
      <c r="D2313" s="156"/>
    </row>
    <row r="2314" spans="1:4">
      <c r="A2314" s="206" t="s">
        <v>4147</v>
      </c>
      <c r="B2314" s="55" t="s">
        <v>8637</v>
      </c>
      <c r="C2314" s="55" t="s">
        <v>2225</v>
      </c>
      <c r="D2314" s="56" t="s">
        <v>5133</v>
      </c>
    </row>
    <row r="2315" spans="1:4">
      <c r="A2315" s="206" t="s">
        <v>2712</v>
      </c>
      <c r="B2315" s="55" t="s">
        <v>2713</v>
      </c>
      <c r="C2315" s="55" t="s">
        <v>2225</v>
      </c>
      <c r="D2315" s="56" t="s">
        <v>5816</v>
      </c>
    </row>
    <row r="2316" spans="1:4">
      <c r="A2316" s="206" t="s">
        <v>184</v>
      </c>
      <c r="B2316" s="55" t="s">
        <v>3756</v>
      </c>
      <c r="C2316" s="55" t="s">
        <v>2225</v>
      </c>
      <c r="D2316" s="56" t="s">
        <v>5197</v>
      </c>
    </row>
    <row r="2317" spans="1:4">
      <c r="A2317" s="206" t="s">
        <v>185</v>
      </c>
      <c r="B2317" s="55" t="s">
        <v>2361</v>
      </c>
      <c r="C2317" s="55" t="s">
        <v>2225</v>
      </c>
      <c r="D2317" s="56" t="s">
        <v>5197</v>
      </c>
    </row>
    <row r="2318" spans="1:4">
      <c r="A2318" s="206" t="s">
        <v>186</v>
      </c>
      <c r="B2318" s="55" t="s">
        <v>3757</v>
      </c>
      <c r="C2318" s="55" t="s">
        <v>2225</v>
      </c>
      <c r="D2318" s="56" t="s">
        <v>5209</v>
      </c>
    </row>
    <row r="2319" spans="1:4">
      <c r="A2319" s="206" t="s">
        <v>187</v>
      </c>
      <c r="B2319" s="55" t="s">
        <v>1822</v>
      </c>
      <c r="C2319" s="55" t="s">
        <v>2225</v>
      </c>
      <c r="D2319" s="56" t="s">
        <v>5246</v>
      </c>
    </row>
    <row r="2320" spans="1:4">
      <c r="A2320" s="206" t="s">
        <v>188</v>
      </c>
      <c r="B2320" s="55" t="s">
        <v>1823</v>
      </c>
      <c r="C2320" s="55" t="s">
        <v>2225</v>
      </c>
      <c r="D2320" s="56" t="s">
        <v>5246</v>
      </c>
    </row>
    <row r="2321" spans="1:4">
      <c r="A2321" s="206" t="s">
        <v>189</v>
      </c>
      <c r="B2321" s="55" t="s">
        <v>2362</v>
      </c>
      <c r="C2321" s="55" t="s">
        <v>2225</v>
      </c>
      <c r="D2321" s="56" t="s">
        <v>5209</v>
      </c>
    </row>
    <row r="2322" spans="1:4">
      <c r="A2322" s="206" t="s">
        <v>190</v>
      </c>
      <c r="B2322" s="55" t="s">
        <v>8986</v>
      </c>
      <c r="C2322" s="55" t="s">
        <v>2225</v>
      </c>
      <c r="D2322" s="56" t="s">
        <v>5151</v>
      </c>
    </row>
    <row r="2323" spans="1:4">
      <c r="A2323" s="211" t="s">
        <v>191</v>
      </c>
      <c r="B2323" s="52" t="s">
        <v>7114</v>
      </c>
      <c r="C2323" s="53" t="s">
        <v>2225</v>
      </c>
      <c r="D2323" s="156"/>
    </row>
    <row r="2324" spans="1:4">
      <c r="A2324" s="206" t="s">
        <v>3109</v>
      </c>
      <c r="B2324" s="55" t="s">
        <v>3110</v>
      </c>
      <c r="C2324" s="55" t="s">
        <v>2225</v>
      </c>
      <c r="D2324" s="56" t="s">
        <v>5817</v>
      </c>
    </row>
    <row r="2325" spans="1:4">
      <c r="A2325" s="206" t="s">
        <v>3758</v>
      </c>
      <c r="B2325" s="55" t="s">
        <v>5818</v>
      </c>
      <c r="C2325" s="55" t="s">
        <v>2225</v>
      </c>
      <c r="D2325" s="56" t="s">
        <v>5819</v>
      </c>
    </row>
    <row r="2326" spans="1:4">
      <c r="A2326" s="206" t="s">
        <v>6272</v>
      </c>
      <c r="B2326" s="55" t="s">
        <v>8638</v>
      </c>
      <c r="C2326" s="55" t="s">
        <v>2225</v>
      </c>
      <c r="D2326" s="56" t="s">
        <v>5820</v>
      </c>
    </row>
    <row r="2327" spans="1:4">
      <c r="A2327" s="206" t="s">
        <v>6273</v>
      </c>
      <c r="B2327" s="55" t="s">
        <v>5821</v>
      </c>
      <c r="C2327" s="55" t="s">
        <v>2225</v>
      </c>
      <c r="D2327" s="56" t="s">
        <v>5822</v>
      </c>
    </row>
    <row r="2328" spans="1:4">
      <c r="A2328" s="206" t="s">
        <v>6274</v>
      </c>
      <c r="B2328" s="55" t="s">
        <v>8639</v>
      </c>
      <c r="C2328" s="55" t="s">
        <v>2225</v>
      </c>
      <c r="D2328" s="56" t="s">
        <v>5823</v>
      </c>
    </row>
    <row r="2329" spans="1:4">
      <c r="A2329" s="206" t="s">
        <v>6275</v>
      </c>
      <c r="B2329" s="55" t="s">
        <v>5824</v>
      </c>
      <c r="C2329" s="55" t="s">
        <v>2225</v>
      </c>
      <c r="D2329" s="56" t="s">
        <v>5825</v>
      </c>
    </row>
    <row r="2330" spans="1:4">
      <c r="A2330" s="206" t="s">
        <v>6276</v>
      </c>
      <c r="B2330" s="55" t="s">
        <v>8061</v>
      </c>
      <c r="C2330" s="55" t="s">
        <v>2225</v>
      </c>
      <c r="D2330" s="56" t="s">
        <v>5825</v>
      </c>
    </row>
    <row r="2331" spans="1:4">
      <c r="A2331" s="206" t="s">
        <v>6458</v>
      </c>
      <c r="B2331" s="55" t="s">
        <v>6459</v>
      </c>
      <c r="C2331" s="55" t="s">
        <v>2225</v>
      </c>
      <c r="D2331" s="56" t="s">
        <v>6460</v>
      </c>
    </row>
    <row r="2332" spans="1:4">
      <c r="A2332" s="206" t="s">
        <v>8062</v>
      </c>
      <c r="B2332" s="55" t="s">
        <v>8063</v>
      </c>
      <c r="C2332" s="55" t="s">
        <v>2225</v>
      </c>
      <c r="D2332" s="56" t="s">
        <v>8030</v>
      </c>
    </row>
    <row r="2333" spans="1:4">
      <c r="A2333" s="206" t="s">
        <v>192</v>
      </c>
      <c r="B2333" s="55" t="s">
        <v>3759</v>
      </c>
      <c r="C2333" s="55" t="s">
        <v>2225</v>
      </c>
      <c r="D2333" s="56" t="s">
        <v>5200</v>
      </c>
    </row>
    <row r="2334" spans="1:4">
      <c r="A2334" s="206" t="s">
        <v>193</v>
      </c>
      <c r="B2334" s="55" t="s">
        <v>2550</v>
      </c>
      <c r="C2334" s="55" t="s">
        <v>2225</v>
      </c>
      <c r="D2334" s="56" t="s">
        <v>5142</v>
      </c>
    </row>
    <row r="2335" spans="1:4">
      <c r="A2335" s="206" t="s">
        <v>194</v>
      </c>
      <c r="B2335" s="55" t="s">
        <v>8640</v>
      </c>
      <c r="C2335" s="55" t="s">
        <v>2225</v>
      </c>
      <c r="D2335" s="56" t="s">
        <v>5143</v>
      </c>
    </row>
    <row r="2336" spans="1:4">
      <c r="A2336" s="206" t="s">
        <v>1351</v>
      </c>
      <c r="B2336" s="55" t="s">
        <v>2551</v>
      </c>
      <c r="C2336" s="55" t="s">
        <v>2225</v>
      </c>
      <c r="D2336" s="56" t="s">
        <v>5144</v>
      </c>
    </row>
    <row r="2337" spans="1:4">
      <c r="A2337" s="206" t="s">
        <v>195</v>
      </c>
      <c r="B2337" s="55" t="s">
        <v>2552</v>
      </c>
      <c r="C2337" s="55" t="s">
        <v>2225</v>
      </c>
      <c r="D2337" s="56" t="s">
        <v>5169</v>
      </c>
    </row>
    <row r="2338" spans="1:4">
      <c r="A2338" s="206" t="s">
        <v>196</v>
      </c>
      <c r="B2338" s="55" t="s">
        <v>2103</v>
      </c>
      <c r="C2338" s="55" t="s">
        <v>2225</v>
      </c>
      <c r="D2338" s="56" t="s">
        <v>5152</v>
      </c>
    </row>
    <row r="2339" spans="1:4">
      <c r="A2339" s="211" t="s">
        <v>197</v>
      </c>
      <c r="B2339" s="52" t="s">
        <v>7115</v>
      </c>
      <c r="C2339" s="53" t="s">
        <v>2225</v>
      </c>
      <c r="D2339" s="156"/>
    </row>
    <row r="2340" spans="1:4">
      <c r="A2340" s="206" t="s">
        <v>198</v>
      </c>
      <c r="B2340" s="55" t="s">
        <v>8641</v>
      </c>
      <c r="C2340" s="55" t="s">
        <v>2225</v>
      </c>
      <c r="D2340" s="56" t="s">
        <v>5146</v>
      </c>
    </row>
    <row r="2341" spans="1:4">
      <c r="A2341" s="211" t="s">
        <v>884</v>
      </c>
      <c r="B2341" s="52" t="s">
        <v>7116</v>
      </c>
      <c r="C2341" s="53" t="s">
        <v>2225</v>
      </c>
      <c r="D2341" s="156"/>
    </row>
    <row r="2342" spans="1:4">
      <c r="A2342" s="206" t="s">
        <v>885</v>
      </c>
      <c r="B2342" s="55" t="s">
        <v>8642</v>
      </c>
      <c r="C2342" s="55" t="s">
        <v>2225</v>
      </c>
      <c r="D2342" s="56" t="s">
        <v>5147</v>
      </c>
    </row>
    <row r="2343" spans="1:4">
      <c r="A2343" s="206" t="s">
        <v>886</v>
      </c>
      <c r="B2343" s="55" t="s">
        <v>8643</v>
      </c>
      <c r="C2343" s="55" t="s">
        <v>2225</v>
      </c>
      <c r="D2343" s="56" t="s">
        <v>5147</v>
      </c>
    </row>
    <row r="2344" spans="1:4">
      <c r="A2344" s="207" t="s">
        <v>887</v>
      </c>
      <c r="B2344" s="52" t="s">
        <v>7117</v>
      </c>
      <c r="C2344" s="53" t="s">
        <v>2225</v>
      </c>
      <c r="D2344" s="156"/>
    </row>
    <row r="2345" spans="1:4">
      <c r="A2345" s="206" t="s">
        <v>888</v>
      </c>
      <c r="B2345" s="55" t="s">
        <v>1491</v>
      </c>
      <c r="C2345" s="55" t="s">
        <v>2225</v>
      </c>
      <c r="D2345" s="56" t="s">
        <v>5150</v>
      </c>
    </row>
    <row r="2346" spans="1:4">
      <c r="A2346" s="206" t="s">
        <v>889</v>
      </c>
      <c r="B2346" s="55" t="s">
        <v>1492</v>
      </c>
      <c r="C2346" s="55" t="s">
        <v>2225</v>
      </c>
      <c r="D2346" s="56" t="s">
        <v>5150</v>
      </c>
    </row>
    <row r="2347" spans="1:4">
      <c r="A2347" s="211" t="s">
        <v>890</v>
      </c>
      <c r="B2347" s="52" t="s">
        <v>7118</v>
      </c>
      <c r="C2347" s="53" t="s">
        <v>2225</v>
      </c>
      <c r="D2347" s="156"/>
    </row>
    <row r="2348" spans="1:4">
      <c r="A2348" s="206" t="s">
        <v>891</v>
      </c>
      <c r="B2348" s="55" t="s">
        <v>8987</v>
      </c>
      <c r="C2348" s="55" t="s">
        <v>2225</v>
      </c>
      <c r="D2348" s="56" t="s">
        <v>5207</v>
      </c>
    </row>
    <row r="2349" spans="1:4">
      <c r="A2349" s="207" t="s">
        <v>892</v>
      </c>
      <c r="B2349" s="52" t="s">
        <v>7119</v>
      </c>
      <c r="C2349" s="53" t="s">
        <v>2225</v>
      </c>
      <c r="D2349" s="156"/>
    </row>
    <row r="2350" spans="1:4">
      <c r="A2350" s="207" t="s">
        <v>4148</v>
      </c>
      <c r="B2350" s="52" t="s">
        <v>7120</v>
      </c>
      <c r="C2350" s="53" t="s">
        <v>2225</v>
      </c>
      <c r="D2350" s="156"/>
    </row>
    <row r="2351" spans="1:4">
      <c r="A2351" s="207" t="s">
        <v>4149</v>
      </c>
      <c r="B2351" s="52" t="s">
        <v>7121</v>
      </c>
      <c r="C2351" s="53" t="s">
        <v>2225</v>
      </c>
      <c r="D2351" s="156"/>
    </row>
    <row r="2352" spans="1:4">
      <c r="A2352" s="206" t="s">
        <v>893</v>
      </c>
      <c r="B2352" s="55" t="s">
        <v>8988</v>
      </c>
      <c r="C2352" s="55" t="s">
        <v>2225</v>
      </c>
      <c r="D2352" s="56" t="s">
        <v>5152</v>
      </c>
    </row>
    <row r="2353" spans="1:4">
      <c r="A2353" s="210" t="s">
        <v>3482</v>
      </c>
      <c r="B2353" s="57" t="s">
        <v>3483</v>
      </c>
      <c r="C2353" s="57" t="s">
        <v>2225</v>
      </c>
      <c r="D2353" s="157" t="s">
        <v>5826</v>
      </c>
    </row>
    <row r="2354" spans="1:4">
      <c r="A2354" s="210" t="s">
        <v>3484</v>
      </c>
      <c r="B2354" s="57" t="s">
        <v>3485</v>
      </c>
      <c r="C2354" s="57" t="s">
        <v>2225</v>
      </c>
      <c r="D2354" s="157" t="s">
        <v>5826</v>
      </c>
    </row>
    <row r="2355" spans="1:4">
      <c r="A2355" s="206" t="s">
        <v>6461</v>
      </c>
      <c r="B2355" s="55" t="s">
        <v>8644</v>
      </c>
      <c r="C2355" s="55" t="s">
        <v>2225</v>
      </c>
      <c r="D2355" s="56" t="s">
        <v>6462</v>
      </c>
    </row>
    <row r="2356" spans="1:4">
      <c r="A2356" s="206" t="s">
        <v>8064</v>
      </c>
      <c r="B2356" s="55" t="s">
        <v>8065</v>
      </c>
      <c r="C2356" s="55" t="s">
        <v>2225</v>
      </c>
      <c r="D2356" s="56" t="s">
        <v>8041</v>
      </c>
    </row>
    <row r="2357" spans="1:4">
      <c r="A2357" s="208" t="s">
        <v>8989</v>
      </c>
      <c r="B2357" s="209" t="s">
        <v>8990</v>
      </c>
      <c r="C2357" s="58" t="s">
        <v>2225</v>
      </c>
      <c r="D2357" s="209" t="s">
        <v>8796</v>
      </c>
    </row>
    <row r="2358" spans="1:4">
      <c r="A2358" s="206" t="s">
        <v>8645</v>
      </c>
      <c r="B2358" s="55" t="s">
        <v>8646</v>
      </c>
      <c r="C2358" s="55" t="s">
        <v>2225</v>
      </c>
      <c r="D2358" s="56" t="s">
        <v>8647</v>
      </c>
    </row>
    <row r="2359" spans="1:4">
      <c r="A2359" s="206" t="s">
        <v>8648</v>
      </c>
      <c r="B2359" s="55" t="s">
        <v>8649</v>
      </c>
      <c r="C2359" s="55" t="s">
        <v>2225</v>
      </c>
      <c r="D2359" s="56" t="s">
        <v>8650</v>
      </c>
    </row>
    <row r="2360" spans="1:4">
      <c r="A2360" s="208" t="s">
        <v>8991</v>
      </c>
      <c r="B2360" s="209" t="s">
        <v>8992</v>
      </c>
      <c r="C2360" s="58" t="s">
        <v>2225</v>
      </c>
      <c r="D2360" s="209" t="s">
        <v>8896</v>
      </c>
    </row>
    <row r="2361" spans="1:4">
      <c r="A2361" s="206" t="s">
        <v>894</v>
      </c>
      <c r="B2361" s="55" t="s">
        <v>3760</v>
      </c>
      <c r="C2361" s="55" t="s">
        <v>2225</v>
      </c>
      <c r="D2361" s="56" t="s">
        <v>5114</v>
      </c>
    </row>
    <row r="2362" spans="1:4">
      <c r="A2362" s="206" t="s">
        <v>895</v>
      </c>
      <c r="B2362" s="55" t="s">
        <v>384</v>
      </c>
      <c r="C2362" s="55" t="s">
        <v>2225</v>
      </c>
      <c r="D2362" s="56" t="s">
        <v>5207</v>
      </c>
    </row>
    <row r="2363" spans="1:4">
      <c r="A2363" s="206" t="s">
        <v>1352</v>
      </c>
      <c r="B2363" s="55" t="s">
        <v>385</v>
      </c>
      <c r="C2363" s="55" t="s">
        <v>2225</v>
      </c>
      <c r="D2363" s="56" t="s">
        <v>5209</v>
      </c>
    </row>
    <row r="2364" spans="1:4">
      <c r="A2364" s="206" t="s">
        <v>896</v>
      </c>
      <c r="B2364" s="55" t="s">
        <v>2104</v>
      </c>
      <c r="C2364" s="55" t="s">
        <v>2225</v>
      </c>
      <c r="D2364" s="56" t="s">
        <v>5207</v>
      </c>
    </row>
    <row r="2365" spans="1:4">
      <c r="A2365" s="207" t="s">
        <v>4150</v>
      </c>
      <c r="B2365" s="52" t="s">
        <v>7122</v>
      </c>
      <c r="C2365" s="53" t="s">
        <v>2225</v>
      </c>
      <c r="D2365" s="156"/>
    </row>
    <row r="2366" spans="1:4">
      <c r="A2366" s="211" t="s">
        <v>897</v>
      </c>
      <c r="B2366" s="52" t="s">
        <v>7123</v>
      </c>
      <c r="C2366" s="53" t="s">
        <v>2225</v>
      </c>
      <c r="D2366" s="156"/>
    </row>
    <row r="2367" spans="1:4">
      <c r="A2367" s="210" t="s">
        <v>898</v>
      </c>
      <c r="B2367" s="57" t="s">
        <v>5827</v>
      </c>
      <c r="C2367" s="57" t="s">
        <v>2225</v>
      </c>
      <c r="D2367" s="157" t="s">
        <v>5151</v>
      </c>
    </row>
    <row r="2368" spans="1:4">
      <c r="A2368" s="207" t="s">
        <v>4151</v>
      </c>
      <c r="B2368" s="52" t="s">
        <v>7124</v>
      </c>
      <c r="C2368" s="53" t="s">
        <v>2225</v>
      </c>
      <c r="D2368" s="156"/>
    </row>
    <row r="2369" spans="1:4">
      <c r="A2369" s="206" t="s">
        <v>899</v>
      </c>
      <c r="B2369" s="55" t="s">
        <v>722</v>
      </c>
      <c r="C2369" s="55" t="s">
        <v>2225</v>
      </c>
      <c r="D2369" s="56" t="s">
        <v>5151</v>
      </c>
    </row>
    <row r="2370" spans="1:4">
      <c r="A2370" s="206" t="s">
        <v>900</v>
      </c>
      <c r="B2370" s="55" t="s">
        <v>5828</v>
      </c>
      <c r="C2370" s="55" t="s">
        <v>2225</v>
      </c>
      <c r="D2370" s="56" t="s">
        <v>5170</v>
      </c>
    </row>
    <row r="2371" spans="1:4">
      <c r="A2371" s="206" t="s">
        <v>901</v>
      </c>
      <c r="B2371" s="55" t="s">
        <v>2033</v>
      </c>
      <c r="C2371" s="55" t="s">
        <v>2225</v>
      </c>
      <c r="D2371" s="56" t="s">
        <v>5152</v>
      </c>
    </row>
    <row r="2372" spans="1:4">
      <c r="A2372" s="206" t="s">
        <v>6277</v>
      </c>
      <c r="B2372" s="55" t="s">
        <v>5829</v>
      </c>
      <c r="C2372" s="55" t="s">
        <v>2225</v>
      </c>
      <c r="D2372" s="56" t="s">
        <v>5258</v>
      </c>
    </row>
    <row r="2373" spans="1:4">
      <c r="A2373" s="208" t="s">
        <v>8993</v>
      </c>
      <c r="B2373" s="209" t="s">
        <v>8994</v>
      </c>
      <c r="C2373" s="58" t="s">
        <v>2225</v>
      </c>
      <c r="D2373" s="209" t="s">
        <v>8958</v>
      </c>
    </row>
    <row r="2374" spans="1:4">
      <c r="A2374" s="206" t="s">
        <v>1353</v>
      </c>
      <c r="B2374" s="55" t="s">
        <v>2105</v>
      </c>
      <c r="C2374" s="55" t="s">
        <v>2225</v>
      </c>
      <c r="D2374" s="56" t="s">
        <v>5775</v>
      </c>
    </row>
    <row r="2375" spans="1:4">
      <c r="A2375" s="206" t="s">
        <v>902</v>
      </c>
      <c r="B2375" s="55" t="s">
        <v>5830</v>
      </c>
      <c r="C2375" s="55" t="s">
        <v>2225</v>
      </c>
      <c r="D2375" s="56" t="s">
        <v>5146</v>
      </c>
    </row>
    <row r="2376" spans="1:4">
      <c r="A2376" s="206" t="s">
        <v>903</v>
      </c>
      <c r="B2376" s="55" t="s">
        <v>723</v>
      </c>
      <c r="C2376" s="55" t="s">
        <v>2225</v>
      </c>
      <c r="D2376" s="56" t="s">
        <v>5147</v>
      </c>
    </row>
    <row r="2377" spans="1:4">
      <c r="A2377" s="206" t="s">
        <v>904</v>
      </c>
      <c r="B2377" s="55" t="s">
        <v>2034</v>
      </c>
      <c r="C2377" s="55" t="s">
        <v>2225</v>
      </c>
      <c r="D2377" s="56" t="s">
        <v>5147</v>
      </c>
    </row>
    <row r="2378" spans="1:4">
      <c r="A2378" s="206" t="s">
        <v>905</v>
      </c>
      <c r="B2378" s="55" t="s">
        <v>3111</v>
      </c>
      <c r="C2378" s="55" t="s">
        <v>2225</v>
      </c>
      <c r="D2378" s="56" t="s">
        <v>5209</v>
      </c>
    </row>
    <row r="2379" spans="1:4">
      <c r="A2379" s="206" t="s">
        <v>1354</v>
      </c>
      <c r="B2379" s="55" t="s">
        <v>724</v>
      </c>
      <c r="C2379" s="55" t="s">
        <v>2225</v>
      </c>
      <c r="D2379" s="56" t="s">
        <v>5209</v>
      </c>
    </row>
    <row r="2380" spans="1:4">
      <c r="A2380" s="206" t="s">
        <v>906</v>
      </c>
      <c r="B2380" s="55" t="s">
        <v>725</v>
      </c>
      <c r="C2380" s="55" t="s">
        <v>2225</v>
      </c>
      <c r="D2380" s="56" t="s">
        <v>5207</v>
      </c>
    </row>
    <row r="2381" spans="1:4">
      <c r="A2381" s="211" t="s">
        <v>907</v>
      </c>
      <c r="B2381" s="52" t="s">
        <v>7125</v>
      </c>
      <c r="C2381" s="53" t="s">
        <v>2225</v>
      </c>
      <c r="D2381" s="156"/>
    </row>
    <row r="2382" spans="1:4">
      <c r="A2382" s="206" t="s">
        <v>8651</v>
      </c>
      <c r="B2382" s="55" t="s">
        <v>8652</v>
      </c>
      <c r="C2382" s="55" t="s">
        <v>2225</v>
      </c>
      <c r="D2382" s="56" t="s">
        <v>8653</v>
      </c>
    </row>
    <row r="2383" spans="1:4">
      <c r="A2383" s="206" t="s">
        <v>8654</v>
      </c>
      <c r="B2383" s="55" t="s">
        <v>8655</v>
      </c>
      <c r="C2383" s="55" t="s">
        <v>2225</v>
      </c>
      <c r="D2383" s="56" t="s">
        <v>8407</v>
      </c>
    </row>
    <row r="2384" spans="1:4">
      <c r="A2384" s="206" t="s">
        <v>8656</v>
      </c>
      <c r="B2384" s="55" t="s">
        <v>8657</v>
      </c>
      <c r="C2384" s="55" t="s">
        <v>2225</v>
      </c>
      <c r="D2384" s="56" t="s">
        <v>8658</v>
      </c>
    </row>
    <row r="2385" spans="1:4">
      <c r="A2385" s="206" t="s">
        <v>1355</v>
      </c>
      <c r="B2385" s="55" t="s">
        <v>726</v>
      </c>
      <c r="C2385" s="55" t="s">
        <v>2225</v>
      </c>
      <c r="D2385" s="56" t="s">
        <v>5174</v>
      </c>
    </row>
    <row r="2386" spans="1:4">
      <c r="A2386" s="206" t="s">
        <v>908</v>
      </c>
      <c r="B2386" s="55" t="s">
        <v>727</v>
      </c>
      <c r="C2386" s="55" t="s">
        <v>2225</v>
      </c>
      <c r="D2386" s="56" t="s">
        <v>5201</v>
      </c>
    </row>
    <row r="2387" spans="1:4">
      <c r="A2387" s="206" t="s">
        <v>909</v>
      </c>
      <c r="B2387" s="55" t="s">
        <v>728</v>
      </c>
      <c r="C2387" s="55" t="s">
        <v>2225</v>
      </c>
      <c r="D2387" s="56" t="s">
        <v>5146</v>
      </c>
    </row>
    <row r="2388" spans="1:4">
      <c r="A2388" s="206" t="s">
        <v>910</v>
      </c>
      <c r="B2388" s="55" t="s">
        <v>729</v>
      </c>
      <c r="C2388" s="55" t="s">
        <v>2225</v>
      </c>
      <c r="D2388" s="56" t="s">
        <v>5146</v>
      </c>
    </row>
    <row r="2389" spans="1:4">
      <c r="A2389" s="207" t="s">
        <v>4152</v>
      </c>
      <c r="B2389" s="52" t="s">
        <v>7126</v>
      </c>
      <c r="C2389" s="53" t="s">
        <v>2225</v>
      </c>
      <c r="D2389" s="156"/>
    </row>
    <row r="2390" spans="1:4">
      <c r="A2390" s="206" t="s">
        <v>911</v>
      </c>
      <c r="B2390" s="55" t="s">
        <v>6463</v>
      </c>
      <c r="C2390" s="55" t="s">
        <v>2225</v>
      </c>
      <c r="D2390" s="56" t="s">
        <v>5148</v>
      </c>
    </row>
    <row r="2391" spans="1:4">
      <c r="A2391" s="207" t="s">
        <v>4153</v>
      </c>
      <c r="B2391" s="52" t="s">
        <v>7127</v>
      </c>
      <c r="C2391" s="53" t="s">
        <v>2225</v>
      </c>
      <c r="D2391" s="156"/>
    </row>
    <row r="2392" spans="1:4">
      <c r="A2392" s="206" t="s">
        <v>912</v>
      </c>
      <c r="B2392" s="55" t="s">
        <v>5831</v>
      </c>
      <c r="C2392" s="55" t="s">
        <v>2225</v>
      </c>
      <c r="D2392" s="56" t="s">
        <v>5209</v>
      </c>
    </row>
    <row r="2393" spans="1:4">
      <c r="A2393" s="206" t="s">
        <v>913</v>
      </c>
      <c r="B2393" s="55" t="s">
        <v>2822</v>
      </c>
      <c r="C2393" s="55" t="s">
        <v>2225</v>
      </c>
      <c r="D2393" s="56" t="s">
        <v>5207</v>
      </c>
    </row>
    <row r="2394" spans="1:4">
      <c r="A2394" s="207" t="s">
        <v>4154</v>
      </c>
      <c r="B2394" s="52" t="s">
        <v>7128</v>
      </c>
      <c r="C2394" s="53" t="s">
        <v>2225</v>
      </c>
      <c r="D2394" s="156"/>
    </row>
    <row r="2395" spans="1:4">
      <c r="A2395" s="208" t="s">
        <v>8995</v>
      </c>
      <c r="B2395" s="209" t="s">
        <v>8996</v>
      </c>
      <c r="C2395" s="58" t="s">
        <v>2225</v>
      </c>
      <c r="D2395" s="209" t="s">
        <v>8997</v>
      </c>
    </row>
    <row r="2396" spans="1:4">
      <c r="A2396" s="208" t="s">
        <v>8998</v>
      </c>
      <c r="B2396" s="209" t="s">
        <v>8999</v>
      </c>
      <c r="C2396" s="58" t="s">
        <v>2225</v>
      </c>
      <c r="D2396" s="209" t="s">
        <v>9000</v>
      </c>
    </row>
    <row r="2397" spans="1:4">
      <c r="A2397" s="206" t="s">
        <v>914</v>
      </c>
      <c r="B2397" s="55" t="s">
        <v>2823</v>
      </c>
      <c r="C2397" s="55" t="s">
        <v>2225</v>
      </c>
      <c r="D2397" s="56" t="s">
        <v>5200</v>
      </c>
    </row>
    <row r="2398" spans="1:4">
      <c r="A2398" s="206" t="s">
        <v>915</v>
      </c>
      <c r="B2398" s="55" t="s">
        <v>5832</v>
      </c>
      <c r="C2398" s="55" t="s">
        <v>2225</v>
      </c>
      <c r="D2398" s="56" t="s">
        <v>5200</v>
      </c>
    </row>
    <row r="2399" spans="1:4">
      <c r="A2399" s="206" t="s">
        <v>916</v>
      </c>
      <c r="B2399" s="55" t="s">
        <v>5833</v>
      </c>
      <c r="C2399" s="55" t="s">
        <v>2225</v>
      </c>
      <c r="D2399" s="56" t="s">
        <v>5142</v>
      </c>
    </row>
    <row r="2400" spans="1:4">
      <c r="A2400" s="206" t="s">
        <v>917</v>
      </c>
      <c r="B2400" s="55" t="s">
        <v>5834</v>
      </c>
      <c r="C2400" s="55" t="s">
        <v>2225</v>
      </c>
      <c r="D2400" s="56" t="s">
        <v>5206</v>
      </c>
    </row>
    <row r="2401" spans="1:4">
      <c r="A2401" s="206" t="s">
        <v>918</v>
      </c>
      <c r="B2401" s="55" t="s">
        <v>1030</v>
      </c>
      <c r="C2401" s="55" t="s">
        <v>2225</v>
      </c>
      <c r="D2401" s="56" t="s">
        <v>5143</v>
      </c>
    </row>
    <row r="2402" spans="1:4">
      <c r="A2402" s="206" t="s">
        <v>919</v>
      </c>
      <c r="B2402" s="55" t="s">
        <v>2035</v>
      </c>
      <c r="C2402" s="55" t="s">
        <v>2225</v>
      </c>
      <c r="D2402" s="56" t="s">
        <v>5169</v>
      </c>
    </row>
    <row r="2403" spans="1:4">
      <c r="A2403" s="206" t="s">
        <v>920</v>
      </c>
      <c r="B2403" s="55" t="s">
        <v>2194</v>
      </c>
      <c r="C2403" s="55" t="s">
        <v>2225</v>
      </c>
      <c r="D2403" s="56" t="s">
        <v>5130</v>
      </c>
    </row>
    <row r="2404" spans="1:4">
      <c r="A2404" s="207" t="s">
        <v>1356</v>
      </c>
      <c r="B2404" s="52" t="s">
        <v>7129</v>
      </c>
      <c r="C2404" s="53" t="s">
        <v>2225</v>
      </c>
      <c r="D2404" s="156"/>
    </row>
    <row r="2405" spans="1:4">
      <c r="A2405" s="206" t="s">
        <v>921</v>
      </c>
      <c r="B2405" s="55" t="s">
        <v>1467</v>
      </c>
      <c r="C2405" s="55" t="s">
        <v>2225</v>
      </c>
      <c r="D2405" s="56" t="s">
        <v>5207</v>
      </c>
    </row>
    <row r="2406" spans="1:4">
      <c r="A2406" s="206" t="s">
        <v>922</v>
      </c>
      <c r="B2406" s="55" t="s">
        <v>2196</v>
      </c>
      <c r="C2406" s="55" t="s">
        <v>2225</v>
      </c>
      <c r="D2406" s="56" t="s">
        <v>5207</v>
      </c>
    </row>
    <row r="2407" spans="1:4">
      <c r="A2407" s="206" t="s">
        <v>923</v>
      </c>
      <c r="B2407" s="55" t="s">
        <v>5835</v>
      </c>
      <c r="C2407" s="55" t="s">
        <v>2225</v>
      </c>
      <c r="D2407" s="56" t="s">
        <v>5209</v>
      </c>
    </row>
    <row r="2408" spans="1:4">
      <c r="A2408" s="206" t="s">
        <v>924</v>
      </c>
      <c r="B2408" s="55" t="s">
        <v>8066</v>
      </c>
      <c r="C2408" s="55" t="s">
        <v>2225</v>
      </c>
      <c r="D2408" s="56" t="s">
        <v>5209</v>
      </c>
    </row>
    <row r="2409" spans="1:4">
      <c r="A2409" s="206" t="s">
        <v>925</v>
      </c>
      <c r="B2409" s="55" t="s">
        <v>2197</v>
      </c>
      <c r="C2409" s="55" t="s">
        <v>2225</v>
      </c>
      <c r="D2409" s="56" t="s">
        <v>5207</v>
      </c>
    </row>
    <row r="2410" spans="1:4">
      <c r="A2410" s="206" t="s">
        <v>926</v>
      </c>
      <c r="B2410" s="55" t="s">
        <v>2198</v>
      </c>
      <c r="C2410" s="55" t="s">
        <v>2225</v>
      </c>
      <c r="D2410" s="56" t="s">
        <v>5207</v>
      </c>
    </row>
    <row r="2411" spans="1:4">
      <c r="A2411" s="206" t="s">
        <v>927</v>
      </c>
      <c r="B2411" s="55" t="s">
        <v>6464</v>
      </c>
      <c r="C2411" s="55" t="s">
        <v>2225</v>
      </c>
      <c r="D2411" s="56" t="s">
        <v>5207</v>
      </c>
    </row>
    <row r="2412" spans="1:4">
      <c r="A2412" s="211" t="s">
        <v>3486</v>
      </c>
      <c r="B2412" s="52" t="s">
        <v>7130</v>
      </c>
      <c r="C2412" s="53" t="s">
        <v>2225</v>
      </c>
      <c r="D2412" s="156"/>
    </row>
    <row r="2413" spans="1:4">
      <c r="A2413" s="206" t="s">
        <v>8067</v>
      </c>
      <c r="B2413" s="55" t="s">
        <v>8068</v>
      </c>
      <c r="C2413" s="55" t="s">
        <v>2225</v>
      </c>
      <c r="D2413" s="56" t="s">
        <v>8069</v>
      </c>
    </row>
    <row r="2414" spans="1:4">
      <c r="A2414" s="206" t="s">
        <v>8659</v>
      </c>
      <c r="B2414" s="55" t="s">
        <v>8660</v>
      </c>
      <c r="C2414" s="55" t="s">
        <v>2225</v>
      </c>
      <c r="D2414" s="56" t="s">
        <v>8661</v>
      </c>
    </row>
    <row r="2415" spans="1:4">
      <c r="A2415" s="206" t="s">
        <v>8662</v>
      </c>
      <c r="B2415" s="55" t="s">
        <v>8663</v>
      </c>
      <c r="C2415" s="55" t="s">
        <v>2225</v>
      </c>
      <c r="D2415" s="56" t="s">
        <v>8661</v>
      </c>
    </row>
    <row r="2416" spans="1:4">
      <c r="A2416" s="206" t="s">
        <v>928</v>
      </c>
      <c r="B2416" s="55" t="s">
        <v>2199</v>
      </c>
      <c r="C2416" s="55" t="s">
        <v>2225</v>
      </c>
      <c r="D2416" s="56" t="s">
        <v>5145</v>
      </c>
    </row>
    <row r="2417" spans="1:4">
      <c r="A2417" s="206" t="s">
        <v>929</v>
      </c>
      <c r="B2417" s="55" t="s">
        <v>3112</v>
      </c>
      <c r="C2417" s="55" t="s">
        <v>2225</v>
      </c>
      <c r="D2417" s="56" t="s">
        <v>5207</v>
      </c>
    </row>
    <row r="2418" spans="1:4">
      <c r="A2418" s="207" t="s">
        <v>4155</v>
      </c>
      <c r="B2418" s="52" t="s">
        <v>7131</v>
      </c>
      <c r="C2418" s="53" t="s">
        <v>2225</v>
      </c>
      <c r="D2418" s="156"/>
    </row>
    <row r="2419" spans="1:4">
      <c r="A2419" s="206" t="s">
        <v>1357</v>
      </c>
      <c r="B2419" s="55" t="s">
        <v>3113</v>
      </c>
      <c r="C2419" s="55" t="s">
        <v>2225</v>
      </c>
      <c r="D2419" s="56" t="s">
        <v>5117</v>
      </c>
    </row>
    <row r="2420" spans="1:4">
      <c r="A2420" s="206" t="s">
        <v>930</v>
      </c>
      <c r="B2420" s="55" t="s">
        <v>9001</v>
      </c>
      <c r="C2420" s="55" t="s">
        <v>2225</v>
      </c>
      <c r="D2420" s="56" t="s">
        <v>5117</v>
      </c>
    </row>
    <row r="2421" spans="1:4">
      <c r="A2421" s="211" t="s">
        <v>931</v>
      </c>
      <c r="B2421" s="52" t="s">
        <v>7132</v>
      </c>
      <c r="C2421" s="53" t="s">
        <v>2225</v>
      </c>
      <c r="D2421" s="156"/>
    </row>
    <row r="2422" spans="1:4">
      <c r="A2422" s="207" t="s">
        <v>4156</v>
      </c>
      <c r="B2422" s="52" t="s">
        <v>7133</v>
      </c>
      <c r="C2422" s="53" t="s">
        <v>2225</v>
      </c>
      <c r="D2422" s="156"/>
    </row>
    <row r="2423" spans="1:4">
      <c r="A2423" s="211" t="s">
        <v>4456</v>
      </c>
      <c r="B2423" s="52" t="s">
        <v>7134</v>
      </c>
      <c r="C2423" s="53" t="s">
        <v>2225</v>
      </c>
      <c r="D2423" s="156"/>
    </row>
    <row r="2424" spans="1:4">
      <c r="A2424" s="206" t="s">
        <v>4857</v>
      </c>
      <c r="B2424" s="55" t="s">
        <v>6465</v>
      </c>
      <c r="C2424" s="55" t="s">
        <v>2225</v>
      </c>
      <c r="D2424" s="56" t="s">
        <v>5836</v>
      </c>
    </row>
    <row r="2425" spans="1:4">
      <c r="A2425" s="206" t="s">
        <v>8664</v>
      </c>
      <c r="B2425" s="55" t="s">
        <v>9002</v>
      </c>
      <c r="C2425" s="55" t="s">
        <v>2225</v>
      </c>
      <c r="D2425" s="56" t="s">
        <v>8546</v>
      </c>
    </row>
    <row r="2426" spans="1:4">
      <c r="A2426" s="206" t="s">
        <v>6278</v>
      </c>
      <c r="B2426" s="55" t="s">
        <v>5837</v>
      </c>
      <c r="C2426" s="55" t="s">
        <v>2225</v>
      </c>
      <c r="D2426" s="56" t="s">
        <v>5838</v>
      </c>
    </row>
    <row r="2427" spans="1:4">
      <c r="A2427" s="206" t="s">
        <v>8665</v>
      </c>
      <c r="B2427" s="55" t="s">
        <v>8666</v>
      </c>
      <c r="C2427" s="55" t="s">
        <v>2225</v>
      </c>
      <c r="D2427" s="56" t="s">
        <v>8546</v>
      </c>
    </row>
    <row r="2428" spans="1:4">
      <c r="A2428" s="208" t="s">
        <v>9003</v>
      </c>
      <c r="B2428" s="209" t="s">
        <v>9004</v>
      </c>
      <c r="C2428" s="58" t="s">
        <v>2225</v>
      </c>
      <c r="D2428" s="209" t="s">
        <v>8974</v>
      </c>
    </row>
    <row r="2429" spans="1:4">
      <c r="A2429" s="206" t="s">
        <v>6279</v>
      </c>
      <c r="B2429" s="55" t="s">
        <v>8070</v>
      </c>
      <c r="C2429" s="55" t="s">
        <v>2225</v>
      </c>
      <c r="D2429" s="56" t="s">
        <v>5164</v>
      </c>
    </row>
    <row r="2430" spans="1:4">
      <c r="A2430" s="206" t="s">
        <v>6280</v>
      </c>
      <c r="B2430" s="55" t="s">
        <v>8667</v>
      </c>
      <c r="C2430" s="55" t="s">
        <v>2225</v>
      </c>
      <c r="D2430" s="56" t="s">
        <v>5839</v>
      </c>
    </row>
    <row r="2431" spans="1:4">
      <c r="A2431" s="206" t="s">
        <v>6466</v>
      </c>
      <c r="B2431" s="55" t="s">
        <v>6467</v>
      </c>
      <c r="C2431" s="55" t="s">
        <v>2225</v>
      </c>
      <c r="D2431" s="56" t="s">
        <v>6468</v>
      </c>
    </row>
    <row r="2432" spans="1:4">
      <c r="A2432" s="206" t="s">
        <v>6469</v>
      </c>
      <c r="B2432" s="55" t="s">
        <v>8668</v>
      </c>
      <c r="C2432" s="55" t="s">
        <v>2225</v>
      </c>
      <c r="D2432" s="56" t="s">
        <v>6357</v>
      </c>
    </row>
    <row r="2433" spans="1:4">
      <c r="A2433" s="206" t="s">
        <v>8669</v>
      </c>
      <c r="B2433" s="55" t="s">
        <v>8670</v>
      </c>
      <c r="C2433" s="55" t="s">
        <v>2225</v>
      </c>
      <c r="D2433" s="56" t="s">
        <v>8549</v>
      </c>
    </row>
    <row r="2434" spans="1:4">
      <c r="A2434" s="205" t="s">
        <v>1358</v>
      </c>
      <c r="B2434" s="52" t="s">
        <v>2072</v>
      </c>
      <c r="C2434" s="53" t="s">
        <v>7135</v>
      </c>
      <c r="D2434" s="156"/>
    </row>
    <row r="2435" spans="1:4">
      <c r="A2435" s="211" t="s">
        <v>932</v>
      </c>
      <c r="B2435" s="52" t="s">
        <v>7136</v>
      </c>
      <c r="C2435" s="53" t="s">
        <v>7135</v>
      </c>
      <c r="D2435" s="156"/>
    </row>
    <row r="2436" spans="1:4">
      <c r="A2436" s="205" t="s">
        <v>2528</v>
      </c>
      <c r="B2436" s="52" t="s">
        <v>2072</v>
      </c>
      <c r="C2436" s="53" t="s">
        <v>2153</v>
      </c>
      <c r="D2436" s="156"/>
    </row>
    <row r="2437" spans="1:4">
      <c r="A2437" s="206" t="s">
        <v>933</v>
      </c>
      <c r="B2437" s="55" t="s">
        <v>1000</v>
      </c>
      <c r="C2437" s="55" t="s">
        <v>2153</v>
      </c>
      <c r="D2437" s="56" t="s">
        <v>5167</v>
      </c>
    </row>
    <row r="2438" spans="1:4">
      <c r="A2438" s="206" t="s">
        <v>934</v>
      </c>
      <c r="B2438" s="55" t="s">
        <v>2556</v>
      </c>
      <c r="C2438" s="55" t="s">
        <v>2153</v>
      </c>
      <c r="D2438" s="56" t="s">
        <v>5167</v>
      </c>
    </row>
    <row r="2439" spans="1:4">
      <c r="A2439" s="205" t="s">
        <v>2529</v>
      </c>
      <c r="B2439" s="52" t="s">
        <v>2072</v>
      </c>
      <c r="C2439" s="53" t="s">
        <v>2835</v>
      </c>
      <c r="D2439" s="156"/>
    </row>
    <row r="2440" spans="1:4">
      <c r="A2440" s="206" t="s">
        <v>935</v>
      </c>
      <c r="B2440" s="55" t="s">
        <v>2836</v>
      </c>
      <c r="C2440" s="55" t="s">
        <v>2835</v>
      </c>
      <c r="D2440" s="56" t="s">
        <v>5132</v>
      </c>
    </row>
    <row r="2441" spans="1:4">
      <c r="A2441" s="206" t="s">
        <v>936</v>
      </c>
      <c r="B2441" s="55" t="s">
        <v>2837</v>
      </c>
      <c r="C2441" s="55" t="s">
        <v>2835</v>
      </c>
      <c r="D2441" s="56" t="s">
        <v>5133</v>
      </c>
    </row>
    <row r="2442" spans="1:4">
      <c r="A2442" s="206" t="s">
        <v>937</v>
      </c>
      <c r="B2442" s="55" t="s">
        <v>2838</v>
      </c>
      <c r="C2442" s="55" t="s">
        <v>2835</v>
      </c>
      <c r="D2442" s="56" t="s">
        <v>5170</v>
      </c>
    </row>
    <row r="2443" spans="1:4">
      <c r="A2443" s="206" t="s">
        <v>706</v>
      </c>
      <c r="B2443" s="55" t="s">
        <v>707</v>
      </c>
      <c r="C2443" s="55" t="s">
        <v>2835</v>
      </c>
      <c r="D2443" s="56" t="s">
        <v>5840</v>
      </c>
    </row>
    <row r="2444" spans="1:4">
      <c r="A2444" s="205" t="s">
        <v>2530</v>
      </c>
      <c r="B2444" s="52" t="s">
        <v>2072</v>
      </c>
      <c r="C2444" s="53" t="s">
        <v>2154</v>
      </c>
      <c r="D2444" s="156"/>
    </row>
    <row r="2445" spans="1:4">
      <c r="A2445" s="211" t="s">
        <v>938</v>
      </c>
      <c r="B2445" s="52" t="s">
        <v>7137</v>
      </c>
      <c r="C2445" s="53" t="s">
        <v>2154</v>
      </c>
      <c r="D2445" s="156"/>
    </row>
    <row r="2446" spans="1:4">
      <c r="A2446" s="205" t="s">
        <v>2531</v>
      </c>
      <c r="B2446" s="52" t="s">
        <v>2072</v>
      </c>
      <c r="C2446" s="53" t="s">
        <v>2155</v>
      </c>
      <c r="D2446" s="156"/>
    </row>
    <row r="2447" spans="1:4">
      <c r="A2447" s="211" t="s">
        <v>939</v>
      </c>
      <c r="B2447" s="52" t="s">
        <v>7138</v>
      </c>
      <c r="C2447" s="53" t="s">
        <v>2155</v>
      </c>
      <c r="D2447" s="156"/>
    </row>
    <row r="2448" spans="1:4">
      <c r="A2448" s="206" t="s">
        <v>4858</v>
      </c>
      <c r="B2448" s="55" t="s">
        <v>4859</v>
      </c>
      <c r="C2448" s="55" t="s">
        <v>2155</v>
      </c>
      <c r="D2448" s="56" t="s">
        <v>5841</v>
      </c>
    </row>
    <row r="2449" spans="1:4">
      <c r="A2449" s="206" t="s">
        <v>6281</v>
      </c>
      <c r="B2449" s="55" t="s">
        <v>5842</v>
      </c>
      <c r="C2449" s="55" t="s">
        <v>2155</v>
      </c>
      <c r="D2449" s="56" t="s">
        <v>5843</v>
      </c>
    </row>
    <row r="2450" spans="1:4">
      <c r="A2450" s="206" t="s">
        <v>6282</v>
      </c>
      <c r="B2450" s="55" t="s">
        <v>5844</v>
      </c>
      <c r="C2450" s="55" t="s">
        <v>2155</v>
      </c>
      <c r="D2450" s="56" t="s">
        <v>5845</v>
      </c>
    </row>
    <row r="2451" spans="1:4">
      <c r="A2451" s="206" t="s">
        <v>6297</v>
      </c>
      <c r="B2451" s="55" t="s">
        <v>5846</v>
      </c>
      <c r="C2451" s="55" t="s">
        <v>2155</v>
      </c>
      <c r="D2451" s="56" t="s">
        <v>5214</v>
      </c>
    </row>
    <row r="2452" spans="1:4">
      <c r="A2452" s="206" t="s">
        <v>8071</v>
      </c>
      <c r="B2452" s="55" t="s">
        <v>8072</v>
      </c>
      <c r="C2452" s="55" t="s">
        <v>2155</v>
      </c>
      <c r="D2452" s="56" t="s">
        <v>7932</v>
      </c>
    </row>
    <row r="2453" spans="1:4">
      <c r="A2453" s="211" t="s">
        <v>940</v>
      </c>
      <c r="B2453" s="52" t="s">
        <v>7139</v>
      </c>
      <c r="C2453" s="53" t="s">
        <v>2155</v>
      </c>
      <c r="D2453" s="156"/>
    </row>
    <row r="2454" spans="1:4">
      <c r="A2454" s="210" t="s">
        <v>941</v>
      </c>
      <c r="B2454" s="57" t="s">
        <v>2644</v>
      </c>
      <c r="C2454" s="57" t="s">
        <v>2155</v>
      </c>
      <c r="D2454" s="157" t="s">
        <v>5168</v>
      </c>
    </row>
    <row r="2455" spans="1:4">
      <c r="A2455" s="215" t="s">
        <v>4157</v>
      </c>
      <c r="B2455" s="52" t="s">
        <v>7140</v>
      </c>
      <c r="C2455" s="53" t="s">
        <v>2155</v>
      </c>
      <c r="D2455" s="156"/>
    </row>
    <row r="2456" spans="1:4">
      <c r="A2456" s="206" t="s">
        <v>942</v>
      </c>
      <c r="B2456" s="55" t="s">
        <v>2645</v>
      </c>
      <c r="C2456" s="55" t="s">
        <v>2155</v>
      </c>
      <c r="D2456" s="56" t="s">
        <v>5168</v>
      </c>
    </row>
    <row r="2457" spans="1:4">
      <c r="A2457" s="206" t="s">
        <v>943</v>
      </c>
      <c r="B2457" s="55" t="s">
        <v>2646</v>
      </c>
      <c r="C2457" s="55" t="s">
        <v>2155</v>
      </c>
      <c r="D2457" s="56" t="s">
        <v>5168</v>
      </c>
    </row>
    <row r="2458" spans="1:4">
      <c r="A2458" s="206" t="s">
        <v>944</v>
      </c>
      <c r="B2458" s="55" t="s">
        <v>3761</v>
      </c>
      <c r="C2458" s="55" t="s">
        <v>2155</v>
      </c>
      <c r="D2458" s="56" t="s">
        <v>5168</v>
      </c>
    </row>
    <row r="2459" spans="1:4">
      <c r="A2459" s="206" t="s">
        <v>945</v>
      </c>
      <c r="B2459" s="55" t="s">
        <v>2647</v>
      </c>
      <c r="C2459" s="55" t="s">
        <v>2155</v>
      </c>
      <c r="D2459" s="56" t="s">
        <v>5215</v>
      </c>
    </row>
    <row r="2460" spans="1:4">
      <c r="A2460" s="211" t="s">
        <v>946</v>
      </c>
      <c r="B2460" s="52" t="s">
        <v>7141</v>
      </c>
      <c r="C2460" s="53" t="s">
        <v>2155</v>
      </c>
      <c r="D2460" s="156"/>
    </row>
    <row r="2461" spans="1:4">
      <c r="A2461" s="206" t="s">
        <v>4158</v>
      </c>
      <c r="B2461" s="55" t="s">
        <v>5847</v>
      </c>
      <c r="C2461" s="55" t="s">
        <v>2155</v>
      </c>
      <c r="D2461" s="56" t="s">
        <v>5215</v>
      </c>
    </row>
    <row r="2462" spans="1:4">
      <c r="A2462" s="210" t="s">
        <v>947</v>
      </c>
      <c r="B2462" s="57" t="s">
        <v>1555</v>
      </c>
      <c r="C2462" s="57" t="s">
        <v>2155</v>
      </c>
      <c r="D2462" s="157">
        <v>30317</v>
      </c>
    </row>
    <row r="2463" spans="1:4">
      <c r="A2463" s="206" t="s">
        <v>948</v>
      </c>
      <c r="B2463" s="55" t="s">
        <v>1556</v>
      </c>
      <c r="C2463" s="55" t="s">
        <v>2155</v>
      </c>
      <c r="D2463" s="56" t="s">
        <v>5201</v>
      </c>
    </row>
    <row r="2464" spans="1:4">
      <c r="A2464" s="206" t="s">
        <v>949</v>
      </c>
      <c r="B2464" s="55" t="s">
        <v>1557</v>
      </c>
      <c r="C2464" s="55" t="s">
        <v>2155</v>
      </c>
      <c r="D2464" s="56" t="s">
        <v>5201</v>
      </c>
    </row>
    <row r="2465" spans="1:4">
      <c r="A2465" s="206" t="s">
        <v>950</v>
      </c>
      <c r="B2465" s="55" t="s">
        <v>1558</v>
      </c>
      <c r="C2465" s="55" t="s">
        <v>2155</v>
      </c>
      <c r="D2465" s="56" t="s">
        <v>5201</v>
      </c>
    </row>
    <row r="2466" spans="1:4">
      <c r="A2466" s="206" t="s">
        <v>4860</v>
      </c>
      <c r="B2466" s="55" t="s">
        <v>4861</v>
      </c>
      <c r="C2466" s="55" t="s">
        <v>2155</v>
      </c>
      <c r="D2466" s="56" t="s">
        <v>5848</v>
      </c>
    </row>
    <row r="2467" spans="1:4">
      <c r="A2467" s="206" t="s">
        <v>4862</v>
      </c>
      <c r="B2467" s="55" t="s">
        <v>4863</v>
      </c>
      <c r="C2467" s="55" t="s">
        <v>2155</v>
      </c>
      <c r="D2467" s="56" t="s">
        <v>5849</v>
      </c>
    </row>
    <row r="2468" spans="1:4">
      <c r="A2468" s="206" t="s">
        <v>951</v>
      </c>
      <c r="B2468" s="55" t="s">
        <v>3762</v>
      </c>
      <c r="C2468" s="55" t="s">
        <v>2155</v>
      </c>
      <c r="D2468" s="56" t="s">
        <v>5117</v>
      </c>
    </row>
    <row r="2469" spans="1:4">
      <c r="A2469" s="210" t="s">
        <v>952</v>
      </c>
      <c r="B2469" s="57" t="s">
        <v>1559</v>
      </c>
      <c r="C2469" s="57" t="s">
        <v>2155</v>
      </c>
      <c r="D2469" s="157" t="s">
        <v>5145</v>
      </c>
    </row>
    <row r="2470" spans="1:4">
      <c r="A2470" s="206" t="s">
        <v>953</v>
      </c>
      <c r="B2470" s="55" t="s">
        <v>1560</v>
      </c>
      <c r="C2470" s="55" t="s">
        <v>2155</v>
      </c>
      <c r="D2470" s="56" t="s">
        <v>5145</v>
      </c>
    </row>
    <row r="2471" spans="1:4">
      <c r="A2471" s="206" t="s">
        <v>954</v>
      </c>
      <c r="B2471" s="55" t="s">
        <v>1561</v>
      </c>
      <c r="C2471" s="55" t="s">
        <v>2155</v>
      </c>
      <c r="D2471" s="56" t="s">
        <v>5146</v>
      </c>
    </row>
    <row r="2472" spans="1:4">
      <c r="A2472" s="206" t="s">
        <v>955</v>
      </c>
      <c r="B2472" s="55" t="s">
        <v>1562</v>
      </c>
      <c r="C2472" s="55" t="s">
        <v>2155</v>
      </c>
      <c r="D2472" s="56" t="s">
        <v>5147</v>
      </c>
    </row>
    <row r="2473" spans="1:4">
      <c r="A2473" s="206" t="s">
        <v>956</v>
      </c>
      <c r="B2473" s="55" t="s">
        <v>1563</v>
      </c>
      <c r="C2473" s="55" t="s">
        <v>2155</v>
      </c>
      <c r="D2473" s="56" t="s">
        <v>5251</v>
      </c>
    </row>
    <row r="2474" spans="1:4">
      <c r="A2474" s="207" t="s">
        <v>4159</v>
      </c>
      <c r="B2474" s="52" t="s">
        <v>7142</v>
      </c>
      <c r="C2474" s="53" t="s">
        <v>2155</v>
      </c>
      <c r="D2474" s="156"/>
    </row>
    <row r="2475" spans="1:4">
      <c r="A2475" s="206" t="s">
        <v>957</v>
      </c>
      <c r="B2475" s="55" t="s">
        <v>1564</v>
      </c>
      <c r="C2475" s="55" t="s">
        <v>2155</v>
      </c>
      <c r="D2475" s="56" t="s">
        <v>5148</v>
      </c>
    </row>
    <row r="2476" spans="1:4">
      <c r="A2476" s="206" t="s">
        <v>958</v>
      </c>
      <c r="B2476" s="55" t="s">
        <v>1565</v>
      </c>
      <c r="C2476" s="55" t="s">
        <v>2155</v>
      </c>
      <c r="D2476" s="56" t="s">
        <v>5149</v>
      </c>
    </row>
    <row r="2477" spans="1:4">
      <c r="A2477" s="206" t="s">
        <v>959</v>
      </c>
      <c r="B2477" s="55" t="s">
        <v>2394</v>
      </c>
      <c r="C2477" s="55" t="s">
        <v>2155</v>
      </c>
      <c r="D2477" s="56" t="s">
        <v>5150</v>
      </c>
    </row>
    <row r="2478" spans="1:4">
      <c r="A2478" s="206" t="s">
        <v>960</v>
      </c>
      <c r="B2478" s="55" t="s">
        <v>5850</v>
      </c>
      <c r="C2478" s="55" t="s">
        <v>2155</v>
      </c>
      <c r="D2478" s="56" t="s">
        <v>5152</v>
      </c>
    </row>
    <row r="2479" spans="1:4">
      <c r="A2479" s="206" t="s">
        <v>961</v>
      </c>
      <c r="B2479" s="55" t="s">
        <v>2535</v>
      </c>
      <c r="C2479" s="55" t="s">
        <v>2155</v>
      </c>
      <c r="D2479" s="56" t="s">
        <v>5152</v>
      </c>
    </row>
    <row r="2480" spans="1:4">
      <c r="A2480" s="206" t="s">
        <v>962</v>
      </c>
      <c r="B2480" s="55" t="s">
        <v>2106</v>
      </c>
      <c r="C2480" s="55" t="s">
        <v>2155</v>
      </c>
      <c r="D2480" s="56" t="s">
        <v>5170</v>
      </c>
    </row>
    <row r="2481" spans="1:4">
      <c r="A2481" s="206" t="s">
        <v>963</v>
      </c>
      <c r="B2481" s="55" t="s">
        <v>3763</v>
      </c>
      <c r="C2481" s="55" t="s">
        <v>2155</v>
      </c>
      <c r="D2481" s="56" t="s">
        <v>5132</v>
      </c>
    </row>
    <row r="2482" spans="1:4">
      <c r="A2482" s="210" t="s">
        <v>1186</v>
      </c>
      <c r="B2482" s="57" t="s">
        <v>3764</v>
      </c>
      <c r="C2482" s="57" t="s">
        <v>2155</v>
      </c>
      <c r="D2482" s="157">
        <v>39955</v>
      </c>
    </row>
    <row r="2483" spans="1:4">
      <c r="A2483" s="206" t="s">
        <v>1187</v>
      </c>
      <c r="B2483" s="55" t="s">
        <v>5851</v>
      </c>
      <c r="C2483" s="55" t="s">
        <v>2155</v>
      </c>
      <c r="D2483" s="56" t="s">
        <v>5252</v>
      </c>
    </row>
    <row r="2484" spans="1:4">
      <c r="A2484" s="210" t="s">
        <v>1143</v>
      </c>
      <c r="B2484" s="57" t="s">
        <v>3765</v>
      </c>
      <c r="C2484" s="57" t="s">
        <v>2155</v>
      </c>
      <c r="D2484" s="157">
        <v>39955</v>
      </c>
    </row>
    <row r="2485" spans="1:4">
      <c r="A2485" s="207" t="s">
        <v>4160</v>
      </c>
      <c r="B2485" s="52" t="s">
        <v>7143</v>
      </c>
      <c r="C2485" s="53" t="s">
        <v>2155</v>
      </c>
      <c r="D2485" s="156"/>
    </row>
    <row r="2486" spans="1:4">
      <c r="A2486" s="206" t="s">
        <v>4161</v>
      </c>
      <c r="B2486" s="55" t="s">
        <v>6470</v>
      </c>
      <c r="C2486" s="55" t="s">
        <v>2155</v>
      </c>
      <c r="D2486" s="56" t="s">
        <v>5756</v>
      </c>
    </row>
    <row r="2487" spans="1:4">
      <c r="A2487" s="207" t="s">
        <v>4162</v>
      </c>
      <c r="B2487" s="52" t="s">
        <v>7144</v>
      </c>
      <c r="C2487" s="53" t="s">
        <v>2155</v>
      </c>
      <c r="D2487" s="156"/>
    </row>
    <row r="2488" spans="1:4">
      <c r="A2488" s="207" t="s">
        <v>4163</v>
      </c>
      <c r="B2488" s="52" t="s">
        <v>7145</v>
      </c>
      <c r="C2488" s="53" t="s">
        <v>2155</v>
      </c>
      <c r="D2488" s="156"/>
    </row>
    <row r="2489" spans="1:4">
      <c r="A2489" s="207" t="s">
        <v>4164</v>
      </c>
      <c r="B2489" s="52" t="s">
        <v>7146</v>
      </c>
      <c r="C2489" s="53" t="s">
        <v>2155</v>
      </c>
      <c r="D2489" s="156"/>
    </row>
    <row r="2490" spans="1:4">
      <c r="A2490" s="206" t="s">
        <v>664</v>
      </c>
      <c r="B2490" s="55" t="s">
        <v>3766</v>
      </c>
      <c r="C2490" s="55" t="s">
        <v>2155</v>
      </c>
      <c r="D2490" s="56" t="s">
        <v>5852</v>
      </c>
    </row>
    <row r="2491" spans="1:4">
      <c r="A2491" s="206" t="s">
        <v>2036</v>
      </c>
      <c r="B2491" s="55" t="s">
        <v>2037</v>
      </c>
      <c r="C2491" s="55" t="s">
        <v>2155</v>
      </c>
      <c r="D2491" s="56" t="s">
        <v>5853</v>
      </c>
    </row>
    <row r="2492" spans="1:4">
      <c r="A2492" s="206" t="s">
        <v>3187</v>
      </c>
      <c r="B2492" s="55" t="s">
        <v>3188</v>
      </c>
      <c r="C2492" s="55" t="s">
        <v>2155</v>
      </c>
      <c r="D2492" s="56" t="s">
        <v>5854</v>
      </c>
    </row>
    <row r="2493" spans="1:4">
      <c r="A2493" s="206" t="s">
        <v>3189</v>
      </c>
      <c r="B2493" s="55" t="s">
        <v>3190</v>
      </c>
      <c r="C2493" s="55" t="s">
        <v>2155</v>
      </c>
      <c r="D2493" s="56" t="s">
        <v>5855</v>
      </c>
    </row>
    <row r="2494" spans="1:4">
      <c r="A2494" s="206" t="s">
        <v>3343</v>
      </c>
      <c r="B2494" s="55" t="s">
        <v>5856</v>
      </c>
      <c r="C2494" s="55" t="s">
        <v>2155</v>
      </c>
      <c r="D2494" s="56" t="s">
        <v>5857</v>
      </c>
    </row>
    <row r="2495" spans="1:4">
      <c r="A2495" s="206" t="s">
        <v>3487</v>
      </c>
      <c r="B2495" s="55" t="s">
        <v>3488</v>
      </c>
      <c r="C2495" s="55" t="s">
        <v>2155</v>
      </c>
      <c r="D2495" s="56" t="s">
        <v>5858</v>
      </c>
    </row>
    <row r="2496" spans="1:4">
      <c r="A2496" s="206" t="s">
        <v>2714</v>
      </c>
      <c r="B2496" s="55" t="s">
        <v>2715</v>
      </c>
      <c r="C2496" s="55" t="s">
        <v>2155</v>
      </c>
      <c r="D2496" s="56" t="s">
        <v>5229</v>
      </c>
    </row>
    <row r="2497" spans="1:4">
      <c r="A2497" s="206" t="s">
        <v>4457</v>
      </c>
      <c r="B2497" s="55" t="s">
        <v>4458</v>
      </c>
      <c r="C2497" s="55" t="s">
        <v>2155</v>
      </c>
      <c r="D2497" s="56" t="s">
        <v>5859</v>
      </c>
    </row>
    <row r="2498" spans="1:4">
      <c r="A2498" s="206" t="s">
        <v>8073</v>
      </c>
      <c r="B2498" s="55" t="s">
        <v>8074</v>
      </c>
      <c r="C2498" s="55" t="s">
        <v>2155</v>
      </c>
      <c r="D2498" s="56" t="s">
        <v>8075</v>
      </c>
    </row>
    <row r="2499" spans="1:4">
      <c r="A2499" s="206" t="s">
        <v>8076</v>
      </c>
      <c r="B2499" s="55" t="s">
        <v>8077</v>
      </c>
      <c r="C2499" s="55" t="s">
        <v>2155</v>
      </c>
      <c r="D2499" s="56" t="s">
        <v>7986</v>
      </c>
    </row>
    <row r="2500" spans="1:4">
      <c r="A2500" s="206" t="s">
        <v>8671</v>
      </c>
      <c r="B2500" s="55" t="s">
        <v>8672</v>
      </c>
      <c r="C2500" s="55" t="s">
        <v>2155</v>
      </c>
      <c r="D2500" s="56" t="s">
        <v>8673</v>
      </c>
    </row>
    <row r="2501" spans="1:4">
      <c r="A2501" s="206" t="s">
        <v>8674</v>
      </c>
      <c r="B2501" s="55" t="s">
        <v>8675</v>
      </c>
      <c r="C2501" s="55" t="s">
        <v>2155</v>
      </c>
      <c r="D2501" s="56" t="s">
        <v>8676</v>
      </c>
    </row>
    <row r="2502" spans="1:4">
      <c r="A2502" s="206" t="s">
        <v>8677</v>
      </c>
      <c r="B2502" s="55" t="s">
        <v>8678</v>
      </c>
      <c r="C2502" s="55" t="s">
        <v>2155</v>
      </c>
      <c r="D2502" s="56" t="s">
        <v>8679</v>
      </c>
    </row>
    <row r="2503" spans="1:4">
      <c r="A2503" s="206" t="s">
        <v>8680</v>
      </c>
      <c r="B2503" s="55" t="s">
        <v>2715</v>
      </c>
      <c r="C2503" s="55" t="s">
        <v>2155</v>
      </c>
      <c r="D2503" s="56" t="s">
        <v>8355</v>
      </c>
    </row>
    <row r="2504" spans="1:4">
      <c r="A2504" s="208" t="s">
        <v>9005</v>
      </c>
      <c r="B2504" s="209" t="s">
        <v>9006</v>
      </c>
      <c r="C2504" s="58" t="s">
        <v>2155</v>
      </c>
      <c r="D2504" s="209" t="s">
        <v>9007</v>
      </c>
    </row>
    <row r="2505" spans="1:4">
      <c r="A2505" s="208" t="s">
        <v>9008</v>
      </c>
      <c r="B2505" s="209" t="s">
        <v>9009</v>
      </c>
      <c r="C2505" s="58" t="s">
        <v>2155</v>
      </c>
      <c r="D2505" s="209" t="s">
        <v>9010</v>
      </c>
    </row>
    <row r="2506" spans="1:4">
      <c r="A2506" s="205" t="s">
        <v>2532</v>
      </c>
      <c r="B2506" s="52" t="s">
        <v>2072</v>
      </c>
      <c r="C2506" s="53" t="s">
        <v>1792</v>
      </c>
      <c r="D2506" s="156"/>
    </row>
    <row r="2507" spans="1:4">
      <c r="A2507" s="206" t="s">
        <v>964</v>
      </c>
      <c r="B2507" s="55" t="s">
        <v>3767</v>
      </c>
      <c r="C2507" s="55" t="s">
        <v>1792</v>
      </c>
      <c r="D2507" s="56" t="s">
        <v>5215</v>
      </c>
    </row>
    <row r="2508" spans="1:4">
      <c r="A2508" s="206" t="s">
        <v>8078</v>
      </c>
      <c r="B2508" s="55" t="s">
        <v>8079</v>
      </c>
      <c r="C2508" s="55" t="s">
        <v>1792</v>
      </c>
      <c r="D2508" s="56" t="s">
        <v>5215</v>
      </c>
    </row>
    <row r="2509" spans="1:4">
      <c r="A2509" s="206" t="s">
        <v>965</v>
      </c>
      <c r="B2509" s="55" t="s">
        <v>2395</v>
      </c>
      <c r="C2509" s="55" t="s">
        <v>1792</v>
      </c>
      <c r="D2509" s="56" t="s">
        <v>5215</v>
      </c>
    </row>
    <row r="2510" spans="1:4">
      <c r="A2510" s="206" t="s">
        <v>8080</v>
      </c>
      <c r="B2510" s="55" t="s">
        <v>8081</v>
      </c>
      <c r="C2510" s="55" t="s">
        <v>1792</v>
      </c>
      <c r="D2510" s="56" t="s">
        <v>5215</v>
      </c>
    </row>
    <row r="2511" spans="1:4">
      <c r="A2511" s="206" t="s">
        <v>966</v>
      </c>
      <c r="B2511" s="55" t="s">
        <v>8082</v>
      </c>
      <c r="C2511" s="55" t="s">
        <v>1792</v>
      </c>
      <c r="D2511" s="56" t="s">
        <v>5215</v>
      </c>
    </row>
    <row r="2512" spans="1:4">
      <c r="A2512" s="206" t="s">
        <v>8083</v>
      </c>
      <c r="B2512" s="55" t="s">
        <v>8084</v>
      </c>
      <c r="C2512" s="55" t="s">
        <v>1792</v>
      </c>
      <c r="D2512" s="56" t="s">
        <v>5215</v>
      </c>
    </row>
    <row r="2513" spans="1:4">
      <c r="A2513" s="206" t="s">
        <v>967</v>
      </c>
      <c r="B2513" s="55" t="s">
        <v>1390</v>
      </c>
      <c r="C2513" s="55" t="s">
        <v>1792</v>
      </c>
      <c r="D2513" s="56" t="s">
        <v>5215</v>
      </c>
    </row>
    <row r="2514" spans="1:4">
      <c r="A2514" s="206" t="s">
        <v>968</v>
      </c>
      <c r="B2514" s="55" t="s">
        <v>2396</v>
      </c>
      <c r="C2514" s="55" t="s">
        <v>1792</v>
      </c>
      <c r="D2514" s="56" t="s">
        <v>5215</v>
      </c>
    </row>
    <row r="2515" spans="1:4">
      <c r="A2515" s="206" t="s">
        <v>969</v>
      </c>
      <c r="B2515" s="55" t="s">
        <v>2397</v>
      </c>
      <c r="C2515" s="55" t="s">
        <v>1792</v>
      </c>
      <c r="D2515" s="56" t="s">
        <v>5215</v>
      </c>
    </row>
    <row r="2516" spans="1:4">
      <c r="A2516" s="206" t="s">
        <v>982</v>
      </c>
      <c r="B2516" s="55" t="s">
        <v>5860</v>
      </c>
      <c r="C2516" s="55" t="s">
        <v>1792</v>
      </c>
      <c r="D2516" s="56" t="s">
        <v>5215</v>
      </c>
    </row>
    <row r="2517" spans="1:4">
      <c r="A2517" s="213" t="s">
        <v>4165</v>
      </c>
      <c r="B2517" s="21" t="s">
        <v>8085</v>
      </c>
      <c r="C2517" s="22" t="s">
        <v>1792</v>
      </c>
      <c r="D2517" s="54"/>
    </row>
    <row r="2518" spans="1:4">
      <c r="A2518" s="206" t="s">
        <v>983</v>
      </c>
      <c r="B2518" s="55" t="s">
        <v>3768</v>
      </c>
      <c r="C2518" s="55" t="s">
        <v>1792</v>
      </c>
      <c r="D2518" s="56" t="s">
        <v>5215</v>
      </c>
    </row>
    <row r="2519" spans="1:4">
      <c r="A2519" s="206" t="s">
        <v>984</v>
      </c>
      <c r="B2519" s="55" t="s">
        <v>3769</v>
      </c>
      <c r="C2519" s="55" t="s">
        <v>1792</v>
      </c>
      <c r="D2519" s="56" t="s">
        <v>5215</v>
      </c>
    </row>
    <row r="2520" spans="1:4">
      <c r="A2520" s="206" t="s">
        <v>985</v>
      </c>
      <c r="B2520" s="55" t="s">
        <v>5861</v>
      </c>
      <c r="C2520" s="55" t="s">
        <v>1792</v>
      </c>
      <c r="D2520" s="56" t="s">
        <v>5215</v>
      </c>
    </row>
    <row r="2521" spans="1:4">
      <c r="A2521" s="206" t="s">
        <v>986</v>
      </c>
      <c r="B2521" s="55" t="s">
        <v>5862</v>
      </c>
      <c r="C2521" s="55" t="s">
        <v>1792</v>
      </c>
      <c r="D2521" s="56" t="s">
        <v>5215</v>
      </c>
    </row>
    <row r="2522" spans="1:4">
      <c r="A2522" s="216" t="s">
        <v>7697</v>
      </c>
      <c r="B2522" s="21" t="s">
        <v>7698</v>
      </c>
      <c r="C2522" s="22" t="s">
        <v>1792</v>
      </c>
      <c r="D2522" s="54"/>
    </row>
    <row r="2523" spans="1:4">
      <c r="A2523" s="216" t="s">
        <v>7699</v>
      </c>
      <c r="B2523" s="21" t="s">
        <v>7700</v>
      </c>
      <c r="C2523" s="22" t="s">
        <v>1792</v>
      </c>
      <c r="D2523" s="54"/>
    </row>
    <row r="2524" spans="1:4">
      <c r="A2524" s="206" t="s">
        <v>987</v>
      </c>
      <c r="B2524" s="55" t="s">
        <v>3770</v>
      </c>
      <c r="C2524" s="55" t="s">
        <v>1792</v>
      </c>
      <c r="D2524" s="56" t="s">
        <v>5215</v>
      </c>
    </row>
    <row r="2525" spans="1:4">
      <c r="A2525" s="207" t="s">
        <v>4166</v>
      </c>
      <c r="B2525" s="52" t="s">
        <v>7147</v>
      </c>
      <c r="C2525" s="53" t="s">
        <v>1792</v>
      </c>
      <c r="D2525" s="156"/>
    </row>
    <row r="2526" spans="1:4">
      <c r="A2526" s="211" t="s">
        <v>3886</v>
      </c>
      <c r="B2526" s="52" t="s">
        <v>7148</v>
      </c>
      <c r="C2526" s="53" t="s">
        <v>1792</v>
      </c>
      <c r="D2526" s="156"/>
    </row>
    <row r="2527" spans="1:4">
      <c r="A2527" s="206" t="s">
        <v>2533</v>
      </c>
      <c r="B2527" s="55" t="s">
        <v>8086</v>
      </c>
      <c r="C2527" s="55" t="s">
        <v>1792</v>
      </c>
      <c r="D2527" s="56" t="s">
        <v>5215</v>
      </c>
    </row>
    <row r="2528" spans="1:4">
      <c r="A2528" s="206" t="s">
        <v>8087</v>
      </c>
      <c r="B2528" s="55" t="s">
        <v>8088</v>
      </c>
      <c r="C2528" s="55" t="s">
        <v>1792</v>
      </c>
      <c r="D2528" s="56" t="s">
        <v>5215</v>
      </c>
    </row>
    <row r="2529" spans="1:4">
      <c r="A2529" s="206" t="s">
        <v>988</v>
      </c>
      <c r="B2529" s="55" t="s">
        <v>5863</v>
      </c>
      <c r="C2529" s="55" t="s">
        <v>1792</v>
      </c>
      <c r="D2529" s="56" t="s">
        <v>5215</v>
      </c>
    </row>
    <row r="2530" spans="1:4">
      <c r="A2530" s="206" t="s">
        <v>989</v>
      </c>
      <c r="B2530" s="55" t="s">
        <v>5864</v>
      </c>
      <c r="C2530" s="55" t="s">
        <v>1792</v>
      </c>
      <c r="D2530" s="56" t="s">
        <v>5215</v>
      </c>
    </row>
    <row r="2531" spans="1:4">
      <c r="A2531" s="206" t="s">
        <v>990</v>
      </c>
      <c r="B2531" s="55" t="s">
        <v>5865</v>
      </c>
      <c r="C2531" s="55" t="s">
        <v>1792</v>
      </c>
      <c r="D2531" s="56" t="s">
        <v>5215</v>
      </c>
    </row>
    <row r="2532" spans="1:4">
      <c r="A2532" s="206" t="s">
        <v>991</v>
      </c>
      <c r="B2532" s="55" t="s">
        <v>3771</v>
      </c>
      <c r="C2532" s="55" t="s">
        <v>1792</v>
      </c>
      <c r="D2532" s="56" t="s">
        <v>5215</v>
      </c>
    </row>
    <row r="2533" spans="1:4">
      <c r="A2533" s="206" t="s">
        <v>992</v>
      </c>
      <c r="B2533" s="55" t="s">
        <v>3772</v>
      </c>
      <c r="C2533" s="55" t="s">
        <v>1792</v>
      </c>
      <c r="D2533" s="56" t="s">
        <v>5215</v>
      </c>
    </row>
    <row r="2534" spans="1:4">
      <c r="A2534" s="206" t="s">
        <v>8089</v>
      </c>
      <c r="B2534" s="55" t="s">
        <v>8090</v>
      </c>
      <c r="C2534" s="55" t="s">
        <v>1792</v>
      </c>
      <c r="D2534" s="56" t="s">
        <v>5215</v>
      </c>
    </row>
    <row r="2535" spans="1:4">
      <c r="A2535" s="206" t="s">
        <v>993</v>
      </c>
      <c r="B2535" s="55" t="s">
        <v>3773</v>
      </c>
      <c r="C2535" s="55" t="s">
        <v>1792</v>
      </c>
      <c r="D2535" s="56" t="s">
        <v>5215</v>
      </c>
    </row>
    <row r="2536" spans="1:4">
      <c r="A2536" s="206" t="s">
        <v>994</v>
      </c>
      <c r="B2536" s="55" t="s">
        <v>5866</v>
      </c>
      <c r="C2536" s="55" t="s">
        <v>1792</v>
      </c>
      <c r="D2536" s="56" t="s">
        <v>5215</v>
      </c>
    </row>
    <row r="2537" spans="1:4">
      <c r="A2537" s="207" t="s">
        <v>4167</v>
      </c>
      <c r="B2537" s="52" t="s">
        <v>7149</v>
      </c>
      <c r="C2537" s="53" t="s">
        <v>1792</v>
      </c>
      <c r="D2537" s="156"/>
    </row>
    <row r="2538" spans="1:4">
      <c r="A2538" s="207" t="s">
        <v>4168</v>
      </c>
      <c r="B2538" s="52" t="s">
        <v>7150</v>
      </c>
      <c r="C2538" s="53" t="s">
        <v>1792</v>
      </c>
      <c r="D2538" s="156"/>
    </row>
    <row r="2539" spans="1:4">
      <c r="A2539" s="206" t="s">
        <v>995</v>
      </c>
      <c r="B2539" s="55" t="s">
        <v>3774</v>
      </c>
      <c r="C2539" s="55" t="s">
        <v>1792</v>
      </c>
      <c r="D2539" s="56" t="s">
        <v>5215</v>
      </c>
    </row>
    <row r="2540" spans="1:4">
      <c r="A2540" s="206" t="s">
        <v>996</v>
      </c>
      <c r="B2540" s="55" t="s">
        <v>1480</v>
      </c>
      <c r="C2540" s="55" t="s">
        <v>1792</v>
      </c>
      <c r="D2540" s="56" t="s">
        <v>5215</v>
      </c>
    </row>
    <row r="2541" spans="1:4">
      <c r="A2541" s="206" t="s">
        <v>997</v>
      </c>
      <c r="B2541" s="55" t="s">
        <v>1481</v>
      </c>
      <c r="C2541" s="55" t="s">
        <v>1792</v>
      </c>
      <c r="D2541" s="56" t="s">
        <v>5215</v>
      </c>
    </row>
    <row r="2542" spans="1:4">
      <c r="A2542" s="206" t="s">
        <v>293</v>
      </c>
      <c r="B2542" s="55" t="s">
        <v>1482</v>
      </c>
      <c r="C2542" s="55" t="s">
        <v>1792</v>
      </c>
      <c r="D2542" s="56" t="s">
        <v>5215</v>
      </c>
    </row>
    <row r="2543" spans="1:4">
      <c r="A2543" s="206" t="s">
        <v>998</v>
      </c>
      <c r="B2543" s="55" t="s">
        <v>5867</v>
      </c>
      <c r="C2543" s="55" t="s">
        <v>1792</v>
      </c>
      <c r="D2543" s="56" t="s">
        <v>5215</v>
      </c>
    </row>
    <row r="2544" spans="1:4">
      <c r="A2544" s="211" t="s">
        <v>999</v>
      </c>
      <c r="B2544" s="52" t="s">
        <v>7151</v>
      </c>
      <c r="C2544" s="53" t="s">
        <v>1792</v>
      </c>
      <c r="D2544" s="156"/>
    </row>
    <row r="2545" spans="1:4">
      <c r="A2545" s="206" t="s">
        <v>734</v>
      </c>
      <c r="B2545" s="55" t="s">
        <v>1483</v>
      </c>
      <c r="C2545" s="55" t="s">
        <v>1792</v>
      </c>
      <c r="D2545" s="56" t="s">
        <v>5215</v>
      </c>
    </row>
    <row r="2546" spans="1:4">
      <c r="A2546" s="211" t="s">
        <v>735</v>
      </c>
      <c r="B2546" s="52" t="s">
        <v>7152</v>
      </c>
      <c r="C2546" s="53" t="s">
        <v>1792</v>
      </c>
      <c r="D2546" s="156"/>
    </row>
    <row r="2547" spans="1:4">
      <c r="A2547" s="211" t="s">
        <v>736</v>
      </c>
      <c r="B2547" s="52" t="s">
        <v>7153</v>
      </c>
      <c r="C2547" s="53" t="s">
        <v>1792</v>
      </c>
      <c r="D2547" s="156"/>
    </row>
    <row r="2548" spans="1:4">
      <c r="A2548" s="206" t="s">
        <v>8091</v>
      </c>
      <c r="B2548" s="55" t="s">
        <v>8092</v>
      </c>
      <c r="C2548" s="55" t="s">
        <v>1792</v>
      </c>
      <c r="D2548" s="56" t="s">
        <v>5215</v>
      </c>
    </row>
    <row r="2549" spans="1:4">
      <c r="A2549" s="207" t="s">
        <v>4169</v>
      </c>
      <c r="B2549" s="52" t="s">
        <v>7154</v>
      </c>
      <c r="C2549" s="53" t="s">
        <v>1792</v>
      </c>
      <c r="D2549" s="156"/>
    </row>
    <row r="2550" spans="1:4">
      <c r="A2550" s="206" t="s">
        <v>8093</v>
      </c>
      <c r="B2550" s="55" t="s">
        <v>8094</v>
      </c>
      <c r="C2550" s="55" t="s">
        <v>1792</v>
      </c>
      <c r="D2550" s="56" t="s">
        <v>5215</v>
      </c>
    </row>
    <row r="2551" spans="1:4">
      <c r="A2551" s="206" t="s">
        <v>737</v>
      </c>
      <c r="B2551" s="55" t="s">
        <v>2693</v>
      </c>
      <c r="C2551" s="55" t="s">
        <v>1792</v>
      </c>
      <c r="D2551" s="56" t="s">
        <v>5215</v>
      </c>
    </row>
    <row r="2552" spans="1:4">
      <c r="A2552" s="206" t="s">
        <v>8095</v>
      </c>
      <c r="B2552" s="55" t="s">
        <v>8096</v>
      </c>
      <c r="C2552" s="55" t="s">
        <v>1792</v>
      </c>
      <c r="D2552" s="56" t="s">
        <v>5141</v>
      </c>
    </row>
    <row r="2553" spans="1:4">
      <c r="A2553" s="206" t="s">
        <v>4170</v>
      </c>
      <c r="B2553" s="55" t="s">
        <v>4171</v>
      </c>
      <c r="C2553" s="55" t="s">
        <v>1792</v>
      </c>
      <c r="D2553" s="56" t="s">
        <v>5200</v>
      </c>
    </row>
    <row r="2554" spans="1:4">
      <c r="A2554" s="206" t="s">
        <v>294</v>
      </c>
      <c r="B2554" s="55" t="s">
        <v>2694</v>
      </c>
      <c r="C2554" s="55" t="s">
        <v>1792</v>
      </c>
      <c r="D2554" s="56" t="s">
        <v>5201</v>
      </c>
    </row>
    <row r="2555" spans="1:4">
      <c r="A2555" s="206" t="s">
        <v>742</v>
      </c>
      <c r="B2555" s="55" t="s">
        <v>5868</v>
      </c>
      <c r="C2555" s="55" t="s">
        <v>1792</v>
      </c>
      <c r="D2555" s="56" t="s">
        <v>5201</v>
      </c>
    </row>
    <row r="2556" spans="1:4">
      <c r="A2556" s="206" t="s">
        <v>8097</v>
      </c>
      <c r="B2556" s="55" t="s">
        <v>410</v>
      </c>
      <c r="C2556" s="55" t="s">
        <v>1792</v>
      </c>
      <c r="D2556" s="56" t="s">
        <v>5142</v>
      </c>
    </row>
    <row r="2557" spans="1:4">
      <c r="A2557" s="211" t="s">
        <v>392</v>
      </c>
      <c r="B2557" s="52" t="s">
        <v>7155</v>
      </c>
      <c r="C2557" s="53" t="s">
        <v>1792</v>
      </c>
      <c r="D2557" s="156"/>
    </row>
    <row r="2558" spans="1:4">
      <c r="A2558" s="207" t="s">
        <v>4172</v>
      </c>
      <c r="B2558" s="52" t="s">
        <v>7156</v>
      </c>
      <c r="C2558" s="53" t="s">
        <v>1792</v>
      </c>
      <c r="D2558" s="156"/>
    </row>
    <row r="2559" spans="1:4">
      <c r="A2559" s="206" t="s">
        <v>393</v>
      </c>
      <c r="B2559" s="55" t="s">
        <v>5869</v>
      </c>
      <c r="C2559" s="55" t="s">
        <v>1792</v>
      </c>
      <c r="D2559" s="56" t="s">
        <v>5142</v>
      </c>
    </row>
    <row r="2560" spans="1:4">
      <c r="A2560" s="207" t="s">
        <v>4173</v>
      </c>
      <c r="B2560" s="52" t="s">
        <v>7157</v>
      </c>
      <c r="C2560" s="53" t="s">
        <v>1792</v>
      </c>
      <c r="D2560" s="156"/>
    </row>
    <row r="2561" spans="1:4">
      <c r="A2561" s="206" t="s">
        <v>394</v>
      </c>
      <c r="B2561" s="55" t="s">
        <v>5870</v>
      </c>
      <c r="C2561" s="55" t="s">
        <v>1792</v>
      </c>
      <c r="D2561" s="56" t="s">
        <v>5114</v>
      </c>
    </row>
    <row r="2562" spans="1:4">
      <c r="A2562" s="206" t="s">
        <v>395</v>
      </c>
      <c r="B2562" s="55" t="s">
        <v>3775</v>
      </c>
      <c r="C2562" s="55" t="s">
        <v>1792</v>
      </c>
      <c r="D2562" s="56" t="s">
        <v>5206</v>
      </c>
    </row>
    <row r="2563" spans="1:4">
      <c r="A2563" s="206" t="s">
        <v>8098</v>
      </c>
      <c r="B2563" s="55" t="s">
        <v>8681</v>
      </c>
      <c r="C2563" s="55" t="s">
        <v>1792</v>
      </c>
      <c r="D2563" s="56" t="s">
        <v>5206</v>
      </c>
    </row>
    <row r="2564" spans="1:4">
      <c r="A2564" s="207" t="s">
        <v>4174</v>
      </c>
      <c r="B2564" s="52" t="s">
        <v>7158</v>
      </c>
      <c r="C2564" s="57" t="s">
        <v>1792</v>
      </c>
      <c r="D2564" s="156"/>
    </row>
    <row r="2565" spans="1:4">
      <c r="A2565" s="207" t="s">
        <v>4175</v>
      </c>
      <c r="B2565" s="52" t="s">
        <v>7159</v>
      </c>
      <c r="C2565" s="53" t="s">
        <v>1792</v>
      </c>
      <c r="D2565" s="156"/>
    </row>
    <row r="2566" spans="1:4">
      <c r="A2566" s="206" t="s">
        <v>396</v>
      </c>
      <c r="B2566" s="55" t="s">
        <v>2716</v>
      </c>
      <c r="C2566" s="55" t="s">
        <v>1792</v>
      </c>
      <c r="D2566" s="56" t="s">
        <v>5206</v>
      </c>
    </row>
    <row r="2567" spans="1:4">
      <c r="A2567" s="206" t="s">
        <v>397</v>
      </c>
      <c r="B2567" s="55" t="s">
        <v>5871</v>
      </c>
      <c r="C2567" s="55" t="s">
        <v>1792</v>
      </c>
      <c r="D2567" s="56" t="s">
        <v>5206</v>
      </c>
    </row>
    <row r="2568" spans="1:4">
      <c r="A2568" s="206" t="s">
        <v>8099</v>
      </c>
      <c r="B2568" s="55" t="s">
        <v>8100</v>
      </c>
      <c r="C2568" s="55" t="s">
        <v>1792</v>
      </c>
      <c r="D2568" s="56" t="s">
        <v>5206</v>
      </c>
    </row>
    <row r="2569" spans="1:4">
      <c r="A2569" s="206" t="s">
        <v>295</v>
      </c>
      <c r="B2569" s="55" t="s">
        <v>2504</v>
      </c>
      <c r="C2569" s="55" t="s">
        <v>1792</v>
      </c>
      <c r="D2569" s="56" t="s">
        <v>5143</v>
      </c>
    </row>
    <row r="2570" spans="1:4">
      <c r="A2570" s="207" t="s">
        <v>4176</v>
      </c>
      <c r="B2570" s="52" t="s">
        <v>7160</v>
      </c>
      <c r="C2570" s="53" t="s">
        <v>1792</v>
      </c>
      <c r="D2570" s="156"/>
    </row>
    <row r="2571" spans="1:4">
      <c r="A2571" s="206" t="s">
        <v>8101</v>
      </c>
      <c r="B2571" s="55" t="s">
        <v>8102</v>
      </c>
      <c r="C2571" s="55" t="s">
        <v>1792</v>
      </c>
      <c r="D2571" s="56" t="s">
        <v>5143</v>
      </c>
    </row>
    <row r="2572" spans="1:4">
      <c r="A2572" s="207" t="s">
        <v>4177</v>
      </c>
      <c r="B2572" s="52" t="s">
        <v>7161</v>
      </c>
      <c r="C2572" s="53" t="s">
        <v>1792</v>
      </c>
      <c r="D2572" s="156"/>
    </row>
    <row r="2573" spans="1:4">
      <c r="A2573" s="207" t="s">
        <v>4178</v>
      </c>
      <c r="B2573" s="52" t="s">
        <v>7162</v>
      </c>
      <c r="C2573" s="53" t="s">
        <v>1792</v>
      </c>
      <c r="D2573" s="156"/>
    </row>
    <row r="2574" spans="1:4">
      <c r="A2574" s="206" t="s">
        <v>8103</v>
      </c>
      <c r="B2574" s="55" t="s">
        <v>8104</v>
      </c>
      <c r="C2574" s="55" t="s">
        <v>1792</v>
      </c>
      <c r="D2574" s="56" t="s">
        <v>5143</v>
      </c>
    </row>
    <row r="2575" spans="1:4">
      <c r="A2575" s="206" t="s">
        <v>398</v>
      </c>
      <c r="B2575" s="55" t="s">
        <v>5872</v>
      </c>
      <c r="C2575" s="55" t="s">
        <v>1792</v>
      </c>
      <c r="D2575" s="56" t="s">
        <v>5169</v>
      </c>
    </row>
    <row r="2576" spans="1:4">
      <c r="A2576" s="206" t="s">
        <v>296</v>
      </c>
      <c r="B2576" s="55" t="s">
        <v>2505</v>
      </c>
      <c r="C2576" s="55" t="s">
        <v>1792</v>
      </c>
      <c r="D2576" s="56" t="s">
        <v>5169</v>
      </c>
    </row>
    <row r="2577" spans="1:4">
      <c r="A2577" s="211" t="s">
        <v>399</v>
      </c>
      <c r="B2577" s="52" t="s">
        <v>7163</v>
      </c>
      <c r="C2577" s="53" t="s">
        <v>1792</v>
      </c>
      <c r="D2577" s="156"/>
    </row>
    <row r="2578" spans="1:4">
      <c r="A2578" s="206" t="s">
        <v>400</v>
      </c>
      <c r="B2578" s="55" t="s">
        <v>2506</v>
      </c>
      <c r="C2578" s="55" t="s">
        <v>1792</v>
      </c>
      <c r="D2578" s="56" t="s">
        <v>5144</v>
      </c>
    </row>
    <row r="2579" spans="1:4">
      <c r="A2579" s="207" t="s">
        <v>4179</v>
      </c>
      <c r="B2579" s="52" t="s">
        <v>7164</v>
      </c>
      <c r="C2579" s="53" t="s">
        <v>1792</v>
      </c>
      <c r="D2579" s="156"/>
    </row>
    <row r="2580" spans="1:4">
      <c r="A2580" s="206" t="s">
        <v>401</v>
      </c>
      <c r="B2580" s="55" t="s">
        <v>2507</v>
      </c>
      <c r="C2580" s="55" t="s">
        <v>1792</v>
      </c>
      <c r="D2580" s="56" t="s">
        <v>5130</v>
      </c>
    </row>
    <row r="2581" spans="1:4">
      <c r="A2581" s="206" t="s">
        <v>297</v>
      </c>
      <c r="B2581" s="55" t="s">
        <v>2508</v>
      </c>
      <c r="C2581" s="55" t="s">
        <v>1792</v>
      </c>
      <c r="D2581" s="56" t="s">
        <v>5130</v>
      </c>
    </row>
    <row r="2582" spans="1:4">
      <c r="A2582" s="207" t="s">
        <v>4180</v>
      </c>
      <c r="B2582" s="52" t="s">
        <v>7165</v>
      </c>
      <c r="C2582" s="53" t="s">
        <v>1792</v>
      </c>
      <c r="D2582" s="156"/>
    </row>
    <row r="2583" spans="1:4">
      <c r="A2583" s="206" t="s">
        <v>402</v>
      </c>
      <c r="B2583" s="55" t="s">
        <v>5873</v>
      </c>
      <c r="C2583" s="55" t="s">
        <v>1792</v>
      </c>
      <c r="D2583" s="56" t="s">
        <v>5130</v>
      </c>
    </row>
    <row r="2584" spans="1:4">
      <c r="A2584" s="206" t="s">
        <v>403</v>
      </c>
      <c r="B2584" s="55" t="s">
        <v>2509</v>
      </c>
      <c r="C2584" s="55" t="s">
        <v>1792</v>
      </c>
      <c r="D2584" s="56" t="s">
        <v>5130</v>
      </c>
    </row>
    <row r="2585" spans="1:4">
      <c r="A2585" s="206" t="s">
        <v>298</v>
      </c>
      <c r="B2585" s="55" t="s">
        <v>5874</v>
      </c>
      <c r="C2585" s="55" t="s">
        <v>1792</v>
      </c>
      <c r="D2585" s="56" t="s">
        <v>5130</v>
      </c>
    </row>
    <row r="2586" spans="1:4">
      <c r="A2586" s="207" t="s">
        <v>4181</v>
      </c>
      <c r="B2586" s="52" t="s">
        <v>7166</v>
      </c>
      <c r="C2586" s="53" t="s">
        <v>1792</v>
      </c>
      <c r="D2586" s="156"/>
    </row>
    <row r="2587" spans="1:4">
      <c r="A2587" s="211" t="s">
        <v>8105</v>
      </c>
      <c r="B2587" s="52" t="s">
        <v>7167</v>
      </c>
      <c r="C2587" s="53" t="s">
        <v>1792</v>
      </c>
      <c r="D2587" s="156"/>
    </row>
    <row r="2588" spans="1:4">
      <c r="A2588" s="207" t="s">
        <v>4182</v>
      </c>
      <c r="B2588" s="52" t="s">
        <v>7168</v>
      </c>
      <c r="C2588" s="53" t="s">
        <v>1792</v>
      </c>
      <c r="D2588" s="156"/>
    </row>
    <row r="2589" spans="1:4">
      <c r="A2589" s="207" t="s">
        <v>4183</v>
      </c>
      <c r="B2589" s="52" t="s">
        <v>7169</v>
      </c>
      <c r="C2589" s="53" t="s">
        <v>1792</v>
      </c>
      <c r="D2589" s="156"/>
    </row>
    <row r="2590" spans="1:4">
      <c r="A2590" s="206" t="s">
        <v>404</v>
      </c>
      <c r="B2590" s="55" t="s">
        <v>2839</v>
      </c>
      <c r="C2590" s="55" t="s">
        <v>1792</v>
      </c>
      <c r="D2590" s="56" t="s">
        <v>5117</v>
      </c>
    </row>
    <row r="2591" spans="1:4">
      <c r="A2591" s="206" t="s">
        <v>4184</v>
      </c>
      <c r="B2591" s="55" t="s">
        <v>5875</v>
      </c>
      <c r="C2591" s="55" t="s">
        <v>1792</v>
      </c>
      <c r="D2591" s="56" t="s">
        <v>5145</v>
      </c>
    </row>
    <row r="2592" spans="1:4">
      <c r="A2592" s="206" t="s">
        <v>405</v>
      </c>
      <c r="B2592" s="55" t="s">
        <v>5876</v>
      </c>
      <c r="C2592" s="55" t="s">
        <v>1792</v>
      </c>
      <c r="D2592" s="56" t="s">
        <v>5145</v>
      </c>
    </row>
    <row r="2593" spans="1:4">
      <c r="A2593" s="211" t="s">
        <v>406</v>
      </c>
      <c r="B2593" s="52" t="s">
        <v>7170</v>
      </c>
      <c r="C2593" s="53" t="s">
        <v>1792</v>
      </c>
      <c r="D2593" s="156"/>
    </row>
    <row r="2594" spans="1:4">
      <c r="A2594" s="206" t="s">
        <v>3394</v>
      </c>
      <c r="B2594" s="55" t="s">
        <v>3395</v>
      </c>
      <c r="C2594" s="55" t="s">
        <v>1792</v>
      </c>
      <c r="D2594" s="56" t="s">
        <v>5146</v>
      </c>
    </row>
    <row r="2595" spans="1:4">
      <c r="A2595" s="207" t="s">
        <v>4185</v>
      </c>
      <c r="B2595" s="52" t="s">
        <v>7171</v>
      </c>
      <c r="C2595" s="53" t="s">
        <v>1792</v>
      </c>
      <c r="D2595" s="156"/>
    </row>
    <row r="2596" spans="1:4">
      <c r="A2596" s="206" t="s">
        <v>407</v>
      </c>
      <c r="B2596" s="55" t="s">
        <v>1462</v>
      </c>
      <c r="C2596" s="55" t="s">
        <v>1792</v>
      </c>
      <c r="D2596" s="56" t="s">
        <v>5146</v>
      </c>
    </row>
    <row r="2597" spans="1:4">
      <c r="A2597" s="207" t="s">
        <v>408</v>
      </c>
      <c r="B2597" s="52" t="s">
        <v>7172</v>
      </c>
      <c r="C2597" s="53" t="s">
        <v>1792</v>
      </c>
      <c r="D2597" s="156"/>
    </row>
    <row r="2598" spans="1:4">
      <c r="A2598" s="206" t="s">
        <v>8106</v>
      </c>
      <c r="B2598" s="55" t="s">
        <v>8107</v>
      </c>
      <c r="C2598" s="55" t="s">
        <v>1792</v>
      </c>
      <c r="D2598" s="56" t="s">
        <v>5249</v>
      </c>
    </row>
    <row r="2599" spans="1:4">
      <c r="A2599" s="206" t="s">
        <v>8108</v>
      </c>
      <c r="B2599" s="55" t="s">
        <v>2191</v>
      </c>
      <c r="C2599" s="55" t="s">
        <v>1792</v>
      </c>
      <c r="D2599" s="56" t="s">
        <v>5249</v>
      </c>
    </row>
    <row r="2600" spans="1:4">
      <c r="A2600" s="207" t="s">
        <v>4186</v>
      </c>
      <c r="B2600" s="52" t="s">
        <v>7173</v>
      </c>
      <c r="C2600" s="53" t="s">
        <v>1792</v>
      </c>
      <c r="D2600" s="156"/>
    </row>
    <row r="2601" spans="1:4">
      <c r="A2601" s="206" t="s">
        <v>409</v>
      </c>
      <c r="B2601" s="55" t="s">
        <v>2127</v>
      </c>
      <c r="C2601" s="55" t="s">
        <v>1792</v>
      </c>
      <c r="D2601" s="56" t="s">
        <v>5249</v>
      </c>
    </row>
    <row r="2602" spans="1:4">
      <c r="A2602" s="207" t="s">
        <v>4187</v>
      </c>
      <c r="B2602" s="52" t="s">
        <v>7174</v>
      </c>
      <c r="C2602" s="53" t="s">
        <v>1792</v>
      </c>
      <c r="D2602" s="156"/>
    </row>
    <row r="2603" spans="1:4">
      <c r="A2603" s="206" t="s">
        <v>8109</v>
      </c>
      <c r="B2603" s="55" t="s">
        <v>2128</v>
      </c>
      <c r="C2603" s="55" t="s">
        <v>1792</v>
      </c>
      <c r="D2603" s="56" t="s">
        <v>5249</v>
      </c>
    </row>
    <row r="2604" spans="1:4">
      <c r="A2604" s="207" t="s">
        <v>4188</v>
      </c>
      <c r="B2604" s="52" t="s">
        <v>7175</v>
      </c>
      <c r="C2604" s="53" t="s">
        <v>1792</v>
      </c>
      <c r="D2604" s="156"/>
    </row>
    <row r="2605" spans="1:4">
      <c r="A2605" s="206" t="s">
        <v>8110</v>
      </c>
      <c r="B2605" s="55" t="s">
        <v>8111</v>
      </c>
      <c r="C2605" s="55" t="s">
        <v>1792</v>
      </c>
      <c r="D2605" s="56" t="s">
        <v>5249</v>
      </c>
    </row>
    <row r="2606" spans="1:4">
      <c r="A2606" s="207" t="s">
        <v>4189</v>
      </c>
      <c r="B2606" s="52" t="s">
        <v>7176</v>
      </c>
      <c r="C2606" s="53" t="s">
        <v>1792</v>
      </c>
      <c r="D2606" s="156"/>
    </row>
    <row r="2607" spans="1:4">
      <c r="A2607" s="206" t="s">
        <v>1001</v>
      </c>
      <c r="B2607" s="55" t="s">
        <v>2129</v>
      </c>
      <c r="C2607" s="55" t="s">
        <v>1792</v>
      </c>
      <c r="D2607" s="56" t="s">
        <v>5249</v>
      </c>
    </row>
    <row r="2608" spans="1:4">
      <c r="A2608" s="206" t="s">
        <v>8112</v>
      </c>
      <c r="B2608" s="55" t="s">
        <v>8113</v>
      </c>
      <c r="C2608" s="55" t="s">
        <v>1792</v>
      </c>
      <c r="D2608" s="56" t="s">
        <v>5249</v>
      </c>
    </row>
    <row r="2609" spans="1:4">
      <c r="A2609" s="206" t="s">
        <v>1002</v>
      </c>
      <c r="B2609" s="55" t="s">
        <v>5877</v>
      </c>
      <c r="C2609" s="55" t="s">
        <v>1792</v>
      </c>
      <c r="D2609" s="56" t="s">
        <v>5249</v>
      </c>
    </row>
    <row r="2610" spans="1:4">
      <c r="A2610" s="207" t="s">
        <v>4190</v>
      </c>
      <c r="B2610" s="52" t="s">
        <v>7701</v>
      </c>
      <c r="C2610" s="53" t="s">
        <v>1792</v>
      </c>
      <c r="D2610" s="156"/>
    </row>
    <row r="2611" spans="1:4">
      <c r="A2611" s="207" t="s">
        <v>4191</v>
      </c>
      <c r="B2611" s="52" t="s">
        <v>7177</v>
      </c>
      <c r="C2611" s="53" t="s">
        <v>1792</v>
      </c>
      <c r="D2611" s="156"/>
    </row>
    <row r="2612" spans="1:4">
      <c r="A2612" s="206" t="s">
        <v>1003</v>
      </c>
      <c r="B2612" s="55" t="s">
        <v>2499</v>
      </c>
      <c r="C2612" s="55" t="s">
        <v>1792</v>
      </c>
      <c r="D2612" s="56" t="s">
        <v>5251</v>
      </c>
    </row>
    <row r="2613" spans="1:4">
      <c r="A2613" s="206" t="s">
        <v>1004</v>
      </c>
      <c r="B2613" s="55" t="s">
        <v>2212</v>
      </c>
      <c r="C2613" s="55" t="s">
        <v>1792</v>
      </c>
      <c r="D2613" s="56" t="s">
        <v>5251</v>
      </c>
    </row>
    <row r="2614" spans="1:4">
      <c r="A2614" s="206" t="s">
        <v>1005</v>
      </c>
      <c r="B2614" s="55" t="s">
        <v>977</v>
      </c>
      <c r="C2614" s="55" t="s">
        <v>1792</v>
      </c>
      <c r="D2614" s="56" t="s">
        <v>5251</v>
      </c>
    </row>
    <row r="2615" spans="1:4">
      <c r="A2615" s="206" t="s">
        <v>1006</v>
      </c>
      <c r="B2615" s="55" t="s">
        <v>5878</v>
      </c>
      <c r="C2615" s="55" t="s">
        <v>1792</v>
      </c>
      <c r="D2615" s="56" t="s">
        <v>5251</v>
      </c>
    </row>
    <row r="2616" spans="1:4">
      <c r="A2616" s="206" t="s">
        <v>1007</v>
      </c>
      <c r="B2616" s="55" t="s">
        <v>5879</v>
      </c>
      <c r="C2616" s="55" t="s">
        <v>1792</v>
      </c>
      <c r="D2616" s="56" t="s">
        <v>5251</v>
      </c>
    </row>
    <row r="2617" spans="1:4">
      <c r="A2617" s="206" t="s">
        <v>1008</v>
      </c>
      <c r="B2617" s="55" t="s">
        <v>5880</v>
      </c>
      <c r="C2617" s="55" t="s">
        <v>1792</v>
      </c>
      <c r="D2617" s="56" t="s">
        <v>5251</v>
      </c>
    </row>
    <row r="2618" spans="1:4">
      <c r="A2618" s="206" t="s">
        <v>1009</v>
      </c>
      <c r="B2618" s="55" t="s">
        <v>5881</v>
      </c>
      <c r="C2618" s="55" t="s">
        <v>1792</v>
      </c>
      <c r="D2618" s="56" t="s">
        <v>5251</v>
      </c>
    </row>
    <row r="2619" spans="1:4">
      <c r="A2619" s="211" t="s">
        <v>8114</v>
      </c>
      <c r="B2619" s="52" t="s">
        <v>7702</v>
      </c>
      <c r="C2619" s="53" t="s">
        <v>1792</v>
      </c>
      <c r="D2619" s="156"/>
    </row>
    <row r="2620" spans="1:4">
      <c r="A2620" s="207" t="s">
        <v>4192</v>
      </c>
      <c r="B2620" s="52" t="s">
        <v>7178</v>
      </c>
      <c r="C2620" s="53" t="s">
        <v>1792</v>
      </c>
      <c r="D2620" s="156"/>
    </row>
    <row r="2621" spans="1:4">
      <c r="A2621" s="207" t="s">
        <v>4193</v>
      </c>
      <c r="B2621" s="52" t="s">
        <v>7179</v>
      </c>
      <c r="C2621" s="53" t="s">
        <v>1792</v>
      </c>
      <c r="D2621" s="156"/>
    </row>
    <row r="2622" spans="1:4">
      <c r="A2622" s="207" t="s">
        <v>4194</v>
      </c>
      <c r="B2622" s="52" t="s">
        <v>7180</v>
      </c>
      <c r="C2622" s="53" t="s">
        <v>1792</v>
      </c>
      <c r="D2622" s="156"/>
    </row>
    <row r="2623" spans="1:4">
      <c r="A2623" s="206" t="s">
        <v>744</v>
      </c>
      <c r="B2623" s="55" t="s">
        <v>2681</v>
      </c>
      <c r="C2623" s="55" t="s">
        <v>1792</v>
      </c>
      <c r="D2623" s="56" t="s">
        <v>5148</v>
      </c>
    </row>
    <row r="2624" spans="1:4">
      <c r="A2624" s="206" t="s">
        <v>745</v>
      </c>
      <c r="B2624" s="55" t="s">
        <v>2682</v>
      </c>
      <c r="C2624" s="55" t="s">
        <v>1792</v>
      </c>
      <c r="D2624" s="56" t="s">
        <v>5148</v>
      </c>
    </row>
    <row r="2625" spans="1:4">
      <c r="A2625" s="206" t="s">
        <v>8115</v>
      </c>
      <c r="B2625" s="55" t="s">
        <v>8116</v>
      </c>
      <c r="C2625" s="55" t="s">
        <v>1792</v>
      </c>
      <c r="D2625" s="56" t="s">
        <v>5148</v>
      </c>
    </row>
    <row r="2626" spans="1:4">
      <c r="A2626" s="207" t="s">
        <v>4195</v>
      </c>
      <c r="B2626" s="52" t="s">
        <v>7181</v>
      </c>
      <c r="C2626" s="53" t="s">
        <v>1792</v>
      </c>
      <c r="D2626" s="156"/>
    </row>
    <row r="2627" spans="1:4">
      <c r="A2627" s="207" t="s">
        <v>4196</v>
      </c>
      <c r="B2627" s="52" t="s">
        <v>7182</v>
      </c>
      <c r="C2627" s="53" t="s">
        <v>1792</v>
      </c>
      <c r="D2627" s="156"/>
    </row>
    <row r="2628" spans="1:4">
      <c r="A2628" s="211" t="s">
        <v>746</v>
      </c>
      <c r="B2628" s="52" t="s">
        <v>7183</v>
      </c>
      <c r="C2628" s="53" t="s">
        <v>1792</v>
      </c>
      <c r="D2628" s="156"/>
    </row>
    <row r="2629" spans="1:4">
      <c r="A2629" s="207" t="s">
        <v>4197</v>
      </c>
      <c r="B2629" s="52" t="s">
        <v>7184</v>
      </c>
      <c r="C2629" s="53" t="s">
        <v>1792</v>
      </c>
      <c r="D2629" s="156"/>
    </row>
    <row r="2630" spans="1:4">
      <c r="A2630" s="207" t="s">
        <v>4198</v>
      </c>
      <c r="B2630" s="52" t="s">
        <v>7185</v>
      </c>
      <c r="C2630" s="53" t="s">
        <v>1792</v>
      </c>
      <c r="D2630" s="156"/>
    </row>
    <row r="2631" spans="1:4">
      <c r="A2631" s="207" t="s">
        <v>4199</v>
      </c>
      <c r="B2631" s="52" t="s">
        <v>7186</v>
      </c>
      <c r="C2631" s="53" t="s">
        <v>1792</v>
      </c>
      <c r="D2631" s="156"/>
    </row>
    <row r="2632" spans="1:4">
      <c r="A2632" s="207" t="s">
        <v>4200</v>
      </c>
      <c r="B2632" s="52" t="s">
        <v>7187</v>
      </c>
      <c r="C2632" s="53" t="s">
        <v>1792</v>
      </c>
      <c r="D2632" s="156"/>
    </row>
    <row r="2633" spans="1:4">
      <c r="A2633" s="211" t="s">
        <v>299</v>
      </c>
      <c r="B2633" s="52" t="s">
        <v>7188</v>
      </c>
      <c r="C2633" s="53" t="s">
        <v>1792</v>
      </c>
      <c r="D2633" s="156"/>
    </row>
    <row r="2634" spans="1:4">
      <c r="A2634" s="206" t="s">
        <v>8117</v>
      </c>
      <c r="B2634" s="55" t="s">
        <v>8118</v>
      </c>
      <c r="C2634" s="55" t="s">
        <v>1792</v>
      </c>
      <c r="D2634" s="56" t="s">
        <v>5150</v>
      </c>
    </row>
    <row r="2635" spans="1:4">
      <c r="A2635" s="207" t="s">
        <v>4201</v>
      </c>
      <c r="B2635" s="52" t="s">
        <v>7189</v>
      </c>
      <c r="C2635" s="53" t="s">
        <v>1792</v>
      </c>
      <c r="D2635" s="156"/>
    </row>
    <row r="2636" spans="1:4">
      <c r="A2636" s="206" t="s">
        <v>8119</v>
      </c>
      <c r="B2636" s="55" t="s">
        <v>8120</v>
      </c>
      <c r="C2636" s="55" t="s">
        <v>1792</v>
      </c>
      <c r="D2636" s="56" t="s">
        <v>5207</v>
      </c>
    </row>
    <row r="2637" spans="1:4">
      <c r="A2637" s="206" t="s">
        <v>8121</v>
      </c>
      <c r="B2637" s="55" t="s">
        <v>8122</v>
      </c>
      <c r="C2637" s="55" t="s">
        <v>1792</v>
      </c>
      <c r="D2637" s="56" t="s">
        <v>5150</v>
      </c>
    </row>
    <row r="2638" spans="1:4">
      <c r="A2638" s="207" t="s">
        <v>4202</v>
      </c>
      <c r="B2638" s="52" t="s">
        <v>7190</v>
      </c>
      <c r="C2638" s="53" t="s">
        <v>1792</v>
      </c>
      <c r="D2638" s="156"/>
    </row>
    <row r="2639" spans="1:4">
      <c r="A2639" s="206" t="s">
        <v>8123</v>
      </c>
      <c r="B2639" s="55" t="s">
        <v>8124</v>
      </c>
      <c r="C2639" s="55" t="s">
        <v>1792</v>
      </c>
      <c r="D2639" s="56" t="s">
        <v>5207</v>
      </c>
    </row>
    <row r="2640" spans="1:4">
      <c r="A2640" s="207" t="s">
        <v>4203</v>
      </c>
      <c r="B2640" s="52" t="s">
        <v>7191</v>
      </c>
      <c r="C2640" s="53" t="s">
        <v>1792</v>
      </c>
      <c r="D2640" s="156"/>
    </row>
    <row r="2641" spans="1:4">
      <c r="A2641" s="211" t="s">
        <v>300</v>
      </c>
      <c r="B2641" s="52" t="s">
        <v>7192</v>
      </c>
      <c r="C2641" s="53" t="s">
        <v>1792</v>
      </c>
      <c r="D2641" s="156"/>
    </row>
    <row r="2642" spans="1:4">
      <c r="A2642" s="207" t="s">
        <v>4204</v>
      </c>
      <c r="B2642" s="52" t="s">
        <v>7193</v>
      </c>
      <c r="C2642" s="53" t="s">
        <v>1792</v>
      </c>
      <c r="D2642" s="156"/>
    </row>
    <row r="2643" spans="1:4">
      <c r="A2643" s="206" t="s">
        <v>8125</v>
      </c>
      <c r="B2643" s="55" t="s">
        <v>8126</v>
      </c>
      <c r="C2643" s="55" t="s">
        <v>1792</v>
      </c>
      <c r="D2643" s="56" t="s">
        <v>5207</v>
      </c>
    </row>
    <row r="2644" spans="1:4">
      <c r="A2644" s="207" t="s">
        <v>4205</v>
      </c>
      <c r="B2644" s="52" t="s">
        <v>7194</v>
      </c>
      <c r="C2644" s="53" t="s">
        <v>1792</v>
      </c>
      <c r="D2644" s="156"/>
    </row>
    <row r="2645" spans="1:4">
      <c r="A2645" s="206" t="s">
        <v>8127</v>
      </c>
      <c r="B2645" s="55" t="s">
        <v>3344</v>
      </c>
      <c r="C2645" s="55" t="s">
        <v>1792</v>
      </c>
      <c r="D2645" s="56" t="s">
        <v>5151</v>
      </c>
    </row>
    <row r="2646" spans="1:4">
      <c r="A2646" s="211" t="s">
        <v>8128</v>
      </c>
      <c r="B2646" s="52" t="s">
        <v>7195</v>
      </c>
      <c r="C2646" s="53" t="s">
        <v>1792</v>
      </c>
      <c r="D2646" s="156"/>
    </row>
    <row r="2647" spans="1:4">
      <c r="A2647" s="206" t="s">
        <v>747</v>
      </c>
      <c r="B2647" s="55" t="s">
        <v>8129</v>
      </c>
      <c r="C2647" s="55" t="s">
        <v>1792</v>
      </c>
      <c r="D2647" s="56" t="s">
        <v>5151</v>
      </c>
    </row>
    <row r="2648" spans="1:4">
      <c r="A2648" s="206" t="s">
        <v>1391</v>
      </c>
      <c r="B2648" s="55" t="s">
        <v>8682</v>
      </c>
      <c r="C2648" s="55" t="s">
        <v>1792</v>
      </c>
      <c r="D2648" s="56" t="s">
        <v>5882</v>
      </c>
    </row>
    <row r="2649" spans="1:4">
      <c r="A2649" s="206" t="s">
        <v>748</v>
      </c>
      <c r="B2649" s="55" t="s">
        <v>8130</v>
      </c>
      <c r="C2649" s="55" t="s">
        <v>1792</v>
      </c>
      <c r="D2649" s="56" t="s">
        <v>5151</v>
      </c>
    </row>
    <row r="2650" spans="1:4">
      <c r="A2650" s="206" t="s">
        <v>8131</v>
      </c>
      <c r="B2650" s="55" t="s">
        <v>8132</v>
      </c>
      <c r="C2650" s="55" t="s">
        <v>1792</v>
      </c>
      <c r="D2650" s="56" t="s">
        <v>5152</v>
      </c>
    </row>
    <row r="2651" spans="1:4">
      <c r="A2651" s="206" t="s">
        <v>8133</v>
      </c>
      <c r="B2651" s="55" t="s">
        <v>8134</v>
      </c>
      <c r="C2651" s="55" t="s">
        <v>1792</v>
      </c>
      <c r="D2651" s="56" t="s">
        <v>5132</v>
      </c>
    </row>
    <row r="2652" spans="1:4">
      <c r="A2652" s="206" t="s">
        <v>749</v>
      </c>
      <c r="B2652" s="55" t="s">
        <v>3776</v>
      </c>
      <c r="C2652" s="55" t="s">
        <v>1792</v>
      </c>
      <c r="D2652" s="56" t="s">
        <v>5132</v>
      </c>
    </row>
    <row r="2653" spans="1:4">
      <c r="A2653" s="206" t="s">
        <v>750</v>
      </c>
      <c r="B2653" s="55" t="s">
        <v>5883</v>
      </c>
      <c r="C2653" s="55" t="s">
        <v>1792</v>
      </c>
      <c r="D2653" s="56" t="s">
        <v>5132</v>
      </c>
    </row>
    <row r="2654" spans="1:4">
      <c r="A2654" s="206" t="s">
        <v>8135</v>
      </c>
      <c r="B2654" s="55" t="s">
        <v>8136</v>
      </c>
      <c r="C2654" s="55" t="s">
        <v>1792</v>
      </c>
      <c r="D2654" s="56" t="s">
        <v>5132</v>
      </c>
    </row>
    <row r="2655" spans="1:4">
      <c r="A2655" s="207" t="s">
        <v>4206</v>
      </c>
      <c r="B2655" s="52" t="s">
        <v>7196</v>
      </c>
      <c r="C2655" s="53" t="s">
        <v>1792</v>
      </c>
      <c r="D2655" s="156"/>
    </row>
    <row r="2656" spans="1:4">
      <c r="A2656" s="207" t="s">
        <v>4207</v>
      </c>
      <c r="B2656" s="52" t="s">
        <v>7197</v>
      </c>
      <c r="C2656" s="53" t="s">
        <v>1792</v>
      </c>
      <c r="D2656" s="156"/>
    </row>
    <row r="2657" spans="1:4">
      <c r="A2657" s="211" t="s">
        <v>8137</v>
      </c>
      <c r="B2657" s="52" t="s">
        <v>7198</v>
      </c>
      <c r="C2657" s="53" t="s">
        <v>1792</v>
      </c>
      <c r="D2657" s="156"/>
    </row>
    <row r="2658" spans="1:4">
      <c r="A2658" s="211" t="s">
        <v>751</v>
      </c>
      <c r="B2658" s="52" t="s">
        <v>7199</v>
      </c>
      <c r="C2658" s="53" t="s">
        <v>1792</v>
      </c>
      <c r="D2658" s="156"/>
    </row>
    <row r="2659" spans="1:4">
      <c r="A2659" s="206" t="s">
        <v>752</v>
      </c>
      <c r="B2659" s="55" t="s">
        <v>665</v>
      </c>
      <c r="C2659" s="55" t="s">
        <v>1792</v>
      </c>
      <c r="D2659" s="56" t="s">
        <v>5133</v>
      </c>
    </row>
    <row r="2660" spans="1:4">
      <c r="A2660" s="206" t="s">
        <v>301</v>
      </c>
      <c r="B2660" s="55" t="s">
        <v>6471</v>
      </c>
      <c r="C2660" s="55" t="s">
        <v>1792</v>
      </c>
      <c r="D2660" s="56" t="s">
        <v>5133</v>
      </c>
    </row>
    <row r="2661" spans="1:4">
      <c r="A2661" s="207" t="s">
        <v>4208</v>
      </c>
      <c r="B2661" s="52" t="s">
        <v>7200</v>
      </c>
      <c r="C2661" s="53" t="s">
        <v>1792</v>
      </c>
      <c r="D2661" s="156"/>
    </row>
    <row r="2662" spans="1:4">
      <c r="A2662" s="206" t="s">
        <v>753</v>
      </c>
      <c r="B2662" s="55" t="s">
        <v>2107</v>
      </c>
      <c r="C2662" s="55" t="s">
        <v>1792</v>
      </c>
      <c r="D2662" s="56" t="s">
        <v>5133</v>
      </c>
    </row>
    <row r="2663" spans="1:4">
      <c r="A2663" s="207" t="s">
        <v>4209</v>
      </c>
      <c r="B2663" s="52" t="s">
        <v>7201</v>
      </c>
      <c r="C2663" s="53" t="s">
        <v>1792</v>
      </c>
      <c r="D2663" s="156"/>
    </row>
    <row r="2664" spans="1:4">
      <c r="A2664" s="207" t="s">
        <v>4210</v>
      </c>
      <c r="B2664" s="52" t="s">
        <v>7202</v>
      </c>
      <c r="C2664" s="53" t="s">
        <v>1792</v>
      </c>
      <c r="D2664" s="156"/>
    </row>
    <row r="2665" spans="1:4">
      <c r="A2665" s="207" t="s">
        <v>4211</v>
      </c>
      <c r="B2665" s="52" t="s">
        <v>7203</v>
      </c>
      <c r="C2665" s="53" t="s">
        <v>1792</v>
      </c>
      <c r="D2665" s="156"/>
    </row>
    <row r="2666" spans="1:4">
      <c r="A2666" s="207" t="s">
        <v>4212</v>
      </c>
      <c r="B2666" s="52" t="s">
        <v>7204</v>
      </c>
      <c r="C2666" s="53" t="s">
        <v>1792</v>
      </c>
      <c r="D2666" s="156"/>
    </row>
    <row r="2667" spans="1:4">
      <c r="A2667" s="207" t="s">
        <v>4213</v>
      </c>
      <c r="B2667" s="52" t="s">
        <v>7205</v>
      </c>
      <c r="C2667" s="53" t="s">
        <v>1792</v>
      </c>
      <c r="D2667" s="156"/>
    </row>
    <row r="2668" spans="1:4">
      <c r="A2668" s="207" t="s">
        <v>4214</v>
      </c>
      <c r="B2668" s="52" t="s">
        <v>7206</v>
      </c>
      <c r="C2668" s="53" t="s">
        <v>1792</v>
      </c>
      <c r="D2668" s="156"/>
    </row>
    <row r="2669" spans="1:4">
      <c r="A2669" s="207" t="s">
        <v>4215</v>
      </c>
      <c r="B2669" s="52" t="s">
        <v>7207</v>
      </c>
      <c r="C2669" s="53" t="s">
        <v>1792</v>
      </c>
      <c r="D2669" s="156"/>
    </row>
    <row r="2670" spans="1:4">
      <c r="A2670" s="207" t="s">
        <v>4216</v>
      </c>
      <c r="B2670" s="52" t="s">
        <v>7208</v>
      </c>
      <c r="C2670" s="53" t="s">
        <v>1792</v>
      </c>
      <c r="D2670" s="156"/>
    </row>
    <row r="2671" spans="1:4">
      <c r="A2671" s="207" t="s">
        <v>4217</v>
      </c>
      <c r="B2671" s="52" t="s">
        <v>7209</v>
      </c>
      <c r="C2671" s="53" t="s">
        <v>1792</v>
      </c>
      <c r="D2671" s="156"/>
    </row>
    <row r="2672" spans="1:4">
      <c r="A2672" s="207" t="s">
        <v>4218</v>
      </c>
      <c r="B2672" s="52" t="s">
        <v>7210</v>
      </c>
      <c r="C2672" s="53" t="s">
        <v>1792</v>
      </c>
      <c r="D2672" s="156"/>
    </row>
    <row r="2673" spans="1:4">
      <c r="A2673" s="207" t="s">
        <v>4219</v>
      </c>
      <c r="B2673" s="52" t="s">
        <v>7211</v>
      </c>
      <c r="C2673" s="53" t="s">
        <v>1792</v>
      </c>
      <c r="D2673" s="156"/>
    </row>
    <row r="2674" spans="1:4">
      <c r="A2674" s="207" t="s">
        <v>4220</v>
      </c>
      <c r="B2674" s="52" t="s">
        <v>7212</v>
      </c>
      <c r="C2674" s="53" t="s">
        <v>1792</v>
      </c>
      <c r="D2674" s="156"/>
    </row>
    <row r="2675" spans="1:4">
      <c r="A2675" s="207" t="s">
        <v>4221</v>
      </c>
      <c r="B2675" s="52" t="s">
        <v>7213</v>
      </c>
      <c r="C2675" s="53" t="s">
        <v>1792</v>
      </c>
      <c r="D2675" s="156"/>
    </row>
    <row r="2676" spans="1:4">
      <c r="A2676" s="207" t="s">
        <v>4222</v>
      </c>
      <c r="B2676" s="52" t="s">
        <v>7214</v>
      </c>
      <c r="C2676" s="53" t="s">
        <v>1792</v>
      </c>
      <c r="D2676" s="156"/>
    </row>
    <row r="2677" spans="1:4">
      <c r="A2677" s="207" t="s">
        <v>4223</v>
      </c>
      <c r="B2677" s="52" t="s">
        <v>7215</v>
      </c>
      <c r="C2677" s="53" t="s">
        <v>1792</v>
      </c>
      <c r="D2677" s="156"/>
    </row>
    <row r="2678" spans="1:4">
      <c r="A2678" s="207" t="s">
        <v>4224</v>
      </c>
      <c r="B2678" s="52" t="s">
        <v>7216</v>
      </c>
      <c r="C2678" s="53" t="s">
        <v>1792</v>
      </c>
      <c r="D2678" s="156"/>
    </row>
    <row r="2679" spans="1:4">
      <c r="A2679" s="207" t="s">
        <v>4225</v>
      </c>
      <c r="B2679" s="52" t="s">
        <v>7217</v>
      </c>
      <c r="C2679" s="53" t="s">
        <v>1792</v>
      </c>
      <c r="D2679" s="156"/>
    </row>
    <row r="2680" spans="1:4">
      <c r="A2680" s="207" t="s">
        <v>4226</v>
      </c>
      <c r="B2680" s="52" t="s">
        <v>7218</v>
      </c>
      <c r="C2680" s="53" t="s">
        <v>1792</v>
      </c>
      <c r="D2680" s="156"/>
    </row>
    <row r="2681" spans="1:4">
      <c r="A2681" s="207" t="s">
        <v>4227</v>
      </c>
      <c r="B2681" s="52" t="s">
        <v>7219</v>
      </c>
      <c r="C2681" s="53" t="s">
        <v>1792</v>
      </c>
      <c r="D2681" s="156"/>
    </row>
    <row r="2682" spans="1:4">
      <c r="A2682" s="207" t="s">
        <v>4228</v>
      </c>
      <c r="B2682" s="52" t="s">
        <v>7220</v>
      </c>
      <c r="C2682" s="53" t="s">
        <v>1792</v>
      </c>
      <c r="D2682" s="156"/>
    </row>
    <row r="2683" spans="1:4">
      <c r="A2683" s="206" t="s">
        <v>8138</v>
      </c>
      <c r="B2683" s="55" t="s">
        <v>8139</v>
      </c>
      <c r="C2683" s="55" t="s">
        <v>1792</v>
      </c>
      <c r="D2683" s="56" t="s">
        <v>5637</v>
      </c>
    </row>
    <row r="2684" spans="1:4">
      <c r="A2684" s="207" t="s">
        <v>4229</v>
      </c>
      <c r="B2684" s="52" t="s">
        <v>7221</v>
      </c>
      <c r="C2684" s="53" t="s">
        <v>1792</v>
      </c>
      <c r="D2684" s="156"/>
    </row>
    <row r="2685" spans="1:4">
      <c r="A2685" s="207" t="s">
        <v>4230</v>
      </c>
      <c r="B2685" s="52" t="s">
        <v>7222</v>
      </c>
      <c r="C2685" s="53" t="s">
        <v>1792</v>
      </c>
      <c r="D2685" s="156"/>
    </row>
    <row r="2686" spans="1:4">
      <c r="A2686" s="207" t="s">
        <v>4231</v>
      </c>
      <c r="B2686" s="52" t="s">
        <v>7223</v>
      </c>
      <c r="C2686" s="53" t="s">
        <v>1792</v>
      </c>
      <c r="D2686" s="156"/>
    </row>
    <row r="2687" spans="1:4">
      <c r="A2687" s="206" t="s">
        <v>1392</v>
      </c>
      <c r="B2687" s="55" t="s">
        <v>1394</v>
      </c>
      <c r="C2687" s="55" t="s">
        <v>1792</v>
      </c>
      <c r="D2687" s="56" t="s">
        <v>5884</v>
      </c>
    </row>
    <row r="2688" spans="1:4">
      <c r="A2688" s="206" t="s">
        <v>1395</v>
      </c>
      <c r="B2688" s="55" t="s">
        <v>3777</v>
      </c>
      <c r="C2688" s="55" t="s">
        <v>1792</v>
      </c>
      <c r="D2688" s="56" t="s">
        <v>5741</v>
      </c>
    </row>
    <row r="2689" spans="1:4">
      <c r="A2689" s="207" t="s">
        <v>4232</v>
      </c>
      <c r="B2689" s="52" t="s">
        <v>7224</v>
      </c>
      <c r="C2689" s="53" t="s">
        <v>1792</v>
      </c>
      <c r="D2689" s="156"/>
    </row>
    <row r="2690" spans="1:4">
      <c r="A2690" s="207" t="s">
        <v>4233</v>
      </c>
      <c r="B2690" s="52" t="s">
        <v>7225</v>
      </c>
      <c r="C2690" s="53" t="s">
        <v>1792</v>
      </c>
      <c r="D2690" s="156"/>
    </row>
    <row r="2691" spans="1:4">
      <c r="A2691" s="206" t="s">
        <v>8140</v>
      </c>
      <c r="B2691" s="55" t="s">
        <v>8141</v>
      </c>
      <c r="C2691" s="55" t="s">
        <v>1792</v>
      </c>
      <c r="D2691" s="56" t="s">
        <v>5885</v>
      </c>
    </row>
    <row r="2692" spans="1:4">
      <c r="A2692" s="211" t="s">
        <v>3114</v>
      </c>
      <c r="B2692" s="52" t="s">
        <v>7226</v>
      </c>
      <c r="C2692" s="53" t="s">
        <v>1792</v>
      </c>
      <c r="D2692" s="156"/>
    </row>
    <row r="2693" spans="1:4">
      <c r="A2693" s="207" t="s">
        <v>4234</v>
      </c>
      <c r="B2693" s="52" t="s">
        <v>7227</v>
      </c>
      <c r="C2693" s="53" t="s">
        <v>1792</v>
      </c>
      <c r="D2693" s="156"/>
    </row>
    <row r="2694" spans="1:4">
      <c r="A2694" s="211" t="s">
        <v>3191</v>
      </c>
      <c r="B2694" s="52" t="s">
        <v>8142</v>
      </c>
      <c r="C2694" s="53" t="s">
        <v>1792</v>
      </c>
      <c r="D2694" s="156"/>
    </row>
    <row r="2695" spans="1:4">
      <c r="A2695" s="206" t="s">
        <v>3192</v>
      </c>
      <c r="B2695" s="55" t="s">
        <v>8143</v>
      </c>
      <c r="C2695" s="55" t="s">
        <v>1792</v>
      </c>
      <c r="D2695" s="56" t="s">
        <v>5886</v>
      </c>
    </row>
    <row r="2696" spans="1:4">
      <c r="A2696" s="211" t="s">
        <v>3345</v>
      </c>
      <c r="B2696" s="52" t="s">
        <v>7228</v>
      </c>
      <c r="C2696" s="53" t="s">
        <v>1792</v>
      </c>
      <c r="D2696" s="156"/>
    </row>
    <row r="2697" spans="1:4">
      <c r="A2697" s="206" t="s">
        <v>3346</v>
      </c>
      <c r="B2697" s="55" t="s">
        <v>3347</v>
      </c>
      <c r="C2697" s="55" t="s">
        <v>1792</v>
      </c>
      <c r="D2697" s="56" t="s">
        <v>5887</v>
      </c>
    </row>
    <row r="2698" spans="1:4">
      <c r="A2698" s="211" t="s">
        <v>3348</v>
      </c>
      <c r="B2698" s="52" t="s">
        <v>7229</v>
      </c>
      <c r="C2698" s="53" t="s">
        <v>1792</v>
      </c>
      <c r="D2698" s="156"/>
    </row>
    <row r="2699" spans="1:4">
      <c r="A2699" s="212" t="s">
        <v>8144</v>
      </c>
      <c r="B2699" s="52" t="s">
        <v>7230</v>
      </c>
      <c r="C2699" s="53" t="s">
        <v>1792</v>
      </c>
      <c r="D2699" s="156">
        <v>41795</v>
      </c>
    </row>
    <row r="2700" spans="1:4">
      <c r="A2700" s="211" t="s">
        <v>3778</v>
      </c>
      <c r="B2700" s="52" t="s">
        <v>7231</v>
      </c>
      <c r="C2700" s="53" t="s">
        <v>1792</v>
      </c>
      <c r="D2700" s="156"/>
    </row>
    <row r="2701" spans="1:4">
      <c r="A2701" s="206" t="s">
        <v>4459</v>
      </c>
      <c r="B2701" s="55" t="s">
        <v>4460</v>
      </c>
      <c r="C2701" s="55" t="s">
        <v>1792</v>
      </c>
      <c r="D2701" s="56" t="s">
        <v>6472</v>
      </c>
    </row>
    <row r="2702" spans="1:4">
      <c r="A2702" s="206" t="s">
        <v>8145</v>
      </c>
      <c r="B2702" s="55" t="s">
        <v>8146</v>
      </c>
      <c r="C2702" s="55" t="s">
        <v>1792</v>
      </c>
      <c r="D2702" s="56" t="s">
        <v>5888</v>
      </c>
    </row>
    <row r="2703" spans="1:4">
      <c r="A2703" s="206" t="s">
        <v>8147</v>
      </c>
      <c r="B2703" s="55" t="s">
        <v>8148</v>
      </c>
      <c r="C2703" s="55" t="s">
        <v>1792</v>
      </c>
      <c r="D2703" s="56" t="s">
        <v>5889</v>
      </c>
    </row>
    <row r="2704" spans="1:4">
      <c r="A2704" s="206" t="s">
        <v>8149</v>
      </c>
      <c r="B2704" s="55" t="s">
        <v>8150</v>
      </c>
      <c r="C2704" s="55" t="s">
        <v>1792</v>
      </c>
      <c r="D2704" s="56" t="s">
        <v>5890</v>
      </c>
    </row>
    <row r="2705" spans="1:4">
      <c r="A2705" s="220" t="s">
        <v>7703</v>
      </c>
      <c r="B2705" s="221" t="s">
        <v>7704</v>
      </c>
      <c r="C2705" s="221" t="s">
        <v>1792</v>
      </c>
      <c r="D2705" s="222"/>
    </row>
    <row r="2706" spans="1:4">
      <c r="A2706" s="223" t="s">
        <v>7705</v>
      </c>
      <c r="B2706" s="221" t="s">
        <v>7706</v>
      </c>
      <c r="C2706" s="224" t="s">
        <v>1792</v>
      </c>
      <c r="D2706" s="222"/>
    </row>
    <row r="2707" spans="1:4">
      <c r="A2707" s="220" t="s">
        <v>7707</v>
      </c>
      <c r="B2707" s="221" t="s">
        <v>7708</v>
      </c>
      <c r="C2707" s="224" t="s">
        <v>1792</v>
      </c>
      <c r="D2707" s="222"/>
    </row>
    <row r="2708" spans="1:4">
      <c r="A2708" s="220" t="s">
        <v>7709</v>
      </c>
      <c r="B2708" s="221" t="s">
        <v>7710</v>
      </c>
      <c r="C2708" s="224" t="s">
        <v>1792</v>
      </c>
      <c r="D2708" s="222"/>
    </row>
    <row r="2709" spans="1:4">
      <c r="A2709" s="223" t="s">
        <v>6473</v>
      </c>
      <c r="B2709" s="225" t="s">
        <v>7711</v>
      </c>
      <c r="C2709" s="224" t="s">
        <v>1792</v>
      </c>
      <c r="D2709" s="226">
        <v>43929</v>
      </c>
    </row>
    <row r="2710" spans="1:4">
      <c r="A2710" s="223" t="s">
        <v>6474</v>
      </c>
      <c r="B2710" s="225" t="s">
        <v>7712</v>
      </c>
      <c r="C2710" s="224" t="s">
        <v>1792</v>
      </c>
      <c r="D2710" s="226">
        <v>43929</v>
      </c>
    </row>
    <row r="2711" spans="1:4">
      <c r="A2711" s="223" t="s">
        <v>7713</v>
      </c>
      <c r="B2711" s="225" t="s">
        <v>7714</v>
      </c>
      <c r="C2711" s="224" t="s">
        <v>1792</v>
      </c>
      <c r="D2711" s="226"/>
    </row>
    <row r="2712" spans="1:4">
      <c r="A2712" s="223" t="s">
        <v>7715</v>
      </c>
      <c r="B2712" s="225" t="s">
        <v>7716</v>
      </c>
      <c r="C2712" s="224" t="s">
        <v>1792</v>
      </c>
      <c r="D2712" s="226"/>
    </row>
    <row r="2713" spans="1:4">
      <c r="A2713" s="223" t="s">
        <v>6475</v>
      </c>
      <c r="B2713" s="225" t="s">
        <v>7717</v>
      </c>
      <c r="C2713" s="224" t="s">
        <v>1792</v>
      </c>
      <c r="D2713" s="226">
        <v>43929</v>
      </c>
    </row>
    <row r="2714" spans="1:4">
      <c r="A2714" s="223" t="s">
        <v>6476</v>
      </c>
      <c r="B2714" s="225" t="s">
        <v>7718</v>
      </c>
      <c r="C2714" s="224" t="s">
        <v>1792</v>
      </c>
      <c r="D2714" s="226">
        <v>43929</v>
      </c>
    </row>
    <row r="2715" spans="1:4">
      <c r="A2715" s="223" t="s">
        <v>6477</v>
      </c>
      <c r="B2715" s="225" t="s">
        <v>7719</v>
      </c>
      <c r="C2715" s="224" t="s">
        <v>1792</v>
      </c>
      <c r="D2715" s="226">
        <v>43929</v>
      </c>
    </row>
    <row r="2716" spans="1:4">
      <c r="A2716" s="223" t="s">
        <v>6478</v>
      </c>
      <c r="B2716" s="225" t="s">
        <v>7720</v>
      </c>
      <c r="C2716" s="224" t="s">
        <v>1792</v>
      </c>
      <c r="D2716" s="226">
        <v>43929</v>
      </c>
    </row>
    <row r="2717" spans="1:4">
      <c r="A2717" s="223" t="s">
        <v>6479</v>
      </c>
      <c r="B2717" s="225" t="s">
        <v>7721</v>
      </c>
      <c r="C2717" s="224" t="s">
        <v>1792</v>
      </c>
      <c r="D2717" s="226">
        <v>43929</v>
      </c>
    </row>
    <row r="2718" spans="1:4">
      <c r="A2718" s="223" t="s">
        <v>6480</v>
      </c>
      <c r="B2718" s="225" t="s">
        <v>7722</v>
      </c>
      <c r="C2718" s="224" t="s">
        <v>1792</v>
      </c>
      <c r="D2718" s="226">
        <v>43929</v>
      </c>
    </row>
    <row r="2719" spans="1:4">
      <c r="A2719" s="223" t="s">
        <v>7723</v>
      </c>
      <c r="B2719" s="225" t="s">
        <v>7724</v>
      </c>
      <c r="C2719" s="224" t="s">
        <v>1792</v>
      </c>
      <c r="D2719" s="226"/>
    </row>
    <row r="2720" spans="1:4">
      <c r="A2720" s="223" t="s">
        <v>7725</v>
      </c>
      <c r="B2720" s="225" t="s">
        <v>7726</v>
      </c>
      <c r="C2720" s="224" t="s">
        <v>1792</v>
      </c>
      <c r="D2720" s="226"/>
    </row>
    <row r="2721" spans="1:4">
      <c r="A2721" s="223" t="s">
        <v>7727</v>
      </c>
      <c r="B2721" s="225" t="s">
        <v>7728</v>
      </c>
      <c r="C2721" s="224" t="s">
        <v>1792</v>
      </c>
      <c r="D2721" s="226"/>
    </row>
    <row r="2722" spans="1:4">
      <c r="A2722" s="223" t="s">
        <v>7729</v>
      </c>
      <c r="B2722" s="225" t="s">
        <v>7730</v>
      </c>
      <c r="C2722" s="224" t="s">
        <v>1792</v>
      </c>
      <c r="D2722" s="226"/>
    </row>
    <row r="2723" spans="1:4">
      <c r="A2723" s="223" t="s">
        <v>7731</v>
      </c>
      <c r="B2723" s="225" t="s">
        <v>7732</v>
      </c>
      <c r="C2723" s="224" t="s">
        <v>1792</v>
      </c>
      <c r="D2723" s="226"/>
    </row>
    <row r="2724" spans="1:4">
      <c r="A2724" s="223" t="s">
        <v>7733</v>
      </c>
      <c r="B2724" s="225" t="s">
        <v>7734</v>
      </c>
      <c r="C2724" s="224" t="s">
        <v>1792</v>
      </c>
      <c r="D2724" s="226"/>
    </row>
    <row r="2725" spans="1:4">
      <c r="A2725" s="223" t="s">
        <v>7735</v>
      </c>
      <c r="B2725" s="225" t="s">
        <v>7736</v>
      </c>
      <c r="C2725" s="224" t="s">
        <v>1792</v>
      </c>
      <c r="D2725" s="226"/>
    </row>
    <row r="2726" spans="1:4">
      <c r="A2726" s="227" t="s">
        <v>6481</v>
      </c>
      <c r="B2726" s="55" t="s">
        <v>6482</v>
      </c>
      <c r="C2726" s="55" t="s">
        <v>1792</v>
      </c>
      <c r="D2726" s="56" t="s">
        <v>6483</v>
      </c>
    </row>
    <row r="2727" spans="1:4">
      <c r="A2727" s="206" t="s">
        <v>8151</v>
      </c>
      <c r="B2727" s="55" t="s">
        <v>8152</v>
      </c>
      <c r="C2727" s="55" t="s">
        <v>1792</v>
      </c>
      <c r="D2727" s="56" t="s">
        <v>7915</v>
      </c>
    </row>
    <row r="2728" spans="1:4">
      <c r="A2728" s="206" t="s">
        <v>8683</v>
      </c>
      <c r="B2728" s="55" t="s">
        <v>8684</v>
      </c>
      <c r="C2728" s="55" t="s">
        <v>1792</v>
      </c>
      <c r="D2728" s="56" t="s">
        <v>8685</v>
      </c>
    </row>
    <row r="2729" spans="1:4">
      <c r="A2729" s="228" t="s">
        <v>7737</v>
      </c>
      <c r="B2729" s="57" t="s">
        <v>7738</v>
      </c>
      <c r="C2729" s="57" t="s">
        <v>1792</v>
      </c>
      <c r="D2729" s="157"/>
    </row>
    <row r="2730" spans="1:4">
      <c r="A2730" s="211" t="s">
        <v>3887</v>
      </c>
      <c r="B2730" s="52" t="s">
        <v>7232</v>
      </c>
      <c r="C2730" s="57" t="s">
        <v>1792</v>
      </c>
      <c r="D2730" s="156"/>
    </row>
    <row r="2731" spans="1:4">
      <c r="A2731" s="210" t="s">
        <v>8153</v>
      </c>
      <c r="B2731" s="57" t="s">
        <v>8154</v>
      </c>
      <c r="C2731" s="57" t="s">
        <v>1792</v>
      </c>
      <c r="D2731" s="157" t="s">
        <v>5891</v>
      </c>
    </row>
    <row r="2732" spans="1:4">
      <c r="A2732" s="205" t="s">
        <v>302</v>
      </c>
      <c r="B2732" s="52" t="s">
        <v>2072</v>
      </c>
      <c r="C2732" s="53" t="s">
        <v>7233</v>
      </c>
      <c r="D2732" s="156"/>
    </row>
    <row r="2733" spans="1:4">
      <c r="A2733" s="211" t="s">
        <v>754</v>
      </c>
      <c r="B2733" s="52" t="s">
        <v>7234</v>
      </c>
      <c r="C2733" s="53" t="s">
        <v>7233</v>
      </c>
      <c r="D2733" s="156"/>
    </row>
    <row r="2734" spans="1:4">
      <c r="A2734" s="206" t="s">
        <v>1396</v>
      </c>
      <c r="B2734" s="55" t="s">
        <v>1397</v>
      </c>
      <c r="C2734" s="55" t="s">
        <v>6484</v>
      </c>
      <c r="D2734" s="56" t="s">
        <v>5892</v>
      </c>
    </row>
    <row r="2735" spans="1:4">
      <c r="A2735" s="211" t="s">
        <v>2610</v>
      </c>
      <c r="B2735" s="52" t="s">
        <v>7235</v>
      </c>
      <c r="C2735" s="53" t="s">
        <v>7233</v>
      </c>
      <c r="D2735" s="156"/>
    </row>
    <row r="2736" spans="1:4">
      <c r="A2736" s="207" t="s">
        <v>4235</v>
      </c>
      <c r="B2736" s="52" t="s">
        <v>7236</v>
      </c>
      <c r="C2736" s="53" t="s">
        <v>7233</v>
      </c>
      <c r="D2736" s="156"/>
    </row>
    <row r="2737" spans="1:4">
      <c r="A2737" s="207" t="s">
        <v>4236</v>
      </c>
      <c r="B2737" s="52" t="s">
        <v>7237</v>
      </c>
      <c r="C2737" s="53" t="s">
        <v>7233</v>
      </c>
      <c r="D2737" s="156"/>
    </row>
    <row r="2738" spans="1:4">
      <c r="A2738" s="211" t="s">
        <v>2038</v>
      </c>
      <c r="B2738" s="52" t="s">
        <v>7238</v>
      </c>
      <c r="C2738" s="53" t="s">
        <v>7233</v>
      </c>
      <c r="D2738" s="156"/>
    </row>
    <row r="2739" spans="1:4">
      <c r="A2739" s="211" t="s">
        <v>2039</v>
      </c>
      <c r="B2739" s="52" t="s">
        <v>7239</v>
      </c>
      <c r="C2739" s="53" t="s">
        <v>7233</v>
      </c>
      <c r="D2739" s="156"/>
    </row>
    <row r="2740" spans="1:4">
      <c r="A2740" s="211" t="s">
        <v>1398</v>
      </c>
      <c r="B2740" s="52" t="s">
        <v>7240</v>
      </c>
      <c r="C2740" s="53" t="s">
        <v>7233</v>
      </c>
      <c r="D2740" s="156"/>
    </row>
    <row r="2741" spans="1:4">
      <c r="A2741" s="207" t="s">
        <v>4237</v>
      </c>
      <c r="B2741" s="52" t="s">
        <v>7241</v>
      </c>
      <c r="C2741" s="53" t="s">
        <v>7233</v>
      </c>
      <c r="D2741" s="156"/>
    </row>
    <row r="2742" spans="1:4">
      <c r="A2742" s="206" t="s">
        <v>303</v>
      </c>
      <c r="B2742" s="55" t="s">
        <v>1463</v>
      </c>
      <c r="C2742" s="55" t="s">
        <v>6485</v>
      </c>
      <c r="D2742" s="56" t="s">
        <v>5147</v>
      </c>
    </row>
    <row r="2743" spans="1:4">
      <c r="A2743" s="211" t="s">
        <v>304</v>
      </c>
      <c r="B2743" s="52" t="s">
        <v>7242</v>
      </c>
      <c r="C2743" s="53" t="s">
        <v>7233</v>
      </c>
      <c r="D2743" s="156"/>
    </row>
    <row r="2744" spans="1:4">
      <c r="A2744" s="206" t="s">
        <v>305</v>
      </c>
      <c r="B2744" s="55" t="s">
        <v>1791</v>
      </c>
      <c r="C2744" s="55" t="s">
        <v>6486</v>
      </c>
      <c r="D2744" s="56" t="s">
        <v>5147</v>
      </c>
    </row>
    <row r="2745" spans="1:4">
      <c r="A2745" s="208" t="s">
        <v>4238</v>
      </c>
      <c r="B2745" s="209" t="s">
        <v>7243</v>
      </c>
      <c r="C2745" s="58" t="s">
        <v>6486</v>
      </c>
      <c r="D2745" s="209" t="s">
        <v>5147</v>
      </c>
    </row>
    <row r="2746" spans="1:4">
      <c r="A2746" s="206" t="s">
        <v>755</v>
      </c>
      <c r="B2746" s="55" t="s">
        <v>979</v>
      </c>
      <c r="C2746" s="55" t="s">
        <v>6486</v>
      </c>
      <c r="D2746" s="56" t="s">
        <v>5147</v>
      </c>
    </row>
    <row r="2747" spans="1:4">
      <c r="A2747" s="211" t="s">
        <v>306</v>
      </c>
      <c r="B2747" s="52" t="s">
        <v>7244</v>
      </c>
      <c r="C2747" s="53" t="s">
        <v>7233</v>
      </c>
      <c r="D2747" s="156"/>
    </row>
    <row r="2748" spans="1:4">
      <c r="A2748" s="211" t="s">
        <v>756</v>
      </c>
      <c r="B2748" s="52" t="s">
        <v>7245</v>
      </c>
      <c r="C2748" s="53" t="s">
        <v>7233</v>
      </c>
      <c r="D2748" s="156"/>
    </row>
    <row r="2749" spans="1:4">
      <c r="A2749" s="206" t="s">
        <v>4461</v>
      </c>
      <c r="B2749" s="55" t="s">
        <v>4462</v>
      </c>
      <c r="C2749" s="55" t="s">
        <v>6487</v>
      </c>
      <c r="D2749" s="56" t="s">
        <v>5893</v>
      </c>
    </row>
    <row r="2750" spans="1:4">
      <c r="A2750" s="208" t="s">
        <v>9011</v>
      </c>
      <c r="B2750" s="209" t="s">
        <v>4462</v>
      </c>
      <c r="C2750" s="58" t="s">
        <v>6487</v>
      </c>
      <c r="D2750" s="209" t="s">
        <v>8865</v>
      </c>
    </row>
    <row r="2751" spans="1:4">
      <c r="A2751" s="206" t="s">
        <v>3349</v>
      </c>
      <c r="B2751" s="55" t="s">
        <v>3350</v>
      </c>
      <c r="C2751" s="55" t="s">
        <v>6488</v>
      </c>
      <c r="D2751" s="56" t="s">
        <v>5894</v>
      </c>
    </row>
    <row r="2752" spans="1:4">
      <c r="A2752" s="206" t="s">
        <v>3489</v>
      </c>
      <c r="B2752" s="55" t="s">
        <v>3490</v>
      </c>
      <c r="C2752" s="55" t="s">
        <v>6488</v>
      </c>
      <c r="D2752" s="56" t="s">
        <v>5318</v>
      </c>
    </row>
    <row r="2753" spans="1:4">
      <c r="A2753" s="206" t="s">
        <v>3491</v>
      </c>
      <c r="B2753" s="55" t="s">
        <v>3492</v>
      </c>
      <c r="C2753" s="55" t="s">
        <v>6488</v>
      </c>
      <c r="D2753" s="56" t="s">
        <v>5318</v>
      </c>
    </row>
    <row r="2754" spans="1:4">
      <c r="A2754" s="205" t="s">
        <v>307</v>
      </c>
      <c r="B2754" s="52" t="s">
        <v>2072</v>
      </c>
      <c r="C2754" s="53" t="s">
        <v>7233</v>
      </c>
      <c r="D2754" s="156"/>
    </row>
    <row r="2755" spans="1:4">
      <c r="A2755" s="206" t="s">
        <v>757</v>
      </c>
      <c r="B2755" s="55" t="s">
        <v>980</v>
      </c>
      <c r="C2755" s="55" t="s">
        <v>6489</v>
      </c>
      <c r="D2755" s="56" t="s">
        <v>5215</v>
      </c>
    </row>
    <row r="2756" spans="1:4">
      <c r="A2756" s="210" t="s">
        <v>8155</v>
      </c>
      <c r="B2756" s="57" t="s">
        <v>2072</v>
      </c>
      <c r="C2756" s="57" t="s">
        <v>6490</v>
      </c>
      <c r="D2756" s="157"/>
    </row>
    <row r="2757" spans="1:4">
      <c r="A2757" s="206" t="s">
        <v>3779</v>
      </c>
      <c r="B2757" s="55" t="s">
        <v>3780</v>
      </c>
      <c r="C2757" s="55" t="s">
        <v>6490</v>
      </c>
      <c r="D2757" s="56" t="s">
        <v>5895</v>
      </c>
    </row>
    <row r="2758" spans="1:4">
      <c r="A2758" s="206" t="s">
        <v>8686</v>
      </c>
      <c r="B2758" s="55" t="s">
        <v>8687</v>
      </c>
      <c r="C2758" s="55" t="s">
        <v>6490</v>
      </c>
      <c r="D2758" s="56" t="s">
        <v>8688</v>
      </c>
    </row>
    <row r="2759" spans="1:4">
      <c r="A2759" s="208" t="s">
        <v>9012</v>
      </c>
      <c r="B2759" s="209" t="s">
        <v>9013</v>
      </c>
      <c r="C2759" s="209" t="s">
        <v>9014</v>
      </c>
      <c r="D2759" s="209" t="s">
        <v>9015</v>
      </c>
    </row>
    <row r="2760" spans="1:4">
      <c r="A2760" s="208" t="s">
        <v>9016</v>
      </c>
      <c r="B2760" s="209" t="s">
        <v>9017</v>
      </c>
      <c r="C2760" s="209" t="s">
        <v>9014</v>
      </c>
      <c r="D2760" s="209" t="s">
        <v>9015</v>
      </c>
    </row>
    <row r="2761" spans="1:4">
      <c r="A2761" s="208" t="s">
        <v>9018</v>
      </c>
      <c r="B2761" s="209" t="s">
        <v>9019</v>
      </c>
      <c r="C2761" s="209" t="s">
        <v>9014</v>
      </c>
      <c r="D2761" s="209" t="s">
        <v>9015</v>
      </c>
    </row>
    <row r="2762" spans="1:4">
      <c r="A2762" s="206" t="s">
        <v>3781</v>
      </c>
      <c r="B2762" s="55" t="s">
        <v>3782</v>
      </c>
      <c r="C2762" s="55" t="s">
        <v>6491</v>
      </c>
      <c r="D2762" s="56" t="s">
        <v>5896</v>
      </c>
    </row>
    <row r="2763" spans="1:4">
      <c r="A2763" s="206" t="s">
        <v>3783</v>
      </c>
      <c r="B2763" s="55" t="s">
        <v>3784</v>
      </c>
      <c r="C2763" s="55" t="s">
        <v>6491</v>
      </c>
      <c r="D2763" s="56" t="s">
        <v>5897</v>
      </c>
    </row>
    <row r="2764" spans="1:4">
      <c r="A2764" s="208" t="s">
        <v>9020</v>
      </c>
      <c r="B2764" s="209" t="s">
        <v>9021</v>
      </c>
      <c r="C2764" s="209" t="s">
        <v>9014</v>
      </c>
      <c r="D2764" s="209" t="s">
        <v>9022</v>
      </c>
    </row>
    <row r="2765" spans="1:4">
      <c r="A2765" s="205" t="s">
        <v>308</v>
      </c>
      <c r="B2765" s="52" t="s">
        <v>2072</v>
      </c>
      <c r="C2765" s="53" t="s">
        <v>7246</v>
      </c>
      <c r="D2765" s="156"/>
    </row>
    <row r="2766" spans="1:4">
      <c r="A2766" s="211" t="s">
        <v>758</v>
      </c>
      <c r="B2766" s="52" t="s">
        <v>7246</v>
      </c>
      <c r="C2766" s="53" t="s">
        <v>7246</v>
      </c>
      <c r="D2766" s="156"/>
    </row>
    <row r="2767" spans="1:4">
      <c r="A2767" s="205" t="s">
        <v>309</v>
      </c>
      <c r="B2767" s="52" t="s">
        <v>2072</v>
      </c>
      <c r="C2767" s="53" t="s">
        <v>7247</v>
      </c>
      <c r="D2767" s="156"/>
    </row>
    <row r="2768" spans="1:4">
      <c r="A2768" s="206" t="s">
        <v>759</v>
      </c>
      <c r="B2768" s="55" t="s">
        <v>5898</v>
      </c>
      <c r="C2768" s="55" t="s">
        <v>6492</v>
      </c>
      <c r="D2768" s="56" t="s">
        <v>5142</v>
      </c>
    </row>
    <row r="2769" spans="1:4">
      <c r="A2769" s="206" t="s">
        <v>760</v>
      </c>
      <c r="B2769" s="55" t="s">
        <v>2152</v>
      </c>
      <c r="C2769" s="55" t="s">
        <v>6492</v>
      </c>
      <c r="D2769" s="56" t="s">
        <v>5142</v>
      </c>
    </row>
    <row r="2770" spans="1:4">
      <c r="A2770" s="207" t="s">
        <v>4239</v>
      </c>
      <c r="B2770" s="52" t="s">
        <v>7248</v>
      </c>
      <c r="C2770" s="53" t="s">
        <v>7247</v>
      </c>
      <c r="D2770" s="156"/>
    </row>
    <row r="2771" spans="1:4">
      <c r="A2771" s="205" t="s">
        <v>310</v>
      </c>
      <c r="B2771" s="52" t="s">
        <v>2072</v>
      </c>
      <c r="C2771" s="53" t="s">
        <v>7249</v>
      </c>
      <c r="D2771" s="156"/>
    </row>
    <row r="2772" spans="1:4">
      <c r="A2772" s="208" t="s">
        <v>9023</v>
      </c>
      <c r="B2772" s="209" t="s">
        <v>1824</v>
      </c>
      <c r="C2772" s="58" t="s">
        <v>6493</v>
      </c>
      <c r="D2772" s="209" t="s">
        <v>9024</v>
      </c>
    </row>
    <row r="2773" spans="1:4">
      <c r="A2773" s="206" t="s">
        <v>311</v>
      </c>
      <c r="B2773" s="55" t="s">
        <v>1824</v>
      </c>
      <c r="C2773" s="55" t="s">
        <v>6493</v>
      </c>
      <c r="D2773" s="56" t="s">
        <v>5149</v>
      </c>
    </row>
    <row r="2774" spans="1:4">
      <c r="A2774" s="206" t="s">
        <v>4864</v>
      </c>
      <c r="B2774" s="55" t="s">
        <v>4865</v>
      </c>
      <c r="C2774" s="55" t="s">
        <v>6493</v>
      </c>
      <c r="D2774" s="56" t="s">
        <v>5899</v>
      </c>
    </row>
    <row r="2775" spans="1:4">
      <c r="A2775" s="206" t="s">
        <v>312</v>
      </c>
      <c r="B2775" s="55" t="s">
        <v>6494</v>
      </c>
      <c r="C2775" s="55" t="s">
        <v>6494</v>
      </c>
      <c r="D2775" s="56" t="s">
        <v>5152</v>
      </c>
    </row>
    <row r="2776" spans="1:4">
      <c r="A2776" s="210" t="s">
        <v>761</v>
      </c>
      <c r="B2776" s="57" t="s">
        <v>605</v>
      </c>
      <c r="C2776" s="57" t="s">
        <v>6494</v>
      </c>
      <c r="D2776" s="157" t="s">
        <v>5152</v>
      </c>
    </row>
    <row r="2777" spans="1:4">
      <c r="A2777" s="210" t="s">
        <v>762</v>
      </c>
      <c r="B2777" s="57" t="s">
        <v>606</v>
      </c>
      <c r="C2777" s="57" t="s">
        <v>6494</v>
      </c>
      <c r="D2777" s="157" t="s">
        <v>5152</v>
      </c>
    </row>
    <row r="2778" spans="1:4">
      <c r="A2778" s="210" t="s">
        <v>4564</v>
      </c>
      <c r="B2778" s="57" t="s">
        <v>4565</v>
      </c>
      <c r="C2778" s="57" t="s">
        <v>6494</v>
      </c>
      <c r="D2778" s="157" t="s">
        <v>5900</v>
      </c>
    </row>
    <row r="2779" spans="1:4">
      <c r="A2779" s="210" t="s">
        <v>4566</v>
      </c>
      <c r="B2779" s="57" t="s">
        <v>4567</v>
      </c>
      <c r="C2779" s="57" t="s">
        <v>6494</v>
      </c>
      <c r="D2779" s="157" t="s">
        <v>5900</v>
      </c>
    </row>
    <row r="2780" spans="1:4">
      <c r="A2780" s="206" t="s">
        <v>313</v>
      </c>
      <c r="B2780" s="55" t="s">
        <v>3785</v>
      </c>
      <c r="C2780" s="55" t="s">
        <v>6495</v>
      </c>
      <c r="D2780" s="56" t="s">
        <v>5151</v>
      </c>
    </row>
    <row r="2781" spans="1:4">
      <c r="A2781" s="208" t="s">
        <v>314</v>
      </c>
      <c r="B2781" s="209" t="s">
        <v>7250</v>
      </c>
      <c r="C2781" s="218" t="s">
        <v>7249</v>
      </c>
      <c r="D2781" s="209" t="s">
        <v>5151</v>
      </c>
    </row>
    <row r="2782" spans="1:4">
      <c r="A2782" s="206" t="s">
        <v>763</v>
      </c>
      <c r="B2782" s="55" t="s">
        <v>607</v>
      </c>
      <c r="C2782" s="55" t="s">
        <v>6496</v>
      </c>
      <c r="D2782" s="56" t="s">
        <v>5152</v>
      </c>
    </row>
    <row r="2783" spans="1:4">
      <c r="A2783" s="211" t="s">
        <v>2631</v>
      </c>
      <c r="B2783" s="52" t="s">
        <v>7251</v>
      </c>
      <c r="C2783" s="53" t="s">
        <v>7249</v>
      </c>
      <c r="D2783" s="156"/>
    </row>
    <row r="2784" spans="1:4">
      <c r="A2784" s="211" t="s">
        <v>1399</v>
      </c>
      <c r="B2784" s="52" t="s">
        <v>7252</v>
      </c>
      <c r="C2784" s="53" t="s">
        <v>7249</v>
      </c>
      <c r="D2784" s="156"/>
    </row>
    <row r="2785" spans="1:4">
      <c r="A2785" s="206" t="s">
        <v>4648</v>
      </c>
      <c r="B2785" s="55" t="s">
        <v>9025</v>
      </c>
      <c r="C2785" s="55" t="s">
        <v>6496</v>
      </c>
      <c r="D2785" s="56" t="s">
        <v>5901</v>
      </c>
    </row>
    <row r="2786" spans="1:4">
      <c r="A2786" s="206" t="s">
        <v>315</v>
      </c>
      <c r="B2786" s="55" t="s">
        <v>2108</v>
      </c>
      <c r="C2786" s="55" t="s">
        <v>8156</v>
      </c>
      <c r="D2786" s="56" t="s">
        <v>5902</v>
      </c>
    </row>
    <row r="2787" spans="1:4">
      <c r="A2787" s="206" t="s">
        <v>3493</v>
      </c>
      <c r="B2787" s="55" t="s">
        <v>3494</v>
      </c>
      <c r="C2787" s="55" t="s">
        <v>6497</v>
      </c>
      <c r="D2787" s="56" t="s">
        <v>5903</v>
      </c>
    </row>
    <row r="2788" spans="1:4">
      <c r="A2788" s="206" t="s">
        <v>8689</v>
      </c>
      <c r="B2788" s="55" t="s">
        <v>8690</v>
      </c>
      <c r="C2788" s="55" t="s">
        <v>8691</v>
      </c>
      <c r="D2788" s="56" t="s">
        <v>8692</v>
      </c>
    </row>
    <row r="2789" spans="1:4">
      <c r="A2789" s="208" t="s">
        <v>9026</v>
      </c>
      <c r="B2789" s="209" t="s">
        <v>9027</v>
      </c>
      <c r="C2789" s="209" t="s">
        <v>9028</v>
      </c>
      <c r="D2789" s="209" t="s">
        <v>9029</v>
      </c>
    </row>
    <row r="2790" spans="1:4">
      <c r="A2790" s="205" t="s">
        <v>316</v>
      </c>
      <c r="B2790" s="52" t="s">
        <v>2072</v>
      </c>
      <c r="C2790" s="53" t="s">
        <v>4568</v>
      </c>
      <c r="D2790" s="156"/>
    </row>
    <row r="2791" spans="1:4">
      <c r="A2791" s="211" t="s">
        <v>764</v>
      </c>
      <c r="B2791" s="52" t="s">
        <v>7253</v>
      </c>
      <c r="C2791" s="53" t="s">
        <v>4568</v>
      </c>
      <c r="D2791" s="156"/>
    </row>
    <row r="2792" spans="1:4">
      <c r="A2792" s="211" t="s">
        <v>765</v>
      </c>
      <c r="B2792" s="52" t="s">
        <v>2040</v>
      </c>
      <c r="C2792" s="53" t="s">
        <v>4568</v>
      </c>
      <c r="D2792" s="156"/>
    </row>
    <row r="2793" spans="1:4">
      <c r="A2793" s="211" t="s">
        <v>2611</v>
      </c>
      <c r="B2793" s="52" t="s">
        <v>7254</v>
      </c>
      <c r="C2793" s="53" t="s">
        <v>4568</v>
      </c>
      <c r="D2793" s="156"/>
    </row>
    <row r="2794" spans="1:4">
      <c r="A2794" s="211" t="s">
        <v>3351</v>
      </c>
      <c r="B2794" s="52" t="s">
        <v>7255</v>
      </c>
      <c r="C2794" s="53" t="s">
        <v>4568</v>
      </c>
      <c r="D2794" s="156"/>
    </row>
    <row r="2795" spans="1:4">
      <c r="A2795" s="206" t="s">
        <v>4649</v>
      </c>
      <c r="B2795" s="55" t="s">
        <v>2040</v>
      </c>
      <c r="C2795" s="55" t="s">
        <v>4568</v>
      </c>
      <c r="D2795" s="56" t="s">
        <v>5904</v>
      </c>
    </row>
    <row r="2796" spans="1:4">
      <c r="A2796" s="210" t="s">
        <v>8157</v>
      </c>
      <c r="B2796" s="57" t="s">
        <v>2072</v>
      </c>
      <c r="C2796" s="57" t="s">
        <v>4570</v>
      </c>
      <c r="D2796" s="157"/>
    </row>
    <row r="2797" spans="1:4">
      <c r="A2797" s="206" t="s">
        <v>4569</v>
      </c>
      <c r="B2797" s="55" t="s">
        <v>5905</v>
      </c>
      <c r="C2797" s="55" t="s">
        <v>4570</v>
      </c>
      <c r="D2797" s="56" t="s">
        <v>5906</v>
      </c>
    </row>
    <row r="2798" spans="1:4">
      <c r="A2798" s="205" t="s">
        <v>317</v>
      </c>
      <c r="B2798" s="52" t="s">
        <v>2072</v>
      </c>
      <c r="C2798" s="53" t="s">
        <v>2363</v>
      </c>
      <c r="D2798" s="156"/>
    </row>
    <row r="2799" spans="1:4">
      <c r="A2799" s="211" t="s">
        <v>766</v>
      </c>
      <c r="B2799" s="52" t="s">
        <v>7256</v>
      </c>
      <c r="C2799" s="53" t="s">
        <v>2363</v>
      </c>
      <c r="D2799" s="156"/>
    </row>
    <row r="2800" spans="1:4">
      <c r="A2800" s="211" t="s">
        <v>767</v>
      </c>
      <c r="B2800" s="52" t="s">
        <v>7257</v>
      </c>
      <c r="C2800" s="53" t="s">
        <v>2363</v>
      </c>
      <c r="D2800" s="156"/>
    </row>
    <row r="2801" spans="1:4">
      <c r="A2801" s="211" t="s">
        <v>768</v>
      </c>
      <c r="B2801" s="52" t="s">
        <v>7258</v>
      </c>
      <c r="C2801" s="53" t="s">
        <v>2363</v>
      </c>
      <c r="D2801" s="156"/>
    </row>
    <row r="2802" spans="1:4">
      <c r="A2802" s="211" t="s">
        <v>769</v>
      </c>
      <c r="B2802" s="52" t="s">
        <v>7259</v>
      </c>
      <c r="C2802" s="53" t="s">
        <v>2363</v>
      </c>
      <c r="D2802" s="156"/>
    </row>
    <row r="2803" spans="1:4">
      <c r="A2803" s="206" t="s">
        <v>770</v>
      </c>
      <c r="B2803" s="55" t="s">
        <v>2367</v>
      </c>
      <c r="C2803" s="55" t="s">
        <v>2363</v>
      </c>
      <c r="D2803" s="56" t="s">
        <v>5207</v>
      </c>
    </row>
    <row r="2804" spans="1:4">
      <c r="A2804" s="206" t="s">
        <v>771</v>
      </c>
      <c r="B2804" s="55" t="s">
        <v>2368</v>
      </c>
      <c r="C2804" s="55" t="s">
        <v>2363</v>
      </c>
      <c r="D2804" s="56" t="s">
        <v>5151</v>
      </c>
    </row>
    <row r="2805" spans="1:4">
      <c r="A2805" s="211" t="s">
        <v>772</v>
      </c>
      <c r="B2805" s="52" t="s">
        <v>7260</v>
      </c>
      <c r="C2805" s="53" t="s">
        <v>2363</v>
      </c>
      <c r="D2805" s="156"/>
    </row>
    <row r="2806" spans="1:4">
      <c r="A2806" s="211" t="s">
        <v>318</v>
      </c>
      <c r="B2806" s="52" t="s">
        <v>7261</v>
      </c>
      <c r="C2806" s="53" t="s">
        <v>2363</v>
      </c>
      <c r="D2806" s="156"/>
    </row>
    <row r="2807" spans="1:4">
      <c r="A2807" s="206" t="s">
        <v>2612</v>
      </c>
      <c r="B2807" s="55" t="s">
        <v>9030</v>
      </c>
      <c r="C2807" s="55" t="s">
        <v>2363</v>
      </c>
      <c r="D2807" s="56" t="s">
        <v>5907</v>
      </c>
    </row>
    <row r="2808" spans="1:4">
      <c r="A2808" s="207" t="s">
        <v>4240</v>
      </c>
      <c r="B2808" s="52" t="s">
        <v>7262</v>
      </c>
      <c r="C2808" s="53" t="s">
        <v>2363</v>
      </c>
      <c r="D2808" s="156"/>
    </row>
    <row r="2809" spans="1:4">
      <c r="A2809" s="207" t="s">
        <v>4241</v>
      </c>
      <c r="B2809" s="52" t="s">
        <v>7263</v>
      </c>
      <c r="C2809" s="53" t="s">
        <v>2363</v>
      </c>
      <c r="D2809" s="156"/>
    </row>
    <row r="2810" spans="1:4">
      <c r="A2810" s="207" t="s">
        <v>4242</v>
      </c>
      <c r="B2810" s="52" t="s">
        <v>7264</v>
      </c>
      <c r="C2810" s="53" t="s">
        <v>2363</v>
      </c>
      <c r="D2810" s="156"/>
    </row>
    <row r="2811" spans="1:4">
      <c r="A2811" s="211" t="s">
        <v>773</v>
      </c>
      <c r="B2811" s="52" t="s">
        <v>7265</v>
      </c>
      <c r="C2811" s="53" t="s">
        <v>2363</v>
      </c>
      <c r="D2811" s="156"/>
    </row>
    <row r="2812" spans="1:4">
      <c r="A2812" s="207" t="s">
        <v>2613</v>
      </c>
      <c r="B2812" s="52" t="s">
        <v>7266</v>
      </c>
      <c r="C2812" s="53" t="s">
        <v>2363</v>
      </c>
      <c r="D2812" s="156"/>
    </row>
    <row r="2813" spans="1:4">
      <c r="A2813" s="207" t="s">
        <v>4243</v>
      </c>
      <c r="B2813" s="52" t="s">
        <v>7267</v>
      </c>
      <c r="C2813" s="53" t="s">
        <v>2363</v>
      </c>
      <c r="D2813" s="156"/>
    </row>
    <row r="2814" spans="1:4">
      <c r="A2814" s="212" t="s">
        <v>774</v>
      </c>
      <c r="B2814" s="52" t="s">
        <v>7268</v>
      </c>
      <c r="C2814" s="53" t="s">
        <v>2363</v>
      </c>
      <c r="D2814" s="156">
        <v>38718</v>
      </c>
    </row>
    <row r="2815" spans="1:4">
      <c r="A2815" s="206" t="s">
        <v>775</v>
      </c>
      <c r="B2815" s="55" t="s">
        <v>2109</v>
      </c>
      <c r="C2815" s="55" t="s">
        <v>2363</v>
      </c>
      <c r="D2815" s="56" t="s">
        <v>5133</v>
      </c>
    </row>
    <row r="2816" spans="1:4">
      <c r="A2816" s="206" t="s">
        <v>776</v>
      </c>
      <c r="B2816" s="55" t="s">
        <v>5908</v>
      </c>
      <c r="C2816" s="55" t="s">
        <v>2363</v>
      </c>
      <c r="D2816" s="56" t="s">
        <v>5117</v>
      </c>
    </row>
    <row r="2817" spans="1:4">
      <c r="A2817" s="206" t="s">
        <v>777</v>
      </c>
      <c r="B2817" s="55" t="s">
        <v>5909</v>
      </c>
      <c r="C2817" s="55" t="s">
        <v>2363</v>
      </c>
      <c r="D2817" s="56" t="s">
        <v>5117</v>
      </c>
    </row>
    <row r="2818" spans="1:4">
      <c r="A2818" s="206" t="s">
        <v>778</v>
      </c>
      <c r="B2818" s="55" t="s">
        <v>5910</v>
      </c>
      <c r="C2818" s="55" t="s">
        <v>2363</v>
      </c>
      <c r="D2818" s="56" t="s">
        <v>5117</v>
      </c>
    </row>
    <row r="2819" spans="1:4">
      <c r="A2819" s="206" t="s">
        <v>779</v>
      </c>
      <c r="B2819" s="55" t="s">
        <v>5911</v>
      </c>
      <c r="C2819" s="55" t="s">
        <v>2363</v>
      </c>
      <c r="D2819" s="56" t="s">
        <v>5117</v>
      </c>
    </row>
    <row r="2820" spans="1:4">
      <c r="A2820" s="206" t="s">
        <v>780</v>
      </c>
      <c r="B2820" s="55" t="s">
        <v>5912</v>
      </c>
      <c r="C2820" s="55" t="s">
        <v>2363</v>
      </c>
      <c r="D2820" s="56" t="s">
        <v>5117</v>
      </c>
    </row>
    <row r="2821" spans="1:4">
      <c r="A2821" s="206" t="s">
        <v>781</v>
      </c>
      <c r="B2821" s="55" t="s">
        <v>5913</v>
      </c>
      <c r="C2821" s="55" t="s">
        <v>2363</v>
      </c>
      <c r="D2821" s="56" t="s">
        <v>5117</v>
      </c>
    </row>
    <row r="2822" spans="1:4">
      <c r="A2822" s="206" t="s">
        <v>782</v>
      </c>
      <c r="B2822" s="55" t="s">
        <v>5914</v>
      </c>
      <c r="C2822" s="55" t="s">
        <v>2363</v>
      </c>
      <c r="D2822" s="56" t="s">
        <v>5117</v>
      </c>
    </row>
    <row r="2823" spans="1:4">
      <c r="A2823" s="206" t="s">
        <v>783</v>
      </c>
      <c r="B2823" s="55" t="s">
        <v>334</v>
      </c>
      <c r="C2823" s="55" t="s">
        <v>2363</v>
      </c>
      <c r="D2823" s="56" t="s">
        <v>5148</v>
      </c>
    </row>
    <row r="2824" spans="1:4">
      <c r="A2824" s="206" t="s">
        <v>784</v>
      </c>
      <c r="B2824" s="55" t="s">
        <v>2286</v>
      </c>
      <c r="C2824" s="55" t="s">
        <v>2363</v>
      </c>
      <c r="D2824" s="56" t="s">
        <v>5150</v>
      </c>
    </row>
    <row r="2825" spans="1:4">
      <c r="A2825" s="206" t="s">
        <v>785</v>
      </c>
      <c r="B2825" s="55" t="s">
        <v>5915</v>
      </c>
      <c r="C2825" s="55" t="s">
        <v>2363</v>
      </c>
      <c r="D2825" s="56" t="s">
        <v>5209</v>
      </c>
    </row>
    <row r="2826" spans="1:4">
      <c r="A2826" s="206" t="s">
        <v>786</v>
      </c>
      <c r="B2826" s="55" t="s">
        <v>2287</v>
      </c>
      <c r="C2826" s="55" t="s">
        <v>2363</v>
      </c>
      <c r="D2826" s="56" t="s">
        <v>5170</v>
      </c>
    </row>
    <row r="2827" spans="1:4">
      <c r="A2827" s="211" t="s">
        <v>2614</v>
      </c>
      <c r="B2827" s="52" t="s">
        <v>7269</v>
      </c>
      <c r="C2827" s="53" t="s">
        <v>2363</v>
      </c>
      <c r="D2827" s="156"/>
    </row>
    <row r="2828" spans="1:4">
      <c r="A2828" s="211" t="s">
        <v>2615</v>
      </c>
      <c r="B2828" s="52" t="s">
        <v>7270</v>
      </c>
      <c r="C2828" s="53" t="s">
        <v>2363</v>
      </c>
      <c r="D2828" s="156"/>
    </row>
    <row r="2829" spans="1:4">
      <c r="A2829" s="212" t="s">
        <v>3495</v>
      </c>
      <c r="B2829" s="52" t="s">
        <v>7271</v>
      </c>
      <c r="C2829" s="53" t="s">
        <v>2363</v>
      </c>
      <c r="D2829" s="156">
        <v>41781</v>
      </c>
    </row>
    <row r="2830" spans="1:4">
      <c r="A2830" s="211" t="s">
        <v>3193</v>
      </c>
      <c r="B2830" s="52" t="s">
        <v>7272</v>
      </c>
      <c r="C2830" s="53" t="s">
        <v>2363</v>
      </c>
      <c r="D2830" s="156"/>
    </row>
    <row r="2831" spans="1:4">
      <c r="A2831" s="206" t="s">
        <v>3115</v>
      </c>
      <c r="B2831" s="55" t="s">
        <v>3116</v>
      </c>
      <c r="C2831" s="55" t="s">
        <v>2363</v>
      </c>
      <c r="D2831" s="56" t="s">
        <v>5916</v>
      </c>
    </row>
    <row r="2832" spans="1:4">
      <c r="A2832" s="206" t="s">
        <v>3194</v>
      </c>
      <c r="B2832" s="55" t="s">
        <v>5917</v>
      </c>
      <c r="C2832" s="55" t="s">
        <v>2363</v>
      </c>
      <c r="D2832" s="56" t="s">
        <v>5918</v>
      </c>
    </row>
    <row r="2833" spans="1:4">
      <c r="A2833" s="206" t="s">
        <v>787</v>
      </c>
      <c r="B2833" s="55" t="s">
        <v>335</v>
      </c>
      <c r="C2833" s="55" t="s">
        <v>2363</v>
      </c>
      <c r="D2833" s="56" t="s">
        <v>5151</v>
      </c>
    </row>
    <row r="2834" spans="1:4">
      <c r="A2834" s="210" t="s">
        <v>2041</v>
      </c>
      <c r="B2834" s="57" t="s">
        <v>2042</v>
      </c>
      <c r="C2834" s="57" t="s">
        <v>2363</v>
      </c>
      <c r="D2834" s="157">
        <v>40070</v>
      </c>
    </row>
    <row r="2835" spans="1:4">
      <c r="A2835" s="207" t="s">
        <v>4244</v>
      </c>
      <c r="B2835" s="52" t="s">
        <v>7273</v>
      </c>
      <c r="C2835" s="53" t="s">
        <v>2363</v>
      </c>
      <c r="D2835" s="156"/>
    </row>
    <row r="2836" spans="1:4">
      <c r="A2836" s="210" t="s">
        <v>788</v>
      </c>
      <c r="B2836" s="57" t="s">
        <v>336</v>
      </c>
      <c r="C2836" s="57" t="s">
        <v>2363</v>
      </c>
      <c r="D2836" s="157">
        <v>37987</v>
      </c>
    </row>
    <row r="2837" spans="1:4">
      <c r="A2837" s="206" t="s">
        <v>789</v>
      </c>
      <c r="B2837" s="55" t="s">
        <v>247</v>
      </c>
      <c r="C2837" s="55" t="s">
        <v>2363</v>
      </c>
      <c r="D2837" s="56" t="s">
        <v>5152</v>
      </c>
    </row>
    <row r="2838" spans="1:4">
      <c r="A2838" s="206" t="s">
        <v>790</v>
      </c>
      <c r="B2838" s="55" t="s">
        <v>2288</v>
      </c>
      <c r="C2838" s="55" t="s">
        <v>2363</v>
      </c>
      <c r="D2838" s="56" t="s">
        <v>5151</v>
      </c>
    </row>
    <row r="2839" spans="1:4">
      <c r="A2839" s="206" t="s">
        <v>791</v>
      </c>
      <c r="B2839" s="55" t="s">
        <v>248</v>
      </c>
      <c r="C2839" s="55" t="s">
        <v>2363</v>
      </c>
      <c r="D2839" s="56" t="s">
        <v>5152</v>
      </c>
    </row>
    <row r="2840" spans="1:4">
      <c r="A2840" s="206" t="s">
        <v>792</v>
      </c>
      <c r="B2840" s="55" t="s">
        <v>5919</v>
      </c>
      <c r="C2840" s="55" t="s">
        <v>2363</v>
      </c>
      <c r="D2840" s="56" t="s">
        <v>5152</v>
      </c>
    </row>
    <row r="2841" spans="1:4">
      <c r="A2841" s="206" t="s">
        <v>793</v>
      </c>
      <c r="B2841" s="55" t="s">
        <v>249</v>
      </c>
      <c r="C2841" s="55" t="s">
        <v>2363</v>
      </c>
      <c r="D2841" s="56" t="s">
        <v>5133</v>
      </c>
    </row>
    <row r="2842" spans="1:4">
      <c r="A2842" s="206" t="s">
        <v>2043</v>
      </c>
      <c r="B2842" s="55" t="s">
        <v>2044</v>
      </c>
      <c r="C2842" s="55" t="s">
        <v>2363</v>
      </c>
      <c r="D2842" s="56" t="s">
        <v>5920</v>
      </c>
    </row>
    <row r="2843" spans="1:4">
      <c r="A2843" s="206" t="s">
        <v>2578</v>
      </c>
      <c r="B2843" s="55" t="s">
        <v>3786</v>
      </c>
      <c r="C2843" s="55" t="s">
        <v>2363</v>
      </c>
      <c r="D2843" s="56" t="s">
        <v>5133</v>
      </c>
    </row>
    <row r="2844" spans="1:4">
      <c r="A2844" s="206" t="s">
        <v>2579</v>
      </c>
      <c r="B2844" s="55" t="s">
        <v>2580</v>
      </c>
      <c r="C2844" s="55" t="s">
        <v>2363</v>
      </c>
      <c r="D2844" s="56" t="s">
        <v>5921</v>
      </c>
    </row>
    <row r="2845" spans="1:4">
      <c r="A2845" s="206" t="s">
        <v>2045</v>
      </c>
      <c r="B2845" s="55" t="s">
        <v>2046</v>
      </c>
      <c r="C2845" s="55" t="s">
        <v>2363</v>
      </c>
      <c r="D2845" s="56" t="s">
        <v>5922</v>
      </c>
    </row>
    <row r="2846" spans="1:4">
      <c r="A2846" s="210" t="s">
        <v>3195</v>
      </c>
      <c r="B2846" s="57" t="s">
        <v>3196</v>
      </c>
      <c r="C2846" s="57" t="s">
        <v>2363</v>
      </c>
      <c r="D2846" s="157" t="s">
        <v>5923</v>
      </c>
    </row>
    <row r="2847" spans="1:4">
      <c r="A2847" s="211" t="s">
        <v>3197</v>
      </c>
      <c r="B2847" s="52" t="s">
        <v>7274</v>
      </c>
      <c r="C2847" s="53" t="s">
        <v>2363</v>
      </c>
      <c r="D2847" s="156"/>
    </row>
    <row r="2848" spans="1:4">
      <c r="A2848" s="211" t="s">
        <v>3198</v>
      </c>
      <c r="B2848" s="52" t="s">
        <v>7275</v>
      </c>
      <c r="C2848" s="53" t="s">
        <v>2363</v>
      </c>
      <c r="D2848" s="156"/>
    </row>
    <row r="2849" spans="1:4">
      <c r="A2849" s="206" t="s">
        <v>3199</v>
      </c>
      <c r="B2849" s="55" t="s">
        <v>3200</v>
      </c>
      <c r="C2849" s="55" t="s">
        <v>2363</v>
      </c>
      <c r="D2849" s="56" t="s">
        <v>5924</v>
      </c>
    </row>
    <row r="2850" spans="1:4">
      <c r="A2850" s="206" t="s">
        <v>3201</v>
      </c>
      <c r="B2850" s="55" t="s">
        <v>5925</v>
      </c>
      <c r="C2850" s="55" t="s">
        <v>2363</v>
      </c>
      <c r="D2850" s="56" t="s">
        <v>5926</v>
      </c>
    </row>
    <row r="2851" spans="1:4">
      <c r="A2851" s="206" t="s">
        <v>3352</v>
      </c>
      <c r="B2851" s="55" t="s">
        <v>3353</v>
      </c>
      <c r="C2851" s="55" t="s">
        <v>2363</v>
      </c>
      <c r="D2851" s="56" t="s">
        <v>5927</v>
      </c>
    </row>
    <row r="2852" spans="1:4">
      <c r="A2852" s="206" t="s">
        <v>3496</v>
      </c>
      <c r="B2852" s="55" t="s">
        <v>5928</v>
      </c>
      <c r="C2852" s="55" t="s">
        <v>2363</v>
      </c>
      <c r="D2852" s="56" t="s">
        <v>5929</v>
      </c>
    </row>
    <row r="2853" spans="1:4">
      <c r="A2853" s="206" t="s">
        <v>3354</v>
      </c>
      <c r="B2853" s="55" t="s">
        <v>5930</v>
      </c>
      <c r="C2853" s="55" t="s">
        <v>2363</v>
      </c>
      <c r="D2853" s="56" t="s">
        <v>5931</v>
      </c>
    </row>
    <row r="2854" spans="1:4">
      <c r="A2854" s="206" t="s">
        <v>3355</v>
      </c>
      <c r="B2854" s="55" t="s">
        <v>3356</v>
      </c>
      <c r="C2854" s="55" t="s">
        <v>2363</v>
      </c>
      <c r="D2854" s="56" t="s">
        <v>5932</v>
      </c>
    </row>
    <row r="2855" spans="1:4">
      <c r="A2855" s="206" t="s">
        <v>3357</v>
      </c>
      <c r="B2855" s="55" t="s">
        <v>3358</v>
      </c>
      <c r="C2855" s="55" t="s">
        <v>2363</v>
      </c>
      <c r="D2855" s="56" t="s">
        <v>5933</v>
      </c>
    </row>
    <row r="2856" spans="1:4">
      <c r="A2856" s="206" t="s">
        <v>3359</v>
      </c>
      <c r="B2856" s="55" t="s">
        <v>5934</v>
      </c>
      <c r="C2856" s="55" t="s">
        <v>2363</v>
      </c>
      <c r="D2856" s="56" t="s">
        <v>5933</v>
      </c>
    </row>
    <row r="2857" spans="1:4">
      <c r="A2857" s="206" t="s">
        <v>3360</v>
      </c>
      <c r="B2857" s="55" t="s">
        <v>5935</v>
      </c>
      <c r="C2857" s="55" t="s">
        <v>2363</v>
      </c>
      <c r="D2857" s="56" t="s">
        <v>5936</v>
      </c>
    </row>
    <row r="2858" spans="1:4">
      <c r="A2858" s="206" t="s">
        <v>794</v>
      </c>
      <c r="B2858" s="55" t="s">
        <v>250</v>
      </c>
      <c r="C2858" s="55" t="s">
        <v>2363</v>
      </c>
      <c r="D2858" s="56" t="s">
        <v>5132</v>
      </c>
    </row>
    <row r="2859" spans="1:4">
      <c r="A2859" s="206" t="s">
        <v>795</v>
      </c>
      <c r="B2859" s="55" t="s">
        <v>3361</v>
      </c>
      <c r="C2859" s="55" t="s">
        <v>2363</v>
      </c>
      <c r="D2859" s="56" t="s">
        <v>5170</v>
      </c>
    </row>
    <row r="2860" spans="1:4">
      <c r="A2860" s="206" t="s">
        <v>796</v>
      </c>
      <c r="B2860" s="55" t="s">
        <v>3787</v>
      </c>
      <c r="C2860" s="55" t="s">
        <v>2363</v>
      </c>
      <c r="D2860" s="56" t="s">
        <v>5133</v>
      </c>
    </row>
    <row r="2861" spans="1:4">
      <c r="A2861" s="206" t="s">
        <v>2581</v>
      </c>
      <c r="B2861" s="55" t="s">
        <v>3117</v>
      </c>
      <c r="C2861" s="55" t="s">
        <v>2363</v>
      </c>
      <c r="D2861" s="56" t="s">
        <v>5937</v>
      </c>
    </row>
    <row r="2862" spans="1:4">
      <c r="A2862" s="206" t="s">
        <v>2047</v>
      </c>
      <c r="B2862" s="55" t="s">
        <v>3788</v>
      </c>
      <c r="C2862" s="55" t="s">
        <v>2363</v>
      </c>
      <c r="D2862" s="56" t="s">
        <v>5639</v>
      </c>
    </row>
    <row r="2863" spans="1:4">
      <c r="A2863" s="211" t="s">
        <v>2048</v>
      </c>
      <c r="B2863" s="52" t="s">
        <v>7276</v>
      </c>
      <c r="C2863" s="53" t="s">
        <v>2363</v>
      </c>
      <c r="D2863" s="156"/>
    </row>
    <row r="2864" spans="1:4">
      <c r="A2864" s="206" t="s">
        <v>1400</v>
      </c>
      <c r="B2864" s="55" t="s">
        <v>3789</v>
      </c>
      <c r="C2864" s="55" t="s">
        <v>2363</v>
      </c>
      <c r="D2864" s="56" t="s">
        <v>5938</v>
      </c>
    </row>
    <row r="2865" spans="1:4">
      <c r="A2865" s="206" t="s">
        <v>1401</v>
      </c>
      <c r="B2865" s="55" t="s">
        <v>5939</v>
      </c>
      <c r="C2865" s="55" t="s">
        <v>2363</v>
      </c>
      <c r="D2865" s="56" t="s">
        <v>5940</v>
      </c>
    </row>
    <row r="2866" spans="1:4">
      <c r="A2866" s="211" t="s">
        <v>3362</v>
      </c>
      <c r="B2866" s="52" t="s">
        <v>7277</v>
      </c>
      <c r="C2866" s="53" t="s">
        <v>2363</v>
      </c>
      <c r="D2866" s="156"/>
    </row>
    <row r="2867" spans="1:4">
      <c r="A2867" s="211" t="s">
        <v>3363</v>
      </c>
      <c r="B2867" s="52" t="s">
        <v>7278</v>
      </c>
      <c r="C2867" s="53" t="s">
        <v>2363</v>
      </c>
      <c r="D2867" s="156"/>
    </row>
    <row r="2868" spans="1:4">
      <c r="A2868" s="211" t="s">
        <v>3364</v>
      </c>
      <c r="B2868" s="52" t="s">
        <v>7279</v>
      </c>
      <c r="C2868" s="53" t="s">
        <v>2363</v>
      </c>
      <c r="D2868" s="156"/>
    </row>
    <row r="2869" spans="1:4">
      <c r="A2869" s="206" t="s">
        <v>3365</v>
      </c>
      <c r="B2869" s="55" t="s">
        <v>3366</v>
      </c>
      <c r="C2869" s="55" t="s">
        <v>2363</v>
      </c>
      <c r="D2869" s="56" t="s">
        <v>5941</v>
      </c>
    </row>
    <row r="2870" spans="1:4">
      <c r="A2870" s="210" t="s">
        <v>3367</v>
      </c>
      <c r="B2870" s="57" t="s">
        <v>3368</v>
      </c>
      <c r="C2870" s="57" t="s">
        <v>2363</v>
      </c>
      <c r="D2870" s="157">
        <v>41391</v>
      </c>
    </row>
    <row r="2871" spans="1:4">
      <c r="A2871" s="206" t="s">
        <v>3369</v>
      </c>
      <c r="B2871" s="55" t="s">
        <v>5942</v>
      </c>
      <c r="C2871" s="55" t="s">
        <v>2363</v>
      </c>
      <c r="D2871" s="56" t="s">
        <v>5943</v>
      </c>
    </row>
    <row r="2872" spans="1:4">
      <c r="A2872" s="207" t="s">
        <v>4245</v>
      </c>
      <c r="B2872" s="52" t="s">
        <v>7280</v>
      </c>
      <c r="C2872" s="53" t="s">
        <v>2363</v>
      </c>
      <c r="D2872" s="156"/>
    </row>
    <row r="2873" spans="1:4">
      <c r="A2873" s="206" t="s">
        <v>797</v>
      </c>
      <c r="B2873" s="55" t="s">
        <v>5944</v>
      </c>
      <c r="C2873" s="55" t="s">
        <v>2363</v>
      </c>
      <c r="D2873" s="56" t="s">
        <v>5144</v>
      </c>
    </row>
    <row r="2874" spans="1:4">
      <c r="A2874" s="206" t="s">
        <v>798</v>
      </c>
      <c r="B2874" s="55" t="s">
        <v>609</v>
      </c>
      <c r="C2874" s="55" t="s">
        <v>2363</v>
      </c>
      <c r="D2874" s="56" t="s">
        <v>5145</v>
      </c>
    </row>
    <row r="2875" spans="1:4">
      <c r="A2875" s="207" t="s">
        <v>4246</v>
      </c>
      <c r="B2875" s="52" t="s">
        <v>7281</v>
      </c>
      <c r="C2875" s="53" t="s">
        <v>2363</v>
      </c>
      <c r="D2875" s="156"/>
    </row>
    <row r="2876" spans="1:4">
      <c r="A2876" s="206" t="s">
        <v>799</v>
      </c>
      <c r="B2876" s="55" t="s">
        <v>5945</v>
      </c>
      <c r="C2876" s="55" t="s">
        <v>2363</v>
      </c>
      <c r="D2876" s="56" t="s">
        <v>5145</v>
      </c>
    </row>
    <row r="2877" spans="1:4">
      <c r="A2877" s="206" t="s">
        <v>319</v>
      </c>
      <c r="B2877" s="55" t="s">
        <v>610</v>
      </c>
      <c r="C2877" s="55" t="s">
        <v>2363</v>
      </c>
      <c r="D2877" s="56" t="s">
        <v>5144</v>
      </c>
    </row>
    <row r="2878" spans="1:4">
      <c r="A2878" s="207" t="s">
        <v>4247</v>
      </c>
      <c r="B2878" s="52" t="s">
        <v>7282</v>
      </c>
      <c r="C2878" s="53" t="s">
        <v>2363</v>
      </c>
      <c r="D2878" s="156"/>
    </row>
    <row r="2879" spans="1:4">
      <c r="A2879" s="206" t="s">
        <v>800</v>
      </c>
      <c r="B2879" s="55" t="s">
        <v>2289</v>
      </c>
      <c r="C2879" s="55" t="s">
        <v>2363</v>
      </c>
      <c r="D2879" s="56" t="s">
        <v>5144</v>
      </c>
    </row>
    <row r="2880" spans="1:4">
      <c r="A2880" s="206" t="s">
        <v>801</v>
      </c>
      <c r="B2880" s="55" t="s">
        <v>611</v>
      </c>
      <c r="C2880" s="55" t="s">
        <v>2363</v>
      </c>
      <c r="D2880" s="56" t="s">
        <v>5144</v>
      </c>
    </row>
    <row r="2881" spans="1:4">
      <c r="A2881" s="206" t="s">
        <v>802</v>
      </c>
      <c r="B2881" s="55" t="s">
        <v>5946</v>
      </c>
      <c r="C2881" s="55" t="s">
        <v>2363</v>
      </c>
      <c r="D2881" s="56" t="s">
        <v>5144</v>
      </c>
    </row>
    <row r="2882" spans="1:4">
      <c r="A2882" s="206" t="s">
        <v>803</v>
      </c>
      <c r="B2882" s="55" t="s">
        <v>612</v>
      </c>
      <c r="C2882" s="55" t="s">
        <v>2363</v>
      </c>
      <c r="D2882" s="56" t="s">
        <v>5144</v>
      </c>
    </row>
    <row r="2883" spans="1:4">
      <c r="A2883" s="206" t="s">
        <v>804</v>
      </c>
      <c r="B2883" s="55" t="s">
        <v>613</v>
      </c>
      <c r="C2883" s="55" t="s">
        <v>2363</v>
      </c>
      <c r="D2883" s="56" t="s">
        <v>5144</v>
      </c>
    </row>
    <row r="2884" spans="1:4">
      <c r="A2884" s="206" t="s">
        <v>805</v>
      </c>
      <c r="B2884" s="55" t="s">
        <v>5947</v>
      </c>
      <c r="C2884" s="55" t="s">
        <v>2363</v>
      </c>
      <c r="D2884" s="56" t="s">
        <v>5144</v>
      </c>
    </row>
    <row r="2885" spans="1:4">
      <c r="A2885" s="206" t="s">
        <v>806</v>
      </c>
      <c r="B2885" s="55" t="s">
        <v>5948</v>
      </c>
      <c r="C2885" s="55" t="s">
        <v>2363</v>
      </c>
      <c r="D2885" s="56" t="s">
        <v>5144</v>
      </c>
    </row>
    <row r="2886" spans="1:4">
      <c r="A2886" s="206" t="s">
        <v>807</v>
      </c>
      <c r="B2886" s="55" t="s">
        <v>207</v>
      </c>
      <c r="C2886" s="55" t="s">
        <v>2363</v>
      </c>
      <c r="D2886" s="56" t="s">
        <v>5144</v>
      </c>
    </row>
    <row r="2887" spans="1:4">
      <c r="A2887" s="206" t="s">
        <v>808</v>
      </c>
      <c r="B2887" s="55" t="s">
        <v>2290</v>
      </c>
      <c r="C2887" s="55" t="s">
        <v>2363</v>
      </c>
      <c r="D2887" s="56" t="s">
        <v>5144</v>
      </c>
    </row>
    <row r="2888" spans="1:4">
      <c r="A2888" s="206" t="s">
        <v>320</v>
      </c>
      <c r="B2888" s="55" t="s">
        <v>2291</v>
      </c>
      <c r="C2888" s="55" t="s">
        <v>2363</v>
      </c>
      <c r="D2888" s="56" t="s">
        <v>5144</v>
      </c>
    </row>
    <row r="2889" spans="1:4">
      <c r="A2889" s="206" t="s">
        <v>809</v>
      </c>
      <c r="B2889" s="55" t="s">
        <v>9031</v>
      </c>
      <c r="C2889" s="55" t="s">
        <v>2363</v>
      </c>
      <c r="D2889" s="56" t="s">
        <v>5144</v>
      </c>
    </row>
    <row r="2890" spans="1:4">
      <c r="A2890" s="206" t="s">
        <v>810</v>
      </c>
      <c r="B2890" s="55" t="s">
        <v>208</v>
      </c>
      <c r="C2890" s="55" t="s">
        <v>2363</v>
      </c>
      <c r="D2890" s="56" t="s">
        <v>5144</v>
      </c>
    </row>
    <row r="2891" spans="1:4">
      <c r="A2891" s="206" t="s">
        <v>811</v>
      </c>
      <c r="B2891" s="55" t="s">
        <v>209</v>
      </c>
      <c r="C2891" s="55" t="s">
        <v>2363</v>
      </c>
      <c r="D2891" s="56" t="s">
        <v>5144</v>
      </c>
    </row>
    <row r="2892" spans="1:4">
      <c r="A2892" s="206" t="s">
        <v>812</v>
      </c>
      <c r="B2892" s="55" t="s">
        <v>3790</v>
      </c>
      <c r="C2892" s="55" t="s">
        <v>2363</v>
      </c>
      <c r="D2892" s="56" t="s">
        <v>5144</v>
      </c>
    </row>
    <row r="2893" spans="1:4">
      <c r="A2893" s="206" t="s">
        <v>813</v>
      </c>
      <c r="B2893" s="55" t="s">
        <v>210</v>
      </c>
      <c r="C2893" s="55" t="s">
        <v>2363</v>
      </c>
      <c r="D2893" s="56" t="s">
        <v>5144</v>
      </c>
    </row>
    <row r="2894" spans="1:4">
      <c r="A2894" s="206" t="s">
        <v>321</v>
      </c>
      <c r="B2894" s="55" t="s">
        <v>211</v>
      </c>
      <c r="C2894" s="55" t="s">
        <v>2363</v>
      </c>
      <c r="D2894" s="56" t="s">
        <v>5144</v>
      </c>
    </row>
    <row r="2895" spans="1:4">
      <c r="A2895" s="206" t="s">
        <v>814</v>
      </c>
      <c r="B2895" s="55" t="s">
        <v>212</v>
      </c>
      <c r="C2895" s="55" t="s">
        <v>2363</v>
      </c>
      <c r="D2895" s="56" t="s">
        <v>5144</v>
      </c>
    </row>
    <row r="2896" spans="1:4">
      <c r="A2896" s="206" t="s">
        <v>815</v>
      </c>
      <c r="B2896" s="55" t="s">
        <v>3791</v>
      </c>
      <c r="C2896" s="55" t="s">
        <v>2363</v>
      </c>
      <c r="D2896" s="56" t="s">
        <v>5144</v>
      </c>
    </row>
    <row r="2897" spans="1:4">
      <c r="A2897" s="206" t="s">
        <v>816</v>
      </c>
      <c r="B2897" s="55" t="s">
        <v>9032</v>
      </c>
      <c r="C2897" s="55" t="s">
        <v>2363</v>
      </c>
      <c r="D2897" s="56" t="s">
        <v>5144</v>
      </c>
    </row>
    <row r="2898" spans="1:4">
      <c r="A2898" s="206" t="s">
        <v>432</v>
      </c>
      <c r="B2898" s="55" t="s">
        <v>213</v>
      </c>
      <c r="C2898" s="55" t="s">
        <v>2363</v>
      </c>
      <c r="D2898" s="56" t="s">
        <v>5144</v>
      </c>
    </row>
    <row r="2899" spans="1:4">
      <c r="A2899" s="206" t="s">
        <v>817</v>
      </c>
      <c r="B2899" s="55" t="s">
        <v>3792</v>
      </c>
      <c r="C2899" s="55" t="s">
        <v>2363</v>
      </c>
      <c r="D2899" s="56" t="s">
        <v>5144</v>
      </c>
    </row>
    <row r="2900" spans="1:4">
      <c r="A2900" s="206" t="s">
        <v>818</v>
      </c>
      <c r="B2900" s="55" t="s">
        <v>214</v>
      </c>
      <c r="C2900" s="55" t="s">
        <v>2363</v>
      </c>
      <c r="D2900" s="56" t="s">
        <v>5144</v>
      </c>
    </row>
    <row r="2901" spans="1:4">
      <c r="A2901" s="211" t="s">
        <v>819</v>
      </c>
      <c r="B2901" s="52" t="s">
        <v>7283</v>
      </c>
      <c r="C2901" s="53" t="s">
        <v>2363</v>
      </c>
      <c r="D2901" s="156"/>
    </row>
    <row r="2902" spans="1:4">
      <c r="A2902" s="206" t="s">
        <v>820</v>
      </c>
      <c r="B2902" s="55" t="s">
        <v>215</v>
      </c>
      <c r="C2902" s="55" t="s">
        <v>2363</v>
      </c>
      <c r="D2902" s="56" t="s">
        <v>5144</v>
      </c>
    </row>
    <row r="2903" spans="1:4">
      <c r="A2903" s="206" t="s">
        <v>821</v>
      </c>
      <c r="B2903" s="55" t="s">
        <v>216</v>
      </c>
      <c r="C2903" s="55" t="s">
        <v>2363</v>
      </c>
      <c r="D2903" s="56" t="s">
        <v>5144</v>
      </c>
    </row>
    <row r="2904" spans="1:4">
      <c r="A2904" s="206" t="s">
        <v>822</v>
      </c>
      <c r="B2904" s="55" t="s">
        <v>5949</v>
      </c>
      <c r="C2904" s="55" t="s">
        <v>2363</v>
      </c>
      <c r="D2904" s="56" t="s">
        <v>5144</v>
      </c>
    </row>
    <row r="2905" spans="1:4">
      <c r="A2905" s="206" t="s">
        <v>823</v>
      </c>
      <c r="B2905" s="55" t="s">
        <v>217</v>
      </c>
      <c r="C2905" s="55" t="s">
        <v>2363</v>
      </c>
      <c r="D2905" s="56" t="s">
        <v>5144</v>
      </c>
    </row>
    <row r="2906" spans="1:4">
      <c r="A2906" s="206" t="s">
        <v>443</v>
      </c>
      <c r="B2906" s="55" t="s">
        <v>5950</v>
      </c>
      <c r="C2906" s="55" t="s">
        <v>2363</v>
      </c>
      <c r="D2906" s="56" t="s">
        <v>5144</v>
      </c>
    </row>
    <row r="2907" spans="1:4">
      <c r="A2907" s="206" t="s">
        <v>444</v>
      </c>
      <c r="B2907" s="55" t="s">
        <v>218</v>
      </c>
      <c r="C2907" s="55" t="s">
        <v>2363</v>
      </c>
      <c r="D2907" s="56" t="s">
        <v>5144</v>
      </c>
    </row>
    <row r="2908" spans="1:4">
      <c r="A2908" s="206" t="s">
        <v>445</v>
      </c>
      <c r="B2908" s="55" t="s">
        <v>219</v>
      </c>
      <c r="C2908" s="55" t="s">
        <v>2363</v>
      </c>
      <c r="D2908" s="56" t="s">
        <v>5144</v>
      </c>
    </row>
    <row r="2909" spans="1:4">
      <c r="A2909" s="206" t="s">
        <v>446</v>
      </c>
      <c r="B2909" s="55" t="s">
        <v>220</v>
      </c>
      <c r="C2909" s="55" t="s">
        <v>2363</v>
      </c>
      <c r="D2909" s="56" t="s">
        <v>5144</v>
      </c>
    </row>
    <row r="2910" spans="1:4">
      <c r="A2910" s="207" t="s">
        <v>4248</v>
      </c>
      <c r="B2910" s="52" t="s">
        <v>7284</v>
      </c>
      <c r="C2910" s="53" t="s">
        <v>2363</v>
      </c>
      <c r="D2910" s="156"/>
    </row>
    <row r="2911" spans="1:4">
      <c r="A2911" s="206" t="s">
        <v>447</v>
      </c>
      <c r="B2911" s="55" t="s">
        <v>221</v>
      </c>
      <c r="C2911" s="55" t="s">
        <v>2363</v>
      </c>
      <c r="D2911" s="56" t="s">
        <v>5144</v>
      </c>
    </row>
    <row r="2912" spans="1:4">
      <c r="A2912" s="206" t="s">
        <v>448</v>
      </c>
      <c r="B2912" s="55" t="s">
        <v>5951</v>
      </c>
      <c r="C2912" s="55" t="s">
        <v>2363</v>
      </c>
      <c r="D2912" s="56" t="s">
        <v>5144</v>
      </c>
    </row>
    <row r="2913" spans="1:4">
      <c r="A2913" s="206" t="s">
        <v>449</v>
      </c>
      <c r="B2913" s="55" t="s">
        <v>2292</v>
      </c>
      <c r="C2913" s="55" t="s">
        <v>2363</v>
      </c>
      <c r="D2913" s="56" t="s">
        <v>5144</v>
      </c>
    </row>
    <row r="2914" spans="1:4">
      <c r="A2914" s="206" t="s">
        <v>450</v>
      </c>
      <c r="B2914" s="55" t="s">
        <v>2864</v>
      </c>
      <c r="C2914" s="55" t="s">
        <v>2363</v>
      </c>
      <c r="D2914" s="56" t="s">
        <v>5249</v>
      </c>
    </row>
    <row r="2915" spans="1:4">
      <c r="A2915" s="207" t="s">
        <v>4249</v>
      </c>
      <c r="B2915" s="52" t="s">
        <v>7285</v>
      </c>
      <c r="C2915" s="53" t="s">
        <v>2363</v>
      </c>
      <c r="D2915" s="156"/>
    </row>
    <row r="2916" spans="1:4">
      <c r="A2916" s="206" t="s">
        <v>451</v>
      </c>
      <c r="B2916" s="55" t="s">
        <v>5952</v>
      </c>
      <c r="C2916" s="55" t="s">
        <v>2363</v>
      </c>
      <c r="D2916" s="56" t="s">
        <v>5144</v>
      </c>
    </row>
    <row r="2917" spans="1:4">
      <c r="A2917" s="207" t="s">
        <v>4250</v>
      </c>
      <c r="B2917" s="52" t="s">
        <v>7286</v>
      </c>
      <c r="C2917" s="53" t="s">
        <v>2363</v>
      </c>
      <c r="D2917" s="156"/>
    </row>
    <row r="2918" spans="1:4">
      <c r="A2918" s="206" t="s">
        <v>452</v>
      </c>
      <c r="B2918" s="55" t="s">
        <v>1148</v>
      </c>
      <c r="C2918" s="55" t="s">
        <v>2363</v>
      </c>
      <c r="D2918" s="56" t="s">
        <v>5144</v>
      </c>
    </row>
    <row r="2919" spans="1:4">
      <c r="A2919" s="206" t="s">
        <v>453</v>
      </c>
      <c r="B2919" s="55" t="s">
        <v>5953</v>
      </c>
      <c r="C2919" s="55" t="s">
        <v>2363</v>
      </c>
      <c r="D2919" s="56" t="s">
        <v>5144</v>
      </c>
    </row>
    <row r="2920" spans="1:4">
      <c r="A2920" s="207" t="s">
        <v>4251</v>
      </c>
      <c r="B2920" s="52" t="s">
        <v>7287</v>
      </c>
      <c r="C2920" s="53" t="s">
        <v>2363</v>
      </c>
      <c r="D2920" s="156"/>
    </row>
    <row r="2921" spans="1:4">
      <c r="A2921" s="211" t="s">
        <v>454</v>
      </c>
      <c r="B2921" s="52" t="s">
        <v>7288</v>
      </c>
      <c r="C2921" s="53" t="s">
        <v>2363</v>
      </c>
      <c r="D2921" s="156"/>
    </row>
    <row r="2922" spans="1:4">
      <c r="A2922" s="207" t="s">
        <v>4252</v>
      </c>
      <c r="B2922" s="52" t="s">
        <v>7289</v>
      </c>
      <c r="C2922" s="53" t="s">
        <v>2363</v>
      </c>
      <c r="D2922" s="156"/>
    </row>
    <row r="2923" spans="1:4">
      <c r="A2923" s="207" t="s">
        <v>4253</v>
      </c>
      <c r="B2923" s="52" t="s">
        <v>7290</v>
      </c>
      <c r="C2923" s="53" t="s">
        <v>2363</v>
      </c>
      <c r="D2923" s="156"/>
    </row>
    <row r="2924" spans="1:4">
      <c r="A2924" s="206" t="s">
        <v>455</v>
      </c>
      <c r="B2924" s="55" t="s">
        <v>2178</v>
      </c>
      <c r="C2924" s="55" t="s">
        <v>2363</v>
      </c>
      <c r="D2924" s="56" t="s">
        <v>5249</v>
      </c>
    </row>
    <row r="2925" spans="1:4">
      <c r="A2925" s="206" t="s">
        <v>322</v>
      </c>
      <c r="B2925" s="55" t="s">
        <v>5954</v>
      </c>
      <c r="C2925" s="55" t="s">
        <v>2363</v>
      </c>
      <c r="D2925" s="56" t="s">
        <v>5146</v>
      </c>
    </row>
    <row r="2926" spans="1:4">
      <c r="A2926" s="206" t="s">
        <v>456</v>
      </c>
      <c r="B2926" s="55" t="s">
        <v>9033</v>
      </c>
      <c r="C2926" s="55" t="s">
        <v>2363</v>
      </c>
      <c r="D2926" s="56" t="s">
        <v>5146</v>
      </c>
    </row>
    <row r="2927" spans="1:4">
      <c r="A2927" s="207" t="s">
        <v>457</v>
      </c>
      <c r="B2927" s="52" t="s">
        <v>7291</v>
      </c>
      <c r="C2927" s="53" t="s">
        <v>2363</v>
      </c>
      <c r="D2927" s="156"/>
    </row>
    <row r="2928" spans="1:4">
      <c r="A2928" s="206" t="s">
        <v>458</v>
      </c>
      <c r="B2928" s="55" t="s">
        <v>5955</v>
      </c>
      <c r="C2928" s="55" t="s">
        <v>2363</v>
      </c>
      <c r="D2928" s="56" t="s">
        <v>5146</v>
      </c>
    </row>
    <row r="2929" spans="1:4">
      <c r="A2929" s="206" t="s">
        <v>459</v>
      </c>
      <c r="B2929" s="55" t="s">
        <v>5956</v>
      </c>
      <c r="C2929" s="55" t="s">
        <v>2363</v>
      </c>
      <c r="D2929" s="56" t="s">
        <v>5144</v>
      </c>
    </row>
    <row r="2930" spans="1:4">
      <c r="A2930" s="207" t="s">
        <v>4254</v>
      </c>
      <c r="B2930" s="52" t="s">
        <v>7292</v>
      </c>
      <c r="C2930" s="53" t="s">
        <v>2363</v>
      </c>
      <c r="D2930" s="156"/>
    </row>
    <row r="2931" spans="1:4">
      <c r="A2931" s="206" t="s">
        <v>323</v>
      </c>
      <c r="B2931" s="55" t="s">
        <v>8158</v>
      </c>
      <c r="C2931" s="55" t="s">
        <v>2363</v>
      </c>
      <c r="D2931" s="56" t="s">
        <v>5146</v>
      </c>
    </row>
    <row r="2932" spans="1:4">
      <c r="A2932" s="206" t="s">
        <v>460</v>
      </c>
      <c r="B2932" s="55" t="s">
        <v>2179</v>
      </c>
      <c r="C2932" s="55" t="s">
        <v>2363</v>
      </c>
      <c r="D2932" s="56" t="s">
        <v>5146</v>
      </c>
    </row>
    <row r="2933" spans="1:4">
      <c r="A2933" s="206" t="s">
        <v>461</v>
      </c>
      <c r="B2933" s="55" t="s">
        <v>9034</v>
      </c>
      <c r="C2933" s="55" t="s">
        <v>2363</v>
      </c>
      <c r="D2933" s="56" t="s">
        <v>5144</v>
      </c>
    </row>
    <row r="2934" spans="1:4">
      <c r="A2934" s="206" t="s">
        <v>462</v>
      </c>
      <c r="B2934" s="55" t="s">
        <v>5957</v>
      </c>
      <c r="C2934" s="55" t="s">
        <v>2363</v>
      </c>
      <c r="D2934" s="56" t="s">
        <v>5144</v>
      </c>
    </row>
    <row r="2935" spans="1:4">
      <c r="A2935" s="206" t="s">
        <v>463</v>
      </c>
      <c r="B2935" s="55" t="s">
        <v>2180</v>
      </c>
      <c r="C2935" s="55" t="s">
        <v>2363</v>
      </c>
      <c r="D2935" s="56" t="s">
        <v>5144</v>
      </c>
    </row>
    <row r="2936" spans="1:4">
      <c r="A2936" s="206" t="s">
        <v>464</v>
      </c>
      <c r="B2936" s="55" t="s">
        <v>5958</v>
      </c>
      <c r="C2936" s="55" t="s">
        <v>2363</v>
      </c>
      <c r="D2936" s="56" t="s">
        <v>5144</v>
      </c>
    </row>
    <row r="2937" spans="1:4">
      <c r="A2937" s="207" t="s">
        <v>4255</v>
      </c>
      <c r="B2937" s="52" t="s">
        <v>7293</v>
      </c>
      <c r="C2937" s="53" t="s">
        <v>2363</v>
      </c>
      <c r="D2937" s="156"/>
    </row>
    <row r="2938" spans="1:4">
      <c r="A2938" s="207" t="s">
        <v>4256</v>
      </c>
      <c r="B2938" s="52" t="s">
        <v>7294</v>
      </c>
      <c r="C2938" s="53" t="s">
        <v>2363</v>
      </c>
      <c r="D2938" s="156"/>
    </row>
    <row r="2939" spans="1:4">
      <c r="A2939" s="206" t="s">
        <v>465</v>
      </c>
      <c r="B2939" s="55" t="s">
        <v>9035</v>
      </c>
      <c r="C2939" s="55" t="s">
        <v>2363</v>
      </c>
      <c r="D2939" s="56" t="s">
        <v>5267</v>
      </c>
    </row>
    <row r="2940" spans="1:4">
      <c r="A2940" s="206" t="s">
        <v>466</v>
      </c>
      <c r="B2940" s="55" t="s">
        <v>1459</v>
      </c>
      <c r="C2940" s="55" t="s">
        <v>2363</v>
      </c>
      <c r="D2940" s="56" t="s">
        <v>5267</v>
      </c>
    </row>
    <row r="2941" spans="1:4">
      <c r="A2941" s="206" t="s">
        <v>467</v>
      </c>
      <c r="B2941" s="55" t="s">
        <v>1460</v>
      </c>
      <c r="C2941" s="55" t="s">
        <v>2363</v>
      </c>
      <c r="D2941" s="56" t="s">
        <v>5147</v>
      </c>
    </row>
    <row r="2942" spans="1:4">
      <c r="A2942" s="206" t="s">
        <v>468</v>
      </c>
      <c r="B2942" s="55" t="s">
        <v>2843</v>
      </c>
      <c r="C2942" s="55" t="s">
        <v>2363</v>
      </c>
      <c r="D2942" s="56" t="s">
        <v>5147</v>
      </c>
    </row>
    <row r="2943" spans="1:4">
      <c r="A2943" s="206" t="s">
        <v>469</v>
      </c>
      <c r="B2943" s="55" t="s">
        <v>5959</v>
      </c>
      <c r="C2943" s="55" t="s">
        <v>2363</v>
      </c>
      <c r="D2943" s="56" t="s">
        <v>5147</v>
      </c>
    </row>
    <row r="2944" spans="1:4">
      <c r="A2944" s="206" t="s">
        <v>470</v>
      </c>
      <c r="B2944" s="55" t="s">
        <v>3118</v>
      </c>
      <c r="C2944" s="55" t="s">
        <v>2363</v>
      </c>
      <c r="D2944" s="56" t="s">
        <v>5251</v>
      </c>
    </row>
    <row r="2945" spans="1:4">
      <c r="A2945" s="206" t="s">
        <v>471</v>
      </c>
      <c r="B2945" s="55" t="s">
        <v>5960</v>
      </c>
      <c r="C2945" s="55" t="s">
        <v>2363</v>
      </c>
      <c r="D2945" s="56" t="s">
        <v>5251</v>
      </c>
    </row>
    <row r="2946" spans="1:4">
      <c r="A2946" s="207" t="s">
        <v>4257</v>
      </c>
      <c r="B2946" s="52" t="s">
        <v>7295</v>
      </c>
      <c r="C2946" s="53" t="s">
        <v>2363</v>
      </c>
      <c r="D2946" s="156"/>
    </row>
    <row r="2947" spans="1:4">
      <c r="A2947" s="206" t="s">
        <v>472</v>
      </c>
      <c r="B2947" s="55" t="s">
        <v>2401</v>
      </c>
      <c r="C2947" s="55" t="s">
        <v>2363</v>
      </c>
      <c r="D2947" s="56" t="s">
        <v>5251</v>
      </c>
    </row>
    <row r="2948" spans="1:4">
      <c r="A2948" s="206" t="s">
        <v>324</v>
      </c>
      <c r="B2948" s="55" t="s">
        <v>2402</v>
      </c>
      <c r="C2948" s="55" t="s">
        <v>2363</v>
      </c>
      <c r="D2948" s="56" t="s">
        <v>5148</v>
      </c>
    </row>
    <row r="2949" spans="1:4">
      <c r="A2949" s="206" t="s">
        <v>473</v>
      </c>
      <c r="B2949" s="55" t="s">
        <v>9036</v>
      </c>
      <c r="C2949" s="55" t="s">
        <v>2363</v>
      </c>
      <c r="D2949" s="56" t="s">
        <v>5148</v>
      </c>
    </row>
    <row r="2950" spans="1:4">
      <c r="A2950" s="206" t="s">
        <v>474</v>
      </c>
      <c r="B2950" s="55" t="s">
        <v>2403</v>
      </c>
      <c r="C2950" s="55" t="s">
        <v>2363</v>
      </c>
      <c r="D2950" s="56" t="s">
        <v>5144</v>
      </c>
    </row>
    <row r="2951" spans="1:4">
      <c r="A2951" s="206" t="s">
        <v>475</v>
      </c>
      <c r="B2951" s="55" t="s">
        <v>5961</v>
      </c>
      <c r="C2951" s="55" t="s">
        <v>2363</v>
      </c>
      <c r="D2951" s="56" t="s">
        <v>5207</v>
      </c>
    </row>
    <row r="2952" spans="1:4">
      <c r="A2952" s="207" t="s">
        <v>4258</v>
      </c>
      <c r="B2952" s="52" t="s">
        <v>7296</v>
      </c>
      <c r="C2952" s="53" t="s">
        <v>2363</v>
      </c>
      <c r="D2952" s="156"/>
    </row>
    <row r="2953" spans="1:4">
      <c r="A2953" s="206" t="s">
        <v>476</v>
      </c>
      <c r="B2953" s="55" t="s">
        <v>9037</v>
      </c>
      <c r="C2953" s="55" t="s">
        <v>2363</v>
      </c>
      <c r="D2953" s="56" t="s">
        <v>5149</v>
      </c>
    </row>
    <row r="2954" spans="1:4">
      <c r="A2954" s="211" t="s">
        <v>477</v>
      </c>
      <c r="B2954" s="52" t="s">
        <v>3793</v>
      </c>
      <c r="C2954" s="53" t="s">
        <v>2363</v>
      </c>
      <c r="D2954" s="156"/>
    </row>
    <row r="2955" spans="1:4">
      <c r="A2955" s="206" t="s">
        <v>325</v>
      </c>
      <c r="B2955" s="55" t="s">
        <v>9038</v>
      </c>
      <c r="C2955" s="55" t="s">
        <v>2363</v>
      </c>
      <c r="D2955" s="56" t="s">
        <v>5962</v>
      </c>
    </row>
    <row r="2956" spans="1:4">
      <c r="A2956" s="206" t="s">
        <v>478</v>
      </c>
      <c r="B2956" s="55" t="s">
        <v>9039</v>
      </c>
      <c r="C2956" s="55" t="s">
        <v>2363</v>
      </c>
      <c r="D2956" s="56" t="s">
        <v>5149</v>
      </c>
    </row>
    <row r="2957" spans="1:4">
      <c r="A2957" s="207" t="s">
        <v>4259</v>
      </c>
      <c r="B2957" s="52" t="s">
        <v>7297</v>
      </c>
      <c r="C2957" s="53" t="s">
        <v>2363</v>
      </c>
      <c r="D2957" s="156"/>
    </row>
    <row r="2958" spans="1:4">
      <c r="A2958" s="206" t="s">
        <v>479</v>
      </c>
      <c r="B2958" s="55" t="s">
        <v>9040</v>
      </c>
      <c r="C2958" s="55" t="s">
        <v>2363</v>
      </c>
      <c r="D2958" s="56" t="s">
        <v>5149</v>
      </c>
    </row>
    <row r="2959" spans="1:4">
      <c r="A2959" s="211" t="s">
        <v>480</v>
      </c>
      <c r="B2959" s="52" t="s">
        <v>7298</v>
      </c>
      <c r="C2959" s="53" t="s">
        <v>2363</v>
      </c>
      <c r="D2959" s="156"/>
    </row>
    <row r="2960" spans="1:4">
      <c r="A2960" s="206" t="s">
        <v>481</v>
      </c>
      <c r="B2960" s="55" t="s">
        <v>3794</v>
      </c>
      <c r="C2960" s="55" t="s">
        <v>2363</v>
      </c>
      <c r="D2960" s="56" t="s">
        <v>5150</v>
      </c>
    </row>
    <row r="2961" spans="1:4">
      <c r="A2961" s="211" t="s">
        <v>482</v>
      </c>
      <c r="B2961" s="52" t="s">
        <v>7299</v>
      </c>
      <c r="C2961" s="53" t="s">
        <v>2363</v>
      </c>
      <c r="D2961" s="156"/>
    </row>
    <row r="2962" spans="1:4">
      <c r="A2962" s="206" t="s">
        <v>483</v>
      </c>
      <c r="B2962" s="55" t="s">
        <v>1789</v>
      </c>
      <c r="C2962" s="55" t="s">
        <v>2363</v>
      </c>
      <c r="D2962" s="56" t="s">
        <v>5207</v>
      </c>
    </row>
    <row r="2963" spans="1:4">
      <c r="A2963" s="211" t="s">
        <v>484</v>
      </c>
      <c r="B2963" s="52" t="s">
        <v>7300</v>
      </c>
      <c r="C2963" s="53" t="s">
        <v>2363</v>
      </c>
      <c r="D2963" s="156"/>
    </row>
    <row r="2964" spans="1:4">
      <c r="A2964" s="206" t="s">
        <v>326</v>
      </c>
      <c r="B2964" s="55" t="s">
        <v>5963</v>
      </c>
      <c r="C2964" s="55" t="s">
        <v>2363</v>
      </c>
      <c r="D2964" s="56" t="s">
        <v>5144</v>
      </c>
    </row>
    <row r="2965" spans="1:4">
      <c r="A2965" s="206" t="s">
        <v>3370</v>
      </c>
      <c r="B2965" s="55" t="s">
        <v>5964</v>
      </c>
      <c r="C2965" s="55" t="s">
        <v>2363</v>
      </c>
      <c r="D2965" s="56" t="s">
        <v>5965</v>
      </c>
    </row>
    <row r="2966" spans="1:4">
      <c r="A2966" s="206" t="s">
        <v>485</v>
      </c>
      <c r="B2966" s="55" t="s">
        <v>1581</v>
      </c>
      <c r="C2966" s="55" t="s">
        <v>2363</v>
      </c>
      <c r="D2966" s="56" t="s">
        <v>5144</v>
      </c>
    </row>
    <row r="2967" spans="1:4">
      <c r="A2967" s="206" t="s">
        <v>486</v>
      </c>
      <c r="B2967" s="55" t="s">
        <v>1790</v>
      </c>
      <c r="C2967" s="55" t="s">
        <v>2363</v>
      </c>
      <c r="D2967" s="56" t="s">
        <v>5209</v>
      </c>
    </row>
    <row r="2968" spans="1:4">
      <c r="A2968" s="211" t="s">
        <v>487</v>
      </c>
      <c r="B2968" s="52" t="s">
        <v>7301</v>
      </c>
      <c r="C2968" s="53" t="s">
        <v>2363</v>
      </c>
      <c r="D2968" s="156"/>
    </row>
    <row r="2969" spans="1:4">
      <c r="A2969" s="206" t="s">
        <v>488</v>
      </c>
      <c r="B2969" s="55" t="s">
        <v>2124</v>
      </c>
      <c r="C2969" s="55" t="s">
        <v>2363</v>
      </c>
      <c r="D2969" s="56" t="s">
        <v>5151</v>
      </c>
    </row>
    <row r="2970" spans="1:4">
      <c r="A2970" s="211" t="s">
        <v>489</v>
      </c>
      <c r="B2970" s="52" t="s">
        <v>743</v>
      </c>
      <c r="C2970" s="53" t="s">
        <v>2363</v>
      </c>
      <c r="D2970" s="156"/>
    </row>
    <row r="2971" spans="1:4">
      <c r="A2971" s="206" t="s">
        <v>490</v>
      </c>
      <c r="B2971" s="55" t="s">
        <v>3371</v>
      </c>
      <c r="C2971" s="55" t="s">
        <v>2363</v>
      </c>
      <c r="D2971" s="56" t="s">
        <v>5144</v>
      </c>
    </row>
    <row r="2972" spans="1:4">
      <c r="A2972" s="206" t="s">
        <v>491</v>
      </c>
      <c r="B2972" s="55" t="s">
        <v>3795</v>
      </c>
      <c r="C2972" s="55" t="s">
        <v>2363</v>
      </c>
      <c r="D2972" s="56" t="s">
        <v>5133</v>
      </c>
    </row>
    <row r="2973" spans="1:4">
      <c r="A2973" s="206" t="s">
        <v>327</v>
      </c>
      <c r="B2973" s="55" t="s">
        <v>5966</v>
      </c>
      <c r="C2973" s="55" t="s">
        <v>2363</v>
      </c>
      <c r="D2973" s="56" t="s">
        <v>5133</v>
      </c>
    </row>
    <row r="2974" spans="1:4">
      <c r="A2974" s="207" t="s">
        <v>4260</v>
      </c>
      <c r="B2974" s="52" t="s">
        <v>7302</v>
      </c>
      <c r="C2974" s="53" t="s">
        <v>2363</v>
      </c>
      <c r="D2974" s="156"/>
    </row>
    <row r="2975" spans="1:4">
      <c r="A2975" s="207" t="s">
        <v>4261</v>
      </c>
      <c r="B2975" s="52" t="s">
        <v>7303</v>
      </c>
      <c r="C2975" s="53" t="s">
        <v>2363</v>
      </c>
      <c r="D2975" s="156"/>
    </row>
    <row r="2976" spans="1:4">
      <c r="A2976" s="206" t="s">
        <v>492</v>
      </c>
      <c r="B2976" s="55" t="s">
        <v>1468</v>
      </c>
      <c r="C2976" s="55" t="s">
        <v>2363</v>
      </c>
      <c r="D2976" s="56" t="s">
        <v>5144</v>
      </c>
    </row>
    <row r="2977" spans="1:4">
      <c r="A2977" s="212" t="s">
        <v>493</v>
      </c>
      <c r="B2977" s="52" t="s">
        <v>7304</v>
      </c>
      <c r="C2977" s="53" t="s">
        <v>2363</v>
      </c>
      <c r="D2977" s="156">
        <v>37987</v>
      </c>
    </row>
    <row r="2978" spans="1:4">
      <c r="A2978" s="206" t="s">
        <v>494</v>
      </c>
      <c r="B2978" s="55" t="s">
        <v>338</v>
      </c>
      <c r="C2978" s="55" t="s">
        <v>2363</v>
      </c>
      <c r="D2978" s="56" t="s">
        <v>5151</v>
      </c>
    </row>
    <row r="2979" spans="1:4">
      <c r="A2979" s="206" t="s">
        <v>495</v>
      </c>
      <c r="B2979" s="55" t="s">
        <v>1582</v>
      </c>
      <c r="C2979" s="55" t="s">
        <v>2363</v>
      </c>
      <c r="D2979" s="56" t="s">
        <v>5144</v>
      </c>
    </row>
    <row r="2980" spans="1:4">
      <c r="A2980" s="206" t="s">
        <v>328</v>
      </c>
      <c r="B2980" s="55" t="s">
        <v>8159</v>
      </c>
      <c r="C2980" s="55" t="s">
        <v>2363</v>
      </c>
      <c r="D2980" s="56" t="s">
        <v>5209</v>
      </c>
    </row>
    <row r="2981" spans="1:4">
      <c r="A2981" s="211" t="s">
        <v>496</v>
      </c>
      <c r="B2981" s="52" t="s">
        <v>7305</v>
      </c>
      <c r="C2981" s="53" t="s">
        <v>2363</v>
      </c>
      <c r="D2981" s="156"/>
    </row>
    <row r="2982" spans="1:4">
      <c r="A2982" s="211" t="s">
        <v>497</v>
      </c>
      <c r="B2982" s="52" t="s">
        <v>7306</v>
      </c>
      <c r="C2982" s="53" t="s">
        <v>2363</v>
      </c>
      <c r="D2982" s="156"/>
    </row>
    <row r="2983" spans="1:4">
      <c r="A2983" s="206" t="s">
        <v>498</v>
      </c>
      <c r="B2983" s="55" t="s">
        <v>5967</v>
      </c>
      <c r="C2983" s="55" t="s">
        <v>2363</v>
      </c>
      <c r="D2983" s="56" t="s">
        <v>5144</v>
      </c>
    </row>
    <row r="2984" spans="1:4">
      <c r="A2984" s="206" t="s">
        <v>499</v>
      </c>
      <c r="B2984" s="55" t="s">
        <v>5968</v>
      </c>
      <c r="C2984" s="55" t="s">
        <v>2363</v>
      </c>
      <c r="D2984" s="56" t="s">
        <v>5149</v>
      </c>
    </row>
    <row r="2985" spans="1:4">
      <c r="A2985" s="206" t="s">
        <v>500</v>
      </c>
      <c r="B2985" s="55" t="s">
        <v>436</v>
      </c>
      <c r="C2985" s="55" t="s">
        <v>2363</v>
      </c>
      <c r="D2985" s="56" t="s">
        <v>5151</v>
      </c>
    </row>
    <row r="2986" spans="1:4">
      <c r="A2986" s="206" t="s">
        <v>501</v>
      </c>
      <c r="B2986" s="55" t="s">
        <v>1566</v>
      </c>
      <c r="C2986" s="55" t="s">
        <v>2363</v>
      </c>
      <c r="D2986" s="56" t="s">
        <v>5207</v>
      </c>
    </row>
    <row r="2987" spans="1:4">
      <c r="A2987" s="206" t="s">
        <v>502</v>
      </c>
      <c r="B2987" s="55" t="s">
        <v>9041</v>
      </c>
      <c r="C2987" s="55" t="s">
        <v>2363</v>
      </c>
      <c r="D2987" s="56" t="s">
        <v>5144</v>
      </c>
    </row>
    <row r="2988" spans="1:4">
      <c r="A2988" s="211" t="s">
        <v>503</v>
      </c>
      <c r="B2988" s="52" t="s">
        <v>7307</v>
      </c>
      <c r="C2988" s="53" t="s">
        <v>2363</v>
      </c>
      <c r="D2988" s="156"/>
    </row>
    <row r="2989" spans="1:4">
      <c r="A2989" s="211" t="s">
        <v>1359</v>
      </c>
      <c r="B2989" s="52" t="s">
        <v>7308</v>
      </c>
      <c r="C2989" s="53" t="s">
        <v>2363</v>
      </c>
      <c r="D2989" s="156"/>
    </row>
    <row r="2990" spans="1:4">
      <c r="A2990" s="206" t="s">
        <v>504</v>
      </c>
      <c r="B2990" s="55" t="s">
        <v>438</v>
      </c>
      <c r="C2990" s="55" t="s">
        <v>2363</v>
      </c>
      <c r="D2990" s="56" t="s">
        <v>5144</v>
      </c>
    </row>
    <row r="2991" spans="1:4">
      <c r="A2991" s="210" t="s">
        <v>3372</v>
      </c>
      <c r="B2991" s="57" t="s">
        <v>3373</v>
      </c>
      <c r="C2991" s="57" t="s">
        <v>2363</v>
      </c>
      <c r="D2991" s="157">
        <v>41453</v>
      </c>
    </row>
    <row r="2992" spans="1:4">
      <c r="A2992" s="211" t="s">
        <v>3374</v>
      </c>
      <c r="B2992" s="52" t="s">
        <v>7309</v>
      </c>
      <c r="C2992" s="53" t="s">
        <v>2363</v>
      </c>
      <c r="D2992" s="156"/>
    </row>
    <row r="2993" spans="1:4">
      <c r="A2993" s="207" t="s">
        <v>4262</v>
      </c>
      <c r="B2993" s="52" t="s">
        <v>7310</v>
      </c>
      <c r="C2993" s="53" t="s">
        <v>2363</v>
      </c>
      <c r="D2993" s="156"/>
    </row>
    <row r="2994" spans="1:4">
      <c r="A2994" s="207" t="s">
        <v>4263</v>
      </c>
      <c r="B2994" s="52" t="s">
        <v>7311</v>
      </c>
      <c r="C2994" s="53" t="s">
        <v>2363</v>
      </c>
      <c r="D2994" s="156"/>
    </row>
    <row r="2995" spans="1:4">
      <c r="A2995" s="210" t="s">
        <v>505</v>
      </c>
      <c r="B2995" s="57" t="s">
        <v>5969</v>
      </c>
      <c r="C2995" s="57" t="s">
        <v>2363</v>
      </c>
      <c r="D2995" s="157">
        <v>38718</v>
      </c>
    </row>
    <row r="2996" spans="1:4">
      <c r="A2996" s="206" t="s">
        <v>1402</v>
      </c>
      <c r="B2996" s="55" t="s">
        <v>1403</v>
      </c>
      <c r="C2996" s="55" t="s">
        <v>2363</v>
      </c>
      <c r="D2996" s="56" t="s">
        <v>5970</v>
      </c>
    </row>
    <row r="2997" spans="1:4">
      <c r="A2997" s="206" t="s">
        <v>1360</v>
      </c>
      <c r="B2997" s="55" t="s">
        <v>9042</v>
      </c>
      <c r="C2997" s="55" t="s">
        <v>2363</v>
      </c>
      <c r="D2997" s="56" t="s">
        <v>5207</v>
      </c>
    </row>
    <row r="2998" spans="1:4">
      <c r="A2998" s="206" t="s">
        <v>506</v>
      </c>
      <c r="B2998" s="55" t="s">
        <v>2234</v>
      </c>
      <c r="C2998" s="55" t="s">
        <v>2363</v>
      </c>
      <c r="D2998" s="56" t="s">
        <v>5207</v>
      </c>
    </row>
    <row r="2999" spans="1:4">
      <c r="A2999" s="206" t="s">
        <v>507</v>
      </c>
      <c r="B2999" s="55" t="s">
        <v>5971</v>
      </c>
      <c r="C2999" s="55" t="s">
        <v>2363</v>
      </c>
      <c r="D2999" s="56" t="s">
        <v>5170</v>
      </c>
    </row>
    <row r="3000" spans="1:4">
      <c r="A3000" s="206" t="s">
        <v>3375</v>
      </c>
      <c r="B3000" s="55" t="s">
        <v>5972</v>
      </c>
      <c r="C3000" s="55" t="s">
        <v>2363</v>
      </c>
      <c r="D3000" s="56" t="s">
        <v>5894</v>
      </c>
    </row>
    <row r="3001" spans="1:4">
      <c r="A3001" s="210" t="s">
        <v>3497</v>
      </c>
      <c r="B3001" s="57" t="s">
        <v>5973</v>
      </c>
      <c r="C3001" s="57" t="s">
        <v>2363</v>
      </c>
      <c r="D3001" s="157" t="s">
        <v>5974</v>
      </c>
    </row>
    <row r="3002" spans="1:4">
      <c r="A3002" s="206" t="s">
        <v>508</v>
      </c>
      <c r="B3002" s="55" t="s">
        <v>5975</v>
      </c>
      <c r="C3002" s="55" t="s">
        <v>2363</v>
      </c>
      <c r="D3002" s="56" t="s">
        <v>5207</v>
      </c>
    </row>
    <row r="3003" spans="1:4">
      <c r="A3003" s="206" t="s">
        <v>509</v>
      </c>
      <c r="B3003" s="55" t="s">
        <v>3376</v>
      </c>
      <c r="C3003" s="55" t="s">
        <v>2363</v>
      </c>
      <c r="D3003" s="56" t="s">
        <v>5207</v>
      </c>
    </row>
    <row r="3004" spans="1:4">
      <c r="A3004" s="206" t="s">
        <v>1361</v>
      </c>
      <c r="B3004" s="55" t="s">
        <v>1567</v>
      </c>
      <c r="C3004" s="55" t="s">
        <v>2363</v>
      </c>
      <c r="D3004" s="56" t="s">
        <v>5132</v>
      </c>
    </row>
    <row r="3005" spans="1:4">
      <c r="A3005" s="206" t="s">
        <v>3498</v>
      </c>
      <c r="B3005" s="55" t="s">
        <v>3499</v>
      </c>
      <c r="C3005" s="55" t="s">
        <v>2363</v>
      </c>
      <c r="D3005" s="56" t="s">
        <v>5318</v>
      </c>
    </row>
    <row r="3006" spans="1:4">
      <c r="A3006" s="210" t="s">
        <v>3500</v>
      </c>
      <c r="B3006" s="57" t="s">
        <v>5976</v>
      </c>
      <c r="C3006" s="57" t="s">
        <v>2363</v>
      </c>
      <c r="D3006" s="157" t="s">
        <v>5552</v>
      </c>
    </row>
    <row r="3007" spans="1:4">
      <c r="A3007" s="206" t="s">
        <v>3377</v>
      </c>
      <c r="B3007" s="55" t="s">
        <v>3378</v>
      </c>
      <c r="C3007" s="55" t="s">
        <v>2363</v>
      </c>
      <c r="D3007" s="56" t="s">
        <v>5313</v>
      </c>
    </row>
    <row r="3008" spans="1:4">
      <c r="A3008" s="206" t="s">
        <v>3501</v>
      </c>
      <c r="B3008" s="55" t="s">
        <v>3502</v>
      </c>
      <c r="C3008" s="55" t="s">
        <v>2363</v>
      </c>
      <c r="D3008" s="56" t="s">
        <v>5552</v>
      </c>
    </row>
    <row r="3009" spans="1:4">
      <c r="A3009" s="206" t="s">
        <v>3503</v>
      </c>
      <c r="B3009" s="55" t="s">
        <v>5977</v>
      </c>
      <c r="C3009" s="55" t="s">
        <v>2363</v>
      </c>
      <c r="D3009" s="56" t="s">
        <v>5552</v>
      </c>
    </row>
    <row r="3010" spans="1:4">
      <c r="A3010" s="208" t="s">
        <v>3504</v>
      </c>
      <c r="B3010" s="209" t="s">
        <v>3505</v>
      </c>
      <c r="C3010" s="58" t="s">
        <v>2363</v>
      </c>
      <c r="D3010" s="209" t="s">
        <v>5978</v>
      </c>
    </row>
    <row r="3011" spans="1:4">
      <c r="A3011" s="206" t="s">
        <v>3506</v>
      </c>
      <c r="B3011" s="55" t="s">
        <v>3507</v>
      </c>
      <c r="C3011" s="55" t="s">
        <v>2363</v>
      </c>
      <c r="D3011" s="56" t="s">
        <v>5979</v>
      </c>
    </row>
    <row r="3012" spans="1:4">
      <c r="A3012" s="206" t="s">
        <v>3508</v>
      </c>
      <c r="B3012" s="55" t="s">
        <v>3509</v>
      </c>
      <c r="C3012" s="55" t="s">
        <v>2363</v>
      </c>
      <c r="D3012" s="56" t="s">
        <v>5978</v>
      </c>
    </row>
    <row r="3013" spans="1:4">
      <c r="A3013" s="206" t="s">
        <v>3510</v>
      </c>
      <c r="B3013" s="55" t="s">
        <v>3511</v>
      </c>
      <c r="C3013" s="55" t="s">
        <v>2363</v>
      </c>
      <c r="D3013" s="56" t="s">
        <v>5980</v>
      </c>
    </row>
    <row r="3014" spans="1:4">
      <c r="A3014" s="211" t="s">
        <v>3512</v>
      </c>
      <c r="B3014" s="52" t="s">
        <v>7312</v>
      </c>
      <c r="C3014" s="53" t="s">
        <v>2363</v>
      </c>
      <c r="D3014" s="156"/>
    </row>
    <row r="3015" spans="1:4">
      <c r="A3015" s="206" t="s">
        <v>3513</v>
      </c>
      <c r="B3015" s="55" t="s">
        <v>3514</v>
      </c>
      <c r="C3015" s="55" t="s">
        <v>2363</v>
      </c>
      <c r="D3015" s="56" t="s">
        <v>5981</v>
      </c>
    </row>
    <row r="3016" spans="1:4">
      <c r="A3016" s="206" t="s">
        <v>3515</v>
      </c>
      <c r="B3016" s="55" t="s">
        <v>9043</v>
      </c>
      <c r="C3016" s="55" t="s">
        <v>2363</v>
      </c>
      <c r="D3016" s="56" t="s">
        <v>5554</v>
      </c>
    </row>
    <row r="3017" spans="1:4">
      <c r="A3017" s="206" t="s">
        <v>3796</v>
      </c>
      <c r="B3017" s="55" t="s">
        <v>3797</v>
      </c>
      <c r="C3017" s="55" t="s">
        <v>2363</v>
      </c>
      <c r="D3017" s="56" t="s">
        <v>5982</v>
      </c>
    </row>
    <row r="3018" spans="1:4">
      <c r="A3018" s="206" t="s">
        <v>3516</v>
      </c>
      <c r="B3018" s="55" t="s">
        <v>5983</v>
      </c>
      <c r="C3018" s="55" t="s">
        <v>2363</v>
      </c>
      <c r="D3018" s="56" t="s">
        <v>5984</v>
      </c>
    </row>
    <row r="3019" spans="1:4">
      <c r="A3019" s="206" t="s">
        <v>3517</v>
      </c>
      <c r="B3019" s="55" t="s">
        <v>3518</v>
      </c>
      <c r="C3019" s="55" t="s">
        <v>2363</v>
      </c>
      <c r="D3019" s="56" t="s">
        <v>5985</v>
      </c>
    </row>
    <row r="3020" spans="1:4">
      <c r="A3020" s="206" t="s">
        <v>3519</v>
      </c>
      <c r="B3020" s="55" t="s">
        <v>5986</v>
      </c>
      <c r="C3020" s="55" t="s">
        <v>2363</v>
      </c>
      <c r="D3020" s="56" t="s">
        <v>5283</v>
      </c>
    </row>
    <row r="3021" spans="1:4">
      <c r="A3021" s="206" t="s">
        <v>3520</v>
      </c>
      <c r="B3021" s="55" t="s">
        <v>5987</v>
      </c>
      <c r="C3021" s="55" t="s">
        <v>2363</v>
      </c>
      <c r="D3021" s="56" t="s">
        <v>5988</v>
      </c>
    </row>
    <row r="3022" spans="1:4">
      <c r="A3022" s="210" t="s">
        <v>3521</v>
      </c>
      <c r="B3022" s="57" t="s">
        <v>5989</v>
      </c>
      <c r="C3022" s="57" t="s">
        <v>2363</v>
      </c>
      <c r="D3022" s="157">
        <v>41774</v>
      </c>
    </row>
    <row r="3023" spans="1:4">
      <c r="A3023" s="211" t="s">
        <v>3522</v>
      </c>
      <c r="B3023" s="52" t="s">
        <v>7313</v>
      </c>
      <c r="C3023" s="53" t="s">
        <v>2363</v>
      </c>
      <c r="D3023" s="156"/>
    </row>
    <row r="3024" spans="1:4">
      <c r="A3024" s="212" t="s">
        <v>3523</v>
      </c>
      <c r="B3024" s="52" t="s">
        <v>7314</v>
      </c>
      <c r="C3024" s="53" t="s">
        <v>2363</v>
      </c>
      <c r="D3024" s="156">
        <v>41768</v>
      </c>
    </row>
    <row r="3025" spans="1:4">
      <c r="A3025" s="211" t="s">
        <v>3524</v>
      </c>
      <c r="B3025" s="52" t="s">
        <v>7315</v>
      </c>
      <c r="C3025" s="53" t="s">
        <v>2363</v>
      </c>
      <c r="D3025" s="156"/>
    </row>
    <row r="3026" spans="1:4">
      <c r="A3026" s="206" t="s">
        <v>3798</v>
      </c>
      <c r="B3026" s="55" t="s">
        <v>5990</v>
      </c>
      <c r="C3026" s="55" t="s">
        <v>2363</v>
      </c>
      <c r="D3026" s="56" t="s">
        <v>5991</v>
      </c>
    </row>
    <row r="3027" spans="1:4">
      <c r="A3027" s="206" t="s">
        <v>3799</v>
      </c>
      <c r="B3027" s="55" t="s">
        <v>3800</v>
      </c>
      <c r="C3027" s="55" t="s">
        <v>2363</v>
      </c>
      <c r="D3027" s="56" t="s">
        <v>5992</v>
      </c>
    </row>
    <row r="3028" spans="1:4">
      <c r="A3028" s="211" t="s">
        <v>3801</v>
      </c>
      <c r="B3028" s="52" t="s">
        <v>7316</v>
      </c>
      <c r="C3028" s="53" t="s">
        <v>2363</v>
      </c>
      <c r="D3028" s="156"/>
    </row>
    <row r="3029" spans="1:4">
      <c r="A3029" s="206" t="s">
        <v>3802</v>
      </c>
      <c r="B3029" s="55" t="s">
        <v>3803</v>
      </c>
      <c r="C3029" s="55" t="s">
        <v>2363</v>
      </c>
      <c r="D3029" s="56" t="s">
        <v>5993</v>
      </c>
    </row>
    <row r="3030" spans="1:4">
      <c r="A3030" s="210" t="s">
        <v>2616</v>
      </c>
      <c r="B3030" s="57" t="s">
        <v>2617</v>
      </c>
      <c r="C3030" s="57" t="s">
        <v>2363</v>
      </c>
      <c r="D3030" s="157">
        <v>40394</v>
      </c>
    </row>
    <row r="3031" spans="1:4">
      <c r="A3031" s="210" t="s">
        <v>2618</v>
      </c>
      <c r="B3031" s="57" t="s">
        <v>2619</v>
      </c>
      <c r="C3031" s="57" t="s">
        <v>2363</v>
      </c>
      <c r="D3031" s="157">
        <v>40588</v>
      </c>
    </row>
    <row r="3032" spans="1:4">
      <c r="A3032" s="206" t="s">
        <v>3804</v>
      </c>
      <c r="B3032" s="55" t="s">
        <v>3805</v>
      </c>
      <c r="C3032" s="55" t="s">
        <v>2363</v>
      </c>
      <c r="D3032" s="56" t="s">
        <v>5994</v>
      </c>
    </row>
    <row r="3033" spans="1:4">
      <c r="A3033" s="206" t="s">
        <v>3806</v>
      </c>
      <c r="B3033" s="55" t="s">
        <v>5995</v>
      </c>
      <c r="C3033" s="55" t="s">
        <v>2363</v>
      </c>
      <c r="D3033" s="56" t="s">
        <v>5996</v>
      </c>
    </row>
    <row r="3034" spans="1:4">
      <c r="A3034" s="206" t="s">
        <v>510</v>
      </c>
      <c r="B3034" s="55" t="s">
        <v>9044</v>
      </c>
      <c r="C3034" s="55" t="s">
        <v>2363</v>
      </c>
      <c r="D3034" s="56" t="s">
        <v>5144</v>
      </c>
    </row>
    <row r="3035" spans="1:4">
      <c r="A3035" s="206" t="s">
        <v>3807</v>
      </c>
      <c r="B3035" s="55" t="s">
        <v>3808</v>
      </c>
      <c r="C3035" s="55" t="s">
        <v>2363</v>
      </c>
      <c r="D3035" s="56" t="s">
        <v>5819</v>
      </c>
    </row>
    <row r="3036" spans="1:4">
      <c r="A3036" s="206" t="s">
        <v>3809</v>
      </c>
      <c r="B3036" s="55" t="s">
        <v>3810</v>
      </c>
      <c r="C3036" s="55" t="s">
        <v>2363</v>
      </c>
      <c r="D3036" s="56" t="s">
        <v>5997</v>
      </c>
    </row>
    <row r="3037" spans="1:4">
      <c r="A3037" s="206" t="s">
        <v>4866</v>
      </c>
      <c r="B3037" s="55" t="s">
        <v>4867</v>
      </c>
      <c r="C3037" s="55" t="s">
        <v>2363</v>
      </c>
      <c r="D3037" s="56" t="s">
        <v>5998</v>
      </c>
    </row>
    <row r="3038" spans="1:4">
      <c r="A3038" s="206" t="s">
        <v>4868</v>
      </c>
      <c r="B3038" s="55" t="s">
        <v>4869</v>
      </c>
      <c r="C3038" s="55" t="s">
        <v>2363</v>
      </c>
      <c r="D3038" s="56" t="s">
        <v>5998</v>
      </c>
    </row>
    <row r="3039" spans="1:4">
      <c r="A3039" s="206" t="s">
        <v>4870</v>
      </c>
      <c r="B3039" s="55" t="s">
        <v>4871</v>
      </c>
      <c r="C3039" s="55" t="s">
        <v>2363</v>
      </c>
      <c r="D3039" s="56" t="s">
        <v>5998</v>
      </c>
    </row>
    <row r="3040" spans="1:4">
      <c r="A3040" s="206" t="s">
        <v>4872</v>
      </c>
      <c r="B3040" s="55" t="s">
        <v>4873</v>
      </c>
      <c r="C3040" s="55" t="s">
        <v>2363</v>
      </c>
      <c r="D3040" s="56" t="s">
        <v>5999</v>
      </c>
    </row>
    <row r="3041" spans="1:4">
      <c r="A3041" s="216" t="s">
        <v>4874</v>
      </c>
      <c r="B3041" s="21" t="s">
        <v>7317</v>
      </c>
      <c r="C3041" s="22" t="s">
        <v>2363</v>
      </c>
      <c r="D3041" s="54"/>
    </row>
    <row r="3042" spans="1:4">
      <c r="A3042" s="206" t="s">
        <v>3119</v>
      </c>
      <c r="B3042" s="55" t="s">
        <v>3120</v>
      </c>
      <c r="C3042" s="55" t="s">
        <v>2363</v>
      </c>
      <c r="D3042" s="56" t="s">
        <v>6000</v>
      </c>
    </row>
    <row r="3043" spans="1:4">
      <c r="A3043" s="206" t="s">
        <v>3121</v>
      </c>
      <c r="B3043" s="55" t="s">
        <v>3122</v>
      </c>
      <c r="C3043" s="55" t="s">
        <v>2363</v>
      </c>
      <c r="D3043" s="56" t="s">
        <v>6001</v>
      </c>
    </row>
    <row r="3044" spans="1:4">
      <c r="A3044" s="206" t="s">
        <v>3123</v>
      </c>
      <c r="B3044" s="55" t="s">
        <v>3124</v>
      </c>
      <c r="C3044" s="55" t="s">
        <v>2363</v>
      </c>
      <c r="D3044" s="56" t="s">
        <v>6001</v>
      </c>
    </row>
    <row r="3045" spans="1:4">
      <c r="A3045" s="206" t="s">
        <v>4571</v>
      </c>
      <c r="B3045" s="55" t="s">
        <v>4572</v>
      </c>
      <c r="C3045" s="55" t="s">
        <v>2363</v>
      </c>
      <c r="D3045" s="56" t="s">
        <v>5179</v>
      </c>
    </row>
    <row r="3046" spans="1:4">
      <c r="A3046" s="206" t="s">
        <v>4573</v>
      </c>
      <c r="B3046" s="55" t="s">
        <v>4574</v>
      </c>
      <c r="C3046" s="55" t="s">
        <v>2363</v>
      </c>
      <c r="D3046" s="56" t="s">
        <v>6002</v>
      </c>
    </row>
    <row r="3047" spans="1:4">
      <c r="A3047" s="206" t="s">
        <v>4575</v>
      </c>
      <c r="B3047" s="55" t="s">
        <v>8160</v>
      </c>
      <c r="C3047" s="55" t="s">
        <v>2363</v>
      </c>
      <c r="D3047" s="56" t="s">
        <v>6003</v>
      </c>
    </row>
    <row r="3048" spans="1:4">
      <c r="A3048" s="206" t="s">
        <v>4650</v>
      </c>
      <c r="B3048" s="55" t="s">
        <v>6004</v>
      </c>
      <c r="C3048" s="55" t="s">
        <v>2363</v>
      </c>
      <c r="D3048" s="56" t="s">
        <v>5243</v>
      </c>
    </row>
    <row r="3049" spans="1:4">
      <c r="A3049" s="211" t="s">
        <v>4875</v>
      </c>
      <c r="B3049" s="52" t="s">
        <v>7318</v>
      </c>
      <c r="C3049" s="53" t="s">
        <v>2363</v>
      </c>
      <c r="D3049" s="156"/>
    </row>
    <row r="3050" spans="1:4">
      <c r="A3050" s="211" t="s">
        <v>511</v>
      </c>
      <c r="B3050" s="52" t="s">
        <v>7319</v>
      </c>
      <c r="C3050" s="53" t="s">
        <v>2363</v>
      </c>
      <c r="D3050" s="156"/>
    </row>
    <row r="3051" spans="1:4">
      <c r="A3051" s="206" t="s">
        <v>512</v>
      </c>
      <c r="B3051" s="55" t="s">
        <v>9045</v>
      </c>
      <c r="C3051" s="55" t="s">
        <v>2363</v>
      </c>
      <c r="D3051" s="56" t="s">
        <v>5144</v>
      </c>
    </row>
    <row r="3052" spans="1:4">
      <c r="A3052" s="206" t="s">
        <v>1404</v>
      </c>
      <c r="B3052" s="55" t="s">
        <v>2620</v>
      </c>
      <c r="C3052" s="55" t="s">
        <v>2363</v>
      </c>
      <c r="D3052" s="56" t="s">
        <v>6005</v>
      </c>
    </row>
    <row r="3053" spans="1:4">
      <c r="A3053" s="206" t="s">
        <v>513</v>
      </c>
      <c r="B3053" s="55" t="s">
        <v>1641</v>
      </c>
      <c r="C3053" s="55" t="s">
        <v>2363</v>
      </c>
      <c r="D3053" s="56" t="s">
        <v>5144</v>
      </c>
    </row>
    <row r="3054" spans="1:4">
      <c r="A3054" s="206" t="s">
        <v>4876</v>
      </c>
      <c r="B3054" s="55" t="s">
        <v>4877</v>
      </c>
      <c r="C3054" s="55" t="s">
        <v>2363</v>
      </c>
      <c r="D3054" s="56" t="s">
        <v>5220</v>
      </c>
    </row>
    <row r="3055" spans="1:4">
      <c r="A3055" s="211" t="s">
        <v>4576</v>
      </c>
      <c r="B3055" s="52" t="s">
        <v>7320</v>
      </c>
      <c r="C3055" s="53" t="s">
        <v>2363</v>
      </c>
      <c r="D3055" s="156"/>
    </row>
    <row r="3056" spans="1:4">
      <c r="A3056" s="206" t="s">
        <v>514</v>
      </c>
      <c r="B3056" s="55" t="s">
        <v>1642</v>
      </c>
      <c r="C3056" s="55" t="s">
        <v>2363</v>
      </c>
      <c r="D3056" s="56" t="s">
        <v>5144</v>
      </c>
    </row>
    <row r="3057" spans="1:4">
      <c r="A3057" s="206" t="s">
        <v>515</v>
      </c>
      <c r="B3057" s="55" t="s">
        <v>1568</v>
      </c>
      <c r="C3057" s="55" t="s">
        <v>2363</v>
      </c>
      <c r="D3057" s="56" t="s">
        <v>5132</v>
      </c>
    </row>
    <row r="3058" spans="1:4">
      <c r="A3058" s="206" t="s">
        <v>4878</v>
      </c>
      <c r="B3058" s="55" t="s">
        <v>4879</v>
      </c>
      <c r="C3058" s="55" t="s">
        <v>2363</v>
      </c>
      <c r="D3058" s="56" t="s">
        <v>6006</v>
      </c>
    </row>
    <row r="3059" spans="1:4">
      <c r="A3059" s="206" t="s">
        <v>4880</v>
      </c>
      <c r="B3059" s="55" t="s">
        <v>4881</v>
      </c>
      <c r="C3059" s="55" t="s">
        <v>2363</v>
      </c>
      <c r="D3059" s="56" t="s">
        <v>6007</v>
      </c>
    </row>
    <row r="3060" spans="1:4">
      <c r="A3060" s="206" t="s">
        <v>4882</v>
      </c>
      <c r="B3060" s="55" t="s">
        <v>4883</v>
      </c>
      <c r="C3060" s="55" t="s">
        <v>2363</v>
      </c>
      <c r="D3060" s="56" t="s">
        <v>6008</v>
      </c>
    </row>
    <row r="3061" spans="1:4">
      <c r="A3061" s="206" t="s">
        <v>3811</v>
      </c>
      <c r="B3061" s="55" t="s">
        <v>6009</v>
      </c>
      <c r="C3061" s="55" t="s">
        <v>2363</v>
      </c>
      <c r="D3061" s="56" t="s">
        <v>6010</v>
      </c>
    </row>
    <row r="3062" spans="1:4">
      <c r="A3062" s="206" t="s">
        <v>4884</v>
      </c>
      <c r="B3062" s="55" t="s">
        <v>4885</v>
      </c>
      <c r="C3062" s="55" t="s">
        <v>2363</v>
      </c>
      <c r="D3062" s="56" t="s">
        <v>6008</v>
      </c>
    </row>
    <row r="3063" spans="1:4">
      <c r="A3063" s="206" t="s">
        <v>4886</v>
      </c>
      <c r="B3063" s="55" t="s">
        <v>4887</v>
      </c>
      <c r="C3063" s="55" t="s">
        <v>2363</v>
      </c>
      <c r="D3063" s="56" t="s">
        <v>6008</v>
      </c>
    </row>
    <row r="3064" spans="1:4">
      <c r="A3064" s="211" t="s">
        <v>4888</v>
      </c>
      <c r="B3064" s="52" t="s">
        <v>4889</v>
      </c>
      <c r="C3064" s="53" t="s">
        <v>2363</v>
      </c>
      <c r="D3064" s="156"/>
    </row>
    <row r="3065" spans="1:4">
      <c r="A3065" s="210" t="s">
        <v>4890</v>
      </c>
      <c r="B3065" s="57" t="s">
        <v>4889</v>
      </c>
      <c r="C3065" s="57" t="s">
        <v>2363</v>
      </c>
      <c r="D3065" s="157">
        <v>43361</v>
      </c>
    </row>
    <row r="3066" spans="1:4">
      <c r="A3066" s="206" t="s">
        <v>4891</v>
      </c>
      <c r="B3066" s="55" t="s">
        <v>4892</v>
      </c>
      <c r="C3066" s="55" t="s">
        <v>2363</v>
      </c>
      <c r="D3066" s="56" t="s">
        <v>6012</v>
      </c>
    </row>
    <row r="3067" spans="1:4">
      <c r="A3067" s="206" t="s">
        <v>4893</v>
      </c>
      <c r="B3067" s="55" t="s">
        <v>4894</v>
      </c>
      <c r="C3067" s="55" t="s">
        <v>2363</v>
      </c>
      <c r="D3067" s="56" t="s">
        <v>6012</v>
      </c>
    </row>
    <row r="3068" spans="1:4">
      <c r="A3068" s="206" t="s">
        <v>4895</v>
      </c>
      <c r="B3068" s="55" t="s">
        <v>4896</v>
      </c>
      <c r="C3068" s="55" t="s">
        <v>2363</v>
      </c>
      <c r="D3068" s="56" t="s">
        <v>6013</v>
      </c>
    </row>
    <row r="3069" spans="1:4">
      <c r="A3069" s="206" t="s">
        <v>4897</v>
      </c>
      <c r="B3069" s="55" t="s">
        <v>4898</v>
      </c>
      <c r="C3069" s="55" t="s">
        <v>2363</v>
      </c>
      <c r="D3069" s="56" t="s">
        <v>6014</v>
      </c>
    </row>
    <row r="3070" spans="1:4">
      <c r="A3070" s="210" t="s">
        <v>6283</v>
      </c>
      <c r="B3070" s="57" t="s">
        <v>6015</v>
      </c>
      <c r="C3070" s="57" t="s">
        <v>2363</v>
      </c>
      <c r="D3070" s="157" t="s">
        <v>6016</v>
      </c>
    </row>
    <row r="3071" spans="1:4">
      <c r="A3071" s="206" t="s">
        <v>6498</v>
      </c>
      <c r="B3071" s="55" t="s">
        <v>6499</v>
      </c>
      <c r="C3071" s="55" t="s">
        <v>2363</v>
      </c>
      <c r="D3071" s="56" t="s">
        <v>6312</v>
      </c>
    </row>
    <row r="3072" spans="1:4">
      <c r="A3072" s="206" t="s">
        <v>8161</v>
      </c>
      <c r="B3072" s="55" t="s">
        <v>8162</v>
      </c>
      <c r="C3072" s="55" t="s">
        <v>2363</v>
      </c>
      <c r="D3072" s="56" t="s">
        <v>8163</v>
      </c>
    </row>
    <row r="3073" spans="1:4">
      <c r="A3073" s="206" t="s">
        <v>8693</v>
      </c>
      <c r="B3073" s="55" t="s">
        <v>8694</v>
      </c>
      <c r="C3073" s="55" t="s">
        <v>2363</v>
      </c>
      <c r="D3073" s="56" t="s">
        <v>8621</v>
      </c>
    </row>
    <row r="3074" spans="1:4">
      <c r="A3074" s="208" t="s">
        <v>9046</v>
      </c>
      <c r="B3074" s="209" t="s">
        <v>2368</v>
      </c>
      <c r="C3074" s="58" t="s">
        <v>2363</v>
      </c>
      <c r="D3074" s="209" t="s">
        <v>9047</v>
      </c>
    </row>
    <row r="3075" spans="1:4">
      <c r="A3075" s="206" t="s">
        <v>4899</v>
      </c>
      <c r="B3075" s="55" t="s">
        <v>4900</v>
      </c>
      <c r="C3075" s="55" t="s">
        <v>2363</v>
      </c>
      <c r="D3075" s="56" t="s">
        <v>5138</v>
      </c>
    </row>
    <row r="3076" spans="1:4">
      <c r="A3076" s="208" t="s">
        <v>9048</v>
      </c>
      <c r="B3076" s="209" t="s">
        <v>2620</v>
      </c>
      <c r="C3076" s="58" t="s">
        <v>2363</v>
      </c>
      <c r="D3076" s="209" t="s">
        <v>9047</v>
      </c>
    </row>
    <row r="3077" spans="1:4">
      <c r="A3077" s="211" t="s">
        <v>516</v>
      </c>
      <c r="B3077" s="52" t="s">
        <v>7321</v>
      </c>
      <c r="C3077" s="53" t="s">
        <v>2363</v>
      </c>
      <c r="D3077" s="156"/>
    </row>
    <row r="3078" spans="1:4">
      <c r="A3078" s="207" t="s">
        <v>4264</v>
      </c>
      <c r="B3078" s="52" t="s">
        <v>7322</v>
      </c>
      <c r="C3078" s="53" t="s">
        <v>2363</v>
      </c>
      <c r="D3078" s="156"/>
    </row>
    <row r="3079" spans="1:4">
      <c r="A3079" s="206" t="s">
        <v>4901</v>
      </c>
      <c r="B3079" s="55" t="s">
        <v>4902</v>
      </c>
      <c r="C3079" s="55" t="s">
        <v>2363</v>
      </c>
      <c r="D3079" s="56" t="s">
        <v>5339</v>
      </c>
    </row>
    <row r="3080" spans="1:4">
      <c r="A3080" s="207" t="s">
        <v>4265</v>
      </c>
      <c r="B3080" s="52" t="s">
        <v>7323</v>
      </c>
      <c r="C3080" s="53" t="s">
        <v>2363</v>
      </c>
      <c r="D3080" s="156"/>
    </row>
    <row r="3081" spans="1:4">
      <c r="A3081" s="206" t="s">
        <v>517</v>
      </c>
      <c r="B3081" s="55" t="s">
        <v>1643</v>
      </c>
      <c r="C3081" s="55" t="s">
        <v>2363</v>
      </c>
      <c r="D3081" s="56" t="s">
        <v>5144</v>
      </c>
    </row>
    <row r="3082" spans="1:4">
      <c r="A3082" s="206" t="s">
        <v>518</v>
      </c>
      <c r="B3082" s="55" t="s">
        <v>1644</v>
      </c>
      <c r="C3082" s="55" t="s">
        <v>2363</v>
      </c>
      <c r="D3082" s="56" t="s">
        <v>5144</v>
      </c>
    </row>
    <row r="3083" spans="1:4">
      <c r="A3083" s="206" t="s">
        <v>519</v>
      </c>
      <c r="B3083" s="55" t="s">
        <v>2559</v>
      </c>
      <c r="C3083" s="55" t="s">
        <v>2363</v>
      </c>
      <c r="D3083" s="56" t="s">
        <v>5144</v>
      </c>
    </row>
    <row r="3084" spans="1:4">
      <c r="A3084" s="206" t="s">
        <v>520</v>
      </c>
      <c r="B3084" s="55" t="s">
        <v>2560</v>
      </c>
      <c r="C3084" s="55" t="s">
        <v>2363</v>
      </c>
      <c r="D3084" s="56" t="s">
        <v>5144</v>
      </c>
    </row>
    <row r="3085" spans="1:4">
      <c r="A3085" s="206" t="s">
        <v>521</v>
      </c>
      <c r="B3085" s="55" t="s">
        <v>2561</v>
      </c>
      <c r="C3085" s="55" t="s">
        <v>2363</v>
      </c>
      <c r="D3085" s="56" t="s">
        <v>5144</v>
      </c>
    </row>
    <row r="3086" spans="1:4">
      <c r="A3086" s="206" t="s">
        <v>522</v>
      </c>
      <c r="B3086" s="55" t="s">
        <v>2562</v>
      </c>
      <c r="C3086" s="55" t="s">
        <v>2363</v>
      </c>
      <c r="D3086" s="56" t="s">
        <v>5144</v>
      </c>
    </row>
    <row r="3087" spans="1:4">
      <c r="A3087" s="206" t="s">
        <v>523</v>
      </c>
      <c r="B3087" s="55" t="s">
        <v>2563</v>
      </c>
      <c r="C3087" s="55" t="s">
        <v>2363</v>
      </c>
      <c r="D3087" s="56" t="s">
        <v>5144</v>
      </c>
    </row>
    <row r="3088" spans="1:4">
      <c r="A3088" s="211" t="s">
        <v>2582</v>
      </c>
      <c r="B3088" s="52" t="s">
        <v>437</v>
      </c>
      <c r="C3088" s="53" t="s">
        <v>2363</v>
      </c>
      <c r="D3088" s="156"/>
    </row>
    <row r="3089" spans="1:4">
      <c r="A3089" s="211" t="s">
        <v>2049</v>
      </c>
      <c r="B3089" s="52" t="s">
        <v>7324</v>
      </c>
      <c r="C3089" s="53" t="s">
        <v>2363</v>
      </c>
      <c r="D3089" s="156"/>
    </row>
    <row r="3090" spans="1:4">
      <c r="A3090" s="207" t="s">
        <v>2050</v>
      </c>
      <c r="B3090" s="52" t="s">
        <v>7325</v>
      </c>
      <c r="C3090" s="53" t="s">
        <v>2363</v>
      </c>
      <c r="D3090" s="156"/>
    </row>
    <row r="3091" spans="1:4">
      <c r="A3091" s="211" t="s">
        <v>2051</v>
      </c>
      <c r="B3091" s="52" t="s">
        <v>7326</v>
      </c>
      <c r="C3091" s="53" t="s">
        <v>2363</v>
      </c>
      <c r="D3091" s="156"/>
    </row>
    <row r="3092" spans="1:4">
      <c r="A3092" s="207" t="s">
        <v>2052</v>
      </c>
      <c r="B3092" s="52" t="s">
        <v>7327</v>
      </c>
      <c r="C3092" s="53" t="s">
        <v>2363</v>
      </c>
      <c r="D3092" s="156"/>
    </row>
    <row r="3093" spans="1:4">
      <c r="A3093" s="207" t="s">
        <v>4266</v>
      </c>
      <c r="B3093" s="52" t="s">
        <v>7328</v>
      </c>
      <c r="C3093" s="53" t="s">
        <v>2363</v>
      </c>
      <c r="D3093" s="156"/>
    </row>
    <row r="3094" spans="1:4">
      <c r="A3094" s="211" t="s">
        <v>2583</v>
      </c>
      <c r="B3094" s="52" t="s">
        <v>7329</v>
      </c>
      <c r="C3094" s="53" t="s">
        <v>2363</v>
      </c>
      <c r="D3094" s="156"/>
    </row>
    <row r="3095" spans="1:4">
      <c r="A3095" s="207" t="s">
        <v>4267</v>
      </c>
      <c r="B3095" s="52" t="s">
        <v>7330</v>
      </c>
      <c r="C3095" s="53" t="s">
        <v>2363</v>
      </c>
      <c r="D3095" s="156"/>
    </row>
    <row r="3096" spans="1:4">
      <c r="A3096" s="207" t="s">
        <v>4268</v>
      </c>
      <c r="B3096" s="52" t="s">
        <v>7331</v>
      </c>
      <c r="C3096" s="53" t="s">
        <v>2363</v>
      </c>
      <c r="D3096" s="156"/>
    </row>
    <row r="3097" spans="1:4">
      <c r="A3097" s="211" t="s">
        <v>2584</v>
      </c>
      <c r="B3097" s="52" t="s">
        <v>7332</v>
      </c>
      <c r="C3097" s="53" t="s">
        <v>2363</v>
      </c>
      <c r="D3097" s="156"/>
    </row>
    <row r="3098" spans="1:4">
      <c r="A3098" s="207" t="s">
        <v>4269</v>
      </c>
      <c r="B3098" s="52" t="s">
        <v>7333</v>
      </c>
      <c r="C3098" s="53" t="s">
        <v>2363</v>
      </c>
      <c r="D3098" s="156"/>
    </row>
    <row r="3099" spans="1:4">
      <c r="A3099" s="207" t="s">
        <v>4270</v>
      </c>
      <c r="B3099" s="52" t="s">
        <v>7334</v>
      </c>
      <c r="C3099" s="53" t="s">
        <v>2363</v>
      </c>
      <c r="D3099" s="156"/>
    </row>
    <row r="3100" spans="1:4">
      <c r="A3100" s="207" t="s">
        <v>4271</v>
      </c>
      <c r="B3100" s="52" t="s">
        <v>7335</v>
      </c>
      <c r="C3100" s="53" t="s">
        <v>2363</v>
      </c>
      <c r="D3100" s="156"/>
    </row>
    <row r="3101" spans="1:4">
      <c r="A3101" s="206" t="s">
        <v>4903</v>
      </c>
      <c r="B3101" s="55" t="s">
        <v>4904</v>
      </c>
      <c r="C3101" s="55" t="s">
        <v>2363</v>
      </c>
      <c r="D3101" s="56" t="s">
        <v>6017</v>
      </c>
    </row>
    <row r="3102" spans="1:4">
      <c r="A3102" s="207" t="s">
        <v>2053</v>
      </c>
      <c r="B3102" s="52" t="s">
        <v>7336</v>
      </c>
      <c r="C3102" s="53" t="s">
        <v>2363</v>
      </c>
      <c r="D3102" s="156"/>
    </row>
    <row r="3103" spans="1:4">
      <c r="A3103" s="207" t="s">
        <v>2054</v>
      </c>
      <c r="B3103" s="52" t="s">
        <v>7337</v>
      </c>
      <c r="C3103" s="53" t="s">
        <v>2363</v>
      </c>
      <c r="D3103" s="156"/>
    </row>
    <row r="3104" spans="1:4">
      <c r="A3104" s="207" t="s">
        <v>4272</v>
      </c>
      <c r="B3104" s="52" t="s">
        <v>7338</v>
      </c>
      <c r="C3104" s="53" t="s">
        <v>2363</v>
      </c>
      <c r="D3104" s="156"/>
    </row>
    <row r="3105" spans="1:4">
      <c r="A3105" s="207" t="s">
        <v>4273</v>
      </c>
      <c r="B3105" s="52" t="s">
        <v>7339</v>
      </c>
      <c r="C3105" s="53" t="s">
        <v>2363</v>
      </c>
      <c r="D3105" s="156"/>
    </row>
    <row r="3106" spans="1:4">
      <c r="A3106" s="207" t="s">
        <v>4274</v>
      </c>
      <c r="B3106" s="52" t="s">
        <v>7340</v>
      </c>
      <c r="C3106" s="53" t="s">
        <v>2363</v>
      </c>
      <c r="D3106" s="156"/>
    </row>
    <row r="3107" spans="1:4">
      <c r="A3107" s="207" t="s">
        <v>4275</v>
      </c>
      <c r="B3107" s="52" t="s">
        <v>7341</v>
      </c>
      <c r="C3107" s="53" t="s">
        <v>2363</v>
      </c>
      <c r="D3107" s="156"/>
    </row>
    <row r="3108" spans="1:4">
      <c r="A3108" s="207" t="s">
        <v>2055</v>
      </c>
      <c r="B3108" s="52" t="s">
        <v>7342</v>
      </c>
      <c r="C3108" s="53" t="s">
        <v>2363</v>
      </c>
      <c r="D3108" s="156"/>
    </row>
    <row r="3109" spans="1:4">
      <c r="A3109" s="206" t="s">
        <v>4651</v>
      </c>
      <c r="B3109" s="55" t="s">
        <v>6018</v>
      </c>
      <c r="C3109" s="55" t="s">
        <v>2363</v>
      </c>
      <c r="D3109" s="56" t="s">
        <v>6019</v>
      </c>
    </row>
    <row r="3110" spans="1:4">
      <c r="A3110" s="206" t="s">
        <v>4905</v>
      </c>
      <c r="B3110" s="55" t="s">
        <v>4906</v>
      </c>
      <c r="C3110" s="55" t="s">
        <v>2363</v>
      </c>
      <c r="D3110" s="56" t="s">
        <v>6020</v>
      </c>
    </row>
    <row r="3111" spans="1:4">
      <c r="A3111" s="206" t="s">
        <v>4907</v>
      </c>
      <c r="B3111" s="55" t="s">
        <v>4908</v>
      </c>
      <c r="C3111" s="55" t="s">
        <v>2363</v>
      </c>
      <c r="D3111" s="56" t="s">
        <v>6021</v>
      </c>
    </row>
    <row r="3112" spans="1:4">
      <c r="A3112" s="210" t="s">
        <v>3525</v>
      </c>
      <c r="B3112" s="57" t="s">
        <v>6022</v>
      </c>
      <c r="C3112" s="57" t="s">
        <v>2363</v>
      </c>
      <c r="D3112" s="157" t="s">
        <v>5978</v>
      </c>
    </row>
    <row r="3113" spans="1:4">
      <c r="A3113" s="211" t="s">
        <v>4909</v>
      </c>
      <c r="B3113" s="52" t="s">
        <v>7343</v>
      </c>
      <c r="C3113" s="53" t="s">
        <v>2363</v>
      </c>
      <c r="D3113" s="156"/>
    </row>
    <row r="3114" spans="1:4">
      <c r="A3114" s="206" t="s">
        <v>4910</v>
      </c>
      <c r="B3114" s="55" t="s">
        <v>9049</v>
      </c>
      <c r="C3114" s="55" t="s">
        <v>2363</v>
      </c>
      <c r="D3114" s="56" t="s">
        <v>6023</v>
      </c>
    </row>
    <row r="3115" spans="1:4">
      <c r="A3115" s="206" t="s">
        <v>4911</v>
      </c>
      <c r="B3115" s="55" t="s">
        <v>4912</v>
      </c>
      <c r="C3115" s="55" t="s">
        <v>2363</v>
      </c>
      <c r="D3115" s="56" t="s">
        <v>6024</v>
      </c>
    </row>
    <row r="3116" spans="1:4">
      <c r="A3116" s="208" t="s">
        <v>9050</v>
      </c>
      <c r="B3116" s="209" t="s">
        <v>9051</v>
      </c>
      <c r="C3116" s="58" t="s">
        <v>2363</v>
      </c>
      <c r="D3116" s="209" t="s">
        <v>9047</v>
      </c>
    </row>
    <row r="3117" spans="1:4">
      <c r="A3117" s="208" t="s">
        <v>9052</v>
      </c>
      <c r="B3117" s="209" t="s">
        <v>5930</v>
      </c>
      <c r="C3117" s="58" t="s">
        <v>2363</v>
      </c>
      <c r="D3117" s="209" t="s">
        <v>9047</v>
      </c>
    </row>
    <row r="3118" spans="1:4">
      <c r="A3118" s="210" t="s">
        <v>4652</v>
      </c>
      <c r="B3118" s="57" t="s">
        <v>6025</v>
      </c>
      <c r="C3118" s="57" t="s">
        <v>2363</v>
      </c>
      <c r="D3118" s="157" t="s">
        <v>6019</v>
      </c>
    </row>
    <row r="3119" spans="1:4">
      <c r="A3119" s="206" t="s">
        <v>4653</v>
      </c>
      <c r="B3119" s="55" t="s">
        <v>6026</v>
      </c>
      <c r="C3119" s="55" t="s">
        <v>2363</v>
      </c>
      <c r="D3119" s="56" t="s">
        <v>6027</v>
      </c>
    </row>
    <row r="3120" spans="1:4">
      <c r="A3120" s="206" t="s">
        <v>3812</v>
      </c>
      <c r="B3120" s="55" t="s">
        <v>6028</v>
      </c>
      <c r="C3120" s="55" t="s">
        <v>2363</v>
      </c>
      <c r="D3120" s="56" t="s">
        <v>6029</v>
      </c>
    </row>
    <row r="3121" spans="1:4">
      <c r="A3121" s="206" t="s">
        <v>3813</v>
      </c>
      <c r="B3121" s="55" t="s">
        <v>3814</v>
      </c>
      <c r="C3121" s="55" t="s">
        <v>2363</v>
      </c>
      <c r="D3121" s="56" t="s">
        <v>6010</v>
      </c>
    </row>
    <row r="3122" spans="1:4">
      <c r="A3122" s="206" t="s">
        <v>4654</v>
      </c>
      <c r="B3122" s="55" t="s">
        <v>4655</v>
      </c>
      <c r="C3122" s="55" t="s">
        <v>2363</v>
      </c>
      <c r="D3122" s="56" t="s">
        <v>6030</v>
      </c>
    </row>
    <row r="3123" spans="1:4">
      <c r="A3123" s="206" t="s">
        <v>4656</v>
      </c>
      <c r="B3123" s="55" t="s">
        <v>9053</v>
      </c>
      <c r="C3123" s="55" t="s">
        <v>2363</v>
      </c>
      <c r="D3123" s="56" t="s">
        <v>6031</v>
      </c>
    </row>
    <row r="3124" spans="1:4">
      <c r="A3124" s="206" t="s">
        <v>4657</v>
      </c>
      <c r="B3124" s="55" t="s">
        <v>4658</v>
      </c>
      <c r="C3124" s="55" t="s">
        <v>2363</v>
      </c>
      <c r="D3124" s="56" t="s">
        <v>6032</v>
      </c>
    </row>
    <row r="3125" spans="1:4">
      <c r="A3125" s="210" t="s">
        <v>4659</v>
      </c>
      <c r="B3125" s="57" t="s">
        <v>6033</v>
      </c>
      <c r="C3125" s="57" t="s">
        <v>2363</v>
      </c>
      <c r="D3125" s="157">
        <v>43152</v>
      </c>
    </row>
    <row r="3126" spans="1:4">
      <c r="A3126" s="208" t="s">
        <v>9054</v>
      </c>
      <c r="B3126" s="209" t="s">
        <v>3117</v>
      </c>
      <c r="C3126" s="58" t="s">
        <v>2363</v>
      </c>
      <c r="D3126" s="209" t="s">
        <v>9055</v>
      </c>
    </row>
    <row r="3127" spans="1:4">
      <c r="A3127" s="206" t="s">
        <v>4660</v>
      </c>
      <c r="B3127" s="55" t="s">
        <v>6034</v>
      </c>
      <c r="C3127" s="55" t="s">
        <v>2363</v>
      </c>
      <c r="D3127" s="56" t="s">
        <v>6035</v>
      </c>
    </row>
    <row r="3128" spans="1:4">
      <c r="A3128" s="211" t="s">
        <v>2621</v>
      </c>
      <c r="B3128" s="52" t="s">
        <v>7344</v>
      </c>
      <c r="C3128" s="53" t="s">
        <v>2363</v>
      </c>
      <c r="D3128" s="156"/>
    </row>
    <row r="3129" spans="1:4">
      <c r="A3129" s="206" t="s">
        <v>524</v>
      </c>
      <c r="B3129" s="55" t="s">
        <v>1569</v>
      </c>
      <c r="C3129" s="55" t="s">
        <v>2363</v>
      </c>
      <c r="D3129" s="56" t="s">
        <v>5149</v>
      </c>
    </row>
    <row r="3130" spans="1:4">
      <c r="A3130" s="211" t="s">
        <v>525</v>
      </c>
      <c r="B3130" s="52" t="s">
        <v>7345</v>
      </c>
      <c r="C3130" s="53" t="s">
        <v>2363</v>
      </c>
      <c r="D3130" s="156"/>
    </row>
    <row r="3131" spans="1:4">
      <c r="A3131" s="211" t="s">
        <v>526</v>
      </c>
      <c r="B3131" s="52" t="s">
        <v>7346</v>
      </c>
      <c r="C3131" s="53" t="s">
        <v>2363</v>
      </c>
      <c r="D3131" s="156"/>
    </row>
    <row r="3132" spans="1:4">
      <c r="A3132" s="206" t="s">
        <v>527</v>
      </c>
      <c r="B3132" s="55" t="s">
        <v>3815</v>
      </c>
      <c r="C3132" s="55" t="s">
        <v>2363</v>
      </c>
      <c r="D3132" s="56" t="s">
        <v>5133</v>
      </c>
    </row>
    <row r="3133" spans="1:4">
      <c r="A3133" s="208" t="s">
        <v>1405</v>
      </c>
      <c r="B3133" s="209" t="s">
        <v>9056</v>
      </c>
      <c r="C3133" s="58" t="s">
        <v>2363</v>
      </c>
      <c r="D3133" s="209" t="s">
        <v>9057</v>
      </c>
    </row>
    <row r="3134" spans="1:4">
      <c r="A3134" s="206" t="s">
        <v>4661</v>
      </c>
      <c r="B3134" s="55" t="s">
        <v>4662</v>
      </c>
      <c r="C3134" s="55" t="s">
        <v>2363</v>
      </c>
      <c r="D3134" s="56" t="s">
        <v>6036</v>
      </c>
    </row>
    <row r="3135" spans="1:4">
      <c r="A3135" s="207" t="s">
        <v>4276</v>
      </c>
      <c r="B3135" s="52" t="s">
        <v>7347</v>
      </c>
      <c r="C3135" s="53" t="s">
        <v>2363</v>
      </c>
      <c r="D3135" s="156"/>
    </row>
    <row r="3136" spans="1:4">
      <c r="A3136" s="210" t="s">
        <v>528</v>
      </c>
      <c r="B3136" s="57" t="s">
        <v>1570</v>
      </c>
      <c r="C3136" s="57" t="s">
        <v>2363</v>
      </c>
      <c r="D3136" s="157">
        <v>38353</v>
      </c>
    </row>
    <row r="3137" spans="1:4">
      <c r="A3137" s="211" t="s">
        <v>529</v>
      </c>
      <c r="B3137" s="52" t="s">
        <v>7348</v>
      </c>
      <c r="C3137" s="53" t="s">
        <v>2363</v>
      </c>
      <c r="D3137" s="156"/>
    </row>
    <row r="3138" spans="1:4">
      <c r="A3138" s="208" t="s">
        <v>9058</v>
      </c>
      <c r="B3138" s="209" t="s">
        <v>3836</v>
      </c>
      <c r="C3138" s="58" t="s">
        <v>2363</v>
      </c>
      <c r="D3138" s="209" t="s">
        <v>9055</v>
      </c>
    </row>
    <row r="3139" spans="1:4">
      <c r="A3139" s="207" t="s">
        <v>4277</v>
      </c>
      <c r="B3139" s="52" t="s">
        <v>7349</v>
      </c>
      <c r="C3139" s="53" t="s">
        <v>2363</v>
      </c>
      <c r="D3139" s="156"/>
    </row>
    <row r="3140" spans="1:4">
      <c r="A3140" s="211" t="s">
        <v>2622</v>
      </c>
      <c r="B3140" s="52" t="s">
        <v>7350</v>
      </c>
      <c r="C3140" s="53" t="s">
        <v>2363</v>
      </c>
      <c r="D3140" s="156"/>
    </row>
    <row r="3141" spans="1:4">
      <c r="A3141" s="207" t="s">
        <v>4278</v>
      </c>
      <c r="B3141" s="52" t="s">
        <v>7351</v>
      </c>
      <c r="C3141" s="53" t="s">
        <v>2363</v>
      </c>
      <c r="D3141" s="156"/>
    </row>
    <row r="3142" spans="1:4">
      <c r="A3142" s="208" t="s">
        <v>9059</v>
      </c>
      <c r="B3142" s="209" t="s">
        <v>3847</v>
      </c>
      <c r="C3142" s="58" t="s">
        <v>2363</v>
      </c>
      <c r="D3142" s="209" t="s">
        <v>9055</v>
      </c>
    </row>
    <row r="3143" spans="1:4">
      <c r="A3143" s="208" t="s">
        <v>9060</v>
      </c>
      <c r="B3143" s="209" t="s">
        <v>3853</v>
      </c>
      <c r="C3143" s="58" t="s">
        <v>2363</v>
      </c>
      <c r="D3143" s="209" t="s">
        <v>9055</v>
      </c>
    </row>
    <row r="3144" spans="1:4">
      <c r="A3144" s="206" t="s">
        <v>4577</v>
      </c>
      <c r="B3144" s="55" t="s">
        <v>4578</v>
      </c>
      <c r="C3144" s="55" t="s">
        <v>2363</v>
      </c>
      <c r="D3144" s="56" t="s">
        <v>6037</v>
      </c>
    </row>
    <row r="3145" spans="1:4">
      <c r="A3145" s="208" t="s">
        <v>9061</v>
      </c>
      <c r="B3145" s="209" t="s">
        <v>4471</v>
      </c>
      <c r="C3145" s="58" t="s">
        <v>2363</v>
      </c>
      <c r="D3145" s="209" t="s">
        <v>9055</v>
      </c>
    </row>
    <row r="3146" spans="1:4">
      <c r="A3146" s="208" t="s">
        <v>9062</v>
      </c>
      <c r="B3146" s="209" t="s">
        <v>9063</v>
      </c>
      <c r="C3146" s="58" t="s">
        <v>2363</v>
      </c>
      <c r="D3146" s="209" t="s">
        <v>9055</v>
      </c>
    </row>
    <row r="3147" spans="1:4">
      <c r="A3147" s="208" t="s">
        <v>9064</v>
      </c>
      <c r="B3147" s="209" t="s">
        <v>227</v>
      </c>
      <c r="C3147" s="58" t="s">
        <v>2363</v>
      </c>
      <c r="D3147" s="209" t="s">
        <v>9055</v>
      </c>
    </row>
    <row r="3148" spans="1:4">
      <c r="A3148" s="206" t="s">
        <v>6284</v>
      </c>
      <c r="B3148" s="55" t="s">
        <v>8164</v>
      </c>
      <c r="C3148" s="55" t="s">
        <v>2363</v>
      </c>
      <c r="D3148" s="56" t="s">
        <v>6038</v>
      </c>
    </row>
    <row r="3149" spans="1:4">
      <c r="A3149" s="206" t="s">
        <v>6500</v>
      </c>
      <c r="B3149" s="55" t="s">
        <v>6501</v>
      </c>
      <c r="C3149" s="55" t="s">
        <v>2363</v>
      </c>
      <c r="D3149" s="56" t="s">
        <v>6502</v>
      </c>
    </row>
    <row r="3150" spans="1:4">
      <c r="A3150" s="206" t="s">
        <v>3816</v>
      </c>
      <c r="B3150" s="55" t="s">
        <v>3817</v>
      </c>
      <c r="C3150" s="55" t="s">
        <v>2363</v>
      </c>
      <c r="D3150" s="56" t="s">
        <v>6029</v>
      </c>
    </row>
    <row r="3151" spans="1:4">
      <c r="A3151" s="206" t="s">
        <v>4463</v>
      </c>
      <c r="B3151" s="55" t="s">
        <v>4464</v>
      </c>
      <c r="C3151" s="55" t="s">
        <v>2363</v>
      </c>
      <c r="D3151" s="56" t="s">
        <v>6039</v>
      </c>
    </row>
    <row r="3152" spans="1:4">
      <c r="A3152" s="211" t="s">
        <v>4913</v>
      </c>
      <c r="B3152" s="52" t="s">
        <v>7352</v>
      </c>
      <c r="C3152" s="53" t="s">
        <v>2363</v>
      </c>
      <c r="D3152" s="156"/>
    </row>
    <row r="3153" spans="1:4">
      <c r="A3153" s="206" t="s">
        <v>4663</v>
      </c>
      <c r="B3153" s="55" t="s">
        <v>4664</v>
      </c>
      <c r="C3153" s="55" t="s">
        <v>2363</v>
      </c>
      <c r="D3153" s="56" t="s">
        <v>6040</v>
      </c>
    </row>
    <row r="3154" spans="1:4">
      <c r="A3154" s="206" t="s">
        <v>4665</v>
      </c>
      <c r="B3154" s="55" t="s">
        <v>6041</v>
      </c>
      <c r="C3154" s="55" t="s">
        <v>2363</v>
      </c>
      <c r="D3154" s="56" t="s">
        <v>5242</v>
      </c>
    </row>
    <row r="3155" spans="1:4">
      <c r="A3155" s="206" t="s">
        <v>4914</v>
      </c>
      <c r="B3155" s="55" t="s">
        <v>4915</v>
      </c>
      <c r="C3155" s="55" t="s">
        <v>2363</v>
      </c>
      <c r="D3155" s="56" t="s">
        <v>6042</v>
      </c>
    </row>
    <row r="3156" spans="1:4">
      <c r="A3156" s="206" t="s">
        <v>4916</v>
      </c>
      <c r="B3156" s="55" t="s">
        <v>6043</v>
      </c>
      <c r="C3156" s="55" t="s">
        <v>2363</v>
      </c>
      <c r="D3156" s="56" t="s">
        <v>6044</v>
      </c>
    </row>
    <row r="3157" spans="1:4">
      <c r="A3157" s="207" t="s">
        <v>4917</v>
      </c>
      <c r="B3157" s="57" t="s">
        <v>4918</v>
      </c>
      <c r="C3157" s="57" t="s">
        <v>2363</v>
      </c>
      <c r="D3157" s="157">
        <v>42974</v>
      </c>
    </row>
    <row r="3158" spans="1:4">
      <c r="A3158" s="206" t="s">
        <v>4919</v>
      </c>
      <c r="B3158" s="55" t="s">
        <v>4920</v>
      </c>
      <c r="C3158" s="55" t="s">
        <v>2363</v>
      </c>
      <c r="D3158" s="56" t="s">
        <v>6045</v>
      </c>
    </row>
    <row r="3159" spans="1:4">
      <c r="A3159" s="206" t="s">
        <v>4921</v>
      </c>
      <c r="B3159" s="55" t="s">
        <v>4922</v>
      </c>
      <c r="C3159" s="55" t="s">
        <v>2363</v>
      </c>
      <c r="D3159" s="56" t="s">
        <v>6045</v>
      </c>
    </row>
    <row r="3160" spans="1:4">
      <c r="A3160" s="206" t="s">
        <v>4923</v>
      </c>
      <c r="B3160" s="55" t="s">
        <v>4924</v>
      </c>
      <c r="C3160" s="55" t="s">
        <v>2363</v>
      </c>
      <c r="D3160" s="56" t="s">
        <v>6046</v>
      </c>
    </row>
    <row r="3161" spans="1:4">
      <c r="A3161" s="206" t="s">
        <v>6285</v>
      </c>
      <c r="B3161" s="55" t="s">
        <v>6047</v>
      </c>
      <c r="C3161" s="55" t="s">
        <v>2363</v>
      </c>
      <c r="D3161" s="56" t="s">
        <v>6048</v>
      </c>
    </row>
    <row r="3162" spans="1:4">
      <c r="A3162" s="206" t="s">
        <v>8165</v>
      </c>
      <c r="B3162" s="55" t="s">
        <v>8166</v>
      </c>
      <c r="C3162" s="55" t="s">
        <v>2363</v>
      </c>
      <c r="D3162" s="56" t="s">
        <v>8167</v>
      </c>
    </row>
    <row r="3163" spans="1:4">
      <c r="A3163" s="206" t="s">
        <v>6286</v>
      </c>
      <c r="B3163" s="55" t="s">
        <v>6049</v>
      </c>
      <c r="C3163" s="55" t="s">
        <v>2363</v>
      </c>
      <c r="D3163" s="56" t="s">
        <v>6050</v>
      </c>
    </row>
    <row r="3164" spans="1:4">
      <c r="A3164" s="206" t="s">
        <v>6503</v>
      </c>
      <c r="B3164" s="55" t="s">
        <v>6504</v>
      </c>
      <c r="C3164" s="55" t="s">
        <v>2363</v>
      </c>
      <c r="D3164" s="56" t="s">
        <v>6335</v>
      </c>
    </row>
    <row r="3165" spans="1:4">
      <c r="A3165" s="206" t="s">
        <v>8168</v>
      </c>
      <c r="B3165" s="55" t="s">
        <v>8169</v>
      </c>
      <c r="C3165" s="55" t="s">
        <v>2363</v>
      </c>
      <c r="D3165" s="56" t="s">
        <v>7816</v>
      </c>
    </row>
    <row r="3166" spans="1:4">
      <c r="A3166" s="206" t="s">
        <v>8170</v>
      </c>
      <c r="B3166" s="55" t="s">
        <v>8171</v>
      </c>
      <c r="C3166" s="55" t="s">
        <v>2363</v>
      </c>
      <c r="D3166" s="56" t="s">
        <v>7816</v>
      </c>
    </row>
    <row r="3167" spans="1:4">
      <c r="A3167" s="206" t="s">
        <v>6287</v>
      </c>
      <c r="B3167" s="55" t="s">
        <v>8172</v>
      </c>
      <c r="C3167" s="55" t="s">
        <v>2363</v>
      </c>
      <c r="D3167" s="56" t="s">
        <v>5688</v>
      </c>
    </row>
    <row r="3168" spans="1:4">
      <c r="A3168" s="206" t="s">
        <v>8173</v>
      </c>
      <c r="B3168" s="55" t="s">
        <v>8174</v>
      </c>
      <c r="C3168" s="55" t="s">
        <v>2363</v>
      </c>
      <c r="D3168" s="56" t="s">
        <v>8175</v>
      </c>
    </row>
    <row r="3169" spans="1:4">
      <c r="A3169" s="210" t="s">
        <v>1406</v>
      </c>
      <c r="B3169" s="57" t="s">
        <v>3818</v>
      </c>
      <c r="C3169" s="57" t="s">
        <v>2363</v>
      </c>
      <c r="D3169" s="157" t="s">
        <v>5938</v>
      </c>
    </row>
    <row r="3170" spans="1:4">
      <c r="A3170" s="206" t="s">
        <v>1407</v>
      </c>
      <c r="B3170" s="55" t="s">
        <v>9065</v>
      </c>
      <c r="C3170" s="55" t="s">
        <v>2363</v>
      </c>
      <c r="D3170" s="56" t="s">
        <v>6051</v>
      </c>
    </row>
    <row r="3171" spans="1:4">
      <c r="A3171" s="211" t="s">
        <v>1408</v>
      </c>
      <c r="B3171" s="52" t="s">
        <v>7353</v>
      </c>
      <c r="C3171" s="53" t="s">
        <v>2363</v>
      </c>
      <c r="D3171" s="156"/>
    </row>
    <row r="3172" spans="1:4">
      <c r="A3172" s="211" t="s">
        <v>1409</v>
      </c>
      <c r="B3172" s="52" t="s">
        <v>7354</v>
      </c>
      <c r="C3172" s="53" t="s">
        <v>2363</v>
      </c>
      <c r="D3172" s="156"/>
    </row>
    <row r="3173" spans="1:4">
      <c r="A3173" s="206" t="s">
        <v>1410</v>
      </c>
      <c r="B3173" s="55" t="s">
        <v>9066</v>
      </c>
      <c r="C3173" s="55" t="s">
        <v>2363</v>
      </c>
      <c r="D3173" s="56" t="s">
        <v>5741</v>
      </c>
    </row>
    <row r="3174" spans="1:4">
      <c r="A3174" s="210" t="s">
        <v>2623</v>
      </c>
      <c r="B3174" s="57" t="s">
        <v>1830</v>
      </c>
      <c r="C3174" s="57" t="s">
        <v>2363</v>
      </c>
      <c r="D3174" s="157">
        <v>40326</v>
      </c>
    </row>
    <row r="3175" spans="1:4">
      <c r="A3175" s="207" t="s">
        <v>1411</v>
      </c>
      <c r="B3175" s="57" t="s">
        <v>6052</v>
      </c>
      <c r="C3175" s="57" t="s">
        <v>2363</v>
      </c>
      <c r="D3175" s="157">
        <v>40332</v>
      </c>
    </row>
    <row r="3176" spans="1:4">
      <c r="A3176" s="210" t="s">
        <v>1831</v>
      </c>
      <c r="B3176" s="57" t="s">
        <v>6053</v>
      </c>
      <c r="C3176" s="57" t="s">
        <v>2363</v>
      </c>
      <c r="D3176" s="157">
        <v>40367</v>
      </c>
    </row>
    <row r="3177" spans="1:4">
      <c r="A3177" s="211" t="s">
        <v>1832</v>
      </c>
      <c r="B3177" s="52" t="s">
        <v>7355</v>
      </c>
      <c r="C3177" s="53" t="s">
        <v>2363</v>
      </c>
      <c r="D3177" s="156"/>
    </row>
    <row r="3178" spans="1:4">
      <c r="A3178" s="211" t="s">
        <v>1412</v>
      </c>
      <c r="B3178" s="52" t="s">
        <v>7356</v>
      </c>
      <c r="C3178" s="53" t="s">
        <v>2363</v>
      </c>
      <c r="D3178" s="156"/>
    </row>
    <row r="3179" spans="1:4">
      <c r="A3179" s="211" t="s">
        <v>1413</v>
      </c>
      <c r="B3179" s="52" t="s">
        <v>7357</v>
      </c>
      <c r="C3179" s="53" t="s">
        <v>2363</v>
      </c>
      <c r="D3179" s="156"/>
    </row>
    <row r="3180" spans="1:4">
      <c r="A3180" s="211" t="s">
        <v>1414</v>
      </c>
      <c r="B3180" s="52" t="s">
        <v>7358</v>
      </c>
      <c r="C3180" s="53" t="s">
        <v>2363</v>
      </c>
      <c r="D3180" s="156"/>
    </row>
    <row r="3181" spans="1:4">
      <c r="A3181" s="211" t="s">
        <v>1415</v>
      </c>
      <c r="B3181" s="52" t="s">
        <v>7359</v>
      </c>
      <c r="C3181" s="53" t="s">
        <v>2363</v>
      </c>
      <c r="D3181" s="156"/>
    </row>
    <row r="3182" spans="1:4">
      <c r="A3182" s="211" t="s">
        <v>1416</v>
      </c>
      <c r="B3182" s="52" t="s">
        <v>7360</v>
      </c>
      <c r="C3182" s="53" t="s">
        <v>2363</v>
      </c>
      <c r="D3182" s="156"/>
    </row>
    <row r="3183" spans="1:4">
      <c r="A3183" s="211" t="s">
        <v>1417</v>
      </c>
      <c r="B3183" s="52" t="s">
        <v>7361</v>
      </c>
      <c r="C3183" s="53" t="s">
        <v>2363</v>
      </c>
      <c r="D3183" s="156"/>
    </row>
    <row r="3184" spans="1:4">
      <c r="A3184" s="211" t="s">
        <v>1418</v>
      </c>
      <c r="B3184" s="52" t="s">
        <v>7362</v>
      </c>
      <c r="C3184" s="53" t="s">
        <v>2363</v>
      </c>
      <c r="D3184" s="156"/>
    </row>
    <row r="3185" spans="1:4">
      <c r="A3185" s="206" t="s">
        <v>1833</v>
      </c>
      <c r="B3185" s="55" t="s">
        <v>3793</v>
      </c>
      <c r="C3185" s="55" t="s">
        <v>2363</v>
      </c>
      <c r="D3185" s="56" t="s">
        <v>6054</v>
      </c>
    </row>
    <row r="3186" spans="1:4">
      <c r="A3186" s="211" t="s">
        <v>1834</v>
      </c>
      <c r="B3186" s="52" t="s">
        <v>7363</v>
      </c>
      <c r="C3186" s="53" t="s">
        <v>2363</v>
      </c>
      <c r="D3186" s="156"/>
    </row>
    <row r="3187" spans="1:4">
      <c r="A3187" s="211" t="s">
        <v>1835</v>
      </c>
      <c r="B3187" s="52" t="s">
        <v>7364</v>
      </c>
      <c r="C3187" s="53" t="s">
        <v>2363</v>
      </c>
      <c r="D3187" s="156"/>
    </row>
    <row r="3188" spans="1:4">
      <c r="A3188" s="211" t="s">
        <v>1836</v>
      </c>
      <c r="B3188" s="52" t="s">
        <v>7365</v>
      </c>
      <c r="C3188" s="53" t="s">
        <v>2363</v>
      </c>
      <c r="D3188" s="156"/>
    </row>
    <row r="3189" spans="1:4">
      <c r="A3189" s="211" t="s">
        <v>1837</v>
      </c>
      <c r="B3189" s="52" t="s">
        <v>7366</v>
      </c>
      <c r="C3189" s="53" t="s">
        <v>2363</v>
      </c>
      <c r="D3189" s="156"/>
    </row>
    <row r="3190" spans="1:4">
      <c r="A3190" s="210" t="s">
        <v>1838</v>
      </c>
      <c r="B3190" s="57" t="s">
        <v>6055</v>
      </c>
      <c r="C3190" s="57" t="s">
        <v>2363</v>
      </c>
      <c r="D3190" s="157" t="s">
        <v>5433</v>
      </c>
    </row>
    <row r="3191" spans="1:4">
      <c r="A3191" s="207" t="s">
        <v>4279</v>
      </c>
      <c r="B3191" s="52" t="s">
        <v>7367</v>
      </c>
      <c r="C3191" s="53" t="s">
        <v>2363</v>
      </c>
      <c r="D3191" s="156"/>
    </row>
    <row r="3192" spans="1:4">
      <c r="A3192" s="211" t="s">
        <v>1839</v>
      </c>
      <c r="B3192" s="52" t="s">
        <v>7368</v>
      </c>
      <c r="C3192" s="53" t="s">
        <v>2363</v>
      </c>
      <c r="D3192" s="156"/>
    </row>
    <row r="3193" spans="1:4">
      <c r="A3193" s="210" t="s">
        <v>1840</v>
      </c>
      <c r="B3193" s="57" t="s">
        <v>6056</v>
      </c>
      <c r="C3193" s="57" t="s">
        <v>2363</v>
      </c>
      <c r="D3193" s="157" t="s">
        <v>6057</v>
      </c>
    </row>
    <row r="3194" spans="1:4">
      <c r="A3194" s="206" t="s">
        <v>1841</v>
      </c>
      <c r="B3194" s="55" t="s">
        <v>6505</v>
      </c>
      <c r="C3194" s="55" t="s">
        <v>2363</v>
      </c>
      <c r="D3194" s="56" t="s">
        <v>5430</v>
      </c>
    </row>
    <row r="3195" spans="1:4">
      <c r="A3195" s="206" t="s">
        <v>1842</v>
      </c>
      <c r="B3195" s="55" t="s">
        <v>9067</v>
      </c>
      <c r="C3195" s="55" t="s">
        <v>2363</v>
      </c>
      <c r="D3195" s="56" t="s">
        <v>6058</v>
      </c>
    </row>
    <row r="3196" spans="1:4">
      <c r="A3196" s="206" t="s">
        <v>1843</v>
      </c>
      <c r="B3196" s="55" t="s">
        <v>9068</v>
      </c>
      <c r="C3196" s="55" t="s">
        <v>2363</v>
      </c>
      <c r="D3196" s="56" t="s">
        <v>5793</v>
      </c>
    </row>
    <row r="3197" spans="1:4">
      <c r="A3197" s="206" t="s">
        <v>1844</v>
      </c>
      <c r="B3197" s="55" t="s">
        <v>1845</v>
      </c>
      <c r="C3197" s="55" t="s">
        <v>2363</v>
      </c>
      <c r="D3197" s="56" t="s">
        <v>6059</v>
      </c>
    </row>
    <row r="3198" spans="1:4">
      <c r="A3198" s="211" t="s">
        <v>1846</v>
      </c>
      <c r="B3198" s="52" t="s">
        <v>7369</v>
      </c>
      <c r="C3198" s="53" t="s">
        <v>2363</v>
      </c>
      <c r="D3198" s="156"/>
    </row>
    <row r="3199" spans="1:4">
      <c r="A3199" s="206" t="s">
        <v>1847</v>
      </c>
      <c r="B3199" s="55" t="s">
        <v>6060</v>
      </c>
      <c r="C3199" s="55" t="s">
        <v>2363</v>
      </c>
      <c r="D3199" s="56" t="s">
        <v>6061</v>
      </c>
    </row>
    <row r="3200" spans="1:4">
      <c r="A3200" s="211" t="s">
        <v>1848</v>
      </c>
      <c r="B3200" s="52" t="s">
        <v>7692</v>
      </c>
      <c r="C3200" s="53" t="s">
        <v>2363</v>
      </c>
      <c r="D3200" s="156"/>
    </row>
    <row r="3201" spans="1:4">
      <c r="A3201" s="210" t="s">
        <v>1849</v>
      </c>
      <c r="B3201" s="57" t="s">
        <v>3819</v>
      </c>
      <c r="C3201" s="57" t="s">
        <v>2363</v>
      </c>
      <c r="D3201" s="157" t="s">
        <v>6062</v>
      </c>
    </row>
    <row r="3202" spans="1:4">
      <c r="A3202" s="206" t="s">
        <v>1850</v>
      </c>
      <c r="B3202" s="55" t="s">
        <v>1851</v>
      </c>
      <c r="C3202" s="55" t="s">
        <v>2363</v>
      </c>
      <c r="D3202" s="56" t="s">
        <v>6063</v>
      </c>
    </row>
    <row r="3203" spans="1:4">
      <c r="A3203" s="211" t="s">
        <v>1852</v>
      </c>
      <c r="B3203" s="52" t="s">
        <v>7370</v>
      </c>
      <c r="C3203" s="53" t="s">
        <v>2363</v>
      </c>
      <c r="D3203" s="156"/>
    </row>
    <row r="3204" spans="1:4">
      <c r="A3204" s="211" t="s">
        <v>1853</v>
      </c>
      <c r="B3204" s="52" t="s">
        <v>7371</v>
      </c>
      <c r="C3204" s="53" t="s">
        <v>2363</v>
      </c>
      <c r="D3204" s="156"/>
    </row>
    <row r="3205" spans="1:4">
      <c r="A3205" s="211" t="s">
        <v>1854</v>
      </c>
      <c r="B3205" s="52" t="s">
        <v>7372</v>
      </c>
      <c r="C3205" s="53" t="s">
        <v>2363</v>
      </c>
      <c r="D3205" s="156"/>
    </row>
    <row r="3206" spans="1:4">
      <c r="A3206" s="211" t="s">
        <v>1855</v>
      </c>
      <c r="B3206" s="52" t="s">
        <v>7373</v>
      </c>
      <c r="C3206" s="53" t="s">
        <v>2363</v>
      </c>
      <c r="D3206" s="158"/>
    </row>
    <row r="3207" spans="1:4">
      <c r="A3207" s="210" t="s">
        <v>1856</v>
      </c>
      <c r="B3207" s="57" t="s">
        <v>6064</v>
      </c>
      <c r="C3207" s="57" t="s">
        <v>2363</v>
      </c>
      <c r="D3207" s="157">
        <v>40631</v>
      </c>
    </row>
    <row r="3208" spans="1:4">
      <c r="A3208" s="211" t="s">
        <v>1857</v>
      </c>
      <c r="B3208" s="52" t="s">
        <v>7374</v>
      </c>
      <c r="C3208" s="53" t="s">
        <v>2363</v>
      </c>
      <c r="D3208" s="156"/>
    </row>
    <row r="3209" spans="1:4">
      <c r="A3209" s="211" t="s">
        <v>1858</v>
      </c>
      <c r="B3209" s="52" t="s">
        <v>7375</v>
      </c>
      <c r="C3209" s="53" t="s">
        <v>2363</v>
      </c>
      <c r="D3209" s="156"/>
    </row>
    <row r="3210" spans="1:4">
      <c r="A3210" s="210" t="s">
        <v>1859</v>
      </c>
      <c r="B3210" s="57" t="s">
        <v>6065</v>
      </c>
      <c r="C3210" s="57" t="s">
        <v>2363</v>
      </c>
      <c r="D3210" s="157">
        <v>40634</v>
      </c>
    </row>
    <row r="3211" spans="1:4">
      <c r="A3211" s="211" t="s">
        <v>3125</v>
      </c>
      <c r="B3211" s="52" t="s">
        <v>7376</v>
      </c>
      <c r="C3211" s="53" t="s">
        <v>2363</v>
      </c>
      <c r="D3211" s="156"/>
    </row>
    <row r="3212" spans="1:4">
      <c r="A3212" s="210" t="s">
        <v>3126</v>
      </c>
      <c r="B3212" s="57" t="s">
        <v>6066</v>
      </c>
      <c r="C3212" s="57" t="s">
        <v>2363</v>
      </c>
      <c r="D3212" s="157" t="s">
        <v>6067</v>
      </c>
    </row>
    <row r="3213" spans="1:4">
      <c r="A3213" s="212" t="s">
        <v>3127</v>
      </c>
      <c r="B3213" s="52" t="s">
        <v>7377</v>
      </c>
      <c r="C3213" s="53" t="s">
        <v>2363</v>
      </c>
      <c r="D3213" s="156">
        <v>40729</v>
      </c>
    </row>
    <row r="3214" spans="1:4">
      <c r="A3214" s="206" t="s">
        <v>3128</v>
      </c>
      <c r="B3214" s="55" t="s">
        <v>6068</v>
      </c>
      <c r="C3214" s="55" t="s">
        <v>2363</v>
      </c>
      <c r="D3214" s="56" t="s">
        <v>6069</v>
      </c>
    </row>
    <row r="3215" spans="1:4">
      <c r="A3215" s="210" t="s">
        <v>3129</v>
      </c>
      <c r="B3215" s="57" t="s">
        <v>6070</v>
      </c>
      <c r="C3215" s="57" t="s">
        <v>2363</v>
      </c>
      <c r="D3215" s="157">
        <v>40774</v>
      </c>
    </row>
    <row r="3216" spans="1:4">
      <c r="A3216" s="211" t="s">
        <v>3130</v>
      </c>
      <c r="B3216" s="52" t="s">
        <v>7378</v>
      </c>
      <c r="C3216" s="53" t="s">
        <v>2363</v>
      </c>
      <c r="D3216" s="156"/>
    </row>
    <row r="3217" spans="1:4">
      <c r="A3217" s="206" t="s">
        <v>1362</v>
      </c>
      <c r="B3217" s="55" t="s">
        <v>2564</v>
      </c>
      <c r="C3217" s="55" t="s">
        <v>2363</v>
      </c>
      <c r="D3217" s="56" t="s">
        <v>5144</v>
      </c>
    </row>
    <row r="3218" spans="1:4">
      <c r="A3218" s="211" t="s">
        <v>530</v>
      </c>
      <c r="B3218" s="52" t="s">
        <v>7379</v>
      </c>
      <c r="C3218" s="53" t="s">
        <v>2363</v>
      </c>
      <c r="D3218" s="156"/>
    </row>
    <row r="3219" spans="1:4">
      <c r="A3219" s="206" t="s">
        <v>531</v>
      </c>
      <c r="B3219" s="55" t="s">
        <v>6071</v>
      </c>
      <c r="C3219" s="55" t="s">
        <v>2363</v>
      </c>
      <c r="D3219" s="56" t="s">
        <v>5145</v>
      </c>
    </row>
    <row r="3220" spans="1:4">
      <c r="A3220" s="206" t="s">
        <v>532</v>
      </c>
      <c r="B3220" s="55" t="s">
        <v>2565</v>
      </c>
      <c r="C3220" s="55" t="s">
        <v>2363</v>
      </c>
      <c r="D3220" s="56" t="s">
        <v>5148</v>
      </c>
    </row>
    <row r="3221" spans="1:4">
      <c r="A3221" s="206" t="s">
        <v>533</v>
      </c>
      <c r="B3221" s="55" t="s">
        <v>2566</v>
      </c>
      <c r="C3221" s="55" t="s">
        <v>2363</v>
      </c>
      <c r="D3221" s="56" t="s">
        <v>5147</v>
      </c>
    </row>
    <row r="3222" spans="1:4">
      <c r="A3222" s="206" t="s">
        <v>1363</v>
      </c>
      <c r="B3222" s="55" t="s">
        <v>6072</v>
      </c>
      <c r="C3222" s="55" t="s">
        <v>2363</v>
      </c>
      <c r="D3222" s="56" t="s">
        <v>5117</v>
      </c>
    </row>
    <row r="3223" spans="1:4">
      <c r="A3223" s="206" t="s">
        <v>534</v>
      </c>
      <c r="B3223" s="55" t="s">
        <v>9069</v>
      </c>
      <c r="C3223" s="55" t="s">
        <v>2363</v>
      </c>
      <c r="D3223" s="56" t="s">
        <v>5117</v>
      </c>
    </row>
    <row r="3224" spans="1:4">
      <c r="A3224" s="206" t="s">
        <v>535</v>
      </c>
      <c r="B3224" s="55" t="s">
        <v>9070</v>
      </c>
      <c r="C3224" s="55" t="s">
        <v>2363</v>
      </c>
      <c r="D3224" s="56" t="s">
        <v>5117</v>
      </c>
    </row>
    <row r="3225" spans="1:4">
      <c r="A3225" s="206" t="s">
        <v>536</v>
      </c>
      <c r="B3225" s="55" t="s">
        <v>6073</v>
      </c>
      <c r="C3225" s="55" t="s">
        <v>2363</v>
      </c>
      <c r="D3225" s="56" t="s">
        <v>5117</v>
      </c>
    </row>
    <row r="3226" spans="1:4">
      <c r="A3226" s="206" t="s">
        <v>537</v>
      </c>
      <c r="B3226" s="55" t="s">
        <v>6074</v>
      </c>
      <c r="C3226" s="55" t="s">
        <v>2363</v>
      </c>
      <c r="D3226" s="56" t="s">
        <v>5117</v>
      </c>
    </row>
    <row r="3227" spans="1:4">
      <c r="A3227" s="206" t="s">
        <v>538</v>
      </c>
      <c r="B3227" s="55" t="s">
        <v>2567</v>
      </c>
      <c r="C3227" s="55" t="s">
        <v>2363</v>
      </c>
      <c r="D3227" s="56" t="s">
        <v>5117</v>
      </c>
    </row>
    <row r="3228" spans="1:4">
      <c r="A3228" s="206" t="s">
        <v>539</v>
      </c>
      <c r="B3228" s="55" t="s">
        <v>2568</v>
      </c>
      <c r="C3228" s="55" t="s">
        <v>2363</v>
      </c>
      <c r="D3228" s="56" t="s">
        <v>5117</v>
      </c>
    </row>
    <row r="3229" spans="1:4">
      <c r="A3229" s="206" t="s">
        <v>1364</v>
      </c>
      <c r="B3229" s="55" t="s">
        <v>6075</v>
      </c>
      <c r="C3229" s="55" t="s">
        <v>2363</v>
      </c>
      <c r="D3229" s="56" t="s">
        <v>5117</v>
      </c>
    </row>
    <row r="3230" spans="1:4">
      <c r="A3230" s="207" t="s">
        <v>4280</v>
      </c>
      <c r="B3230" s="52" t="s">
        <v>7380</v>
      </c>
      <c r="C3230" s="53" t="s">
        <v>2363</v>
      </c>
      <c r="D3230" s="156"/>
    </row>
    <row r="3231" spans="1:4">
      <c r="A3231" s="206" t="s">
        <v>540</v>
      </c>
      <c r="B3231" s="55" t="s">
        <v>2569</v>
      </c>
      <c r="C3231" s="55" t="s">
        <v>2363</v>
      </c>
      <c r="D3231" s="56" t="s">
        <v>5117</v>
      </c>
    </row>
    <row r="3232" spans="1:4">
      <c r="A3232" s="206" t="s">
        <v>541</v>
      </c>
      <c r="B3232" s="55" t="s">
        <v>6076</v>
      </c>
      <c r="C3232" s="55" t="s">
        <v>2363</v>
      </c>
      <c r="D3232" s="56" t="s">
        <v>5117</v>
      </c>
    </row>
    <row r="3233" spans="1:4">
      <c r="A3233" s="207" t="s">
        <v>4281</v>
      </c>
      <c r="B3233" s="52" t="s">
        <v>7381</v>
      </c>
      <c r="C3233" s="53" t="s">
        <v>2363</v>
      </c>
      <c r="D3233" s="156"/>
    </row>
    <row r="3234" spans="1:4">
      <c r="A3234" s="206" t="s">
        <v>542</v>
      </c>
      <c r="B3234" s="55" t="s">
        <v>2570</v>
      </c>
      <c r="C3234" s="55" t="s">
        <v>2363</v>
      </c>
      <c r="D3234" s="56" t="s">
        <v>5117</v>
      </c>
    </row>
    <row r="3235" spans="1:4">
      <c r="A3235" s="206" t="s">
        <v>543</v>
      </c>
      <c r="B3235" s="55" t="s">
        <v>2571</v>
      </c>
      <c r="C3235" s="55" t="s">
        <v>2363</v>
      </c>
      <c r="D3235" s="56" t="s">
        <v>5146</v>
      </c>
    </row>
    <row r="3236" spans="1:4">
      <c r="A3236" s="207" t="s">
        <v>4282</v>
      </c>
      <c r="B3236" s="52" t="s">
        <v>7382</v>
      </c>
      <c r="C3236" s="53" t="s">
        <v>2363</v>
      </c>
      <c r="D3236" s="156"/>
    </row>
    <row r="3237" spans="1:4">
      <c r="A3237" s="206" t="s">
        <v>544</v>
      </c>
      <c r="B3237" s="55" t="s">
        <v>6077</v>
      </c>
      <c r="C3237" s="55" t="s">
        <v>2363</v>
      </c>
      <c r="D3237" s="56" t="s">
        <v>5146</v>
      </c>
    </row>
    <row r="3238" spans="1:4">
      <c r="A3238" s="211" t="s">
        <v>545</v>
      </c>
      <c r="B3238" s="52" t="s">
        <v>7383</v>
      </c>
      <c r="C3238" s="53" t="s">
        <v>2363</v>
      </c>
      <c r="D3238" s="156"/>
    </row>
    <row r="3239" spans="1:4">
      <c r="A3239" s="206" t="s">
        <v>546</v>
      </c>
      <c r="B3239" s="55" t="s">
        <v>2572</v>
      </c>
      <c r="C3239" s="55" t="s">
        <v>2363</v>
      </c>
      <c r="D3239" s="56" t="s">
        <v>5146</v>
      </c>
    </row>
    <row r="3240" spans="1:4">
      <c r="A3240" s="206" t="s">
        <v>547</v>
      </c>
      <c r="B3240" s="55" t="s">
        <v>2601</v>
      </c>
      <c r="C3240" s="55" t="s">
        <v>2363</v>
      </c>
      <c r="D3240" s="56" t="s">
        <v>5146</v>
      </c>
    </row>
    <row r="3241" spans="1:4">
      <c r="A3241" s="206" t="s">
        <v>1365</v>
      </c>
      <c r="B3241" s="55" t="s">
        <v>1571</v>
      </c>
      <c r="C3241" s="55" t="s">
        <v>2363</v>
      </c>
      <c r="D3241" s="56" t="s">
        <v>5249</v>
      </c>
    </row>
    <row r="3242" spans="1:4">
      <c r="A3242" s="206" t="s">
        <v>548</v>
      </c>
      <c r="B3242" s="55" t="s">
        <v>3820</v>
      </c>
      <c r="C3242" s="55" t="s">
        <v>2363</v>
      </c>
      <c r="D3242" s="56" t="s">
        <v>5249</v>
      </c>
    </row>
    <row r="3243" spans="1:4">
      <c r="A3243" s="206" t="s">
        <v>549</v>
      </c>
      <c r="B3243" s="55" t="s">
        <v>3821</v>
      </c>
      <c r="C3243" s="55" t="s">
        <v>2363</v>
      </c>
      <c r="D3243" s="56" t="s">
        <v>5249</v>
      </c>
    </row>
    <row r="3244" spans="1:4">
      <c r="A3244" s="211" t="s">
        <v>550</v>
      </c>
      <c r="B3244" s="52" t="s">
        <v>7384</v>
      </c>
      <c r="C3244" s="53" t="s">
        <v>2363</v>
      </c>
      <c r="D3244" s="156"/>
    </row>
    <row r="3245" spans="1:4">
      <c r="A3245" s="206" t="s">
        <v>551</v>
      </c>
      <c r="B3245" s="55" t="s">
        <v>2542</v>
      </c>
      <c r="C3245" s="55" t="s">
        <v>2363</v>
      </c>
      <c r="D3245" s="56" t="s">
        <v>5147</v>
      </c>
    </row>
    <row r="3246" spans="1:4">
      <c r="A3246" s="206" t="s">
        <v>552</v>
      </c>
      <c r="B3246" s="55" t="s">
        <v>2543</v>
      </c>
      <c r="C3246" s="55" t="s">
        <v>2363</v>
      </c>
      <c r="D3246" s="56" t="s">
        <v>5147</v>
      </c>
    </row>
    <row r="3247" spans="1:4">
      <c r="A3247" s="206" t="s">
        <v>553</v>
      </c>
      <c r="B3247" s="55" t="s">
        <v>2544</v>
      </c>
      <c r="C3247" s="55" t="s">
        <v>2363</v>
      </c>
      <c r="D3247" s="56" t="s">
        <v>5147</v>
      </c>
    </row>
    <row r="3248" spans="1:4">
      <c r="A3248" s="206" t="s">
        <v>554</v>
      </c>
      <c r="B3248" s="55" t="s">
        <v>2545</v>
      </c>
      <c r="C3248" s="55" t="s">
        <v>2363</v>
      </c>
      <c r="D3248" s="56" t="s">
        <v>5147</v>
      </c>
    </row>
    <row r="3249" spans="1:4">
      <c r="A3249" s="206" t="s">
        <v>555</v>
      </c>
      <c r="B3249" s="55" t="s">
        <v>2546</v>
      </c>
      <c r="C3249" s="55" t="s">
        <v>2363</v>
      </c>
      <c r="D3249" s="56" t="s">
        <v>5150</v>
      </c>
    </row>
    <row r="3250" spans="1:4">
      <c r="A3250" s="206" t="s">
        <v>556</v>
      </c>
      <c r="B3250" s="55" t="s">
        <v>2547</v>
      </c>
      <c r="C3250" s="55" t="s">
        <v>2363</v>
      </c>
      <c r="D3250" s="56" t="s">
        <v>5209</v>
      </c>
    </row>
    <row r="3251" spans="1:4">
      <c r="A3251" s="206" t="s">
        <v>1366</v>
      </c>
      <c r="B3251" s="55" t="s">
        <v>1157</v>
      </c>
      <c r="C3251" s="55" t="s">
        <v>2363</v>
      </c>
      <c r="D3251" s="56" t="s">
        <v>5144</v>
      </c>
    </row>
    <row r="3252" spans="1:4">
      <c r="A3252" s="211" t="s">
        <v>557</v>
      </c>
      <c r="B3252" s="52" t="s">
        <v>7385</v>
      </c>
      <c r="C3252" s="53" t="s">
        <v>2363</v>
      </c>
      <c r="D3252" s="158"/>
    </row>
    <row r="3253" spans="1:4">
      <c r="A3253" s="206" t="s">
        <v>558</v>
      </c>
      <c r="B3253" s="55" t="s">
        <v>1158</v>
      </c>
      <c r="C3253" s="55" t="s">
        <v>2363</v>
      </c>
      <c r="D3253" s="56" t="s">
        <v>5148</v>
      </c>
    </row>
    <row r="3254" spans="1:4">
      <c r="A3254" s="206" t="s">
        <v>559</v>
      </c>
      <c r="B3254" s="55" t="s">
        <v>9071</v>
      </c>
      <c r="C3254" s="55" t="s">
        <v>2363</v>
      </c>
      <c r="D3254" s="56" t="s">
        <v>5148</v>
      </c>
    </row>
    <row r="3255" spans="1:4">
      <c r="A3255" s="206" t="s">
        <v>560</v>
      </c>
      <c r="B3255" s="55" t="s">
        <v>2235</v>
      </c>
      <c r="C3255" s="55" t="s">
        <v>2363</v>
      </c>
      <c r="D3255" s="56" t="s">
        <v>5149</v>
      </c>
    </row>
    <row r="3256" spans="1:4">
      <c r="A3256" s="206" t="s">
        <v>2585</v>
      </c>
      <c r="B3256" s="55" t="s">
        <v>2586</v>
      </c>
      <c r="C3256" s="55" t="s">
        <v>2363</v>
      </c>
      <c r="D3256" s="56" t="s">
        <v>5133</v>
      </c>
    </row>
    <row r="3257" spans="1:4">
      <c r="A3257" s="210" t="s">
        <v>3131</v>
      </c>
      <c r="B3257" s="57" t="s">
        <v>3132</v>
      </c>
      <c r="C3257" s="57" t="s">
        <v>2363</v>
      </c>
      <c r="D3257" s="157">
        <v>40783</v>
      </c>
    </row>
    <row r="3258" spans="1:4">
      <c r="A3258" s="207" t="s">
        <v>3133</v>
      </c>
      <c r="B3258" s="52" t="s">
        <v>7386</v>
      </c>
      <c r="C3258" s="53" t="s">
        <v>2363</v>
      </c>
      <c r="D3258" s="156"/>
    </row>
    <row r="3259" spans="1:4">
      <c r="A3259" s="211" t="s">
        <v>3202</v>
      </c>
      <c r="B3259" s="52" t="s">
        <v>7387</v>
      </c>
      <c r="C3259" s="53" t="s">
        <v>2363</v>
      </c>
      <c r="D3259" s="156"/>
    </row>
    <row r="3260" spans="1:4">
      <c r="A3260" s="208" t="s">
        <v>3134</v>
      </c>
      <c r="B3260" s="209" t="s">
        <v>9072</v>
      </c>
      <c r="C3260" s="58" t="s">
        <v>2363</v>
      </c>
      <c r="D3260" s="209" t="s">
        <v>9073</v>
      </c>
    </row>
    <row r="3261" spans="1:4">
      <c r="A3261" s="211" t="s">
        <v>3135</v>
      </c>
      <c r="B3261" s="52" t="s">
        <v>7388</v>
      </c>
      <c r="C3261" s="53" t="s">
        <v>2363</v>
      </c>
      <c r="D3261" s="156"/>
    </row>
    <row r="3262" spans="1:4">
      <c r="A3262" s="206" t="s">
        <v>561</v>
      </c>
      <c r="B3262" s="55" t="s">
        <v>1159</v>
      </c>
      <c r="C3262" s="55" t="s">
        <v>2363</v>
      </c>
      <c r="D3262" s="56" t="s">
        <v>5144</v>
      </c>
    </row>
    <row r="3263" spans="1:4">
      <c r="A3263" s="211" t="s">
        <v>562</v>
      </c>
      <c r="B3263" s="52" t="s">
        <v>7389</v>
      </c>
      <c r="C3263" s="53" t="s">
        <v>2363</v>
      </c>
      <c r="D3263" s="156"/>
    </row>
    <row r="3264" spans="1:4">
      <c r="A3264" s="212" t="s">
        <v>3136</v>
      </c>
      <c r="B3264" s="52" t="s">
        <v>7390</v>
      </c>
      <c r="C3264" s="53" t="s">
        <v>2363</v>
      </c>
      <c r="D3264" s="156">
        <v>40912</v>
      </c>
    </row>
    <row r="3265" spans="1:4">
      <c r="A3265" s="211" t="s">
        <v>563</v>
      </c>
      <c r="B3265" s="52" t="s">
        <v>7391</v>
      </c>
      <c r="C3265" s="53" t="s">
        <v>2363</v>
      </c>
      <c r="D3265" s="156"/>
    </row>
    <row r="3266" spans="1:4">
      <c r="A3266" s="211" t="s">
        <v>564</v>
      </c>
      <c r="B3266" s="52" t="s">
        <v>7392</v>
      </c>
      <c r="C3266" s="53" t="s">
        <v>2363</v>
      </c>
      <c r="D3266" s="156"/>
    </row>
    <row r="3267" spans="1:4">
      <c r="A3267" s="206" t="s">
        <v>565</v>
      </c>
      <c r="B3267" s="55" t="s">
        <v>1160</v>
      </c>
      <c r="C3267" s="55" t="s">
        <v>2363</v>
      </c>
      <c r="D3267" s="56" t="s">
        <v>5209</v>
      </c>
    </row>
    <row r="3268" spans="1:4">
      <c r="A3268" s="210" t="s">
        <v>3203</v>
      </c>
      <c r="B3268" s="57" t="s">
        <v>3204</v>
      </c>
      <c r="C3268" s="57" t="s">
        <v>2363</v>
      </c>
      <c r="D3268" s="157" t="s">
        <v>6078</v>
      </c>
    </row>
    <row r="3269" spans="1:4">
      <c r="A3269" s="211" t="s">
        <v>3205</v>
      </c>
      <c r="B3269" s="52" t="s">
        <v>7393</v>
      </c>
      <c r="C3269" s="53" t="s">
        <v>2363</v>
      </c>
      <c r="D3269" s="156"/>
    </row>
    <row r="3270" spans="1:4">
      <c r="A3270" s="206" t="s">
        <v>566</v>
      </c>
      <c r="B3270" s="55" t="s">
        <v>1161</v>
      </c>
      <c r="C3270" s="55" t="s">
        <v>2363</v>
      </c>
      <c r="D3270" s="56" t="s">
        <v>5144</v>
      </c>
    </row>
    <row r="3271" spans="1:4">
      <c r="A3271" s="206" t="s">
        <v>3379</v>
      </c>
      <c r="B3271" s="55" t="s">
        <v>6506</v>
      </c>
      <c r="C3271" s="55" t="s">
        <v>2363</v>
      </c>
      <c r="D3271" s="56"/>
    </row>
    <row r="3272" spans="1:4">
      <c r="A3272" s="211" t="s">
        <v>3380</v>
      </c>
      <c r="B3272" s="52" t="s">
        <v>7394</v>
      </c>
      <c r="C3272" s="53" t="s">
        <v>2363</v>
      </c>
      <c r="D3272" s="156"/>
    </row>
    <row r="3273" spans="1:4">
      <c r="A3273" s="211" t="s">
        <v>3381</v>
      </c>
      <c r="B3273" s="52" t="s">
        <v>7395</v>
      </c>
      <c r="C3273" s="53" t="s">
        <v>2363</v>
      </c>
      <c r="D3273" s="156"/>
    </row>
    <row r="3274" spans="1:4">
      <c r="A3274" s="211" t="s">
        <v>3382</v>
      </c>
      <c r="B3274" s="52" t="s">
        <v>7396</v>
      </c>
      <c r="C3274" s="53" t="s">
        <v>2363</v>
      </c>
      <c r="D3274" s="156"/>
    </row>
    <row r="3275" spans="1:4">
      <c r="A3275" s="211" t="s">
        <v>4283</v>
      </c>
      <c r="B3275" s="52" t="s">
        <v>7397</v>
      </c>
      <c r="C3275" s="53" t="s">
        <v>2363</v>
      </c>
      <c r="D3275" s="156"/>
    </row>
    <row r="3276" spans="1:4">
      <c r="A3276" s="206" t="s">
        <v>1367</v>
      </c>
      <c r="B3276" s="55" t="s">
        <v>1162</v>
      </c>
      <c r="C3276" s="55" t="s">
        <v>2363</v>
      </c>
      <c r="D3276" s="56" t="s">
        <v>5144</v>
      </c>
    </row>
    <row r="3277" spans="1:4">
      <c r="A3277" s="206" t="s">
        <v>567</v>
      </c>
      <c r="B3277" s="55" t="s">
        <v>1163</v>
      </c>
      <c r="C3277" s="55" t="s">
        <v>2363</v>
      </c>
      <c r="D3277" s="56" t="s">
        <v>5144</v>
      </c>
    </row>
    <row r="3278" spans="1:4">
      <c r="A3278" s="206" t="s">
        <v>568</v>
      </c>
      <c r="B3278" s="55" t="s">
        <v>0</v>
      </c>
      <c r="C3278" s="55" t="s">
        <v>2363</v>
      </c>
      <c r="D3278" s="56" t="s">
        <v>5144</v>
      </c>
    </row>
    <row r="3279" spans="1:4">
      <c r="A3279" s="206" t="s">
        <v>3383</v>
      </c>
      <c r="B3279" s="55" t="s">
        <v>6079</v>
      </c>
      <c r="C3279" s="55" t="s">
        <v>2363</v>
      </c>
      <c r="D3279" s="56" t="s">
        <v>6080</v>
      </c>
    </row>
    <row r="3280" spans="1:4">
      <c r="A3280" s="211" t="s">
        <v>3526</v>
      </c>
      <c r="B3280" s="52" t="s">
        <v>7398</v>
      </c>
      <c r="C3280" s="53" t="s">
        <v>2363</v>
      </c>
      <c r="D3280" s="156"/>
    </row>
    <row r="3281" spans="1:4">
      <c r="A3281" s="210" t="s">
        <v>3822</v>
      </c>
      <c r="B3281" s="57" t="s">
        <v>3823</v>
      </c>
      <c r="C3281" s="57" t="s">
        <v>2363</v>
      </c>
      <c r="D3281" s="157" t="s">
        <v>6081</v>
      </c>
    </row>
    <row r="3282" spans="1:4">
      <c r="A3282" s="210" t="s">
        <v>3824</v>
      </c>
      <c r="B3282" s="57" t="s">
        <v>6507</v>
      </c>
      <c r="C3282" s="57" t="s">
        <v>2363</v>
      </c>
      <c r="D3282" s="157" t="s">
        <v>6081</v>
      </c>
    </row>
    <row r="3283" spans="1:4">
      <c r="A3283" s="206" t="s">
        <v>3825</v>
      </c>
      <c r="B3283" s="55" t="s">
        <v>3826</v>
      </c>
      <c r="C3283" s="55" t="s">
        <v>2363</v>
      </c>
      <c r="D3283" s="56" t="s">
        <v>6082</v>
      </c>
    </row>
    <row r="3284" spans="1:4">
      <c r="A3284" s="206" t="s">
        <v>569</v>
      </c>
      <c r="B3284" s="55" t="s">
        <v>1</v>
      </c>
      <c r="C3284" s="55" t="s">
        <v>2363</v>
      </c>
      <c r="D3284" s="56" t="s">
        <v>5144</v>
      </c>
    </row>
    <row r="3285" spans="1:4">
      <c r="A3285" s="211" t="s">
        <v>3827</v>
      </c>
      <c r="B3285" s="52" t="s">
        <v>7399</v>
      </c>
      <c r="C3285" s="53" t="s">
        <v>2363</v>
      </c>
      <c r="D3285" s="158"/>
    </row>
    <row r="3286" spans="1:4">
      <c r="A3286" s="206" t="s">
        <v>570</v>
      </c>
      <c r="B3286" s="55" t="s">
        <v>3137</v>
      </c>
      <c r="C3286" s="55" t="s">
        <v>2363</v>
      </c>
      <c r="D3286" s="56" t="s">
        <v>5144</v>
      </c>
    </row>
    <row r="3287" spans="1:4">
      <c r="A3287" s="211" t="s">
        <v>3828</v>
      </c>
      <c r="B3287" s="52" t="s">
        <v>7400</v>
      </c>
      <c r="C3287" s="53" t="s">
        <v>2363</v>
      </c>
      <c r="D3287" s="156"/>
    </row>
    <row r="3288" spans="1:4">
      <c r="A3288" s="206" t="s">
        <v>571</v>
      </c>
      <c r="B3288" s="55" t="s">
        <v>2</v>
      </c>
      <c r="C3288" s="55" t="s">
        <v>2363</v>
      </c>
      <c r="D3288" s="56" t="s">
        <v>5144</v>
      </c>
    </row>
    <row r="3289" spans="1:4">
      <c r="A3289" s="206" t="s">
        <v>572</v>
      </c>
      <c r="B3289" s="55" t="s">
        <v>6083</v>
      </c>
      <c r="C3289" s="55" t="s">
        <v>2363</v>
      </c>
      <c r="D3289" s="56" t="s">
        <v>5144</v>
      </c>
    </row>
    <row r="3290" spans="1:4">
      <c r="A3290" s="206" t="s">
        <v>4465</v>
      </c>
      <c r="B3290" s="55" t="s">
        <v>6084</v>
      </c>
      <c r="C3290" s="55" t="s">
        <v>2363</v>
      </c>
      <c r="D3290" s="56" t="s">
        <v>6085</v>
      </c>
    </row>
    <row r="3291" spans="1:4">
      <c r="A3291" s="206" t="s">
        <v>4466</v>
      </c>
      <c r="B3291" s="55" t="s">
        <v>6086</v>
      </c>
      <c r="C3291" s="55" t="s">
        <v>2363</v>
      </c>
      <c r="D3291" s="56" t="s">
        <v>6087</v>
      </c>
    </row>
    <row r="3292" spans="1:4">
      <c r="A3292" s="211" t="s">
        <v>4467</v>
      </c>
      <c r="B3292" s="52" t="s">
        <v>7401</v>
      </c>
      <c r="C3292" s="53" t="s">
        <v>2363</v>
      </c>
      <c r="D3292" s="156"/>
    </row>
    <row r="3293" spans="1:4">
      <c r="A3293" s="206" t="s">
        <v>573</v>
      </c>
      <c r="B3293" s="55" t="s">
        <v>3</v>
      </c>
      <c r="C3293" s="55" t="s">
        <v>2363</v>
      </c>
      <c r="D3293" s="56" t="s">
        <v>5144</v>
      </c>
    </row>
    <row r="3294" spans="1:4">
      <c r="A3294" s="206" t="s">
        <v>6508</v>
      </c>
      <c r="B3294" s="55" t="s">
        <v>6509</v>
      </c>
      <c r="C3294" s="55" t="s">
        <v>2363</v>
      </c>
      <c r="D3294" s="56" t="s">
        <v>6510</v>
      </c>
    </row>
    <row r="3295" spans="1:4">
      <c r="A3295" s="206" t="s">
        <v>6511</v>
      </c>
      <c r="B3295" s="55" t="s">
        <v>6512</v>
      </c>
      <c r="C3295" s="55" t="s">
        <v>2363</v>
      </c>
      <c r="D3295" s="56" t="s">
        <v>6510</v>
      </c>
    </row>
    <row r="3296" spans="1:4">
      <c r="A3296" s="206" t="s">
        <v>574</v>
      </c>
      <c r="B3296" s="55" t="s">
        <v>6088</v>
      </c>
      <c r="C3296" s="55" t="s">
        <v>2363</v>
      </c>
      <c r="D3296" s="56" t="s">
        <v>5144</v>
      </c>
    </row>
    <row r="3297" spans="1:4">
      <c r="A3297" s="206" t="s">
        <v>575</v>
      </c>
      <c r="B3297" s="55" t="s">
        <v>3829</v>
      </c>
      <c r="C3297" s="55" t="s">
        <v>2363</v>
      </c>
      <c r="D3297" s="56" t="s">
        <v>5144</v>
      </c>
    </row>
    <row r="3298" spans="1:4">
      <c r="A3298" s="206" t="s">
        <v>8695</v>
      </c>
      <c r="B3298" s="55" t="s">
        <v>8696</v>
      </c>
      <c r="C3298" s="55" t="s">
        <v>2363</v>
      </c>
      <c r="D3298" s="56" t="s">
        <v>8697</v>
      </c>
    </row>
    <row r="3299" spans="1:4">
      <c r="A3299" s="206" t="s">
        <v>4666</v>
      </c>
      <c r="B3299" s="55" t="s">
        <v>6089</v>
      </c>
      <c r="C3299" s="55" t="s">
        <v>2363</v>
      </c>
      <c r="D3299" s="56" t="s">
        <v>6090</v>
      </c>
    </row>
    <row r="3300" spans="1:4">
      <c r="A3300" s="206" t="s">
        <v>4667</v>
      </c>
      <c r="B3300" s="55" t="s">
        <v>6091</v>
      </c>
      <c r="C3300" s="55" t="s">
        <v>2363</v>
      </c>
      <c r="D3300" s="56" t="s">
        <v>6090</v>
      </c>
    </row>
    <row r="3301" spans="1:4">
      <c r="A3301" s="206" t="s">
        <v>4925</v>
      </c>
      <c r="B3301" s="55" t="s">
        <v>4926</v>
      </c>
      <c r="C3301" s="55" t="s">
        <v>2363</v>
      </c>
      <c r="D3301" s="56" t="s">
        <v>6092</v>
      </c>
    </row>
    <row r="3302" spans="1:4">
      <c r="A3302" s="206" t="s">
        <v>6288</v>
      </c>
      <c r="B3302" s="55" t="s">
        <v>6093</v>
      </c>
      <c r="C3302" s="55" t="s">
        <v>2363</v>
      </c>
      <c r="D3302" s="56" t="s">
        <v>6094</v>
      </c>
    </row>
    <row r="3303" spans="1:4">
      <c r="A3303" s="206" t="s">
        <v>576</v>
      </c>
      <c r="B3303" s="55" t="s">
        <v>4</v>
      </c>
      <c r="C3303" s="55" t="s">
        <v>2363</v>
      </c>
      <c r="D3303" s="56" t="s">
        <v>5144</v>
      </c>
    </row>
    <row r="3304" spans="1:4">
      <c r="A3304" s="206" t="s">
        <v>577</v>
      </c>
      <c r="B3304" s="55" t="s">
        <v>5</v>
      </c>
      <c r="C3304" s="55" t="s">
        <v>2363</v>
      </c>
      <c r="D3304" s="56" t="s">
        <v>5144</v>
      </c>
    </row>
    <row r="3305" spans="1:4">
      <c r="A3305" s="206" t="s">
        <v>1368</v>
      </c>
      <c r="B3305" s="55" t="s">
        <v>6</v>
      </c>
      <c r="C3305" s="55" t="s">
        <v>2363</v>
      </c>
      <c r="D3305" s="56" t="s">
        <v>5144</v>
      </c>
    </row>
    <row r="3306" spans="1:4">
      <c r="A3306" s="206" t="s">
        <v>578</v>
      </c>
      <c r="B3306" s="55" t="s">
        <v>6095</v>
      </c>
      <c r="C3306" s="55" t="s">
        <v>2363</v>
      </c>
      <c r="D3306" s="56" t="s">
        <v>5144</v>
      </c>
    </row>
    <row r="3307" spans="1:4">
      <c r="A3307" s="206" t="s">
        <v>579</v>
      </c>
      <c r="B3307" s="55" t="s">
        <v>6096</v>
      </c>
      <c r="C3307" s="55" t="s">
        <v>2363</v>
      </c>
      <c r="D3307" s="56" t="s">
        <v>5144</v>
      </c>
    </row>
    <row r="3308" spans="1:4">
      <c r="A3308" s="206" t="s">
        <v>580</v>
      </c>
      <c r="B3308" s="55" t="s">
        <v>9074</v>
      </c>
      <c r="C3308" s="55" t="s">
        <v>2363</v>
      </c>
      <c r="D3308" s="56" t="s">
        <v>5209</v>
      </c>
    </row>
    <row r="3309" spans="1:4">
      <c r="A3309" s="206" t="s">
        <v>4927</v>
      </c>
      <c r="B3309" s="55" t="s">
        <v>6097</v>
      </c>
      <c r="C3309" s="55" t="s">
        <v>2363</v>
      </c>
      <c r="D3309" s="56" t="s">
        <v>5137</v>
      </c>
    </row>
    <row r="3310" spans="1:4">
      <c r="A3310" s="206" t="s">
        <v>4928</v>
      </c>
      <c r="B3310" s="55" t="s">
        <v>4929</v>
      </c>
      <c r="C3310" s="55" t="s">
        <v>2363</v>
      </c>
      <c r="D3310" s="56" t="s">
        <v>5219</v>
      </c>
    </row>
    <row r="3311" spans="1:4">
      <c r="A3311" s="207" t="s">
        <v>4930</v>
      </c>
      <c r="B3311" s="57" t="s">
        <v>4931</v>
      </c>
      <c r="C3311" s="57" t="s">
        <v>2363</v>
      </c>
      <c r="D3311" s="157">
        <v>43626</v>
      </c>
    </row>
    <row r="3312" spans="1:4">
      <c r="A3312" s="206" t="s">
        <v>4932</v>
      </c>
      <c r="B3312" s="55" t="s">
        <v>4933</v>
      </c>
      <c r="C3312" s="55" t="s">
        <v>2363</v>
      </c>
      <c r="D3312" s="56" t="s">
        <v>5238</v>
      </c>
    </row>
    <row r="3313" spans="1:4">
      <c r="A3313" s="206" t="s">
        <v>4934</v>
      </c>
      <c r="B3313" s="55" t="s">
        <v>4935</v>
      </c>
      <c r="C3313" s="55" t="s">
        <v>2363</v>
      </c>
      <c r="D3313" s="56" t="s">
        <v>6098</v>
      </c>
    </row>
    <row r="3314" spans="1:4">
      <c r="A3314" s="206" t="s">
        <v>4936</v>
      </c>
      <c r="B3314" s="55" t="s">
        <v>4937</v>
      </c>
      <c r="C3314" s="55" t="s">
        <v>2363</v>
      </c>
      <c r="D3314" s="56" t="s">
        <v>6099</v>
      </c>
    </row>
    <row r="3315" spans="1:4">
      <c r="A3315" s="206" t="s">
        <v>8698</v>
      </c>
      <c r="B3315" s="55" t="s">
        <v>8699</v>
      </c>
      <c r="C3315" s="55" t="s">
        <v>2363</v>
      </c>
      <c r="D3315" s="56" t="s">
        <v>8577</v>
      </c>
    </row>
    <row r="3316" spans="1:4">
      <c r="A3316" s="206" t="s">
        <v>6289</v>
      </c>
      <c r="B3316" s="55" t="s">
        <v>6100</v>
      </c>
      <c r="C3316" s="55" t="s">
        <v>2363</v>
      </c>
      <c r="D3316" s="56" t="s">
        <v>6101</v>
      </c>
    </row>
    <row r="3317" spans="1:4">
      <c r="A3317" s="206" t="s">
        <v>6290</v>
      </c>
      <c r="B3317" s="55" t="s">
        <v>8176</v>
      </c>
      <c r="C3317" s="55" t="s">
        <v>2363</v>
      </c>
      <c r="D3317" s="56" t="s">
        <v>6102</v>
      </c>
    </row>
    <row r="3318" spans="1:4">
      <c r="A3318" s="206" t="s">
        <v>8700</v>
      </c>
      <c r="B3318" s="55" t="s">
        <v>8701</v>
      </c>
      <c r="C3318" s="55" t="s">
        <v>2363</v>
      </c>
      <c r="D3318" s="56" t="s">
        <v>8702</v>
      </c>
    </row>
    <row r="3319" spans="1:4">
      <c r="A3319" s="210" t="s">
        <v>4938</v>
      </c>
      <c r="B3319" s="57" t="s">
        <v>4939</v>
      </c>
      <c r="C3319" s="57" t="s">
        <v>2363</v>
      </c>
      <c r="D3319" s="157">
        <v>43305</v>
      </c>
    </row>
    <row r="3320" spans="1:4">
      <c r="A3320" s="207" t="s">
        <v>4284</v>
      </c>
      <c r="B3320" s="52" t="s">
        <v>7402</v>
      </c>
      <c r="C3320" s="53" t="s">
        <v>2363</v>
      </c>
      <c r="D3320" s="156"/>
    </row>
    <row r="3321" spans="1:4">
      <c r="A3321" s="211" t="s">
        <v>1188</v>
      </c>
      <c r="B3321" s="52" t="s">
        <v>7403</v>
      </c>
      <c r="C3321" s="53" t="s">
        <v>2363</v>
      </c>
      <c r="D3321" s="156"/>
    </row>
    <row r="3322" spans="1:4">
      <c r="A3322" s="206" t="s">
        <v>1189</v>
      </c>
      <c r="B3322" s="55" t="s">
        <v>2587</v>
      </c>
      <c r="C3322" s="55" t="s">
        <v>2363</v>
      </c>
      <c r="D3322" s="56" t="s">
        <v>6103</v>
      </c>
    </row>
    <row r="3323" spans="1:4">
      <c r="A3323" s="211" t="s">
        <v>1190</v>
      </c>
      <c r="B3323" s="52" t="s">
        <v>7404</v>
      </c>
      <c r="C3323" s="53" t="s">
        <v>2363</v>
      </c>
      <c r="D3323" s="156"/>
    </row>
    <row r="3324" spans="1:4">
      <c r="A3324" s="211" t="s">
        <v>1191</v>
      </c>
      <c r="B3324" s="52" t="s">
        <v>7405</v>
      </c>
      <c r="C3324" s="53" t="s">
        <v>2363</v>
      </c>
      <c r="D3324" s="156"/>
    </row>
    <row r="3325" spans="1:4">
      <c r="A3325" s="207" t="s">
        <v>4285</v>
      </c>
      <c r="B3325" s="52" t="s">
        <v>7406</v>
      </c>
      <c r="C3325" s="53" t="s">
        <v>2363</v>
      </c>
      <c r="D3325" s="156"/>
    </row>
    <row r="3326" spans="1:4">
      <c r="A3326" s="211" t="s">
        <v>1192</v>
      </c>
      <c r="B3326" s="52" t="s">
        <v>7407</v>
      </c>
      <c r="C3326" s="53" t="s">
        <v>2363</v>
      </c>
      <c r="D3326" s="156"/>
    </row>
    <row r="3327" spans="1:4">
      <c r="A3327" s="207" t="s">
        <v>4286</v>
      </c>
      <c r="B3327" s="52" t="s">
        <v>7408</v>
      </c>
      <c r="C3327" s="53" t="s">
        <v>2363</v>
      </c>
      <c r="D3327" s="156"/>
    </row>
    <row r="3328" spans="1:4">
      <c r="A3328" s="211" t="s">
        <v>2588</v>
      </c>
      <c r="B3328" s="52" t="s">
        <v>7409</v>
      </c>
      <c r="C3328" s="53" t="s">
        <v>2363</v>
      </c>
      <c r="D3328" s="156"/>
    </row>
    <row r="3329" spans="1:4">
      <c r="A3329" s="211" t="s">
        <v>2589</v>
      </c>
      <c r="B3329" s="52" t="s">
        <v>7410</v>
      </c>
      <c r="C3329" s="53" t="s">
        <v>2363</v>
      </c>
      <c r="D3329" s="156"/>
    </row>
    <row r="3330" spans="1:4">
      <c r="A3330" s="211" t="s">
        <v>2590</v>
      </c>
      <c r="B3330" s="52" t="s">
        <v>7411</v>
      </c>
      <c r="C3330" s="53" t="s">
        <v>2363</v>
      </c>
      <c r="D3330" s="156"/>
    </row>
    <row r="3331" spans="1:4">
      <c r="A3331" s="211" t="s">
        <v>2591</v>
      </c>
      <c r="B3331" s="52" t="s">
        <v>7412</v>
      </c>
      <c r="C3331" s="53" t="s">
        <v>2363</v>
      </c>
      <c r="D3331" s="156"/>
    </row>
    <row r="3332" spans="1:4">
      <c r="A3332" s="207" t="s">
        <v>4287</v>
      </c>
      <c r="B3332" s="52" t="s">
        <v>7413</v>
      </c>
      <c r="C3332" s="53" t="s">
        <v>2363</v>
      </c>
      <c r="D3332" s="156"/>
    </row>
    <row r="3333" spans="1:4">
      <c r="A3333" s="211" t="s">
        <v>2592</v>
      </c>
      <c r="B3333" s="52" t="s">
        <v>7414</v>
      </c>
      <c r="C3333" s="53" t="s">
        <v>2363</v>
      </c>
      <c r="D3333" s="156"/>
    </row>
    <row r="3334" spans="1:4">
      <c r="A3334" s="206" t="s">
        <v>2593</v>
      </c>
      <c r="B3334" s="55" t="s">
        <v>6104</v>
      </c>
      <c r="C3334" s="55" t="s">
        <v>2363</v>
      </c>
      <c r="D3334" s="56" t="s">
        <v>5252</v>
      </c>
    </row>
    <row r="3335" spans="1:4">
      <c r="A3335" s="211" t="s">
        <v>2056</v>
      </c>
      <c r="B3335" s="52" t="s">
        <v>7415</v>
      </c>
      <c r="C3335" s="53" t="s">
        <v>2363</v>
      </c>
      <c r="D3335" s="156"/>
    </row>
    <row r="3336" spans="1:4">
      <c r="A3336" s="211" t="s">
        <v>2594</v>
      </c>
      <c r="B3336" s="52" t="s">
        <v>7416</v>
      </c>
      <c r="C3336" s="53" t="s">
        <v>2363</v>
      </c>
      <c r="D3336" s="156"/>
    </row>
    <row r="3337" spans="1:4">
      <c r="A3337" s="207" t="s">
        <v>4288</v>
      </c>
      <c r="B3337" s="52" t="s">
        <v>7417</v>
      </c>
      <c r="C3337" s="53" t="s">
        <v>2363</v>
      </c>
      <c r="D3337" s="156"/>
    </row>
    <row r="3338" spans="1:4">
      <c r="A3338" s="211" t="s">
        <v>2057</v>
      </c>
      <c r="B3338" s="52" t="s">
        <v>7418</v>
      </c>
      <c r="C3338" s="53" t="s">
        <v>2363</v>
      </c>
      <c r="D3338" s="156"/>
    </row>
    <row r="3339" spans="1:4">
      <c r="A3339" s="211" t="s">
        <v>2058</v>
      </c>
      <c r="B3339" s="52" t="s">
        <v>7419</v>
      </c>
      <c r="C3339" s="53" t="s">
        <v>2363</v>
      </c>
      <c r="D3339" s="156"/>
    </row>
    <row r="3340" spans="1:4">
      <c r="A3340" s="211" t="s">
        <v>2059</v>
      </c>
      <c r="B3340" s="52" t="s">
        <v>7420</v>
      </c>
      <c r="C3340" s="53" t="s">
        <v>2363</v>
      </c>
      <c r="D3340" s="156"/>
    </row>
    <row r="3341" spans="1:4">
      <c r="A3341" s="211" t="s">
        <v>2060</v>
      </c>
      <c r="B3341" s="52" t="s">
        <v>7421</v>
      </c>
      <c r="C3341" s="53" t="s">
        <v>2363</v>
      </c>
      <c r="D3341" s="156"/>
    </row>
    <row r="3342" spans="1:4">
      <c r="A3342" s="207" t="s">
        <v>4289</v>
      </c>
      <c r="B3342" s="52" t="s">
        <v>7422</v>
      </c>
      <c r="C3342" s="53" t="s">
        <v>2363</v>
      </c>
      <c r="D3342" s="156"/>
    </row>
    <row r="3343" spans="1:4">
      <c r="A3343" s="211" t="s">
        <v>2061</v>
      </c>
      <c r="B3343" s="52" t="s">
        <v>7423</v>
      </c>
      <c r="C3343" s="53" t="s">
        <v>2363</v>
      </c>
      <c r="D3343" s="156"/>
    </row>
    <row r="3344" spans="1:4">
      <c r="A3344" s="211" t="s">
        <v>2062</v>
      </c>
      <c r="B3344" s="52" t="s">
        <v>7424</v>
      </c>
      <c r="C3344" s="53" t="s">
        <v>2363</v>
      </c>
      <c r="D3344" s="156"/>
    </row>
    <row r="3345" spans="1:4">
      <c r="A3345" s="211" t="s">
        <v>2063</v>
      </c>
      <c r="B3345" s="52" t="s">
        <v>7425</v>
      </c>
      <c r="C3345" s="53" t="s">
        <v>2363</v>
      </c>
      <c r="D3345" s="156"/>
    </row>
    <row r="3346" spans="1:4">
      <c r="A3346" s="211" t="s">
        <v>2064</v>
      </c>
      <c r="B3346" s="52" t="s">
        <v>7426</v>
      </c>
      <c r="C3346" s="53" t="s">
        <v>2363</v>
      </c>
      <c r="D3346" s="156"/>
    </row>
    <row r="3347" spans="1:4">
      <c r="A3347" s="211" t="s">
        <v>2065</v>
      </c>
      <c r="B3347" s="52" t="s">
        <v>7427</v>
      </c>
      <c r="C3347" s="53" t="s">
        <v>2363</v>
      </c>
      <c r="D3347" s="156"/>
    </row>
    <row r="3348" spans="1:4">
      <c r="A3348" s="211" t="s">
        <v>199</v>
      </c>
      <c r="B3348" s="52" t="s">
        <v>7428</v>
      </c>
      <c r="C3348" s="53" t="s">
        <v>2363</v>
      </c>
      <c r="D3348" s="156"/>
    </row>
    <row r="3349" spans="1:4">
      <c r="A3349" s="207" t="s">
        <v>4290</v>
      </c>
      <c r="B3349" s="52" t="s">
        <v>7429</v>
      </c>
      <c r="C3349" s="53" t="s">
        <v>2363</v>
      </c>
      <c r="D3349" s="156"/>
    </row>
    <row r="3350" spans="1:4">
      <c r="A3350" s="211" t="s">
        <v>200</v>
      </c>
      <c r="B3350" s="52" t="s">
        <v>7430</v>
      </c>
      <c r="C3350" s="53" t="s">
        <v>2363</v>
      </c>
      <c r="D3350" s="156"/>
    </row>
    <row r="3351" spans="1:4">
      <c r="A3351" s="207" t="s">
        <v>201</v>
      </c>
      <c r="B3351" s="52" t="s">
        <v>7431</v>
      </c>
      <c r="C3351" s="53" t="s">
        <v>2363</v>
      </c>
      <c r="D3351" s="156"/>
    </row>
    <row r="3352" spans="1:4">
      <c r="A3352" s="206" t="s">
        <v>3206</v>
      </c>
      <c r="B3352" s="55" t="s">
        <v>6105</v>
      </c>
      <c r="C3352" s="55" t="s">
        <v>2363</v>
      </c>
      <c r="D3352" s="56" t="s">
        <v>6106</v>
      </c>
    </row>
    <row r="3353" spans="1:4">
      <c r="A3353" s="210" t="s">
        <v>3207</v>
      </c>
      <c r="B3353" s="57" t="s">
        <v>6107</v>
      </c>
      <c r="C3353" s="57" t="s">
        <v>2363</v>
      </c>
      <c r="D3353" s="157" t="s">
        <v>6108</v>
      </c>
    </row>
    <row r="3354" spans="1:4">
      <c r="A3354" s="206" t="s">
        <v>3208</v>
      </c>
      <c r="B3354" s="55" t="s">
        <v>6109</v>
      </c>
      <c r="C3354" s="55" t="s">
        <v>2363</v>
      </c>
      <c r="D3354" s="56" t="s">
        <v>6110</v>
      </c>
    </row>
    <row r="3355" spans="1:4">
      <c r="A3355" s="210" t="s">
        <v>3209</v>
      </c>
      <c r="B3355" s="57" t="s">
        <v>6111</v>
      </c>
      <c r="C3355" s="57" t="s">
        <v>2363</v>
      </c>
      <c r="D3355" s="157" t="s">
        <v>6112</v>
      </c>
    </row>
    <row r="3356" spans="1:4">
      <c r="A3356" s="211" t="s">
        <v>3210</v>
      </c>
      <c r="B3356" s="52" t="s">
        <v>7432</v>
      </c>
      <c r="C3356" s="53" t="s">
        <v>2363</v>
      </c>
      <c r="D3356" s="156"/>
    </row>
    <row r="3357" spans="1:4">
      <c r="A3357" s="211" t="s">
        <v>3211</v>
      </c>
      <c r="B3357" s="52" t="s">
        <v>7433</v>
      </c>
      <c r="C3357" s="53" t="s">
        <v>2363</v>
      </c>
      <c r="D3357" s="156"/>
    </row>
    <row r="3358" spans="1:4">
      <c r="A3358" s="206" t="s">
        <v>3212</v>
      </c>
      <c r="B3358" s="55" t="s">
        <v>6113</v>
      </c>
      <c r="C3358" s="55" t="s">
        <v>2363</v>
      </c>
      <c r="D3358" s="56" t="s">
        <v>6114</v>
      </c>
    </row>
    <row r="3359" spans="1:4">
      <c r="A3359" s="210" t="s">
        <v>3213</v>
      </c>
      <c r="B3359" s="57" t="s">
        <v>6115</v>
      </c>
      <c r="C3359" s="57" t="s">
        <v>2363</v>
      </c>
      <c r="D3359" s="157">
        <v>41047</v>
      </c>
    </row>
    <row r="3360" spans="1:4">
      <c r="A3360" s="211" t="s">
        <v>3214</v>
      </c>
      <c r="B3360" s="52" t="s">
        <v>7434</v>
      </c>
      <c r="C3360" s="53" t="s">
        <v>2363</v>
      </c>
      <c r="D3360" s="156"/>
    </row>
    <row r="3361" spans="1:4">
      <c r="A3361" s="211" t="s">
        <v>3215</v>
      </c>
      <c r="B3361" s="52" t="s">
        <v>7435</v>
      </c>
      <c r="C3361" s="53" t="s">
        <v>2363</v>
      </c>
      <c r="D3361" s="156"/>
    </row>
    <row r="3362" spans="1:4">
      <c r="A3362" s="210" t="s">
        <v>3216</v>
      </c>
      <c r="B3362" s="57" t="s">
        <v>6116</v>
      </c>
      <c r="C3362" s="57" t="s">
        <v>2363</v>
      </c>
      <c r="D3362" s="157">
        <v>41069</v>
      </c>
    </row>
    <row r="3363" spans="1:4">
      <c r="A3363" s="210" t="s">
        <v>3217</v>
      </c>
      <c r="B3363" s="57" t="s">
        <v>6117</v>
      </c>
      <c r="C3363" s="57" t="s">
        <v>2363</v>
      </c>
      <c r="D3363" s="157">
        <v>41069</v>
      </c>
    </row>
    <row r="3364" spans="1:4">
      <c r="A3364" s="210" t="s">
        <v>3218</v>
      </c>
      <c r="B3364" s="57" t="s">
        <v>6118</v>
      </c>
      <c r="C3364" s="57" t="s">
        <v>2363</v>
      </c>
      <c r="D3364" s="157">
        <v>41075</v>
      </c>
    </row>
    <row r="3365" spans="1:4">
      <c r="A3365" s="210" t="s">
        <v>3219</v>
      </c>
      <c r="B3365" s="57" t="s">
        <v>6119</v>
      </c>
      <c r="C3365" s="57" t="s">
        <v>2363</v>
      </c>
      <c r="D3365" s="157" t="s">
        <v>6120</v>
      </c>
    </row>
    <row r="3366" spans="1:4">
      <c r="A3366" s="206" t="s">
        <v>3220</v>
      </c>
      <c r="B3366" s="55" t="s">
        <v>3221</v>
      </c>
      <c r="C3366" s="55" t="s">
        <v>2363</v>
      </c>
      <c r="D3366" s="56" t="s">
        <v>6121</v>
      </c>
    </row>
    <row r="3367" spans="1:4">
      <c r="A3367" s="212" t="s">
        <v>3222</v>
      </c>
      <c r="B3367" s="52" t="s">
        <v>7436</v>
      </c>
      <c r="C3367" s="53" t="s">
        <v>2363</v>
      </c>
      <c r="D3367" s="156">
        <v>41088</v>
      </c>
    </row>
    <row r="3368" spans="1:4">
      <c r="A3368" s="211" t="s">
        <v>3384</v>
      </c>
      <c r="B3368" s="52" t="s">
        <v>7437</v>
      </c>
      <c r="C3368" s="53" t="s">
        <v>2363</v>
      </c>
      <c r="D3368" s="156"/>
    </row>
    <row r="3369" spans="1:4">
      <c r="A3369" s="211" t="s">
        <v>3385</v>
      </c>
      <c r="B3369" s="52" t="s">
        <v>7438</v>
      </c>
      <c r="C3369" s="53" t="s">
        <v>2363</v>
      </c>
      <c r="D3369" s="156"/>
    </row>
    <row r="3370" spans="1:4">
      <c r="A3370" s="211" t="s">
        <v>3386</v>
      </c>
      <c r="B3370" s="52" t="s">
        <v>7439</v>
      </c>
      <c r="C3370" s="53" t="s">
        <v>2363</v>
      </c>
      <c r="D3370" s="156"/>
    </row>
    <row r="3371" spans="1:4">
      <c r="A3371" s="211" t="s">
        <v>3527</v>
      </c>
      <c r="B3371" s="52" t="s">
        <v>7440</v>
      </c>
      <c r="C3371" s="53" t="s">
        <v>2363</v>
      </c>
      <c r="D3371" s="156"/>
    </row>
    <row r="3372" spans="1:4">
      <c r="A3372" s="210" t="s">
        <v>3528</v>
      </c>
      <c r="B3372" s="57" t="s">
        <v>3529</v>
      </c>
      <c r="C3372" s="57" t="s">
        <v>2363</v>
      </c>
      <c r="D3372" s="157">
        <v>41718</v>
      </c>
    </row>
    <row r="3373" spans="1:4">
      <c r="A3373" s="211" t="s">
        <v>3530</v>
      </c>
      <c r="B3373" s="52" t="s">
        <v>7441</v>
      </c>
      <c r="C3373" s="53" t="s">
        <v>2363</v>
      </c>
      <c r="D3373" s="156"/>
    </row>
    <row r="3374" spans="1:4">
      <c r="A3374" s="210" t="s">
        <v>3531</v>
      </c>
      <c r="B3374" s="57" t="s">
        <v>6122</v>
      </c>
      <c r="C3374" s="57" t="s">
        <v>2363</v>
      </c>
      <c r="D3374" s="157" t="s">
        <v>5554</v>
      </c>
    </row>
    <row r="3375" spans="1:4">
      <c r="A3375" s="211" t="s">
        <v>3532</v>
      </c>
      <c r="B3375" s="52" t="s">
        <v>7442</v>
      </c>
      <c r="C3375" s="53" t="s">
        <v>2363</v>
      </c>
      <c r="D3375" s="156"/>
    </row>
    <row r="3376" spans="1:4">
      <c r="A3376" s="211" t="s">
        <v>3533</v>
      </c>
      <c r="B3376" s="52" t="s">
        <v>7443</v>
      </c>
      <c r="C3376" s="53" t="s">
        <v>2363</v>
      </c>
      <c r="D3376" s="156"/>
    </row>
    <row r="3377" spans="1:4">
      <c r="A3377" s="210" t="s">
        <v>3534</v>
      </c>
      <c r="B3377" s="57" t="s">
        <v>3535</v>
      </c>
      <c r="C3377" s="57" t="s">
        <v>2363</v>
      </c>
      <c r="D3377" s="157">
        <v>41741</v>
      </c>
    </row>
    <row r="3378" spans="1:4">
      <c r="A3378" s="210" t="s">
        <v>3536</v>
      </c>
      <c r="B3378" s="57" t="s">
        <v>6123</v>
      </c>
      <c r="C3378" s="57" t="s">
        <v>2363</v>
      </c>
      <c r="D3378" s="157" t="s">
        <v>5980</v>
      </c>
    </row>
    <row r="3379" spans="1:4">
      <c r="A3379" s="207" t="s">
        <v>4291</v>
      </c>
      <c r="B3379" s="52" t="s">
        <v>7444</v>
      </c>
      <c r="C3379" s="53" t="s">
        <v>2363</v>
      </c>
      <c r="D3379" s="156"/>
    </row>
    <row r="3380" spans="1:4">
      <c r="A3380" s="206" t="s">
        <v>3537</v>
      </c>
      <c r="B3380" s="55" t="s">
        <v>3538</v>
      </c>
      <c r="C3380" s="55" t="s">
        <v>2363</v>
      </c>
      <c r="D3380" s="56" t="s">
        <v>5985</v>
      </c>
    </row>
    <row r="3381" spans="1:4">
      <c r="A3381" s="206" t="s">
        <v>3539</v>
      </c>
      <c r="B3381" s="55" t="s">
        <v>6124</v>
      </c>
      <c r="C3381" s="55" t="s">
        <v>2363</v>
      </c>
      <c r="D3381" s="56" t="s">
        <v>5985</v>
      </c>
    </row>
    <row r="3382" spans="1:4">
      <c r="A3382" s="206" t="s">
        <v>3540</v>
      </c>
      <c r="B3382" s="55" t="s">
        <v>6125</v>
      </c>
      <c r="C3382" s="55" t="s">
        <v>2363</v>
      </c>
      <c r="D3382" s="56" t="s">
        <v>6126</v>
      </c>
    </row>
    <row r="3383" spans="1:4">
      <c r="A3383" s="212" t="s">
        <v>3541</v>
      </c>
      <c r="B3383" s="52" t="s">
        <v>7445</v>
      </c>
      <c r="C3383" s="53" t="s">
        <v>2363</v>
      </c>
      <c r="D3383" s="156">
        <v>41791</v>
      </c>
    </row>
    <row r="3384" spans="1:4">
      <c r="A3384" s="210" t="s">
        <v>3830</v>
      </c>
      <c r="B3384" s="57" t="s">
        <v>3831</v>
      </c>
      <c r="C3384" s="57" t="s">
        <v>2363</v>
      </c>
      <c r="D3384" s="157" t="s">
        <v>5380</v>
      </c>
    </row>
    <row r="3385" spans="1:4">
      <c r="A3385" s="206" t="s">
        <v>581</v>
      </c>
      <c r="B3385" s="55" t="s">
        <v>3832</v>
      </c>
      <c r="C3385" s="55" t="s">
        <v>2363</v>
      </c>
      <c r="D3385" s="56" t="s">
        <v>5251</v>
      </c>
    </row>
    <row r="3386" spans="1:4">
      <c r="A3386" s="211" t="s">
        <v>582</v>
      </c>
      <c r="B3386" s="52" t="s">
        <v>7446</v>
      </c>
      <c r="C3386" s="53" t="s">
        <v>2363</v>
      </c>
      <c r="D3386" s="156"/>
    </row>
    <row r="3387" spans="1:4">
      <c r="A3387" s="207" t="s">
        <v>4292</v>
      </c>
      <c r="B3387" s="52" t="s">
        <v>7447</v>
      </c>
      <c r="C3387" s="53" t="s">
        <v>2363</v>
      </c>
      <c r="D3387" s="156"/>
    </row>
    <row r="3388" spans="1:4">
      <c r="A3388" s="206" t="s">
        <v>1369</v>
      </c>
      <c r="B3388" s="55" t="s">
        <v>6127</v>
      </c>
      <c r="C3388" s="55" t="s">
        <v>2363</v>
      </c>
      <c r="D3388" s="56" t="s">
        <v>5152</v>
      </c>
    </row>
    <row r="3389" spans="1:4">
      <c r="A3389" s="208" t="s">
        <v>9075</v>
      </c>
      <c r="B3389" s="209" t="s">
        <v>9076</v>
      </c>
      <c r="C3389" s="58" t="s">
        <v>2363</v>
      </c>
      <c r="D3389" s="209" t="s">
        <v>8850</v>
      </c>
    </row>
    <row r="3390" spans="1:4">
      <c r="A3390" s="206" t="s">
        <v>4940</v>
      </c>
      <c r="B3390" s="55" t="s">
        <v>4941</v>
      </c>
      <c r="C3390" s="55" t="s">
        <v>2363</v>
      </c>
      <c r="D3390" s="56" t="s">
        <v>5224</v>
      </c>
    </row>
    <row r="3391" spans="1:4">
      <c r="A3391" s="206" t="s">
        <v>583</v>
      </c>
      <c r="B3391" s="55" t="s">
        <v>6128</v>
      </c>
      <c r="C3391" s="55" t="s">
        <v>2363</v>
      </c>
      <c r="D3391" s="56" t="s">
        <v>5144</v>
      </c>
    </row>
    <row r="3392" spans="1:4">
      <c r="A3392" s="206" t="s">
        <v>584</v>
      </c>
      <c r="B3392" s="55" t="s">
        <v>6129</v>
      </c>
      <c r="C3392" s="55" t="s">
        <v>2363</v>
      </c>
      <c r="D3392" s="56" t="s">
        <v>5144</v>
      </c>
    </row>
    <row r="3393" spans="1:4">
      <c r="A3393" s="206" t="s">
        <v>585</v>
      </c>
      <c r="B3393" s="55" t="s">
        <v>7</v>
      </c>
      <c r="C3393" s="55" t="s">
        <v>2363</v>
      </c>
      <c r="D3393" s="56" t="s">
        <v>5144</v>
      </c>
    </row>
    <row r="3394" spans="1:4">
      <c r="A3394" s="207" t="s">
        <v>4293</v>
      </c>
      <c r="B3394" s="52" t="s">
        <v>7448</v>
      </c>
      <c r="C3394" s="53" t="s">
        <v>2363</v>
      </c>
      <c r="D3394" s="156"/>
    </row>
    <row r="3395" spans="1:4">
      <c r="A3395" s="206" t="s">
        <v>586</v>
      </c>
      <c r="B3395" s="55" t="s">
        <v>3138</v>
      </c>
      <c r="C3395" s="55" t="s">
        <v>2363</v>
      </c>
      <c r="D3395" s="56" t="s">
        <v>5144</v>
      </c>
    </row>
    <row r="3396" spans="1:4">
      <c r="A3396" s="206" t="s">
        <v>587</v>
      </c>
      <c r="B3396" s="55" t="s">
        <v>8</v>
      </c>
      <c r="C3396" s="55" t="s">
        <v>2363</v>
      </c>
      <c r="D3396" s="56" t="s">
        <v>5144</v>
      </c>
    </row>
    <row r="3397" spans="1:4">
      <c r="A3397" s="206" t="s">
        <v>588</v>
      </c>
      <c r="B3397" s="55" t="s">
        <v>9</v>
      </c>
      <c r="C3397" s="55" t="s">
        <v>2363</v>
      </c>
      <c r="D3397" s="56" t="s">
        <v>5144</v>
      </c>
    </row>
    <row r="3398" spans="1:4">
      <c r="A3398" s="211" t="s">
        <v>1370</v>
      </c>
      <c r="B3398" s="52" t="s">
        <v>7449</v>
      </c>
      <c r="C3398" s="53" t="s">
        <v>2363</v>
      </c>
      <c r="D3398" s="156"/>
    </row>
    <row r="3399" spans="1:4">
      <c r="A3399" s="207" t="s">
        <v>4294</v>
      </c>
      <c r="B3399" s="52" t="s">
        <v>7450</v>
      </c>
      <c r="C3399" s="53" t="s">
        <v>2363</v>
      </c>
      <c r="D3399" s="156"/>
    </row>
    <row r="3400" spans="1:4">
      <c r="A3400" s="207" t="s">
        <v>4295</v>
      </c>
      <c r="B3400" s="52" t="s">
        <v>7451</v>
      </c>
      <c r="C3400" s="53" t="s">
        <v>2363</v>
      </c>
      <c r="D3400" s="156"/>
    </row>
    <row r="3401" spans="1:4">
      <c r="A3401" s="207" t="s">
        <v>4296</v>
      </c>
      <c r="B3401" s="52" t="s">
        <v>7452</v>
      </c>
      <c r="C3401" s="53" t="s">
        <v>2363</v>
      </c>
      <c r="D3401" s="156"/>
    </row>
    <row r="3402" spans="1:4">
      <c r="A3402" s="211" t="s">
        <v>589</v>
      </c>
      <c r="B3402" s="52" t="s">
        <v>7453</v>
      </c>
      <c r="C3402" s="53" t="s">
        <v>2363</v>
      </c>
      <c r="D3402" s="156"/>
    </row>
    <row r="3403" spans="1:4">
      <c r="A3403" s="207" t="s">
        <v>4297</v>
      </c>
      <c r="B3403" s="52" t="s">
        <v>7454</v>
      </c>
      <c r="C3403" s="53" t="s">
        <v>2363</v>
      </c>
      <c r="D3403" s="156"/>
    </row>
    <row r="3404" spans="1:4">
      <c r="A3404" s="207" t="s">
        <v>4298</v>
      </c>
      <c r="B3404" s="52" t="s">
        <v>7455</v>
      </c>
      <c r="C3404" s="53" t="s">
        <v>2363</v>
      </c>
      <c r="D3404" s="156"/>
    </row>
    <row r="3405" spans="1:4">
      <c r="A3405" s="206" t="s">
        <v>4668</v>
      </c>
      <c r="B3405" s="55" t="s">
        <v>4669</v>
      </c>
      <c r="C3405" s="55" t="s">
        <v>2363</v>
      </c>
      <c r="D3405" s="56" t="s">
        <v>6090</v>
      </c>
    </row>
    <row r="3406" spans="1:4">
      <c r="A3406" s="206" t="s">
        <v>4942</v>
      </c>
      <c r="B3406" s="55" t="s">
        <v>4943</v>
      </c>
      <c r="C3406" s="55" t="s">
        <v>2363</v>
      </c>
      <c r="D3406" s="56" t="s">
        <v>6130</v>
      </c>
    </row>
    <row r="3407" spans="1:4">
      <c r="A3407" s="207" t="s">
        <v>4299</v>
      </c>
      <c r="B3407" s="52" t="s">
        <v>7456</v>
      </c>
      <c r="C3407" s="53" t="s">
        <v>2363</v>
      </c>
      <c r="D3407" s="156"/>
    </row>
    <row r="3408" spans="1:4">
      <c r="A3408" s="207" t="s">
        <v>4300</v>
      </c>
      <c r="B3408" s="52" t="s">
        <v>7457</v>
      </c>
      <c r="C3408" s="53" t="s">
        <v>2363</v>
      </c>
      <c r="D3408" s="156"/>
    </row>
    <row r="3409" spans="1:4">
      <c r="A3409" s="206" t="s">
        <v>590</v>
      </c>
      <c r="B3409" s="55" t="s">
        <v>6131</v>
      </c>
      <c r="C3409" s="55" t="s">
        <v>2363</v>
      </c>
      <c r="D3409" s="56" t="s">
        <v>5132</v>
      </c>
    </row>
    <row r="3410" spans="1:4">
      <c r="A3410" s="210" t="s">
        <v>4944</v>
      </c>
      <c r="B3410" s="57" t="s">
        <v>4894</v>
      </c>
      <c r="C3410" s="57" t="s">
        <v>2363</v>
      </c>
      <c r="D3410" s="157" t="s">
        <v>6011</v>
      </c>
    </row>
    <row r="3411" spans="1:4">
      <c r="A3411" s="207" t="s">
        <v>4301</v>
      </c>
      <c r="B3411" s="52" t="s">
        <v>7458</v>
      </c>
      <c r="C3411" s="53" t="s">
        <v>2363</v>
      </c>
      <c r="D3411" s="156"/>
    </row>
    <row r="3412" spans="1:4">
      <c r="A3412" s="207" t="s">
        <v>4302</v>
      </c>
      <c r="B3412" s="52" t="s">
        <v>7459</v>
      </c>
      <c r="C3412" s="53" t="s">
        <v>2363</v>
      </c>
      <c r="D3412" s="156"/>
    </row>
    <row r="3413" spans="1:4">
      <c r="A3413" s="210" t="s">
        <v>6513</v>
      </c>
      <c r="B3413" s="57" t="s">
        <v>6514</v>
      </c>
      <c r="C3413" s="57" t="s">
        <v>2363</v>
      </c>
      <c r="D3413" s="157" t="s">
        <v>6515</v>
      </c>
    </row>
    <row r="3414" spans="1:4">
      <c r="A3414" s="206" t="s">
        <v>1860</v>
      </c>
      <c r="B3414" s="55" t="s">
        <v>1861</v>
      </c>
      <c r="C3414" s="55" t="s">
        <v>2363</v>
      </c>
      <c r="D3414" s="56" t="s">
        <v>6132</v>
      </c>
    </row>
    <row r="3415" spans="1:4">
      <c r="A3415" s="208" t="s">
        <v>9077</v>
      </c>
      <c r="B3415" s="209" t="s">
        <v>9078</v>
      </c>
      <c r="C3415" s="58" t="s">
        <v>2363</v>
      </c>
      <c r="D3415" s="209" t="s">
        <v>9079</v>
      </c>
    </row>
    <row r="3416" spans="1:4">
      <c r="A3416" s="206" t="s">
        <v>4945</v>
      </c>
      <c r="B3416" s="55" t="s">
        <v>4946</v>
      </c>
      <c r="C3416" s="55" t="s">
        <v>2363</v>
      </c>
      <c r="D3416" s="56" t="s">
        <v>5161</v>
      </c>
    </row>
    <row r="3417" spans="1:4">
      <c r="A3417" s="206" t="s">
        <v>3833</v>
      </c>
      <c r="B3417" s="55" t="s">
        <v>3834</v>
      </c>
      <c r="C3417" s="55" t="s">
        <v>2363</v>
      </c>
      <c r="D3417" s="56" t="s">
        <v>6133</v>
      </c>
    </row>
    <row r="3418" spans="1:4">
      <c r="A3418" s="206" t="s">
        <v>3835</v>
      </c>
      <c r="B3418" s="55" t="s">
        <v>3836</v>
      </c>
      <c r="C3418" s="55" t="s">
        <v>2363</v>
      </c>
      <c r="D3418" s="56" t="s">
        <v>6134</v>
      </c>
    </row>
    <row r="3419" spans="1:4">
      <c r="A3419" s="210" t="s">
        <v>3837</v>
      </c>
      <c r="B3419" s="57" t="s">
        <v>6135</v>
      </c>
      <c r="C3419" s="57" t="s">
        <v>2363</v>
      </c>
      <c r="D3419" s="157">
        <v>41992</v>
      </c>
    </row>
    <row r="3420" spans="1:4">
      <c r="A3420" s="206" t="s">
        <v>3838</v>
      </c>
      <c r="B3420" s="55" t="s">
        <v>6136</v>
      </c>
      <c r="C3420" s="55" t="s">
        <v>2363</v>
      </c>
      <c r="D3420" s="56" t="s">
        <v>6133</v>
      </c>
    </row>
    <row r="3421" spans="1:4">
      <c r="A3421" s="206" t="s">
        <v>3839</v>
      </c>
      <c r="B3421" s="55" t="s">
        <v>6137</v>
      </c>
      <c r="C3421" s="55" t="s">
        <v>2363</v>
      </c>
      <c r="D3421" s="56" t="s">
        <v>6138</v>
      </c>
    </row>
    <row r="3422" spans="1:4">
      <c r="A3422" s="210" t="s">
        <v>3840</v>
      </c>
      <c r="B3422" s="57" t="s">
        <v>6139</v>
      </c>
      <c r="C3422" s="57" t="s">
        <v>2363</v>
      </c>
      <c r="D3422" s="157">
        <v>42025</v>
      </c>
    </row>
    <row r="3423" spans="1:4">
      <c r="A3423" s="210" t="s">
        <v>3841</v>
      </c>
      <c r="B3423" s="57" t="s">
        <v>3842</v>
      </c>
      <c r="C3423" s="57" t="s">
        <v>2363</v>
      </c>
      <c r="D3423" s="157">
        <v>42034</v>
      </c>
    </row>
    <row r="3424" spans="1:4">
      <c r="A3424" s="211" t="s">
        <v>3843</v>
      </c>
      <c r="B3424" s="52" t="s">
        <v>7460</v>
      </c>
      <c r="C3424" s="53" t="s">
        <v>2363</v>
      </c>
      <c r="D3424" s="157">
        <v>42029</v>
      </c>
    </row>
    <row r="3425" spans="1:4">
      <c r="A3425" s="206" t="s">
        <v>3844</v>
      </c>
      <c r="B3425" s="55" t="s">
        <v>3845</v>
      </c>
      <c r="C3425" s="55" t="s">
        <v>2363</v>
      </c>
      <c r="D3425" s="56" t="s">
        <v>6138</v>
      </c>
    </row>
    <row r="3426" spans="1:4">
      <c r="A3426" s="206" t="s">
        <v>3846</v>
      </c>
      <c r="B3426" s="55" t="s">
        <v>3847</v>
      </c>
      <c r="C3426" s="55" t="s">
        <v>2363</v>
      </c>
      <c r="D3426" s="56" t="s">
        <v>6140</v>
      </c>
    </row>
    <row r="3427" spans="1:4">
      <c r="A3427" s="210" t="s">
        <v>3848</v>
      </c>
      <c r="B3427" s="57" t="s">
        <v>3849</v>
      </c>
      <c r="C3427" s="57" t="s">
        <v>2363</v>
      </c>
      <c r="D3427" s="157" t="s">
        <v>6141</v>
      </c>
    </row>
    <row r="3428" spans="1:4">
      <c r="A3428" s="211" t="s">
        <v>3850</v>
      </c>
      <c r="B3428" s="52" t="s">
        <v>7461</v>
      </c>
      <c r="C3428" s="53" t="s">
        <v>2363</v>
      </c>
      <c r="D3428" s="156"/>
    </row>
    <row r="3429" spans="1:4">
      <c r="A3429" s="206" t="s">
        <v>1645</v>
      </c>
      <c r="B3429" s="55" t="s">
        <v>8177</v>
      </c>
      <c r="C3429" s="55" t="s">
        <v>2363</v>
      </c>
      <c r="D3429" s="56" t="s">
        <v>5144</v>
      </c>
    </row>
    <row r="3430" spans="1:4">
      <c r="A3430" s="206" t="s">
        <v>3851</v>
      </c>
      <c r="B3430" s="55" t="s">
        <v>8703</v>
      </c>
      <c r="C3430" s="55" t="s">
        <v>2363</v>
      </c>
      <c r="D3430" s="56" t="s">
        <v>5286</v>
      </c>
    </row>
    <row r="3431" spans="1:4">
      <c r="A3431" s="211" t="s">
        <v>1646</v>
      </c>
      <c r="B3431" s="52" t="s">
        <v>7462</v>
      </c>
      <c r="C3431" s="53" t="s">
        <v>2363</v>
      </c>
      <c r="D3431" s="156"/>
    </row>
    <row r="3432" spans="1:4">
      <c r="A3432" s="206" t="s">
        <v>3852</v>
      </c>
      <c r="B3432" s="55" t="s">
        <v>3853</v>
      </c>
      <c r="C3432" s="55" t="s">
        <v>2363</v>
      </c>
      <c r="D3432" s="56" t="s">
        <v>6142</v>
      </c>
    </row>
    <row r="3433" spans="1:4">
      <c r="A3433" s="206" t="s">
        <v>3854</v>
      </c>
      <c r="B3433" s="55" t="s">
        <v>3855</v>
      </c>
      <c r="C3433" s="55" t="s">
        <v>2363</v>
      </c>
      <c r="D3433" s="56" t="s">
        <v>6143</v>
      </c>
    </row>
    <row r="3434" spans="1:4">
      <c r="A3434" s="211" t="s">
        <v>3856</v>
      </c>
      <c r="B3434" s="52" t="s">
        <v>7463</v>
      </c>
      <c r="C3434" s="53" t="s">
        <v>2363</v>
      </c>
      <c r="D3434" s="156"/>
    </row>
    <row r="3435" spans="1:4">
      <c r="A3435" s="206" t="s">
        <v>3857</v>
      </c>
      <c r="B3435" s="55" t="s">
        <v>3858</v>
      </c>
      <c r="C3435" s="55" t="s">
        <v>2363</v>
      </c>
      <c r="D3435" s="56" t="s">
        <v>5778</v>
      </c>
    </row>
    <row r="3436" spans="1:4">
      <c r="A3436" s="211" t="s">
        <v>3859</v>
      </c>
      <c r="B3436" s="52" t="s">
        <v>7464</v>
      </c>
      <c r="C3436" s="53" t="s">
        <v>2363</v>
      </c>
      <c r="D3436" s="156"/>
    </row>
    <row r="3437" spans="1:4">
      <c r="A3437" s="206" t="s">
        <v>3860</v>
      </c>
      <c r="B3437" s="55" t="s">
        <v>3861</v>
      </c>
      <c r="C3437" s="55" t="s">
        <v>2363</v>
      </c>
      <c r="D3437" s="56" t="s">
        <v>6144</v>
      </c>
    </row>
    <row r="3438" spans="1:4">
      <c r="A3438" s="206" t="s">
        <v>3862</v>
      </c>
      <c r="B3438" s="55" t="s">
        <v>3863</v>
      </c>
      <c r="C3438" s="55" t="s">
        <v>2363</v>
      </c>
      <c r="D3438" s="56" t="s">
        <v>6145</v>
      </c>
    </row>
    <row r="3439" spans="1:4">
      <c r="A3439" s="206" t="s">
        <v>4468</v>
      </c>
      <c r="B3439" s="55" t="s">
        <v>4469</v>
      </c>
      <c r="C3439" s="55" t="s">
        <v>2363</v>
      </c>
      <c r="D3439" s="56" t="s">
        <v>6146</v>
      </c>
    </row>
    <row r="3440" spans="1:4">
      <c r="A3440" s="206" t="s">
        <v>4947</v>
      </c>
      <c r="B3440" s="55" t="s">
        <v>4948</v>
      </c>
      <c r="C3440" s="55" t="s">
        <v>2363</v>
      </c>
      <c r="D3440" s="56" t="s">
        <v>6147</v>
      </c>
    </row>
    <row r="3441" spans="1:4">
      <c r="A3441" s="206" t="s">
        <v>4470</v>
      </c>
      <c r="B3441" s="55" t="s">
        <v>4471</v>
      </c>
      <c r="C3441" s="55" t="s">
        <v>2363</v>
      </c>
      <c r="D3441" s="56" t="s">
        <v>6146</v>
      </c>
    </row>
    <row r="3442" spans="1:4">
      <c r="A3442" s="206" t="s">
        <v>1647</v>
      </c>
      <c r="B3442" s="55" t="s">
        <v>2110</v>
      </c>
      <c r="C3442" s="55" t="s">
        <v>2363</v>
      </c>
      <c r="D3442" s="56" t="s">
        <v>5144</v>
      </c>
    </row>
    <row r="3443" spans="1:4">
      <c r="A3443" s="206" t="s">
        <v>1648</v>
      </c>
      <c r="B3443" s="55" t="s">
        <v>2498</v>
      </c>
      <c r="C3443" s="55" t="s">
        <v>2363</v>
      </c>
      <c r="D3443" s="56" t="s">
        <v>5144</v>
      </c>
    </row>
    <row r="3444" spans="1:4">
      <c r="A3444" s="206" t="s">
        <v>1649</v>
      </c>
      <c r="B3444" s="55" t="s">
        <v>2075</v>
      </c>
      <c r="C3444" s="55" t="s">
        <v>2363</v>
      </c>
      <c r="D3444" s="56" t="s">
        <v>5144</v>
      </c>
    </row>
    <row r="3445" spans="1:4">
      <c r="A3445" s="206" t="s">
        <v>4472</v>
      </c>
      <c r="B3445" s="55" t="s">
        <v>4473</v>
      </c>
      <c r="C3445" s="55" t="s">
        <v>2363</v>
      </c>
      <c r="D3445" s="56" t="s">
        <v>6148</v>
      </c>
    </row>
    <row r="3446" spans="1:4">
      <c r="A3446" s="206" t="s">
        <v>3864</v>
      </c>
      <c r="B3446" s="55" t="s">
        <v>3865</v>
      </c>
      <c r="C3446" s="55" t="s">
        <v>2363</v>
      </c>
      <c r="D3446" s="56" t="s">
        <v>6029</v>
      </c>
    </row>
    <row r="3447" spans="1:4">
      <c r="A3447" s="206" t="s">
        <v>3866</v>
      </c>
      <c r="B3447" s="55" t="s">
        <v>3867</v>
      </c>
      <c r="C3447" s="55" t="s">
        <v>2363</v>
      </c>
      <c r="D3447" s="56" t="s">
        <v>6010</v>
      </c>
    </row>
    <row r="3448" spans="1:4">
      <c r="A3448" s="206" t="s">
        <v>4474</v>
      </c>
      <c r="B3448" s="55" t="s">
        <v>4475</v>
      </c>
      <c r="C3448" s="55" t="s">
        <v>2363</v>
      </c>
      <c r="D3448" s="56" t="s">
        <v>6149</v>
      </c>
    </row>
    <row r="3449" spans="1:4">
      <c r="A3449" s="206" t="s">
        <v>1650</v>
      </c>
      <c r="B3449" s="55" t="s">
        <v>2076</v>
      </c>
      <c r="C3449" s="55" t="s">
        <v>2363</v>
      </c>
      <c r="D3449" s="56" t="s">
        <v>5144</v>
      </c>
    </row>
    <row r="3450" spans="1:4">
      <c r="A3450" s="206" t="s">
        <v>1651</v>
      </c>
      <c r="B3450" s="55" t="s">
        <v>2111</v>
      </c>
      <c r="C3450" s="55" t="s">
        <v>2363</v>
      </c>
      <c r="D3450" s="56"/>
    </row>
    <row r="3451" spans="1:4">
      <c r="A3451" s="207" t="s">
        <v>4303</v>
      </c>
      <c r="B3451" s="52" t="s">
        <v>7465</v>
      </c>
      <c r="C3451" s="53" t="s">
        <v>2363</v>
      </c>
      <c r="D3451" s="156"/>
    </row>
    <row r="3452" spans="1:4">
      <c r="A3452" s="207" t="s">
        <v>4304</v>
      </c>
      <c r="B3452" s="52" t="s">
        <v>7466</v>
      </c>
      <c r="C3452" s="53" t="s">
        <v>2363</v>
      </c>
      <c r="D3452" s="156"/>
    </row>
    <row r="3453" spans="1:4">
      <c r="A3453" s="206" t="s">
        <v>4476</v>
      </c>
      <c r="B3453" s="55" t="s">
        <v>4477</v>
      </c>
      <c r="C3453" s="55" t="s">
        <v>2363</v>
      </c>
      <c r="D3453" s="56" t="s">
        <v>6149</v>
      </c>
    </row>
    <row r="3454" spans="1:4">
      <c r="A3454" s="206" t="s">
        <v>4478</v>
      </c>
      <c r="B3454" s="55" t="s">
        <v>4479</v>
      </c>
      <c r="C3454" s="55" t="s">
        <v>2363</v>
      </c>
      <c r="D3454" s="56" t="s">
        <v>6150</v>
      </c>
    </row>
    <row r="3455" spans="1:4">
      <c r="A3455" s="210" t="s">
        <v>4480</v>
      </c>
      <c r="B3455" s="57" t="s">
        <v>4481</v>
      </c>
      <c r="C3455" s="57" t="s">
        <v>2363</v>
      </c>
      <c r="D3455" s="157">
        <v>42211</v>
      </c>
    </row>
    <row r="3456" spans="1:4">
      <c r="A3456" s="206" t="s">
        <v>1652</v>
      </c>
      <c r="B3456" s="55" t="s">
        <v>2840</v>
      </c>
      <c r="C3456" s="55" t="s">
        <v>2363</v>
      </c>
      <c r="D3456" s="56" t="s">
        <v>5144</v>
      </c>
    </row>
    <row r="3457" spans="1:4">
      <c r="A3457" s="206" t="s">
        <v>1653</v>
      </c>
      <c r="B3457" s="55" t="s">
        <v>6151</v>
      </c>
      <c r="C3457" s="55" t="s">
        <v>2363</v>
      </c>
      <c r="D3457" s="56" t="s">
        <v>5144</v>
      </c>
    </row>
    <row r="3458" spans="1:4">
      <c r="A3458" s="211" t="s">
        <v>1654</v>
      </c>
      <c r="B3458" s="52" t="s">
        <v>7467</v>
      </c>
      <c r="C3458" s="53" t="s">
        <v>2363</v>
      </c>
      <c r="D3458" s="156">
        <v>32874</v>
      </c>
    </row>
    <row r="3459" spans="1:4">
      <c r="A3459" s="211" t="s">
        <v>4482</v>
      </c>
      <c r="B3459" s="52" t="s">
        <v>7468</v>
      </c>
      <c r="C3459" s="53" t="s">
        <v>2363</v>
      </c>
      <c r="D3459" s="156">
        <v>42201</v>
      </c>
    </row>
    <row r="3460" spans="1:4">
      <c r="A3460" s="206" t="s">
        <v>4483</v>
      </c>
      <c r="B3460" s="55" t="s">
        <v>6152</v>
      </c>
      <c r="C3460" s="55" t="s">
        <v>2363</v>
      </c>
      <c r="D3460" s="56" t="s">
        <v>6149</v>
      </c>
    </row>
    <row r="3461" spans="1:4">
      <c r="A3461" s="206" t="s">
        <v>1655</v>
      </c>
      <c r="B3461" s="55" t="s">
        <v>1862</v>
      </c>
      <c r="C3461" s="55" t="s">
        <v>2363</v>
      </c>
      <c r="D3461" s="56" t="s">
        <v>5144</v>
      </c>
    </row>
    <row r="3462" spans="1:4">
      <c r="A3462" s="206" t="s">
        <v>4484</v>
      </c>
      <c r="B3462" s="55" t="s">
        <v>4485</v>
      </c>
      <c r="C3462" s="55" t="s">
        <v>2363</v>
      </c>
      <c r="D3462" s="56" t="s">
        <v>6149</v>
      </c>
    </row>
    <row r="3463" spans="1:4">
      <c r="A3463" s="210" t="s">
        <v>4486</v>
      </c>
      <c r="B3463" s="57" t="s">
        <v>4487</v>
      </c>
      <c r="C3463" s="57" t="s">
        <v>2363</v>
      </c>
      <c r="D3463" s="157">
        <v>42244</v>
      </c>
    </row>
    <row r="3464" spans="1:4">
      <c r="A3464" s="206" t="s">
        <v>1656</v>
      </c>
      <c r="B3464" s="55" t="s">
        <v>2841</v>
      </c>
      <c r="C3464" s="55" t="s">
        <v>2363</v>
      </c>
      <c r="D3464" s="56"/>
    </row>
    <row r="3465" spans="1:4">
      <c r="A3465" s="206" t="s">
        <v>1657</v>
      </c>
      <c r="B3465" s="55" t="s">
        <v>2842</v>
      </c>
      <c r="C3465" s="55" t="s">
        <v>2363</v>
      </c>
      <c r="D3465" s="56" t="s">
        <v>5144</v>
      </c>
    </row>
    <row r="3466" spans="1:4">
      <c r="A3466" s="206" t="s">
        <v>1658</v>
      </c>
      <c r="B3466" s="55" t="s">
        <v>226</v>
      </c>
      <c r="C3466" s="55" t="s">
        <v>2363</v>
      </c>
      <c r="D3466" s="56" t="s">
        <v>5144</v>
      </c>
    </row>
    <row r="3467" spans="1:4">
      <c r="A3467" s="208" t="s">
        <v>9080</v>
      </c>
      <c r="B3467" s="209" t="s">
        <v>9081</v>
      </c>
      <c r="C3467" s="58" t="s">
        <v>2363</v>
      </c>
      <c r="D3467" s="209" t="s">
        <v>9082</v>
      </c>
    </row>
    <row r="3468" spans="1:4">
      <c r="A3468" s="206" t="s">
        <v>4488</v>
      </c>
      <c r="B3468" s="55" t="s">
        <v>9083</v>
      </c>
      <c r="C3468" s="55" t="s">
        <v>2363</v>
      </c>
      <c r="D3468" s="56" t="s">
        <v>6153</v>
      </c>
    </row>
    <row r="3469" spans="1:4">
      <c r="A3469" s="206" t="s">
        <v>4489</v>
      </c>
      <c r="B3469" s="55" t="s">
        <v>4490</v>
      </c>
      <c r="C3469" s="55" t="s">
        <v>2363</v>
      </c>
      <c r="D3469" s="56" t="s">
        <v>6154</v>
      </c>
    </row>
    <row r="3470" spans="1:4">
      <c r="A3470" s="206" t="s">
        <v>4491</v>
      </c>
      <c r="B3470" s="55" t="s">
        <v>743</v>
      </c>
      <c r="C3470" s="55" t="s">
        <v>2363</v>
      </c>
      <c r="D3470" s="56" t="s">
        <v>6155</v>
      </c>
    </row>
    <row r="3471" spans="1:4">
      <c r="A3471" s="206" t="s">
        <v>4492</v>
      </c>
      <c r="B3471" s="55" t="s">
        <v>9084</v>
      </c>
      <c r="C3471" s="55" t="s">
        <v>2363</v>
      </c>
      <c r="D3471" s="56" t="s">
        <v>6156</v>
      </c>
    </row>
    <row r="3472" spans="1:4">
      <c r="A3472" s="211" t="s">
        <v>4493</v>
      </c>
      <c r="B3472" s="52" t="s">
        <v>7469</v>
      </c>
      <c r="C3472" s="53" t="s">
        <v>2363</v>
      </c>
      <c r="D3472" s="157">
        <v>42406</v>
      </c>
    </row>
    <row r="3473" spans="1:4">
      <c r="A3473" s="206" t="s">
        <v>4494</v>
      </c>
      <c r="B3473" s="55" t="s">
        <v>4495</v>
      </c>
      <c r="C3473" s="55" t="s">
        <v>2363</v>
      </c>
      <c r="D3473" s="56" t="s">
        <v>6156</v>
      </c>
    </row>
    <row r="3474" spans="1:4">
      <c r="A3474" s="206" t="s">
        <v>4496</v>
      </c>
      <c r="B3474" s="55" t="s">
        <v>9085</v>
      </c>
      <c r="C3474" s="55" t="s">
        <v>2363</v>
      </c>
      <c r="D3474" s="56" t="s">
        <v>6157</v>
      </c>
    </row>
    <row r="3475" spans="1:4">
      <c r="A3475" s="206" t="s">
        <v>4497</v>
      </c>
      <c r="B3475" s="55" t="s">
        <v>4498</v>
      </c>
      <c r="C3475" s="55" t="s">
        <v>2363</v>
      </c>
      <c r="D3475" s="56" t="s">
        <v>6158</v>
      </c>
    </row>
    <row r="3476" spans="1:4">
      <c r="A3476" s="206" t="s">
        <v>1659</v>
      </c>
      <c r="B3476" s="55" t="s">
        <v>411</v>
      </c>
      <c r="C3476" s="55" t="s">
        <v>2363</v>
      </c>
      <c r="D3476" s="56" t="s">
        <v>5144</v>
      </c>
    </row>
    <row r="3477" spans="1:4">
      <c r="A3477" s="206" t="s">
        <v>4499</v>
      </c>
      <c r="B3477" s="55" t="s">
        <v>8178</v>
      </c>
      <c r="C3477" s="55" t="s">
        <v>2363</v>
      </c>
      <c r="D3477" s="56" t="s">
        <v>6159</v>
      </c>
    </row>
    <row r="3478" spans="1:4">
      <c r="A3478" s="206" t="s">
        <v>4500</v>
      </c>
      <c r="B3478" s="55" t="s">
        <v>4501</v>
      </c>
      <c r="C3478" s="55" t="s">
        <v>2363</v>
      </c>
      <c r="D3478" s="56" t="s">
        <v>5162</v>
      </c>
    </row>
    <row r="3479" spans="1:4">
      <c r="A3479" s="206" t="s">
        <v>4502</v>
      </c>
      <c r="B3479" s="55" t="s">
        <v>6160</v>
      </c>
      <c r="C3479" s="55" t="s">
        <v>2363</v>
      </c>
      <c r="D3479" s="56" t="s">
        <v>6161</v>
      </c>
    </row>
    <row r="3480" spans="1:4">
      <c r="A3480" s="206" t="s">
        <v>1660</v>
      </c>
      <c r="B3480" s="55" t="s">
        <v>8179</v>
      </c>
      <c r="C3480" s="55" t="s">
        <v>2363</v>
      </c>
      <c r="D3480" s="56" t="s">
        <v>5144</v>
      </c>
    </row>
    <row r="3481" spans="1:4">
      <c r="A3481" s="208" t="s">
        <v>9086</v>
      </c>
      <c r="B3481" s="209" t="s">
        <v>9087</v>
      </c>
      <c r="C3481" s="58" t="s">
        <v>2363</v>
      </c>
      <c r="D3481" s="209" t="s">
        <v>9088</v>
      </c>
    </row>
    <row r="3482" spans="1:4">
      <c r="A3482" s="211" t="s">
        <v>1661</v>
      </c>
      <c r="B3482" s="52" t="s">
        <v>7470</v>
      </c>
      <c r="C3482" s="53" t="s">
        <v>2363</v>
      </c>
      <c r="D3482" s="156"/>
    </row>
    <row r="3483" spans="1:4">
      <c r="A3483" s="211" t="s">
        <v>1662</v>
      </c>
      <c r="B3483" s="52" t="s">
        <v>7471</v>
      </c>
      <c r="C3483" s="53" t="s">
        <v>2363</v>
      </c>
      <c r="D3483" s="156"/>
    </row>
    <row r="3484" spans="1:4">
      <c r="A3484" s="206" t="s">
        <v>1663</v>
      </c>
      <c r="B3484" s="55" t="s">
        <v>227</v>
      </c>
      <c r="C3484" s="55" t="s">
        <v>2363</v>
      </c>
      <c r="D3484" s="56" t="s">
        <v>5151</v>
      </c>
    </row>
    <row r="3485" spans="1:4">
      <c r="A3485" s="207" t="s">
        <v>4305</v>
      </c>
      <c r="B3485" s="52" t="s">
        <v>7472</v>
      </c>
      <c r="C3485" s="53" t="s">
        <v>2363</v>
      </c>
      <c r="D3485" s="156"/>
    </row>
    <row r="3486" spans="1:4">
      <c r="A3486" s="207" t="s">
        <v>4306</v>
      </c>
      <c r="B3486" s="52" t="s">
        <v>7473</v>
      </c>
      <c r="C3486" s="53" t="s">
        <v>2363</v>
      </c>
      <c r="D3486" s="156"/>
    </row>
    <row r="3487" spans="1:4">
      <c r="A3487" s="206" t="s">
        <v>4503</v>
      </c>
      <c r="B3487" s="55" t="s">
        <v>6162</v>
      </c>
      <c r="C3487" s="55" t="s">
        <v>2363</v>
      </c>
      <c r="D3487" s="56" t="s">
        <v>6163</v>
      </c>
    </row>
    <row r="3488" spans="1:4">
      <c r="A3488" s="206" t="s">
        <v>4949</v>
      </c>
      <c r="B3488" s="55" t="s">
        <v>4950</v>
      </c>
      <c r="C3488" s="55" t="s">
        <v>2363</v>
      </c>
      <c r="D3488" s="56" t="s">
        <v>6164</v>
      </c>
    </row>
    <row r="3489" spans="1:4">
      <c r="A3489" s="206" t="s">
        <v>8180</v>
      </c>
      <c r="B3489" s="55" t="s">
        <v>8181</v>
      </c>
      <c r="C3489" s="55" t="s">
        <v>2363</v>
      </c>
      <c r="D3489" s="56" t="s">
        <v>8182</v>
      </c>
    </row>
    <row r="3490" spans="1:4">
      <c r="A3490" s="206" t="s">
        <v>1664</v>
      </c>
      <c r="B3490" s="55" t="s">
        <v>3868</v>
      </c>
      <c r="C3490" s="55" t="s">
        <v>2363</v>
      </c>
      <c r="D3490" s="56" t="s">
        <v>5144</v>
      </c>
    </row>
    <row r="3491" spans="1:4">
      <c r="A3491" s="210" t="s">
        <v>1371</v>
      </c>
      <c r="B3491" s="57" t="s">
        <v>2824</v>
      </c>
      <c r="C3491" s="57" t="s">
        <v>2363</v>
      </c>
      <c r="D3491" s="157" t="s">
        <v>5144</v>
      </c>
    </row>
    <row r="3492" spans="1:4">
      <c r="A3492" s="206" t="s">
        <v>1665</v>
      </c>
      <c r="B3492" s="55" t="s">
        <v>6165</v>
      </c>
      <c r="C3492" s="55" t="s">
        <v>2363</v>
      </c>
      <c r="D3492" s="56" t="s">
        <v>5130</v>
      </c>
    </row>
    <row r="3493" spans="1:4">
      <c r="A3493" s="206" t="s">
        <v>1666</v>
      </c>
      <c r="B3493" s="55" t="s">
        <v>9089</v>
      </c>
      <c r="C3493" s="55" t="s">
        <v>2363</v>
      </c>
      <c r="D3493" s="56" t="s">
        <v>5130</v>
      </c>
    </row>
    <row r="3494" spans="1:4">
      <c r="A3494" s="206" t="s">
        <v>1667</v>
      </c>
      <c r="B3494" s="55" t="s">
        <v>2096</v>
      </c>
      <c r="C3494" s="55" t="s">
        <v>2363</v>
      </c>
      <c r="D3494" s="56" t="s">
        <v>5130</v>
      </c>
    </row>
    <row r="3495" spans="1:4">
      <c r="A3495" s="206" t="s">
        <v>1668</v>
      </c>
      <c r="B3495" s="55" t="s">
        <v>2738</v>
      </c>
      <c r="C3495" s="55" t="s">
        <v>2363</v>
      </c>
      <c r="D3495" s="56" t="s">
        <v>5130</v>
      </c>
    </row>
    <row r="3496" spans="1:4">
      <c r="A3496" s="206" t="s">
        <v>1669</v>
      </c>
      <c r="B3496" s="55" t="s">
        <v>2066</v>
      </c>
      <c r="C3496" s="55" t="s">
        <v>2363</v>
      </c>
      <c r="D3496" s="56" t="s">
        <v>5130</v>
      </c>
    </row>
    <row r="3497" spans="1:4">
      <c r="A3497" s="210" t="s">
        <v>1670</v>
      </c>
      <c r="B3497" s="57" t="s">
        <v>2067</v>
      </c>
      <c r="C3497" s="57" t="s">
        <v>2363</v>
      </c>
      <c r="D3497" s="157">
        <v>33239</v>
      </c>
    </row>
    <row r="3498" spans="1:4">
      <c r="A3498" s="206" t="s">
        <v>1671</v>
      </c>
      <c r="B3498" s="55" t="s">
        <v>6166</v>
      </c>
      <c r="C3498" s="55" t="s">
        <v>2363</v>
      </c>
      <c r="D3498" s="56" t="s">
        <v>5130</v>
      </c>
    </row>
    <row r="3499" spans="1:4">
      <c r="A3499" s="206" t="s">
        <v>1672</v>
      </c>
      <c r="B3499" s="55" t="s">
        <v>9090</v>
      </c>
      <c r="C3499" s="55" t="s">
        <v>2363</v>
      </c>
      <c r="D3499" s="56" t="s">
        <v>5130</v>
      </c>
    </row>
    <row r="3500" spans="1:4">
      <c r="A3500" s="206" t="s">
        <v>1673</v>
      </c>
      <c r="B3500" s="55" t="s">
        <v>6167</v>
      </c>
      <c r="C3500" s="55" t="s">
        <v>2363</v>
      </c>
      <c r="D3500" s="56" t="s">
        <v>5130</v>
      </c>
    </row>
    <row r="3501" spans="1:4">
      <c r="A3501" s="206" t="s">
        <v>1674</v>
      </c>
      <c r="B3501" s="55" t="s">
        <v>2068</v>
      </c>
      <c r="C3501" s="55" t="s">
        <v>2363</v>
      </c>
      <c r="D3501" s="56" t="s">
        <v>5130</v>
      </c>
    </row>
    <row r="3502" spans="1:4">
      <c r="A3502" s="206" t="s">
        <v>1675</v>
      </c>
      <c r="B3502" s="55" t="s">
        <v>2069</v>
      </c>
      <c r="C3502" s="55" t="s">
        <v>2363</v>
      </c>
      <c r="D3502" s="56" t="s">
        <v>5130</v>
      </c>
    </row>
    <row r="3503" spans="1:4">
      <c r="A3503" s="206" t="s">
        <v>1676</v>
      </c>
      <c r="B3503" s="55" t="s">
        <v>9091</v>
      </c>
      <c r="C3503" s="55" t="s">
        <v>2363</v>
      </c>
      <c r="D3503" s="56" t="s">
        <v>5130</v>
      </c>
    </row>
    <row r="3504" spans="1:4">
      <c r="A3504" s="206" t="s">
        <v>1677</v>
      </c>
      <c r="B3504" s="55" t="s">
        <v>2070</v>
      </c>
      <c r="C3504" s="55" t="s">
        <v>2363</v>
      </c>
      <c r="D3504" s="56" t="s">
        <v>5130</v>
      </c>
    </row>
    <row r="3505" spans="1:4">
      <c r="A3505" s="206" t="s">
        <v>1678</v>
      </c>
      <c r="B3505" s="55" t="s">
        <v>2071</v>
      </c>
      <c r="C3505" s="55" t="s">
        <v>2363</v>
      </c>
      <c r="D3505" s="56" t="s">
        <v>5117</v>
      </c>
    </row>
    <row r="3506" spans="1:4">
      <c r="A3506" s="211" t="s">
        <v>1679</v>
      </c>
      <c r="B3506" s="52" t="s">
        <v>7474</v>
      </c>
      <c r="C3506" s="53" t="s">
        <v>2363</v>
      </c>
      <c r="D3506" s="157">
        <v>33604</v>
      </c>
    </row>
    <row r="3507" spans="1:4">
      <c r="A3507" s="206" t="s">
        <v>1680</v>
      </c>
      <c r="B3507" s="55" t="s">
        <v>6168</v>
      </c>
      <c r="C3507" s="55" t="s">
        <v>2363</v>
      </c>
      <c r="D3507" s="56" t="s">
        <v>5117</v>
      </c>
    </row>
    <row r="3508" spans="1:4">
      <c r="A3508" s="206" t="s">
        <v>1372</v>
      </c>
      <c r="B3508" s="55" t="s">
        <v>6169</v>
      </c>
      <c r="C3508" s="55" t="s">
        <v>2363</v>
      </c>
      <c r="D3508" s="56" t="s">
        <v>5117</v>
      </c>
    </row>
    <row r="3509" spans="1:4">
      <c r="A3509" s="206" t="s">
        <v>1681</v>
      </c>
      <c r="B3509" s="55" t="s">
        <v>2124</v>
      </c>
      <c r="C3509" s="55" t="s">
        <v>2363</v>
      </c>
      <c r="D3509" s="56" t="s">
        <v>6170</v>
      </c>
    </row>
    <row r="3510" spans="1:4">
      <c r="A3510" s="210" t="s">
        <v>1682</v>
      </c>
      <c r="B3510" s="57" t="s">
        <v>3869</v>
      </c>
      <c r="C3510" s="57" t="s">
        <v>2363</v>
      </c>
      <c r="D3510" s="157" t="s">
        <v>5117</v>
      </c>
    </row>
    <row r="3511" spans="1:4">
      <c r="A3511" s="206" t="s">
        <v>1683</v>
      </c>
      <c r="B3511" s="55" t="s">
        <v>2607</v>
      </c>
      <c r="C3511" s="55" t="s">
        <v>2363</v>
      </c>
      <c r="D3511" s="56" t="s">
        <v>5117</v>
      </c>
    </row>
    <row r="3512" spans="1:4">
      <c r="A3512" s="206" t="s">
        <v>1684</v>
      </c>
      <c r="B3512" s="55" t="s">
        <v>2608</v>
      </c>
      <c r="C3512" s="55" t="s">
        <v>2363</v>
      </c>
      <c r="D3512" s="56" t="s">
        <v>5117</v>
      </c>
    </row>
    <row r="3513" spans="1:4">
      <c r="A3513" s="206" t="s">
        <v>1685</v>
      </c>
      <c r="B3513" s="55" t="s">
        <v>2609</v>
      </c>
      <c r="C3513" s="55" t="s">
        <v>2363</v>
      </c>
      <c r="D3513" s="56" t="s">
        <v>5117</v>
      </c>
    </row>
    <row r="3514" spans="1:4">
      <c r="A3514" s="206" t="s">
        <v>1686</v>
      </c>
      <c r="B3514" s="55" t="s">
        <v>860</v>
      </c>
      <c r="C3514" s="55" t="s">
        <v>2363</v>
      </c>
      <c r="D3514" s="56" t="s">
        <v>5117</v>
      </c>
    </row>
    <row r="3515" spans="1:4">
      <c r="A3515" s="206" t="s">
        <v>1687</v>
      </c>
      <c r="B3515" s="55" t="s">
        <v>861</v>
      </c>
      <c r="C3515" s="55" t="s">
        <v>2363</v>
      </c>
      <c r="D3515" s="56" t="s">
        <v>5117</v>
      </c>
    </row>
    <row r="3516" spans="1:4">
      <c r="A3516" s="207" t="s">
        <v>4307</v>
      </c>
      <c r="B3516" s="52" t="s">
        <v>7475</v>
      </c>
      <c r="C3516" s="53" t="s">
        <v>2363</v>
      </c>
      <c r="D3516" s="156"/>
    </row>
    <row r="3517" spans="1:4">
      <c r="A3517" s="207" t="s">
        <v>4308</v>
      </c>
      <c r="B3517" s="52" t="s">
        <v>7476</v>
      </c>
      <c r="C3517" s="53" t="s">
        <v>2363</v>
      </c>
      <c r="D3517" s="156"/>
    </row>
    <row r="3518" spans="1:4">
      <c r="A3518" s="206" t="s">
        <v>1688</v>
      </c>
      <c r="B3518" s="55" t="s">
        <v>2160</v>
      </c>
      <c r="C3518" s="55" t="s">
        <v>2363</v>
      </c>
      <c r="D3518" s="56" t="s">
        <v>5145</v>
      </c>
    </row>
    <row r="3519" spans="1:4">
      <c r="A3519" s="206" t="s">
        <v>1689</v>
      </c>
      <c r="B3519" s="55" t="s">
        <v>2845</v>
      </c>
      <c r="C3519" s="55" t="s">
        <v>2363</v>
      </c>
      <c r="D3519" s="56" t="s">
        <v>5145</v>
      </c>
    </row>
    <row r="3520" spans="1:4">
      <c r="A3520" s="207" t="s">
        <v>4309</v>
      </c>
      <c r="B3520" s="52" t="s">
        <v>7477</v>
      </c>
      <c r="C3520" s="53" t="s">
        <v>2363</v>
      </c>
      <c r="D3520" s="156"/>
    </row>
    <row r="3521" spans="1:4">
      <c r="A3521" s="211" t="s">
        <v>1690</v>
      </c>
      <c r="B3521" s="52" t="s">
        <v>7478</v>
      </c>
      <c r="C3521" s="53" t="s">
        <v>2363</v>
      </c>
      <c r="D3521" s="156"/>
    </row>
    <row r="3522" spans="1:4">
      <c r="A3522" s="206" t="s">
        <v>1691</v>
      </c>
      <c r="B3522" s="55" t="s">
        <v>2846</v>
      </c>
      <c r="C3522" s="55" t="s">
        <v>2363</v>
      </c>
      <c r="D3522" s="56" t="s">
        <v>5144</v>
      </c>
    </row>
    <row r="3523" spans="1:4">
      <c r="A3523" s="211" t="s">
        <v>4951</v>
      </c>
      <c r="B3523" s="52" t="s">
        <v>7479</v>
      </c>
      <c r="C3523" s="53" t="s">
        <v>2363</v>
      </c>
      <c r="D3523" s="156"/>
    </row>
    <row r="3524" spans="1:4">
      <c r="A3524" s="206" t="s">
        <v>4579</v>
      </c>
      <c r="B3524" s="55" t="s">
        <v>9092</v>
      </c>
      <c r="C3524" s="55" t="s">
        <v>2363</v>
      </c>
      <c r="D3524" s="56" t="s">
        <v>5745</v>
      </c>
    </row>
    <row r="3525" spans="1:4">
      <c r="A3525" s="206" t="s">
        <v>4952</v>
      </c>
      <c r="B3525" s="55" t="s">
        <v>8704</v>
      </c>
      <c r="C3525" s="55" t="s">
        <v>2363</v>
      </c>
      <c r="D3525" s="56" t="s">
        <v>6171</v>
      </c>
    </row>
    <row r="3526" spans="1:4">
      <c r="A3526" s="206" t="s">
        <v>1692</v>
      </c>
      <c r="B3526" s="55" t="s">
        <v>6172</v>
      </c>
      <c r="C3526" s="55" t="s">
        <v>2363</v>
      </c>
      <c r="D3526" s="56" t="s">
        <v>5144</v>
      </c>
    </row>
    <row r="3527" spans="1:4">
      <c r="A3527" s="206" t="s">
        <v>1373</v>
      </c>
      <c r="B3527" s="55" t="s">
        <v>2847</v>
      </c>
      <c r="C3527" s="55" t="s">
        <v>2363</v>
      </c>
      <c r="D3527" s="56" t="s">
        <v>5144</v>
      </c>
    </row>
    <row r="3528" spans="1:4">
      <c r="A3528" s="206" t="s">
        <v>1693</v>
      </c>
      <c r="B3528" s="55" t="s">
        <v>2848</v>
      </c>
      <c r="C3528" s="55" t="s">
        <v>2363</v>
      </c>
      <c r="D3528" s="56" t="s">
        <v>5144</v>
      </c>
    </row>
    <row r="3529" spans="1:4">
      <c r="A3529" s="206" t="s">
        <v>1694</v>
      </c>
      <c r="B3529" s="55" t="s">
        <v>2849</v>
      </c>
      <c r="C3529" s="55" t="s">
        <v>2363</v>
      </c>
      <c r="D3529" s="56" t="s">
        <v>5144</v>
      </c>
    </row>
    <row r="3530" spans="1:4">
      <c r="A3530" s="206" t="s">
        <v>1695</v>
      </c>
      <c r="B3530" s="55" t="s">
        <v>6173</v>
      </c>
      <c r="C3530" s="55" t="s">
        <v>2363</v>
      </c>
      <c r="D3530" s="56" t="s">
        <v>5144</v>
      </c>
    </row>
    <row r="3531" spans="1:4">
      <c r="A3531" s="211" t="s">
        <v>2534</v>
      </c>
      <c r="B3531" s="52" t="s">
        <v>7480</v>
      </c>
      <c r="C3531" s="53" t="s">
        <v>2363</v>
      </c>
      <c r="D3531" s="156"/>
    </row>
    <row r="3532" spans="1:4">
      <c r="A3532" s="206" t="s">
        <v>4953</v>
      </c>
      <c r="B3532" s="55" t="s">
        <v>6174</v>
      </c>
      <c r="C3532" s="55" t="s">
        <v>2363</v>
      </c>
      <c r="D3532" s="56" t="s">
        <v>6175</v>
      </c>
    </row>
    <row r="3533" spans="1:4">
      <c r="A3533" s="206" t="s">
        <v>1696</v>
      </c>
      <c r="B3533" s="55" t="s">
        <v>6176</v>
      </c>
      <c r="C3533" s="55" t="s">
        <v>2363</v>
      </c>
      <c r="D3533" s="56" t="s">
        <v>5144</v>
      </c>
    </row>
    <row r="3534" spans="1:4">
      <c r="A3534" s="206" t="s">
        <v>1697</v>
      </c>
      <c r="B3534" s="55" t="s">
        <v>6177</v>
      </c>
      <c r="C3534" s="55" t="s">
        <v>2363</v>
      </c>
      <c r="D3534" s="56" t="s">
        <v>5144</v>
      </c>
    </row>
    <row r="3535" spans="1:4">
      <c r="A3535" s="206" t="s">
        <v>4580</v>
      </c>
      <c r="B3535" s="55" t="s">
        <v>4581</v>
      </c>
      <c r="C3535" s="55" t="s">
        <v>2363</v>
      </c>
      <c r="D3535" s="56" t="s">
        <v>6178</v>
      </c>
    </row>
    <row r="3536" spans="1:4">
      <c r="A3536" s="206" t="s">
        <v>4954</v>
      </c>
      <c r="B3536" s="55" t="s">
        <v>4955</v>
      </c>
      <c r="C3536" s="55" t="s">
        <v>2363</v>
      </c>
      <c r="D3536" s="56" t="s">
        <v>6179</v>
      </c>
    </row>
    <row r="3537" spans="1:4">
      <c r="A3537" s="206" t="s">
        <v>1698</v>
      </c>
      <c r="B3537" s="55" t="s">
        <v>2850</v>
      </c>
      <c r="C3537" s="55" t="s">
        <v>2363</v>
      </c>
      <c r="D3537" s="56" t="s">
        <v>5144</v>
      </c>
    </row>
    <row r="3538" spans="1:4">
      <c r="A3538" s="206" t="s">
        <v>4582</v>
      </c>
      <c r="B3538" s="55" t="s">
        <v>4583</v>
      </c>
      <c r="C3538" s="55" t="s">
        <v>2363</v>
      </c>
      <c r="D3538" s="56" t="s">
        <v>6003</v>
      </c>
    </row>
    <row r="3539" spans="1:4">
      <c r="A3539" s="211" t="s">
        <v>4504</v>
      </c>
      <c r="B3539" s="52" t="s">
        <v>7469</v>
      </c>
      <c r="C3539" s="53" t="s">
        <v>2363</v>
      </c>
      <c r="D3539" s="156"/>
    </row>
    <row r="3540" spans="1:4">
      <c r="A3540" s="210" t="s">
        <v>4584</v>
      </c>
      <c r="B3540" s="57" t="s">
        <v>4585</v>
      </c>
      <c r="C3540" s="57" t="s">
        <v>2363</v>
      </c>
      <c r="D3540" s="157" t="s">
        <v>6180</v>
      </c>
    </row>
    <row r="3541" spans="1:4">
      <c r="A3541" s="216" t="s">
        <v>1699</v>
      </c>
      <c r="B3541" s="21" t="s">
        <v>9093</v>
      </c>
      <c r="C3541" s="22" t="s">
        <v>2363</v>
      </c>
      <c r="D3541" s="54"/>
    </row>
    <row r="3542" spans="1:4">
      <c r="A3542" s="206" t="s">
        <v>1700</v>
      </c>
      <c r="B3542" s="55" t="s">
        <v>2113</v>
      </c>
      <c r="C3542" s="55" t="s">
        <v>2363</v>
      </c>
      <c r="D3542" s="56" t="s">
        <v>5144</v>
      </c>
    </row>
    <row r="3543" spans="1:4">
      <c r="A3543" s="214" t="s">
        <v>1374</v>
      </c>
      <c r="B3543" s="21" t="s">
        <v>7481</v>
      </c>
      <c r="C3543" s="22" t="s">
        <v>2363</v>
      </c>
      <c r="D3543" s="54" t="s">
        <v>5144</v>
      </c>
    </row>
    <row r="3544" spans="1:4">
      <c r="A3544" s="206" t="s">
        <v>1701</v>
      </c>
      <c r="B3544" s="55" t="s">
        <v>2114</v>
      </c>
      <c r="C3544" s="55" t="s">
        <v>2363</v>
      </c>
      <c r="D3544" s="56" t="s">
        <v>5144</v>
      </c>
    </row>
    <row r="3545" spans="1:4">
      <c r="A3545" s="207" t="s">
        <v>4310</v>
      </c>
      <c r="B3545" s="52" t="s">
        <v>7482</v>
      </c>
      <c r="C3545" s="53" t="s">
        <v>2363</v>
      </c>
      <c r="D3545" s="156"/>
    </row>
    <row r="3546" spans="1:4">
      <c r="A3546" s="206" t="s">
        <v>1702</v>
      </c>
      <c r="B3546" s="55" t="s">
        <v>2125</v>
      </c>
      <c r="C3546" s="55" t="s">
        <v>2363</v>
      </c>
      <c r="D3546" s="56" t="s">
        <v>5144</v>
      </c>
    </row>
    <row r="3547" spans="1:4">
      <c r="A3547" s="211" t="s">
        <v>1703</v>
      </c>
      <c r="B3547" s="52" t="s">
        <v>7483</v>
      </c>
      <c r="C3547" s="53" t="s">
        <v>2363</v>
      </c>
      <c r="D3547" s="156"/>
    </row>
    <row r="3548" spans="1:4">
      <c r="A3548" s="207" t="s">
        <v>4311</v>
      </c>
      <c r="B3548" s="52" t="s">
        <v>7484</v>
      </c>
      <c r="C3548" s="53" t="s">
        <v>2363</v>
      </c>
      <c r="D3548" s="156"/>
    </row>
    <row r="3549" spans="1:4">
      <c r="A3549" s="206" t="s">
        <v>4505</v>
      </c>
      <c r="B3549" s="55" t="s">
        <v>4506</v>
      </c>
      <c r="C3549" s="55" t="s">
        <v>2363</v>
      </c>
      <c r="D3549" s="56" t="s">
        <v>6181</v>
      </c>
    </row>
    <row r="3550" spans="1:4">
      <c r="A3550" s="206" t="s">
        <v>3542</v>
      </c>
      <c r="B3550" s="55" t="s">
        <v>3543</v>
      </c>
      <c r="C3550" s="55" t="s">
        <v>2363</v>
      </c>
      <c r="D3550" s="56" t="s">
        <v>5269</v>
      </c>
    </row>
    <row r="3551" spans="1:4">
      <c r="A3551" s="205" t="s">
        <v>1375</v>
      </c>
      <c r="B3551" s="52" t="s">
        <v>2072</v>
      </c>
      <c r="C3551" s="53" t="s">
        <v>2363</v>
      </c>
      <c r="D3551" s="156"/>
    </row>
    <row r="3552" spans="1:4">
      <c r="A3552" s="206" t="s">
        <v>1704</v>
      </c>
      <c r="B3552" s="55" t="s">
        <v>8705</v>
      </c>
      <c r="C3552" s="55" t="s">
        <v>8183</v>
      </c>
      <c r="D3552" s="56" t="s">
        <v>5249</v>
      </c>
    </row>
    <row r="3553" spans="1:4">
      <c r="A3553" s="206" t="s">
        <v>1705</v>
      </c>
      <c r="B3553" s="55" t="s">
        <v>8706</v>
      </c>
      <c r="C3553" s="55" t="s">
        <v>8183</v>
      </c>
      <c r="D3553" s="56" t="s">
        <v>5249</v>
      </c>
    </row>
    <row r="3554" spans="1:4">
      <c r="A3554" s="207" t="s">
        <v>4312</v>
      </c>
      <c r="B3554" s="52" t="s">
        <v>7485</v>
      </c>
      <c r="C3554" s="53" t="s">
        <v>2363</v>
      </c>
      <c r="D3554" s="156"/>
    </row>
    <row r="3555" spans="1:4">
      <c r="A3555" s="207" t="s">
        <v>4313</v>
      </c>
      <c r="B3555" s="52" t="s">
        <v>7486</v>
      </c>
      <c r="C3555" s="53" t="s">
        <v>2363</v>
      </c>
      <c r="D3555" s="156"/>
    </row>
    <row r="3556" spans="1:4">
      <c r="A3556" s="206" t="s">
        <v>1706</v>
      </c>
      <c r="B3556" s="55" t="s">
        <v>8707</v>
      </c>
      <c r="C3556" s="55" t="s">
        <v>8183</v>
      </c>
      <c r="D3556" s="56" t="s">
        <v>5249</v>
      </c>
    </row>
    <row r="3557" spans="1:4">
      <c r="A3557" s="210" t="s">
        <v>1707</v>
      </c>
      <c r="B3557" s="57" t="s">
        <v>202</v>
      </c>
      <c r="C3557" s="57" t="s">
        <v>8183</v>
      </c>
      <c r="D3557" s="157">
        <v>34700</v>
      </c>
    </row>
    <row r="3558" spans="1:4">
      <c r="A3558" s="206" t="s">
        <v>4956</v>
      </c>
      <c r="B3558" s="55" t="s">
        <v>8708</v>
      </c>
      <c r="C3558" s="55" t="s">
        <v>8183</v>
      </c>
      <c r="D3558" s="56" t="s">
        <v>6182</v>
      </c>
    </row>
    <row r="3559" spans="1:4">
      <c r="A3559" s="210" t="s">
        <v>4314</v>
      </c>
      <c r="B3559" s="57" t="s">
        <v>4315</v>
      </c>
      <c r="C3559" s="57" t="s">
        <v>8183</v>
      </c>
      <c r="D3559" s="157" t="s">
        <v>5249</v>
      </c>
    </row>
    <row r="3560" spans="1:4">
      <c r="A3560" s="206" t="s">
        <v>1708</v>
      </c>
      <c r="B3560" s="55" t="s">
        <v>8709</v>
      </c>
      <c r="C3560" s="55" t="s">
        <v>8183</v>
      </c>
      <c r="D3560" s="56" t="s">
        <v>5249</v>
      </c>
    </row>
    <row r="3561" spans="1:4">
      <c r="A3561" s="206" t="s">
        <v>4957</v>
      </c>
      <c r="B3561" s="55" t="s">
        <v>8710</v>
      </c>
      <c r="C3561" s="55" t="s">
        <v>8183</v>
      </c>
      <c r="D3561" s="56" t="s">
        <v>6183</v>
      </c>
    </row>
    <row r="3562" spans="1:4">
      <c r="A3562" s="206" t="s">
        <v>1709</v>
      </c>
      <c r="B3562" s="55" t="s">
        <v>8711</v>
      </c>
      <c r="C3562" s="55" t="s">
        <v>8183</v>
      </c>
      <c r="D3562" s="56" t="s">
        <v>5249</v>
      </c>
    </row>
    <row r="3563" spans="1:4">
      <c r="A3563" s="206" t="s">
        <v>4958</v>
      </c>
      <c r="B3563" s="55" t="s">
        <v>8712</v>
      </c>
      <c r="C3563" s="55" t="s">
        <v>8183</v>
      </c>
      <c r="D3563" s="56" t="s">
        <v>6183</v>
      </c>
    </row>
    <row r="3564" spans="1:4">
      <c r="A3564" s="206" t="s">
        <v>1710</v>
      </c>
      <c r="B3564" s="55" t="s">
        <v>8713</v>
      </c>
      <c r="C3564" s="55" t="s">
        <v>8183</v>
      </c>
      <c r="D3564" s="56" t="s">
        <v>5249</v>
      </c>
    </row>
    <row r="3565" spans="1:4">
      <c r="A3565" s="206" t="s">
        <v>1419</v>
      </c>
      <c r="B3565" s="55" t="s">
        <v>8714</v>
      </c>
      <c r="C3565" s="55" t="s">
        <v>8183</v>
      </c>
      <c r="D3565" s="56" t="s">
        <v>6184</v>
      </c>
    </row>
    <row r="3566" spans="1:4">
      <c r="A3566" s="207" t="s">
        <v>4316</v>
      </c>
      <c r="B3566" s="52" t="s">
        <v>7487</v>
      </c>
      <c r="C3566" s="53" t="s">
        <v>2363</v>
      </c>
      <c r="D3566" s="156"/>
    </row>
    <row r="3567" spans="1:4">
      <c r="A3567" s="210" t="s">
        <v>203</v>
      </c>
      <c r="B3567" s="57" t="s">
        <v>204</v>
      </c>
      <c r="C3567" s="57" t="s">
        <v>8183</v>
      </c>
      <c r="D3567" s="157" t="s">
        <v>6185</v>
      </c>
    </row>
    <row r="3568" spans="1:4">
      <c r="A3568" s="206" t="s">
        <v>205</v>
      </c>
      <c r="B3568" s="55" t="s">
        <v>8715</v>
      </c>
      <c r="C3568" s="55" t="s">
        <v>8183</v>
      </c>
      <c r="D3568" s="56" t="s">
        <v>5218</v>
      </c>
    </row>
    <row r="3569" spans="1:4">
      <c r="A3569" s="206" t="s">
        <v>1420</v>
      </c>
      <c r="B3569" s="55" t="s">
        <v>8716</v>
      </c>
      <c r="C3569" s="55" t="s">
        <v>8183</v>
      </c>
      <c r="D3569" s="56" t="s">
        <v>6186</v>
      </c>
    </row>
    <row r="3570" spans="1:4">
      <c r="A3570" s="207" t="s">
        <v>4317</v>
      </c>
      <c r="B3570" s="52" t="s">
        <v>7488</v>
      </c>
      <c r="C3570" s="53" t="s">
        <v>2363</v>
      </c>
      <c r="D3570" s="156"/>
    </row>
    <row r="3571" spans="1:4">
      <c r="A3571" s="212" t="s">
        <v>3387</v>
      </c>
      <c r="B3571" s="52" t="s">
        <v>7489</v>
      </c>
      <c r="C3571" s="53" t="s">
        <v>2363</v>
      </c>
      <c r="D3571" s="156">
        <v>41321</v>
      </c>
    </row>
    <row r="3572" spans="1:4">
      <c r="A3572" s="210" t="s">
        <v>3870</v>
      </c>
      <c r="B3572" s="57" t="s">
        <v>3871</v>
      </c>
      <c r="C3572" s="57" t="s">
        <v>8183</v>
      </c>
      <c r="D3572" s="157">
        <v>41817</v>
      </c>
    </row>
    <row r="3573" spans="1:4">
      <c r="A3573" s="210" t="s">
        <v>3872</v>
      </c>
      <c r="B3573" s="57" t="s">
        <v>6187</v>
      </c>
      <c r="C3573" s="57" t="s">
        <v>8183</v>
      </c>
      <c r="D3573" s="157">
        <v>41923</v>
      </c>
    </row>
    <row r="3574" spans="1:4">
      <c r="A3574" s="206" t="s">
        <v>3873</v>
      </c>
      <c r="B3574" s="55" t="s">
        <v>8717</v>
      </c>
      <c r="C3574" s="55" t="s">
        <v>8183</v>
      </c>
      <c r="D3574" s="56" t="s">
        <v>5784</v>
      </c>
    </row>
    <row r="3575" spans="1:4">
      <c r="A3575" s="206" t="s">
        <v>6291</v>
      </c>
      <c r="B3575" s="55" t="s">
        <v>6188</v>
      </c>
      <c r="C3575" s="55" t="s">
        <v>8183</v>
      </c>
      <c r="D3575" s="56" t="s">
        <v>6189</v>
      </c>
    </row>
    <row r="3576" spans="1:4">
      <c r="A3576" s="207" t="s">
        <v>2825</v>
      </c>
      <c r="B3576" s="52" t="s">
        <v>2072</v>
      </c>
      <c r="C3576" s="53" t="s">
        <v>7490</v>
      </c>
      <c r="D3576" s="156"/>
    </row>
    <row r="3577" spans="1:4">
      <c r="A3577" s="206" t="s">
        <v>2826</v>
      </c>
      <c r="B3577" s="55" t="s">
        <v>2827</v>
      </c>
      <c r="C3577" s="55" t="s">
        <v>7490</v>
      </c>
      <c r="D3577" s="56" t="s">
        <v>6190</v>
      </c>
    </row>
    <row r="3578" spans="1:4">
      <c r="A3578" s="206" t="s">
        <v>4959</v>
      </c>
      <c r="B3578" s="55" t="s">
        <v>4960</v>
      </c>
      <c r="C3578" s="55" t="s">
        <v>7490</v>
      </c>
      <c r="D3578" s="56" t="s">
        <v>6012</v>
      </c>
    </row>
    <row r="3579" spans="1:4">
      <c r="A3579" s="206" t="s">
        <v>3223</v>
      </c>
      <c r="B3579" s="55" t="s">
        <v>3224</v>
      </c>
      <c r="C3579" s="55" t="s">
        <v>7490</v>
      </c>
      <c r="D3579" s="56" t="s">
        <v>6191</v>
      </c>
    </row>
    <row r="3580" spans="1:4">
      <c r="A3580" s="206" t="s">
        <v>3388</v>
      </c>
      <c r="B3580" s="55" t="s">
        <v>3389</v>
      </c>
      <c r="C3580" s="55" t="s">
        <v>7490</v>
      </c>
      <c r="D3580" s="56" t="s">
        <v>5887</v>
      </c>
    </row>
    <row r="3581" spans="1:4">
      <c r="A3581" s="206" t="s">
        <v>3390</v>
      </c>
      <c r="B3581" s="55" t="s">
        <v>6192</v>
      </c>
      <c r="C3581" s="55" t="s">
        <v>7490</v>
      </c>
      <c r="D3581" s="56" t="s">
        <v>6193</v>
      </c>
    </row>
    <row r="3582" spans="1:4">
      <c r="A3582" s="206" t="s">
        <v>3874</v>
      </c>
      <c r="B3582" s="55" t="s">
        <v>3875</v>
      </c>
      <c r="C3582" s="55" t="s">
        <v>7490</v>
      </c>
      <c r="D3582" s="56" t="s">
        <v>6194</v>
      </c>
    </row>
    <row r="3583" spans="1:4">
      <c r="A3583" s="206" t="s">
        <v>3876</v>
      </c>
      <c r="B3583" s="55" t="s">
        <v>3877</v>
      </c>
      <c r="C3583" s="55" t="s">
        <v>7490</v>
      </c>
      <c r="D3583" s="56" t="s">
        <v>6194</v>
      </c>
    </row>
    <row r="3584" spans="1:4">
      <c r="A3584" s="211" t="s">
        <v>4961</v>
      </c>
      <c r="B3584" s="52" t="s">
        <v>7491</v>
      </c>
      <c r="C3584" s="53" t="s">
        <v>7490</v>
      </c>
      <c r="D3584" s="156"/>
    </row>
    <row r="3585" spans="1:4">
      <c r="A3585" s="206" t="s">
        <v>8718</v>
      </c>
      <c r="B3585" s="55" t="s">
        <v>8166</v>
      </c>
      <c r="C3585" s="55" t="s">
        <v>7490</v>
      </c>
      <c r="D3585" s="56" t="s">
        <v>8719</v>
      </c>
    </row>
    <row r="3586" spans="1:4">
      <c r="A3586" s="205" t="s">
        <v>1376</v>
      </c>
      <c r="B3586" s="52" t="s">
        <v>2072</v>
      </c>
      <c r="C3586" s="53" t="s">
        <v>228</v>
      </c>
      <c r="D3586" s="156"/>
    </row>
    <row r="3587" spans="1:4">
      <c r="A3587" s="206" t="s">
        <v>1711</v>
      </c>
      <c r="B3587" s="55" t="s">
        <v>6195</v>
      </c>
      <c r="C3587" s="55" t="s">
        <v>228</v>
      </c>
      <c r="D3587" s="56" t="s">
        <v>5249</v>
      </c>
    </row>
    <row r="3588" spans="1:4">
      <c r="A3588" s="206" t="s">
        <v>1712</v>
      </c>
      <c r="B3588" s="55" t="s">
        <v>6196</v>
      </c>
      <c r="C3588" s="55" t="s">
        <v>228</v>
      </c>
      <c r="D3588" s="56" t="s">
        <v>5249</v>
      </c>
    </row>
    <row r="3589" spans="1:4">
      <c r="A3589" s="206" t="s">
        <v>1713</v>
      </c>
      <c r="B3589" s="55" t="s">
        <v>6197</v>
      </c>
      <c r="C3589" s="55" t="s">
        <v>228</v>
      </c>
      <c r="D3589" s="56" t="s">
        <v>5249</v>
      </c>
    </row>
    <row r="3590" spans="1:4">
      <c r="A3590" s="206" t="s">
        <v>1714</v>
      </c>
      <c r="B3590" s="55" t="s">
        <v>2126</v>
      </c>
      <c r="C3590" s="55" t="s">
        <v>228</v>
      </c>
      <c r="D3590" s="56" t="s">
        <v>5249</v>
      </c>
    </row>
    <row r="3591" spans="1:4">
      <c r="A3591" s="206" t="s">
        <v>1715</v>
      </c>
      <c r="B3591" s="55" t="s">
        <v>6198</v>
      </c>
      <c r="C3591" s="55" t="s">
        <v>228</v>
      </c>
      <c r="D3591" s="56" t="s">
        <v>5249</v>
      </c>
    </row>
    <row r="3592" spans="1:4">
      <c r="A3592" s="206" t="s">
        <v>1716</v>
      </c>
      <c r="B3592" s="55" t="s">
        <v>6199</v>
      </c>
      <c r="C3592" s="55" t="s">
        <v>228</v>
      </c>
      <c r="D3592" s="56" t="s">
        <v>5149</v>
      </c>
    </row>
    <row r="3593" spans="1:4">
      <c r="A3593" s="206" t="s">
        <v>1717</v>
      </c>
      <c r="B3593" s="55" t="s">
        <v>2722</v>
      </c>
      <c r="C3593" s="55" t="s">
        <v>228</v>
      </c>
      <c r="D3593" s="56" t="s">
        <v>5207</v>
      </c>
    </row>
    <row r="3594" spans="1:4">
      <c r="A3594" s="206" t="s">
        <v>1377</v>
      </c>
      <c r="B3594" s="55" t="s">
        <v>2723</v>
      </c>
      <c r="C3594" s="55" t="s">
        <v>228</v>
      </c>
      <c r="D3594" s="56" t="s">
        <v>5149</v>
      </c>
    </row>
    <row r="3595" spans="1:4">
      <c r="A3595" s="211" t="s">
        <v>206</v>
      </c>
      <c r="B3595" s="52" t="s">
        <v>7492</v>
      </c>
      <c r="C3595" s="53" t="s">
        <v>228</v>
      </c>
      <c r="D3595" s="156"/>
    </row>
    <row r="3596" spans="1:4">
      <c r="A3596" s="205" t="s">
        <v>1378</v>
      </c>
      <c r="B3596" s="52" t="s">
        <v>2072</v>
      </c>
      <c r="C3596" s="53" t="s">
        <v>229</v>
      </c>
      <c r="D3596" s="156"/>
    </row>
    <row r="3597" spans="1:4">
      <c r="A3597" s="207" t="s">
        <v>4318</v>
      </c>
      <c r="B3597" s="52" t="s">
        <v>7493</v>
      </c>
      <c r="C3597" s="53" t="s">
        <v>229</v>
      </c>
      <c r="D3597" s="156"/>
    </row>
    <row r="3598" spans="1:4">
      <c r="A3598" s="207" t="s">
        <v>4319</v>
      </c>
      <c r="B3598" s="52" t="s">
        <v>7494</v>
      </c>
      <c r="C3598" s="53" t="s">
        <v>229</v>
      </c>
      <c r="D3598" s="156"/>
    </row>
    <row r="3599" spans="1:4">
      <c r="A3599" s="207" t="s">
        <v>4320</v>
      </c>
      <c r="B3599" s="52" t="s">
        <v>7495</v>
      </c>
      <c r="C3599" s="53" t="s">
        <v>229</v>
      </c>
      <c r="D3599" s="156"/>
    </row>
    <row r="3600" spans="1:4">
      <c r="A3600" s="206" t="s">
        <v>1718</v>
      </c>
      <c r="B3600" s="55" t="s">
        <v>2828</v>
      </c>
      <c r="C3600" s="55" t="s">
        <v>229</v>
      </c>
      <c r="D3600" s="56" t="s">
        <v>5209</v>
      </c>
    </row>
    <row r="3601" spans="1:4">
      <c r="A3601" s="207" t="s">
        <v>4321</v>
      </c>
      <c r="B3601" s="52" t="s">
        <v>7496</v>
      </c>
      <c r="C3601" s="53" t="s">
        <v>229</v>
      </c>
      <c r="D3601" s="156"/>
    </row>
    <row r="3602" spans="1:4">
      <c r="A3602" s="206" t="s">
        <v>1719</v>
      </c>
      <c r="B3602" s="55" t="s">
        <v>433</v>
      </c>
      <c r="C3602" s="55" t="s">
        <v>229</v>
      </c>
      <c r="D3602" s="56" t="s">
        <v>5209</v>
      </c>
    </row>
    <row r="3603" spans="1:4">
      <c r="A3603" s="206" t="s">
        <v>1720</v>
      </c>
      <c r="B3603" s="55" t="s">
        <v>2829</v>
      </c>
      <c r="C3603" s="55" t="s">
        <v>229</v>
      </c>
      <c r="D3603" s="56" t="s">
        <v>5209</v>
      </c>
    </row>
    <row r="3604" spans="1:4">
      <c r="A3604" s="216" t="s">
        <v>1721</v>
      </c>
      <c r="B3604" s="21" t="s">
        <v>8720</v>
      </c>
      <c r="C3604" s="22" t="s">
        <v>229</v>
      </c>
      <c r="D3604" s="54"/>
    </row>
    <row r="3605" spans="1:4">
      <c r="A3605" s="206" t="s">
        <v>1379</v>
      </c>
      <c r="B3605" s="55" t="s">
        <v>2724</v>
      </c>
      <c r="C3605" s="55" t="s">
        <v>229</v>
      </c>
      <c r="D3605" s="56" t="s">
        <v>5209</v>
      </c>
    </row>
    <row r="3606" spans="1:4">
      <c r="A3606" s="207" t="s">
        <v>4322</v>
      </c>
      <c r="B3606" s="52" t="s">
        <v>7497</v>
      </c>
      <c r="C3606" s="53" t="s">
        <v>229</v>
      </c>
      <c r="D3606" s="156"/>
    </row>
    <row r="3607" spans="1:4">
      <c r="A3607" s="206" t="s">
        <v>1722</v>
      </c>
      <c r="B3607" s="55" t="s">
        <v>863</v>
      </c>
      <c r="C3607" s="55" t="s">
        <v>229</v>
      </c>
      <c r="D3607" s="56" t="s">
        <v>5209</v>
      </c>
    </row>
    <row r="3608" spans="1:4">
      <c r="A3608" s="207" t="s">
        <v>4323</v>
      </c>
      <c r="B3608" s="52" t="s">
        <v>7498</v>
      </c>
      <c r="C3608" s="53" t="s">
        <v>229</v>
      </c>
      <c r="D3608" s="156"/>
    </row>
    <row r="3609" spans="1:4">
      <c r="A3609" s="207" t="s">
        <v>4324</v>
      </c>
      <c r="B3609" s="52" t="s">
        <v>7499</v>
      </c>
      <c r="C3609" s="53" t="s">
        <v>229</v>
      </c>
      <c r="D3609" s="156"/>
    </row>
    <row r="3610" spans="1:4">
      <c r="A3610" s="207" t="s">
        <v>4325</v>
      </c>
      <c r="B3610" s="52" t="s">
        <v>7500</v>
      </c>
      <c r="C3610" s="53" t="s">
        <v>229</v>
      </c>
      <c r="D3610" s="156"/>
    </row>
    <row r="3611" spans="1:4">
      <c r="A3611" s="207" t="s">
        <v>1723</v>
      </c>
      <c r="B3611" s="52" t="s">
        <v>7501</v>
      </c>
      <c r="C3611" s="53" t="s">
        <v>229</v>
      </c>
      <c r="D3611" s="156"/>
    </row>
    <row r="3612" spans="1:4">
      <c r="A3612" s="215" t="s">
        <v>4326</v>
      </c>
      <c r="B3612" s="52" t="s">
        <v>7502</v>
      </c>
      <c r="C3612" s="53" t="s">
        <v>229</v>
      </c>
      <c r="D3612" s="156"/>
    </row>
    <row r="3613" spans="1:4">
      <c r="A3613" s="206" t="s">
        <v>1724</v>
      </c>
      <c r="B3613" s="55" t="s">
        <v>1054</v>
      </c>
      <c r="C3613" s="55" t="s">
        <v>229</v>
      </c>
      <c r="D3613" s="56" t="s">
        <v>5209</v>
      </c>
    </row>
    <row r="3614" spans="1:4">
      <c r="A3614" s="207" t="s">
        <v>4327</v>
      </c>
      <c r="B3614" s="52" t="s">
        <v>7503</v>
      </c>
      <c r="C3614" s="53" t="s">
        <v>229</v>
      </c>
      <c r="D3614" s="156"/>
    </row>
    <row r="3615" spans="1:4">
      <c r="A3615" s="207" t="s">
        <v>4328</v>
      </c>
      <c r="B3615" s="52" t="s">
        <v>7504</v>
      </c>
      <c r="C3615" s="53" t="s">
        <v>229</v>
      </c>
      <c r="D3615" s="156"/>
    </row>
    <row r="3616" spans="1:4">
      <c r="A3616" s="207" t="s">
        <v>4329</v>
      </c>
      <c r="B3616" s="52" t="s">
        <v>7505</v>
      </c>
      <c r="C3616" s="53" t="s">
        <v>229</v>
      </c>
      <c r="D3616" s="156"/>
    </row>
    <row r="3617" spans="1:4">
      <c r="A3617" s="206" t="s">
        <v>1725</v>
      </c>
      <c r="B3617" s="55" t="s">
        <v>1055</v>
      </c>
      <c r="C3617" s="55" t="s">
        <v>229</v>
      </c>
      <c r="D3617" s="56" t="s">
        <v>5209</v>
      </c>
    </row>
    <row r="3618" spans="1:4">
      <c r="A3618" s="206" t="s">
        <v>1726</v>
      </c>
      <c r="B3618" s="55" t="s">
        <v>1056</v>
      </c>
      <c r="C3618" s="55" t="s">
        <v>229</v>
      </c>
      <c r="D3618" s="56" t="s">
        <v>5209</v>
      </c>
    </row>
    <row r="3619" spans="1:4">
      <c r="A3619" s="206" t="s">
        <v>1727</v>
      </c>
      <c r="B3619" s="55" t="s">
        <v>1057</v>
      </c>
      <c r="C3619" s="55" t="s">
        <v>229</v>
      </c>
      <c r="D3619" s="56" t="s">
        <v>5209</v>
      </c>
    </row>
    <row r="3620" spans="1:4">
      <c r="A3620" s="206" t="s">
        <v>1728</v>
      </c>
      <c r="B3620" s="55" t="s">
        <v>1058</v>
      </c>
      <c r="C3620" s="55" t="s">
        <v>229</v>
      </c>
      <c r="D3620" s="56" t="s">
        <v>5209</v>
      </c>
    </row>
    <row r="3621" spans="1:4">
      <c r="A3621" s="206" t="s">
        <v>1729</v>
      </c>
      <c r="B3621" s="55" t="s">
        <v>3878</v>
      </c>
      <c r="C3621" s="55" t="s">
        <v>229</v>
      </c>
      <c r="D3621" s="56" t="s">
        <v>5209</v>
      </c>
    </row>
    <row r="3622" spans="1:4">
      <c r="A3622" s="206" t="s">
        <v>1730</v>
      </c>
      <c r="B3622" s="55" t="s">
        <v>6200</v>
      </c>
      <c r="C3622" s="55" t="s">
        <v>229</v>
      </c>
      <c r="D3622" s="56" t="s">
        <v>5209</v>
      </c>
    </row>
    <row r="3623" spans="1:4">
      <c r="A3623" s="206" t="s">
        <v>1731</v>
      </c>
      <c r="B3623" s="55" t="s">
        <v>6201</v>
      </c>
      <c r="C3623" s="55" t="s">
        <v>229</v>
      </c>
      <c r="D3623" s="56" t="s">
        <v>5209</v>
      </c>
    </row>
    <row r="3624" spans="1:4">
      <c r="A3624" s="206" t="s">
        <v>1732</v>
      </c>
      <c r="B3624" s="55" t="s">
        <v>2536</v>
      </c>
      <c r="C3624" s="55" t="s">
        <v>229</v>
      </c>
      <c r="D3624" s="56" t="s">
        <v>5209</v>
      </c>
    </row>
    <row r="3625" spans="1:4">
      <c r="A3625" s="206" t="s">
        <v>1380</v>
      </c>
      <c r="B3625" s="55" t="s">
        <v>414</v>
      </c>
      <c r="C3625" s="55" t="s">
        <v>229</v>
      </c>
      <c r="D3625" s="56" t="s">
        <v>5209</v>
      </c>
    </row>
    <row r="3626" spans="1:4">
      <c r="A3626" s="211" t="s">
        <v>1733</v>
      </c>
      <c r="B3626" s="52" t="s">
        <v>7506</v>
      </c>
      <c r="C3626" s="53" t="s">
        <v>229</v>
      </c>
      <c r="D3626" s="156"/>
    </row>
    <row r="3627" spans="1:4">
      <c r="A3627" s="206" t="s">
        <v>1734</v>
      </c>
      <c r="B3627" s="55" t="s">
        <v>415</v>
      </c>
      <c r="C3627" s="55" t="s">
        <v>229</v>
      </c>
      <c r="D3627" s="56" t="s">
        <v>5209</v>
      </c>
    </row>
    <row r="3628" spans="1:4">
      <c r="A3628" s="206" t="s">
        <v>1735</v>
      </c>
      <c r="B3628" s="55" t="s">
        <v>416</v>
      </c>
      <c r="C3628" s="55" t="s">
        <v>229</v>
      </c>
      <c r="D3628" s="56" t="s">
        <v>5209</v>
      </c>
    </row>
    <row r="3629" spans="1:4">
      <c r="A3629" s="206" t="s">
        <v>1736</v>
      </c>
      <c r="B3629" s="55" t="s">
        <v>417</v>
      </c>
      <c r="C3629" s="55" t="s">
        <v>229</v>
      </c>
      <c r="D3629" s="56" t="s">
        <v>5209</v>
      </c>
    </row>
    <row r="3630" spans="1:4">
      <c r="A3630" s="206" t="s">
        <v>1737</v>
      </c>
      <c r="B3630" s="55" t="s">
        <v>434</v>
      </c>
      <c r="C3630" s="55" t="s">
        <v>229</v>
      </c>
      <c r="D3630" s="56" t="s">
        <v>5209</v>
      </c>
    </row>
    <row r="3631" spans="1:4">
      <c r="A3631" s="206" t="s">
        <v>1738</v>
      </c>
      <c r="B3631" s="55" t="s">
        <v>2537</v>
      </c>
      <c r="C3631" s="55" t="s">
        <v>229</v>
      </c>
      <c r="D3631" s="56" t="s">
        <v>5209</v>
      </c>
    </row>
    <row r="3632" spans="1:4">
      <c r="A3632" s="206" t="s">
        <v>1381</v>
      </c>
      <c r="B3632" s="55" t="s">
        <v>418</v>
      </c>
      <c r="C3632" s="55" t="s">
        <v>229</v>
      </c>
      <c r="D3632" s="56" t="s">
        <v>5209</v>
      </c>
    </row>
    <row r="3633" spans="1:4">
      <c r="A3633" s="206" t="s">
        <v>1739</v>
      </c>
      <c r="B3633" s="55" t="s">
        <v>419</v>
      </c>
      <c r="C3633" s="55" t="s">
        <v>229</v>
      </c>
      <c r="D3633" s="56" t="s">
        <v>5209</v>
      </c>
    </row>
    <row r="3634" spans="1:4">
      <c r="A3634" s="206" t="s">
        <v>1740</v>
      </c>
      <c r="B3634" s="55" t="s">
        <v>2538</v>
      </c>
      <c r="C3634" s="55" t="s">
        <v>229</v>
      </c>
      <c r="D3634" s="56" t="s">
        <v>5209</v>
      </c>
    </row>
    <row r="3635" spans="1:4">
      <c r="A3635" s="206" t="s">
        <v>1741</v>
      </c>
      <c r="B3635" s="55" t="s">
        <v>420</v>
      </c>
      <c r="C3635" s="55" t="s">
        <v>229</v>
      </c>
      <c r="D3635" s="56" t="s">
        <v>5209</v>
      </c>
    </row>
    <row r="3636" spans="1:4">
      <c r="A3636" s="206" t="s">
        <v>1742</v>
      </c>
      <c r="B3636" s="55" t="s">
        <v>421</v>
      </c>
      <c r="C3636" s="55" t="s">
        <v>229</v>
      </c>
      <c r="D3636" s="56" t="s">
        <v>5209</v>
      </c>
    </row>
    <row r="3637" spans="1:4">
      <c r="A3637" s="206" t="s">
        <v>1743</v>
      </c>
      <c r="B3637" s="55" t="s">
        <v>2094</v>
      </c>
      <c r="C3637" s="55" t="s">
        <v>229</v>
      </c>
      <c r="D3637" s="56" t="s">
        <v>5209</v>
      </c>
    </row>
    <row r="3638" spans="1:4">
      <c r="A3638" s="206" t="s">
        <v>1744</v>
      </c>
      <c r="B3638" s="55" t="s">
        <v>2095</v>
      </c>
      <c r="C3638" s="55" t="s">
        <v>229</v>
      </c>
      <c r="D3638" s="56" t="s">
        <v>5209</v>
      </c>
    </row>
    <row r="3639" spans="1:4">
      <c r="A3639" s="206" t="s">
        <v>1745</v>
      </c>
      <c r="B3639" s="55" t="s">
        <v>6516</v>
      </c>
      <c r="C3639" s="55" t="s">
        <v>229</v>
      </c>
      <c r="D3639" s="56" t="s">
        <v>5209</v>
      </c>
    </row>
    <row r="3640" spans="1:4">
      <c r="A3640" s="206" t="s">
        <v>1746</v>
      </c>
      <c r="B3640" s="55" t="s">
        <v>2830</v>
      </c>
      <c r="C3640" s="55" t="s">
        <v>229</v>
      </c>
      <c r="D3640" s="56" t="s">
        <v>5209</v>
      </c>
    </row>
    <row r="3641" spans="1:4">
      <c r="A3641" s="211" t="s">
        <v>1747</v>
      </c>
      <c r="B3641" s="52" t="s">
        <v>7507</v>
      </c>
      <c r="C3641" s="53" t="s">
        <v>229</v>
      </c>
      <c r="D3641" s="156"/>
    </row>
    <row r="3642" spans="1:4">
      <c r="A3642" s="206" t="s">
        <v>1382</v>
      </c>
      <c r="B3642" s="55" t="s">
        <v>870</v>
      </c>
      <c r="C3642" s="55" t="s">
        <v>229</v>
      </c>
      <c r="D3642" s="56" t="s">
        <v>5209</v>
      </c>
    </row>
    <row r="3643" spans="1:4">
      <c r="A3643" s="206" t="s">
        <v>1748</v>
      </c>
      <c r="B3643" s="55" t="s">
        <v>3879</v>
      </c>
      <c r="C3643" s="55" t="s">
        <v>229</v>
      </c>
      <c r="D3643" s="56" t="s">
        <v>5209</v>
      </c>
    </row>
    <row r="3644" spans="1:4">
      <c r="A3644" s="211" t="s">
        <v>1749</v>
      </c>
      <c r="B3644" s="52" t="s">
        <v>7508</v>
      </c>
      <c r="C3644" s="53" t="s">
        <v>229</v>
      </c>
      <c r="D3644" s="156"/>
    </row>
    <row r="3645" spans="1:4">
      <c r="A3645" s="229" t="s">
        <v>1750</v>
      </c>
      <c r="B3645" s="230" t="s">
        <v>2831</v>
      </c>
      <c r="C3645" s="230" t="s">
        <v>229</v>
      </c>
      <c r="D3645" s="231" t="s">
        <v>5209</v>
      </c>
    </row>
    <row r="3646" spans="1:4">
      <c r="A3646" s="206" t="s">
        <v>1751</v>
      </c>
      <c r="B3646" s="55" t="s">
        <v>6202</v>
      </c>
      <c r="C3646" s="55" t="s">
        <v>229</v>
      </c>
      <c r="D3646" s="56" t="s">
        <v>5209</v>
      </c>
    </row>
    <row r="3647" spans="1:4">
      <c r="A3647" s="206" t="s">
        <v>1752</v>
      </c>
      <c r="B3647" s="55" t="s">
        <v>1144</v>
      </c>
      <c r="C3647" s="55" t="s">
        <v>229</v>
      </c>
      <c r="D3647" s="56" t="s">
        <v>5209</v>
      </c>
    </row>
    <row r="3648" spans="1:4">
      <c r="A3648" s="207" t="s">
        <v>4330</v>
      </c>
      <c r="B3648" s="52" t="s">
        <v>7509</v>
      </c>
      <c r="C3648" s="53" t="s">
        <v>229</v>
      </c>
      <c r="D3648" s="156"/>
    </row>
    <row r="3649" spans="1:4">
      <c r="A3649" s="207" t="s">
        <v>4331</v>
      </c>
      <c r="B3649" s="52" t="s">
        <v>7510</v>
      </c>
      <c r="C3649" s="53" t="s">
        <v>229</v>
      </c>
      <c r="D3649" s="156"/>
    </row>
    <row r="3650" spans="1:4">
      <c r="A3650" s="207" t="s">
        <v>4332</v>
      </c>
      <c r="B3650" s="52" t="s">
        <v>7511</v>
      </c>
      <c r="C3650" s="53" t="s">
        <v>229</v>
      </c>
      <c r="D3650" s="156"/>
    </row>
    <row r="3651" spans="1:4">
      <c r="A3651" s="206" t="s">
        <v>1753</v>
      </c>
      <c r="B3651" s="55" t="s">
        <v>1145</v>
      </c>
      <c r="C3651" s="55" t="s">
        <v>229</v>
      </c>
      <c r="D3651" s="56" t="s">
        <v>5151</v>
      </c>
    </row>
    <row r="3652" spans="1:4">
      <c r="A3652" s="206" t="s">
        <v>1754</v>
      </c>
      <c r="B3652" s="55" t="s">
        <v>3139</v>
      </c>
      <c r="C3652" s="55" t="s">
        <v>229</v>
      </c>
      <c r="D3652" s="56" t="s">
        <v>5151</v>
      </c>
    </row>
    <row r="3653" spans="1:4">
      <c r="A3653" s="207" t="s">
        <v>4333</v>
      </c>
      <c r="B3653" s="52" t="s">
        <v>7512</v>
      </c>
      <c r="C3653" s="53" t="s">
        <v>229</v>
      </c>
      <c r="D3653" s="156"/>
    </row>
    <row r="3654" spans="1:4">
      <c r="A3654" s="211" t="s">
        <v>1755</v>
      </c>
      <c r="B3654" s="52" t="s">
        <v>7513</v>
      </c>
      <c r="C3654" s="53" t="s">
        <v>229</v>
      </c>
      <c r="D3654" s="156"/>
    </row>
    <row r="3655" spans="1:4">
      <c r="A3655" s="207" t="s">
        <v>1756</v>
      </c>
      <c r="B3655" s="52" t="s">
        <v>7514</v>
      </c>
      <c r="C3655" s="53" t="s">
        <v>229</v>
      </c>
      <c r="D3655" s="156"/>
    </row>
    <row r="3656" spans="1:4">
      <c r="A3656" s="206" t="s">
        <v>1757</v>
      </c>
      <c r="B3656" s="55" t="s">
        <v>1146</v>
      </c>
      <c r="C3656" s="55" t="s">
        <v>229</v>
      </c>
      <c r="D3656" s="56" t="s">
        <v>5151</v>
      </c>
    </row>
    <row r="3657" spans="1:4">
      <c r="A3657" s="211" t="s">
        <v>1758</v>
      </c>
      <c r="B3657" s="52" t="s">
        <v>7515</v>
      </c>
      <c r="C3657" s="53" t="s">
        <v>229</v>
      </c>
      <c r="D3657" s="156"/>
    </row>
    <row r="3658" spans="1:4">
      <c r="A3658" s="207" t="s">
        <v>1759</v>
      </c>
      <c r="B3658" s="52" t="s">
        <v>864</v>
      </c>
      <c r="C3658" s="53" t="s">
        <v>229</v>
      </c>
      <c r="D3658" s="156"/>
    </row>
    <row r="3659" spans="1:4">
      <c r="A3659" s="210" t="s">
        <v>1383</v>
      </c>
      <c r="B3659" s="57" t="s">
        <v>1147</v>
      </c>
      <c r="C3659" s="57" t="s">
        <v>229</v>
      </c>
      <c r="D3659" s="157">
        <v>37987</v>
      </c>
    </row>
    <row r="3660" spans="1:4">
      <c r="A3660" s="207" t="s">
        <v>4334</v>
      </c>
      <c r="B3660" s="52" t="s">
        <v>7516</v>
      </c>
      <c r="C3660" s="53" t="s">
        <v>229</v>
      </c>
      <c r="D3660" s="156"/>
    </row>
    <row r="3661" spans="1:4">
      <c r="A3661" s="207" t="s">
        <v>4335</v>
      </c>
      <c r="B3661" s="52" t="s">
        <v>7517</v>
      </c>
      <c r="C3661" s="53" t="s">
        <v>229</v>
      </c>
      <c r="D3661" s="156"/>
    </row>
    <row r="3662" spans="1:4">
      <c r="A3662" s="211" t="s">
        <v>1760</v>
      </c>
      <c r="B3662" s="52" t="s">
        <v>7518</v>
      </c>
      <c r="C3662" s="53" t="s">
        <v>229</v>
      </c>
      <c r="D3662" s="156"/>
    </row>
    <row r="3663" spans="1:4">
      <c r="A3663" s="207" t="s">
        <v>4336</v>
      </c>
      <c r="B3663" s="52" t="s">
        <v>7519</v>
      </c>
      <c r="C3663" s="53" t="s">
        <v>229</v>
      </c>
      <c r="D3663" s="156"/>
    </row>
    <row r="3664" spans="1:4">
      <c r="A3664" s="206" t="s">
        <v>1761</v>
      </c>
      <c r="B3664" s="55" t="s">
        <v>2549</v>
      </c>
      <c r="C3664" s="55" t="s">
        <v>229</v>
      </c>
      <c r="D3664" s="56" t="s">
        <v>5151</v>
      </c>
    </row>
    <row r="3665" spans="1:4">
      <c r="A3665" s="206" t="s">
        <v>1762</v>
      </c>
      <c r="B3665" s="55" t="s">
        <v>3880</v>
      </c>
      <c r="C3665" s="55" t="s">
        <v>229</v>
      </c>
      <c r="D3665" s="56" t="s">
        <v>5152</v>
      </c>
    </row>
    <row r="3666" spans="1:4">
      <c r="A3666" s="206" t="s">
        <v>1763</v>
      </c>
      <c r="B3666" s="55" t="s">
        <v>8184</v>
      </c>
      <c r="C3666" s="55" t="s">
        <v>229</v>
      </c>
      <c r="D3666" s="56" t="s">
        <v>5152</v>
      </c>
    </row>
    <row r="3667" spans="1:4">
      <c r="A3667" s="211" t="s">
        <v>1764</v>
      </c>
      <c r="B3667" s="52" t="s">
        <v>7520</v>
      </c>
      <c r="C3667" s="53" t="s">
        <v>229</v>
      </c>
      <c r="D3667" s="156"/>
    </row>
    <row r="3668" spans="1:4">
      <c r="A3668" s="207" t="s">
        <v>4337</v>
      </c>
      <c r="B3668" s="52" t="s">
        <v>7521</v>
      </c>
      <c r="C3668" s="53" t="s">
        <v>229</v>
      </c>
      <c r="D3668" s="156"/>
    </row>
    <row r="3669" spans="1:4">
      <c r="A3669" s="211" t="s">
        <v>1384</v>
      </c>
      <c r="B3669" s="52" t="s">
        <v>7522</v>
      </c>
      <c r="C3669" s="53" t="s">
        <v>229</v>
      </c>
      <c r="D3669" s="156"/>
    </row>
    <row r="3670" spans="1:4">
      <c r="A3670" s="207" t="s">
        <v>4338</v>
      </c>
      <c r="B3670" s="52" t="s">
        <v>7523</v>
      </c>
      <c r="C3670" s="53" t="s">
        <v>229</v>
      </c>
      <c r="D3670" s="156"/>
    </row>
    <row r="3671" spans="1:4">
      <c r="A3671" s="206" t="s">
        <v>251</v>
      </c>
      <c r="B3671" s="55" t="s">
        <v>8721</v>
      </c>
      <c r="C3671" s="55" t="s">
        <v>229</v>
      </c>
      <c r="D3671" s="56" t="s">
        <v>5152</v>
      </c>
    </row>
    <row r="3672" spans="1:4">
      <c r="A3672" s="206" t="s">
        <v>252</v>
      </c>
      <c r="B3672" s="55" t="s">
        <v>2684</v>
      </c>
      <c r="C3672" s="55" t="s">
        <v>229</v>
      </c>
      <c r="D3672" s="56" t="s">
        <v>5152</v>
      </c>
    </row>
    <row r="3673" spans="1:4">
      <c r="A3673" s="207" t="s">
        <v>4339</v>
      </c>
      <c r="B3673" s="52" t="s">
        <v>7524</v>
      </c>
      <c r="C3673" s="53" t="s">
        <v>229</v>
      </c>
      <c r="D3673" s="156"/>
    </row>
    <row r="3674" spans="1:4">
      <c r="A3674" s="207" t="s">
        <v>4340</v>
      </c>
      <c r="B3674" s="52" t="s">
        <v>7525</v>
      </c>
      <c r="C3674" s="53" t="s">
        <v>229</v>
      </c>
      <c r="D3674" s="156"/>
    </row>
    <row r="3675" spans="1:4">
      <c r="A3675" s="207" t="s">
        <v>4341</v>
      </c>
      <c r="B3675" s="52" t="s">
        <v>7526</v>
      </c>
      <c r="C3675" s="53" t="s">
        <v>229</v>
      </c>
      <c r="D3675" s="156"/>
    </row>
    <row r="3676" spans="1:4">
      <c r="A3676" s="211" t="s">
        <v>253</v>
      </c>
      <c r="B3676" s="52" t="s">
        <v>7527</v>
      </c>
      <c r="C3676" s="53" t="s">
        <v>229</v>
      </c>
      <c r="D3676" s="156"/>
    </row>
    <row r="3677" spans="1:4">
      <c r="A3677" s="206" t="s">
        <v>254</v>
      </c>
      <c r="B3677" s="55" t="s">
        <v>2553</v>
      </c>
      <c r="C3677" s="55" t="s">
        <v>229</v>
      </c>
      <c r="D3677" s="56" t="s">
        <v>5152</v>
      </c>
    </row>
    <row r="3678" spans="1:4">
      <c r="A3678" s="206" t="s">
        <v>255</v>
      </c>
      <c r="B3678" s="55" t="s">
        <v>2832</v>
      </c>
      <c r="C3678" s="55" t="s">
        <v>229</v>
      </c>
      <c r="D3678" s="56" t="s">
        <v>5152</v>
      </c>
    </row>
    <row r="3679" spans="1:4">
      <c r="A3679" s="207" t="s">
        <v>4342</v>
      </c>
      <c r="B3679" s="52" t="s">
        <v>7528</v>
      </c>
      <c r="C3679" s="53" t="s">
        <v>229</v>
      </c>
      <c r="D3679" s="156"/>
    </row>
    <row r="3680" spans="1:4">
      <c r="A3680" s="206" t="s">
        <v>256</v>
      </c>
      <c r="B3680" s="55" t="s">
        <v>2554</v>
      </c>
      <c r="C3680" s="55" t="s">
        <v>229</v>
      </c>
      <c r="D3680" s="56" t="s">
        <v>5132</v>
      </c>
    </row>
    <row r="3681" spans="1:4">
      <c r="A3681" s="206" t="s">
        <v>257</v>
      </c>
      <c r="B3681" s="55" t="s">
        <v>2555</v>
      </c>
      <c r="C3681" s="55" t="s">
        <v>229</v>
      </c>
      <c r="D3681" s="56" t="s">
        <v>5133</v>
      </c>
    </row>
    <row r="3682" spans="1:4">
      <c r="A3682" s="211" t="s">
        <v>258</v>
      </c>
      <c r="B3682" s="52" t="s">
        <v>7529</v>
      </c>
      <c r="C3682" s="53" t="s">
        <v>229</v>
      </c>
      <c r="D3682" s="156"/>
    </row>
    <row r="3683" spans="1:4">
      <c r="A3683" s="207" t="s">
        <v>4343</v>
      </c>
      <c r="B3683" s="52" t="s">
        <v>7530</v>
      </c>
      <c r="C3683" s="53" t="s">
        <v>229</v>
      </c>
      <c r="D3683" s="156"/>
    </row>
    <row r="3684" spans="1:4">
      <c r="A3684" s="207" t="s">
        <v>4344</v>
      </c>
      <c r="B3684" s="52" t="s">
        <v>7531</v>
      </c>
      <c r="C3684" s="53" t="s">
        <v>229</v>
      </c>
      <c r="D3684" s="156"/>
    </row>
    <row r="3685" spans="1:4">
      <c r="A3685" s="207" t="s">
        <v>4345</v>
      </c>
      <c r="B3685" s="52" t="s">
        <v>7532</v>
      </c>
      <c r="C3685" s="53" t="s">
        <v>229</v>
      </c>
      <c r="D3685" s="156"/>
    </row>
    <row r="3686" spans="1:4">
      <c r="A3686" s="211" t="s">
        <v>259</v>
      </c>
      <c r="B3686" s="52" t="s">
        <v>7533</v>
      </c>
      <c r="C3686" s="53" t="s">
        <v>229</v>
      </c>
      <c r="D3686" s="156"/>
    </row>
    <row r="3687" spans="1:4">
      <c r="A3687" s="207" t="s">
        <v>4346</v>
      </c>
      <c r="B3687" s="52" t="s">
        <v>7534</v>
      </c>
      <c r="C3687" s="53" t="s">
        <v>229</v>
      </c>
      <c r="D3687" s="156"/>
    </row>
    <row r="3688" spans="1:4">
      <c r="A3688" s="207" t="s">
        <v>4347</v>
      </c>
      <c r="B3688" s="52" t="s">
        <v>7535</v>
      </c>
      <c r="C3688" s="53" t="s">
        <v>229</v>
      </c>
      <c r="D3688" s="156"/>
    </row>
    <row r="3689" spans="1:4">
      <c r="A3689" s="207" t="s">
        <v>4348</v>
      </c>
      <c r="B3689" s="52" t="s">
        <v>7536</v>
      </c>
      <c r="C3689" s="53" t="s">
        <v>229</v>
      </c>
      <c r="D3689" s="156"/>
    </row>
    <row r="3690" spans="1:4">
      <c r="A3690" s="211" t="s">
        <v>3140</v>
      </c>
      <c r="B3690" s="52" t="s">
        <v>7537</v>
      </c>
      <c r="C3690" s="53" t="s">
        <v>229</v>
      </c>
      <c r="D3690" s="156"/>
    </row>
    <row r="3691" spans="1:4">
      <c r="A3691" s="206" t="s">
        <v>8185</v>
      </c>
      <c r="B3691" s="55" t="s">
        <v>8186</v>
      </c>
      <c r="C3691" s="55" t="s">
        <v>229</v>
      </c>
      <c r="D3691" s="56" t="s">
        <v>8187</v>
      </c>
    </row>
    <row r="3692" spans="1:4">
      <c r="A3692" s="211" t="s">
        <v>260</v>
      </c>
      <c r="B3692" s="52" t="s">
        <v>7538</v>
      </c>
      <c r="C3692" s="53" t="s">
        <v>229</v>
      </c>
      <c r="D3692" s="156"/>
    </row>
    <row r="3693" spans="1:4">
      <c r="A3693" s="211" t="s">
        <v>261</v>
      </c>
      <c r="B3693" s="52" t="s">
        <v>7539</v>
      </c>
      <c r="C3693" s="53" t="s">
        <v>229</v>
      </c>
      <c r="D3693" s="156"/>
    </row>
    <row r="3694" spans="1:4">
      <c r="A3694" s="207" t="s">
        <v>4349</v>
      </c>
      <c r="B3694" s="52" t="s">
        <v>7540</v>
      </c>
      <c r="C3694" s="53" t="s">
        <v>229</v>
      </c>
      <c r="D3694" s="156"/>
    </row>
    <row r="3695" spans="1:4">
      <c r="A3695" s="206" t="s">
        <v>262</v>
      </c>
      <c r="B3695" s="55" t="s">
        <v>3881</v>
      </c>
      <c r="C3695" s="55" t="s">
        <v>229</v>
      </c>
      <c r="D3695" s="56" t="s">
        <v>5170</v>
      </c>
    </row>
    <row r="3696" spans="1:4">
      <c r="A3696" s="206" t="s">
        <v>263</v>
      </c>
      <c r="B3696" s="55" t="s">
        <v>2156</v>
      </c>
      <c r="C3696" s="55" t="s">
        <v>229</v>
      </c>
      <c r="D3696" s="56" t="s">
        <v>5170</v>
      </c>
    </row>
    <row r="3697" spans="1:4">
      <c r="A3697" s="206" t="s">
        <v>264</v>
      </c>
      <c r="B3697" s="55" t="s">
        <v>6203</v>
      </c>
      <c r="C3697" s="55" t="s">
        <v>229</v>
      </c>
      <c r="D3697" s="56" t="s">
        <v>5170</v>
      </c>
    </row>
    <row r="3698" spans="1:4">
      <c r="A3698" s="211" t="s">
        <v>265</v>
      </c>
      <c r="B3698" s="52" t="s">
        <v>7541</v>
      </c>
      <c r="C3698" s="53" t="s">
        <v>229</v>
      </c>
      <c r="D3698" s="156"/>
    </row>
    <row r="3699" spans="1:4">
      <c r="A3699" s="206" t="s">
        <v>1385</v>
      </c>
      <c r="B3699" s="55" t="s">
        <v>3882</v>
      </c>
      <c r="C3699" s="55" t="s">
        <v>229</v>
      </c>
      <c r="D3699" s="56" t="s">
        <v>5133</v>
      </c>
    </row>
    <row r="3700" spans="1:4">
      <c r="A3700" s="206" t="s">
        <v>266</v>
      </c>
      <c r="B3700" s="55" t="s">
        <v>3391</v>
      </c>
      <c r="C3700" s="55" t="s">
        <v>229</v>
      </c>
      <c r="D3700" s="56" t="s">
        <v>5133</v>
      </c>
    </row>
    <row r="3701" spans="1:4">
      <c r="A3701" s="207" t="s">
        <v>4350</v>
      </c>
      <c r="B3701" s="52" t="s">
        <v>7542</v>
      </c>
      <c r="C3701" s="53" t="s">
        <v>229</v>
      </c>
      <c r="D3701" s="156"/>
    </row>
    <row r="3702" spans="1:4">
      <c r="A3702" s="211" t="s">
        <v>1193</v>
      </c>
      <c r="B3702" s="52" t="s">
        <v>7543</v>
      </c>
      <c r="C3702" s="53" t="s">
        <v>229</v>
      </c>
      <c r="D3702" s="156"/>
    </row>
    <row r="3703" spans="1:4">
      <c r="A3703" s="211" t="s">
        <v>1194</v>
      </c>
      <c r="B3703" s="52" t="s">
        <v>7544</v>
      </c>
      <c r="C3703" s="53" t="s">
        <v>229</v>
      </c>
      <c r="D3703" s="156"/>
    </row>
    <row r="3704" spans="1:4">
      <c r="A3704" s="211" t="s">
        <v>1195</v>
      </c>
      <c r="B3704" s="52" t="s">
        <v>7545</v>
      </c>
      <c r="C3704" s="53" t="s">
        <v>229</v>
      </c>
      <c r="D3704" s="156"/>
    </row>
    <row r="3705" spans="1:4">
      <c r="A3705" s="211" t="s">
        <v>1196</v>
      </c>
      <c r="B3705" s="52" t="s">
        <v>7546</v>
      </c>
      <c r="C3705" s="53" t="s">
        <v>229</v>
      </c>
      <c r="D3705" s="156"/>
    </row>
    <row r="3706" spans="1:4">
      <c r="A3706" s="207" t="s">
        <v>4351</v>
      </c>
      <c r="B3706" s="52" t="s">
        <v>7547</v>
      </c>
      <c r="C3706" s="53" t="s">
        <v>229</v>
      </c>
      <c r="D3706" s="156"/>
    </row>
    <row r="3707" spans="1:4">
      <c r="A3707" s="207" t="s">
        <v>4352</v>
      </c>
      <c r="B3707" s="52" t="s">
        <v>7548</v>
      </c>
      <c r="C3707" s="53" t="s">
        <v>229</v>
      </c>
      <c r="D3707" s="156"/>
    </row>
    <row r="3708" spans="1:4">
      <c r="A3708" s="207" t="s">
        <v>4353</v>
      </c>
      <c r="B3708" s="52" t="s">
        <v>7549</v>
      </c>
      <c r="C3708" s="53" t="s">
        <v>229</v>
      </c>
      <c r="D3708" s="156"/>
    </row>
    <row r="3709" spans="1:4">
      <c r="A3709" s="206" t="s">
        <v>2369</v>
      </c>
      <c r="B3709" s="55" t="s">
        <v>6204</v>
      </c>
      <c r="C3709" s="55" t="s">
        <v>229</v>
      </c>
      <c r="D3709" s="56" t="s">
        <v>6205</v>
      </c>
    </row>
    <row r="3710" spans="1:4">
      <c r="A3710" s="207" t="s">
        <v>4354</v>
      </c>
      <c r="B3710" s="52" t="s">
        <v>7550</v>
      </c>
      <c r="C3710" s="53" t="s">
        <v>229</v>
      </c>
      <c r="D3710" s="156"/>
    </row>
    <row r="3711" spans="1:4">
      <c r="A3711" s="210" t="s">
        <v>2370</v>
      </c>
      <c r="B3711" s="57" t="s">
        <v>2371</v>
      </c>
      <c r="C3711" s="57" t="s">
        <v>229</v>
      </c>
      <c r="D3711" s="157">
        <v>40304</v>
      </c>
    </row>
    <row r="3712" spans="1:4">
      <c r="A3712" s="206" t="s">
        <v>2372</v>
      </c>
      <c r="B3712" s="55" t="s">
        <v>8188</v>
      </c>
      <c r="C3712" s="55" t="s">
        <v>229</v>
      </c>
      <c r="D3712" s="56" t="s">
        <v>6206</v>
      </c>
    </row>
    <row r="3713" spans="1:4">
      <c r="A3713" s="211" t="s">
        <v>2833</v>
      </c>
      <c r="B3713" s="52" t="s">
        <v>7551</v>
      </c>
      <c r="C3713" s="53" t="s">
        <v>229</v>
      </c>
      <c r="D3713" s="156"/>
    </row>
    <row r="3714" spans="1:4">
      <c r="A3714" s="207" t="s">
        <v>4355</v>
      </c>
      <c r="B3714" s="52" t="s">
        <v>7552</v>
      </c>
      <c r="C3714" s="53" t="s">
        <v>229</v>
      </c>
      <c r="D3714" s="156"/>
    </row>
    <row r="3715" spans="1:4">
      <c r="A3715" s="211" t="s">
        <v>3141</v>
      </c>
      <c r="B3715" s="52" t="s">
        <v>7553</v>
      </c>
      <c r="C3715" s="53" t="s">
        <v>229</v>
      </c>
      <c r="D3715" s="156"/>
    </row>
    <row r="3716" spans="1:4">
      <c r="A3716" s="206" t="s">
        <v>2834</v>
      </c>
      <c r="B3716" s="55" t="s">
        <v>8189</v>
      </c>
      <c r="C3716" s="55" t="s">
        <v>229</v>
      </c>
      <c r="D3716" s="56" t="s">
        <v>6207</v>
      </c>
    </row>
    <row r="3717" spans="1:4">
      <c r="A3717" s="206" t="s">
        <v>3142</v>
      </c>
      <c r="B3717" s="55" t="s">
        <v>8190</v>
      </c>
      <c r="C3717" s="55" t="s">
        <v>229</v>
      </c>
      <c r="D3717" s="56" t="s">
        <v>6208</v>
      </c>
    </row>
    <row r="3718" spans="1:4">
      <c r="A3718" s="211" t="s">
        <v>3143</v>
      </c>
      <c r="B3718" s="52" t="s">
        <v>7554</v>
      </c>
      <c r="C3718" s="53" t="s">
        <v>229</v>
      </c>
      <c r="D3718" s="156"/>
    </row>
    <row r="3719" spans="1:4">
      <c r="A3719" s="206" t="s">
        <v>3144</v>
      </c>
      <c r="B3719" s="55" t="s">
        <v>3883</v>
      </c>
      <c r="C3719" s="55" t="s">
        <v>229</v>
      </c>
      <c r="D3719" s="56" t="s">
        <v>6209</v>
      </c>
    </row>
    <row r="3720" spans="1:4">
      <c r="A3720" s="206" t="s">
        <v>3392</v>
      </c>
      <c r="B3720" s="55" t="s">
        <v>3393</v>
      </c>
      <c r="C3720" s="55" t="s">
        <v>229</v>
      </c>
      <c r="D3720" s="56" t="s">
        <v>6210</v>
      </c>
    </row>
    <row r="3721" spans="1:4">
      <c r="A3721" s="206" t="s">
        <v>4507</v>
      </c>
      <c r="B3721" s="55" t="s">
        <v>6211</v>
      </c>
      <c r="C3721" s="55" t="s">
        <v>229</v>
      </c>
      <c r="D3721" s="56" t="s">
        <v>6212</v>
      </c>
    </row>
    <row r="3722" spans="1:4">
      <c r="A3722" s="206" t="s">
        <v>4962</v>
      </c>
      <c r="B3722" s="55" t="s">
        <v>4963</v>
      </c>
      <c r="C3722" s="55" t="s">
        <v>229</v>
      </c>
      <c r="D3722" s="56" t="s">
        <v>5660</v>
      </c>
    </row>
    <row r="3723" spans="1:4">
      <c r="A3723" s="206" t="s">
        <v>4964</v>
      </c>
      <c r="B3723" s="55" t="s">
        <v>4965</v>
      </c>
      <c r="C3723" s="55" t="s">
        <v>229</v>
      </c>
      <c r="D3723" s="56" t="s">
        <v>6213</v>
      </c>
    </row>
    <row r="3724" spans="1:4">
      <c r="A3724" s="206" t="s">
        <v>8191</v>
      </c>
      <c r="B3724" s="55" t="s">
        <v>8192</v>
      </c>
      <c r="C3724" s="55" t="s">
        <v>229</v>
      </c>
      <c r="D3724" s="56" t="s">
        <v>8057</v>
      </c>
    </row>
    <row r="3725" spans="1:4">
      <c r="A3725" s="206" t="s">
        <v>8722</v>
      </c>
      <c r="B3725" s="55" t="s">
        <v>8723</v>
      </c>
      <c r="C3725" s="55" t="s">
        <v>229</v>
      </c>
      <c r="D3725" s="56" t="s">
        <v>8607</v>
      </c>
    </row>
    <row r="3726" spans="1:4">
      <c r="A3726" s="206" t="s">
        <v>8724</v>
      </c>
      <c r="B3726" s="55" t="s">
        <v>8725</v>
      </c>
      <c r="C3726" s="55" t="s">
        <v>229</v>
      </c>
      <c r="D3726" s="56" t="s">
        <v>8726</v>
      </c>
    </row>
    <row r="3727" spans="1:4">
      <c r="A3727" s="206" t="s">
        <v>8727</v>
      </c>
      <c r="B3727" s="55" t="s">
        <v>8728</v>
      </c>
      <c r="C3727" s="55" t="s">
        <v>229</v>
      </c>
      <c r="D3727" s="56" t="s">
        <v>8729</v>
      </c>
    </row>
    <row r="3728" spans="1:4">
      <c r="A3728" s="206" t="s">
        <v>8730</v>
      </c>
      <c r="B3728" s="55" t="s">
        <v>8731</v>
      </c>
      <c r="C3728" s="55" t="s">
        <v>229</v>
      </c>
      <c r="D3728" s="56" t="s">
        <v>8732</v>
      </c>
    </row>
    <row r="3729" spans="1:4">
      <c r="A3729" s="208" t="s">
        <v>9094</v>
      </c>
      <c r="B3729" s="209" t="s">
        <v>9095</v>
      </c>
      <c r="C3729" s="58" t="s">
        <v>229</v>
      </c>
      <c r="D3729" s="209" t="s">
        <v>8818</v>
      </c>
    </row>
    <row r="3730" spans="1:4">
      <c r="A3730" s="208" t="s">
        <v>9096</v>
      </c>
      <c r="B3730" s="209" t="s">
        <v>9097</v>
      </c>
      <c r="C3730" s="58" t="s">
        <v>229</v>
      </c>
      <c r="D3730" s="209" t="s">
        <v>9098</v>
      </c>
    </row>
    <row r="3731" spans="1:4">
      <c r="A3731" s="208" t="s">
        <v>9099</v>
      </c>
      <c r="B3731" s="209" t="s">
        <v>9100</v>
      </c>
      <c r="C3731" s="58" t="s">
        <v>229</v>
      </c>
      <c r="D3731" s="209" t="s">
        <v>9101</v>
      </c>
    </row>
    <row r="3732" spans="1:4">
      <c r="A3732" s="205" t="s">
        <v>1386</v>
      </c>
      <c r="B3732" s="52" t="s">
        <v>2072</v>
      </c>
      <c r="C3732" s="53" t="s">
        <v>2218</v>
      </c>
      <c r="D3732" s="156"/>
    </row>
    <row r="3733" spans="1:4">
      <c r="A3733" s="206" t="s">
        <v>267</v>
      </c>
      <c r="B3733" s="55" t="s">
        <v>1572</v>
      </c>
      <c r="C3733" s="55" t="s">
        <v>6517</v>
      </c>
      <c r="D3733" s="56" t="s">
        <v>5151</v>
      </c>
    </row>
    <row r="3734" spans="1:4">
      <c r="A3734" s="206" t="s">
        <v>268</v>
      </c>
      <c r="B3734" s="55" t="s">
        <v>1573</v>
      </c>
      <c r="C3734" s="55" t="s">
        <v>6517</v>
      </c>
      <c r="D3734" s="56" t="s">
        <v>5151</v>
      </c>
    </row>
    <row r="3735" spans="1:4">
      <c r="A3735" s="206" t="s">
        <v>269</v>
      </c>
      <c r="B3735" s="55" t="s">
        <v>1574</v>
      </c>
      <c r="C3735" s="55" t="s">
        <v>6517</v>
      </c>
      <c r="D3735" s="56" t="s">
        <v>5151</v>
      </c>
    </row>
    <row r="3736" spans="1:4">
      <c r="A3736" s="206" t="s">
        <v>1166</v>
      </c>
      <c r="B3736" s="55" t="s">
        <v>1575</v>
      </c>
      <c r="C3736" s="55" t="s">
        <v>6517</v>
      </c>
      <c r="D3736" s="56" t="s">
        <v>5151</v>
      </c>
    </row>
    <row r="3737" spans="1:4">
      <c r="A3737" s="206" t="s">
        <v>1167</v>
      </c>
      <c r="B3737" s="55" t="s">
        <v>1576</v>
      </c>
      <c r="C3737" s="55" t="s">
        <v>6517</v>
      </c>
      <c r="D3737" s="56" t="s">
        <v>5151</v>
      </c>
    </row>
    <row r="3738" spans="1:4">
      <c r="A3738" s="206" t="s">
        <v>1168</v>
      </c>
      <c r="B3738" s="55" t="s">
        <v>1577</v>
      </c>
      <c r="C3738" s="55" t="s">
        <v>6517</v>
      </c>
      <c r="D3738" s="56" t="s">
        <v>5151</v>
      </c>
    </row>
    <row r="3739" spans="1:4">
      <c r="A3739" s="206" t="s">
        <v>1169</v>
      </c>
      <c r="B3739" s="55" t="s">
        <v>1578</v>
      </c>
      <c r="C3739" s="55" t="s">
        <v>6517</v>
      </c>
      <c r="D3739" s="56" t="s">
        <v>5151</v>
      </c>
    </row>
    <row r="3740" spans="1:4">
      <c r="A3740" s="206" t="s">
        <v>1170</v>
      </c>
      <c r="B3740" s="55" t="s">
        <v>1579</v>
      </c>
      <c r="C3740" s="55" t="s">
        <v>6517</v>
      </c>
      <c r="D3740" s="56" t="s">
        <v>5151</v>
      </c>
    </row>
    <row r="3741" spans="1:4">
      <c r="A3741" s="206" t="s">
        <v>1171</v>
      </c>
      <c r="B3741" s="55" t="s">
        <v>6214</v>
      </c>
      <c r="C3741" s="55" t="s">
        <v>6517</v>
      </c>
      <c r="D3741" s="56" t="s">
        <v>5151</v>
      </c>
    </row>
    <row r="3742" spans="1:4">
      <c r="A3742" s="206" t="s">
        <v>1387</v>
      </c>
      <c r="B3742" s="55" t="s">
        <v>1580</v>
      </c>
      <c r="C3742" s="55" t="s">
        <v>6517</v>
      </c>
      <c r="D3742" s="56" t="s">
        <v>5151</v>
      </c>
    </row>
    <row r="3743" spans="1:4">
      <c r="A3743" s="206" t="s">
        <v>1172</v>
      </c>
      <c r="B3743" s="55" t="s">
        <v>1813</v>
      </c>
      <c r="C3743" s="55" t="s">
        <v>6517</v>
      </c>
      <c r="D3743" s="56" t="s">
        <v>5151</v>
      </c>
    </row>
    <row r="3744" spans="1:4">
      <c r="A3744" s="206" t="s">
        <v>1173</v>
      </c>
      <c r="B3744" s="55" t="s">
        <v>1825</v>
      </c>
      <c r="C3744" s="55" t="s">
        <v>6517</v>
      </c>
      <c r="D3744" s="56" t="s">
        <v>5152</v>
      </c>
    </row>
    <row r="3745" spans="1:4">
      <c r="A3745" s="205" t="s">
        <v>1388</v>
      </c>
      <c r="B3745" s="52" t="s">
        <v>2072</v>
      </c>
      <c r="C3745" s="53" t="s">
        <v>2073</v>
      </c>
      <c r="D3745" s="156"/>
    </row>
    <row r="3746" spans="1:4">
      <c r="A3746" s="207" t="s">
        <v>2730</v>
      </c>
      <c r="B3746" s="52" t="s">
        <v>7555</v>
      </c>
      <c r="C3746" s="53" t="s">
        <v>2073</v>
      </c>
      <c r="D3746" s="156"/>
    </row>
  </sheetData>
  <sheetProtection algorithmName="SHA-512" hashValue="93clTQwknvQKBZrwv3e50vuUuNNbPvWfKSA+SX/gCwKmOx+uFwg9k8pzFUziOOkUsJs5xT6T95riIr6WNzACYw==" saltValue="7Je1cslw+fPGwR3xk3u8/A==" spinCount="100000" sheet="1" objects="1" scenarios="1"/>
  <autoFilter ref="A5:D3529" xr:uid="{00000000-0009-0000-0000-000008000000}"/>
  <phoneticPr fontId="5" type="noConversion"/>
  <conditionalFormatting sqref="A5:D107 B108:D2085 A2086:D3645">
    <cfRule type="expression" dxfId="1" priority="1">
      <formula>NOT(ISERROR(MATCH($A5,#REF!, 0)))</formula>
    </cfRule>
  </conditionalFormatting>
  <pageMargins left="0.75" right="0.75" top="1" bottom="1" header="0.5" footer="0.5"/>
  <pageSetup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E93"/>
  <sheetViews>
    <sheetView zoomScaleNormal="100" workbookViewId="0">
      <pane xSplit="1" ySplit="1" topLeftCell="B88" activePane="bottomRight" state="frozen"/>
      <selection activeCell="C3" sqref="C3:F3"/>
      <selection pane="topRight" activeCell="C3" sqref="C3:F3"/>
      <selection pane="bottomLeft" activeCell="C3" sqref="C3:F3"/>
      <selection pane="bottomRight" activeCell="E102" sqref="E102"/>
    </sheetView>
  </sheetViews>
  <sheetFormatPr defaultRowHeight="12.75"/>
  <cols>
    <col min="1" max="1" width="14.140625" style="9" customWidth="1"/>
    <col min="2" max="2" width="15.85546875" style="236" customWidth="1"/>
    <col min="3" max="3" width="1.7109375" customWidth="1"/>
    <col min="4" max="4" width="17.5703125" customWidth="1"/>
    <col min="5" max="5" width="36.5703125" bestFit="1" customWidth="1"/>
    <col min="6" max="6" width="13.42578125" bestFit="1" customWidth="1"/>
  </cols>
  <sheetData>
    <row r="1" spans="1:5" ht="25.5">
      <c r="A1" s="271" t="s">
        <v>3544</v>
      </c>
      <c r="B1" s="271"/>
      <c r="C1" s="271"/>
      <c r="D1" s="271"/>
      <c r="E1" s="232" t="s">
        <v>8198</v>
      </c>
    </row>
    <row r="2" spans="1:5" ht="25.5">
      <c r="A2" s="233" t="s">
        <v>4612</v>
      </c>
      <c r="B2" s="234" t="s">
        <v>3545</v>
      </c>
    </row>
    <row r="3" spans="1:5">
      <c r="A3" s="235" t="s">
        <v>4970</v>
      </c>
      <c r="B3" s="236">
        <v>3992324</v>
      </c>
    </row>
    <row r="4" spans="1:5">
      <c r="A4" s="235" t="s">
        <v>7655</v>
      </c>
      <c r="B4" s="236">
        <v>460222</v>
      </c>
    </row>
    <row r="5" spans="1:5">
      <c r="A5" s="235" t="s">
        <v>4971</v>
      </c>
      <c r="B5" s="236">
        <v>2316972</v>
      </c>
    </row>
    <row r="6" spans="1:5">
      <c r="A6" s="235" t="s">
        <v>4972</v>
      </c>
      <c r="B6" s="236">
        <v>1154000</v>
      </c>
    </row>
    <row r="7" spans="1:5">
      <c r="A7" s="235" t="s">
        <v>4973</v>
      </c>
      <c r="B7" s="236">
        <v>1288146</v>
      </c>
    </row>
    <row r="8" spans="1:5">
      <c r="A8" s="235" t="s">
        <v>4975</v>
      </c>
      <c r="B8" s="236">
        <v>65398971</v>
      </c>
    </row>
    <row r="9" spans="1:5">
      <c r="A9" s="235" t="s">
        <v>4976</v>
      </c>
      <c r="B9" s="236">
        <v>262034237</v>
      </c>
    </row>
    <row r="10" spans="1:5">
      <c r="A10" s="235" t="s">
        <v>4977</v>
      </c>
      <c r="B10" s="236">
        <v>17089248</v>
      </c>
    </row>
    <row r="11" spans="1:5">
      <c r="A11" s="235" t="s">
        <v>4978</v>
      </c>
      <c r="B11" s="236">
        <v>4764636</v>
      </c>
    </row>
    <row r="12" spans="1:5">
      <c r="A12" s="235" t="s">
        <v>4979</v>
      </c>
      <c r="B12" s="236">
        <v>81227723</v>
      </c>
    </row>
    <row r="13" spans="1:5">
      <c r="A13" s="235" t="s">
        <v>4980</v>
      </c>
      <c r="B13" s="236">
        <v>15117632</v>
      </c>
    </row>
    <row r="14" spans="1:5">
      <c r="A14" s="235" t="s">
        <v>7570</v>
      </c>
      <c r="B14" s="236">
        <v>14095</v>
      </c>
    </row>
    <row r="15" spans="1:5">
      <c r="A15" s="235" t="s">
        <v>4981</v>
      </c>
      <c r="B15" s="236">
        <v>855217</v>
      </c>
    </row>
    <row r="16" spans="1:5">
      <c r="A16" s="235" t="s">
        <v>6518</v>
      </c>
      <c r="B16" s="236">
        <v>1575285</v>
      </c>
    </row>
    <row r="17" spans="1:2">
      <c r="A17" s="235" t="s">
        <v>6535</v>
      </c>
      <c r="B17" s="236">
        <v>523521078</v>
      </c>
    </row>
    <row r="18" spans="1:2">
      <c r="A18" s="235" t="s">
        <v>4982</v>
      </c>
      <c r="B18" s="236">
        <v>7582676</v>
      </c>
    </row>
    <row r="19" spans="1:2">
      <c r="A19" s="235" t="s">
        <v>4983</v>
      </c>
      <c r="B19" s="236">
        <v>18685167</v>
      </c>
    </row>
    <row r="20" spans="1:2">
      <c r="A20" s="235" t="s">
        <v>7556</v>
      </c>
      <c r="B20" s="236">
        <v>617247</v>
      </c>
    </row>
    <row r="21" spans="1:2">
      <c r="A21" s="235" t="s">
        <v>4984</v>
      </c>
      <c r="B21" s="236">
        <v>318282433</v>
      </c>
    </row>
    <row r="22" spans="1:2">
      <c r="A22" s="235" t="s">
        <v>4985</v>
      </c>
      <c r="B22" s="236">
        <v>2373374</v>
      </c>
    </row>
    <row r="23" spans="1:2">
      <c r="A23" s="235" t="s">
        <v>4986</v>
      </c>
      <c r="B23" s="236">
        <v>6494065</v>
      </c>
    </row>
    <row r="24" spans="1:2">
      <c r="A24" s="235" t="s">
        <v>4987</v>
      </c>
      <c r="B24" s="236">
        <v>353464150</v>
      </c>
    </row>
    <row r="25" spans="1:2">
      <c r="A25" s="235" t="s">
        <v>4989</v>
      </c>
      <c r="B25" s="236">
        <v>151177</v>
      </c>
    </row>
    <row r="26" spans="1:2">
      <c r="A26" s="235" t="s">
        <v>4990</v>
      </c>
      <c r="B26" s="236">
        <v>2355805</v>
      </c>
    </row>
    <row r="27" spans="1:2">
      <c r="A27" s="235" t="s">
        <v>4991</v>
      </c>
      <c r="B27" s="236">
        <v>28321487</v>
      </c>
    </row>
    <row r="28" spans="1:2">
      <c r="A28" s="235" t="s">
        <v>4992</v>
      </c>
      <c r="B28" s="236">
        <v>2536442016</v>
      </c>
    </row>
    <row r="29" spans="1:2">
      <c r="A29" s="237" t="s">
        <v>4993</v>
      </c>
      <c r="B29" s="236">
        <v>20267469</v>
      </c>
    </row>
    <row r="30" spans="1:2">
      <c r="A30" s="235" t="s">
        <v>4994</v>
      </c>
      <c r="B30" s="236">
        <v>9419998</v>
      </c>
    </row>
    <row r="31" spans="1:2">
      <c r="A31" s="235" t="s">
        <v>5052</v>
      </c>
      <c r="B31" s="236">
        <v>409452883</v>
      </c>
    </row>
    <row r="32" spans="1:2">
      <c r="A32" s="9" t="s">
        <v>4995</v>
      </c>
      <c r="B32" s="236">
        <v>5850319</v>
      </c>
    </row>
    <row r="33" spans="1:4">
      <c r="A33" s="235" t="s">
        <v>4996</v>
      </c>
      <c r="B33" s="236">
        <v>13515710</v>
      </c>
      <c r="C33" s="70"/>
      <c r="D33" s="70"/>
    </row>
    <row r="34" spans="1:4">
      <c r="A34" s="235" t="s">
        <v>4997</v>
      </c>
      <c r="B34" s="236">
        <v>79961316</v>
      </c>
    </row>
    <row r="35" spans="1:4">
      <c r="A35" s="237" t="s">
        <v>4998</v>
      </c>
      <c r="B35" s="236">
        <v>472973154</v>
      </c>
    </row>
    <row r="36" spans="1:4">
      <c r="A36" s="237" t="s">
        <v>4999</v>
      </c>
      <c r="B36" s="236">
        <v>437849597</v>
      </c>
    </row>
    <row r="37" spans="1:4">
      <c r="A37" s="235" t="s">
        <v>5000</v>
      </c>
      <c r="B37" s="236">
        <v>9164285</v>
      </c>
    </row>
    <row r="38" spans="1:4">
      <c r="A38" s="237" t="s">
        <v>5001</v>
      </c>
      <c r="B38" s="236">
        <v>88265387</v>
      </c>
    </row>
    <row r="39" spans="1:4">
      <c r="A39" s="237" t="s">
        <v>5002</v>
      </c>
      <c r="B39" s="236">
        <v>92667862</v>
      </c>
    </row>
    <row r="40" spans="1:4">
      <c r="A40" s="235" t="s">
        <v>5003</v>
      </c>
      <c r="B40" s="236">
        <v>33310187</v>
      </c>
    </row>
    <row r="41" spans="1:4">
      <c r="A41" s="235" t="s">
        <v>5004</v>
      </c>
      <c r="B41" s="236">
        <v>21005586</v>
      </c>
    </row>
    <row r="42" spans="1:4">
      <c r="A42" s="235" t="s">
        <v>5005</v>
      </c>
      <c r="B42" s="236">
        <v>131570517</v>
      </c>
    </row>
    <row r="43" spans="1:4">
      <c r="A43" s="235" t="s">
        <v>5006</v>
      </c>
      <c r="B43" s="236">
        <v>61784993</v>
      </c>
    </row>
    <row r="44" spans="1:4">
      <c r="A44" s="235" t="s">
        <v>5007</v>
      </c>
      <c r="B44" s="236">
        <v>472700</v>
      </c>
    </row>
    <row r="45" spans="1:4">
      <c r="A45" s="235" t="s">
        <v>5008</v>
      </c>
      <c r="B45" s="236">
        <v>184542264</v>
      </c>
    </row>
    <row r="46" spans="1:4">
      <c r="A46" s="235" t="s">
        <v>5009</v>
      </c>
      <c r="B46" s="236">
        <v>404172</v>
      </c>
    </row>
    <row r="47" spans="1:4">
      <c r="A47" s="235" t="s">
        <v>5010</v>
      </c>
      <c r="B47" s="236">
        <v>1012099</v>
      </c>
    </row>
    <row r="48" spans="1:4">
      <c r="A48" s="235" t="s">
        <v>5011</v>
      </c>
      <c r="B48" s="236">
        <v>421358377</v>
      </c>
    </row>
    <row r="49" spans="1:2">
      <c r="A49" s="235" t="s">
        <v>5012</v>
      </c>
      <c r="B49" s="236">
        <v>1353986</v>
      </c>
    </row>
    <row r="50" spans="1:2">
      <c r="A50" s="235" t="s">
        <v>5013</v>
      </c>
      <c r="B50" s="236">
        <v>3619098</v>
      </c>
    </row>
    <row r="51" spans="1:2">
      <c r="A51" s="235" t="s">
        <v>5014</v>
      </c>
      <c r="B51" s="236">
        <v>26763146</v>
      </c>
    </row>
    <row r="52" spans="1:2">
      <c r="A52" s="235" t="s">
        <v>6543</v>
      </c>
      <c r="B52" s="236">
        <v>5700000</v>
      </c>
    </row>
    <row r="53" spans="1:2">
      <c r="A53" s="235" t="s">
        <v>5015</v>
      </c>
      <c r="B53" s="236">
        <v>3596585</v>
      </c>
    </row>
    <row r="54" spans="1:2">
      <c r="A54" s="235" t="s">
        <v>5016</v>
      </c>
      <c r="B54" s="236">
        <v>326048682</v>
      </c>
    </row>
    <row r="55" spans="1:2">
      <c r="A55" s="235" t="s">
        <v>5017</v>
      </c>
      <c r="B55" s="236">
        <v>444229093</v>
      </c>
    </row>
    <row r="56" spans="1:2">
      <c r="A56" s="235" t="s">
        <v>5018</v>
      </c>
      <c r="B56" s="236">
        <v>179914823</v>
      </c>
    </row>
    <row r="57" spans="1:2">
      <c r="A57" s="235" t="s">
        <v>5019</v>
      </c>
      <c r="B57" s="236">
        <v>2122707</v>
      </c>
    </row>
    <row r="58" spans="1:2">
      <c r="A58" s="235" t="s">
        <v>5020</v>
      </c>
      <c r="B58" s="236">
        <v>14145242</v>
      </c>
    </row>
    <row r="59" spans="1:2">
      <c r="A59" s="235" t="s">
        <v>5021</v>
      </c>
      <c r="B59" s="236">
        <v>92444760</v>
      </c>
    </row>
    <row r="60" spans="1:2">
      <c r="A60" s="235" t="s">
        <v>7637</v>
      </c>
      <c r="B60" s="236">
        <v>251612</v>
      </c>
    </row>
    <row r="61" spans="1:2">
      <c r="A61" s="235" t="s">
        <v>5022</v>
      </c>
      <c r="B61" s="236">
        <v>1245055</v>
      </c>
    </row>
    <row r="62" spans="1:2">
      <c r="A62" s="235" t="s">
        <v>7664</v>
      </c>
      <c r="B62" s="236">
        <v>20491270</v>
      </c>
    </row>
    <row r="63" spans="1:2">
      <c r="A63" s="235" t="s">
        <v>6544</v>
      </c>
      <c r="B63" s="236">
        <v>128958171</v>
      </c>
    </row>
    <row r="64" spans="1:2">
      <c r="A64" s="235" t="s">
        <v>5023</v>
      </c>
      <c r="B64" s="236">
        <v>5091620</v>
      </c>
    </row>
    <row r="65" spans="1:2">
      <c r="A65" s="235" t="s">
        <v>5024</v>
      </c>
      <c r="B65" s="236">
        <v>18372294</v>
      </c>
    </row>
    <row r="66" spans="1:2">
      <c r="A66" s="235" t="s">
        <v>5025</v>
      </c>
      <c r="B66" s="236">
        <v>17274303</v>
      </c>
    </row>
    <row r="67" spans="1:2">
      <c r="A67" s="235" t="s">
        <v>5026</v>
      </c>
      <c r="B67" s="236">
        <v>5531803</v>
      </c>
    </row>
    <row r="68" spans="1:2">
      <c r="A68" s="235" t="s">
        <v>5027</v>
      </c>
      <c r="B68" s="236">
        <v>2199330</v>
      </c>
    </row>
    <row r="69" spans="1:2">
      <c r="A69" s="235" t="s">
        <v>6547</v>
      </c>
      <c r="B69" s="236">
        <v>265365</v>
      </c>
    </row>
    <row r="70" spans="1:2">
      <c r="A70" s="235" t="s">
        <v>5028</v>
      </c>
      <c r="B70" s="236">
        <v>88376364</v>
      </c>
    </row>
    <row r="71" spans="1:2">
      <c r="A71" s="235" t="s">
        <v>5030</v>
      </c>
      <c r="B71" s="236">
        <v>1486319535</v>
      </c>
    </row>
    <row r="72" spans="1:2">
      <c r="A72" s="235" t="s">
        <v>5031</v>
      </c>
      <c r="B72" s="236">
        <v>37022500</v>
      </c>
    </row>
    <row r="73" spans="1:2">
      <c r="A73" s="235" t="s">
        <v>5032</v>
      </c>
      <c r="B73" s="236">
        <v>30684198</v>
      </c>
    </row>
    <row r="74" spans="1:2">
      <c r="A74" s="235" t="s">
        <v>5033</v>
      </c>
      <c r="B74" s="236">
        <v>683827585</v>
      </c>
    </row>
    <row r="75" spans="1:2">
      <c r="A75" s="235" t="s">
        <v>5034</v>
      </c>
      <c r="B75" s="236">
        <v>15631564490</v>
      </c>
    </row>
    <row r="76" spans="1:2">
      <c r="A76" s="235" t="s">
        <v>5035</v>
      </c>
      <c r="B76" s="236">
        <v>1644404</v>
      </c>
    </row>
    <row r="77" spans="1:2">
      <c r="A77" s="235" t="s">
        <v>5036</v>
      </c>
      <c r="B77" s="236">
        <v>8034444</v>
      </c>
    </row>
    <row r="78" spans="1:2">
      <c r="A78" s="235" t="s">
        <v>5037</v>
      </c>
      <c r="B78" s="236">
        <v>10126733</v>
      </c>
    </row>
    <row r="79" spans="1:2">
      <c r="A79" s="235" t="s">
        <v>5038</v>
      </c>
      <c r="B79" s="236">
        <v>166354311</v>
      </c>
    </row>
    <row r="80" spans="1:2">
      <c r="A80" s="235" t="s">
        <v>5039</v>
      </c>
      <c r="B80" s="236">
        <v>66186</v>
      </c>
    </row>
    <row r="81" spans="1:2">
      <c r="A81" s="235" t="s">
        <v>5040</v>
      </c>
      <c r="B81" s="236">
        <v>4054122084</v>
      </c>
    </row>
    <row r="82" spans="1:2">
      <c r="A82" s="235" t="s">
        <v>5041</v>
      </c>
      <c r="B82" s="236">
        <v>2292104</v>
      </c>
    </row>
    <row r="83" spans="1:2">
      <c r="A83" s="235" t="s">
        <v>5042</v>
      </c>
      <c r="B83" s="236">
        <v>2479473</v>
      </c>
    </row>
    <row r="84" spans="1:2">
      <c r="A84" s="235" t="s">
        <v>5043</v>
      </c>
      <c r="B84" s="236">
        <v>404661</v>
      </c>
    </row>
    <row r="85" spans="1:2">
      <c r="A85" s="235" t="s">
        <v>5045</v>
      </c>
      <c r="B85" s="236">
        <v>315614</v>
      </c>
    </row>
    <row r="86" spans="1:2">
      <c r="A86" s="235" t="s">
        <v>5046</v>
      </c>
      <c r="B86" s="236">
        <v>18730219</v>
      </c>
    </row>
    <row r="87" spans="1:2">
      <c r="A87" s="235" t="s">
        <v>5047</v>
      </c>
      <c r="B87" s="236">
        <v>17647868</v>
      </c>
    </row>
    <row r="88" spans="1:2">
      <c r="A88" s="235" t="s">
        <v>5048</v>
      </c>
      <c r="B88" s="236">
        <v>74653</v>
      </c>
    </row>
    <row r="89" spans="1:2">
      <c r="A89" s="235" t="s">
        <v>5049</v>
      </c>
      <c r="B89" s="236">
        <v>269316</v>
      </c>
    </row>
    <row r="90" spans="1:2">
      <c r="A90" s="235" t="s">
        <v>5050</v>
      </c>
      <c r="B90" s="236">
        <v>1196</v>
      </c>
    </row>
    <row r="91" spans="1:2">
      <c r="A91" s="235" t="s">
        <v>5051</v>
      </c>
      <c r="B91" s="236">
        <v>1865288</v>
      </c>
    </row>
    <row r="92" spans="1:2" ht="13.5" thickBot="1">
      <c r="A92" s="238" t="s">
        <v>7754</v>
      </c>
      <c r="B92" s="239">
        <v>30292270429</v>
      </c>
    </row>
    <row r="93" spans="1:2" ht="13.5" thickTop="1"/>
  </sheetData>
  <sheetProtection algorithmName="SHA-512" hashValue="D0ygN90etj8YckPIYlWUaj1rSU/9VNkxCHum8I81180LHwNBMJYlIbdPYyvhzDmSdGThSmAP2heEAVZMYKP3cQ==" saltValue="R2eAWqxkS4woNgyGrE9TRw==" spinCount="100000" sheet="1" objects="1" scenarios="1" selectLockedCells="1"/>
  <mergeCells count="1">
    <mergeCell ref="A1:D1"/>
  </mergeCells>
  <phoneticPr fontId="5" type="noConversion"/>
  <dataValidations count="1">
    <dataValidation type="whole" allowBlank="1" showInputMessage="1" showErrorMessage="1" error="Enter a whole number" sqref="B26" xr:uid="{432A7664-A537-4433-AE17-187EBFA2BC08}">
      <formula1>-10000000000000</formula1>
      <formula2>1000000000000</formula2>
    </dataValidation>
  </dataValidations>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L401"/>
  <sheetViews>
    <sheetView zoomScaleNormal="100" workbookViewId="0">
      <pane xSplit="1" ySplit="2" topLeftCell="B3" activePane="bottomRight" state="frozen"/>
      <selection activeCell="C3" sqref="C3:F3"/>
      <selection pane="topRight" activeCell="C3" sqref="C3:F3"/>
      <selection pane="bottomLeft" activeCell="C3" sqref="C3:F3"/>
      <selection pane="bottomRight" activeCell="M17" sqref="M17"/>
    </sheetView>
  </sheetViews>
  <sheetFormatPr defaultRowHeight="12.75"/>
  <cols>
    <col min="1" max="1" width="11.28515625" style="243" bestFit="1" customWidth="1"/>
    <col min="2" max="2" width="8.7109375" style="243" bestFit="1" customWidth="1"/>
    <col min="3" max="3" width="4.42578125" style="247" bestFit="1" customWidth="1"/>
    <col min="4" max="4" width="32.7109375" style="248" bestFit="1" customWidth="1"/>
    <col min="5" max="5" width="13.42578125" customWidth="1"/>
    <col min="6" max="6" width="6" customWidth="1"/>
    <col min="7" max="7" width="15" bestFit="1" customWidth="1"/>
    <col min="8" max="8" width="9.28515625" bestFit="1" customWidth="1"/>
    <col min="11" max="11" width="10.5703125" bestFit="1" customWidth="1"/>
    <col min="12" max="12" width="6" bestFit="1" customWidth="1"/>
    <col min="13" max="13" width="7.5703125" bestFit="1" customWidth="1"/>
    <col min="14" max="14" width="25.5703125" bestFit="1" customWidth="1"/>
    <col min="15" max="15" width="13.85546875" bestFit="1" customWidth="1"/>
    <col min="16" max="16" width="8.28515625" customWidth="1"/>
    <col min="17" max="17" width="35.28515625" bestFit="1" customWidth="1"/>
  </cols>
  <sheetData>
    <row r="1" spans="1:12" ht="15.75">
      <c r="A1" s="271" t="s">
        <v>3544</v>
      </c>
      <c r="B1" s="271"/>
      <c r="C1" s="271"/>
      <c r="D1" s="271"/>
      <c r="G1" s="272" t="s">
        <v>8198</v>
      </c>
      <c r="H1" s="272"/>
      <c r="I1" s="272"/>
    </row>
    <row r="2" spans="1:12" s="8" customFormat="1">
      <c r="A2" s="243" t="s">
        <v>4613</v>
      </c>
      <c r="B2" s="8" t="s">
        <v>4612</v>
      </c>
      <c r="C2" s="9" t="s">
        <v>6303</v>
      </c>
      <c r="D2" s="240" t="s">
        <v>5053</v>
      </c>
      <c r="G2" s="272"/>
      <c r="H2" s="272"/>
      <c r="I2" s="272"/>
      <c r="L2" s="9"/>
    </row>
    <row r="3" spans="1:12">
      <c r="A3" s="243" t="str">
        <f t="shared" ref="A3:A66" si="0">CONCATENATE(B3,C3)</f>
        <v>100293</v>
      </c>
      <c r="B3" s="8" t="s">
        <v>4970</v>
      </c>
      <c r="C3" t="s">
        <v>4671</v>
      </c>
      <c r="D3" s="241">
        <v>3992324</v>
      </c>
    </row>
    <row r="4" spans="1:12">
      <c r="A4" s="243" t="str">
        <f t="shared" si="0"/>
        <v>100411</v>
      </c>
      <c r="B4" s="8" t="s">
        <v>7655</v>
      </c>
      <c r="C4" t="s">
        <v>4670</v>
      </c>
      <c r="D4" s="241">
        <v>460222</v>
      </c>
    </row>
    <row r="5" spans="1:12">
      <c r="A5" s="243" t="str">
        <f t="shared" si="0"/>
        <v>100793</v>
      </c>
      <c r="B5" s="8" t="s">
        <v>4971</v>
      </c>
      <c r="C5" t="s">
        <v>4671</v>
      </c>
      <c r="D5" s="241">
        <v>2316972</v>
      </c>
    </row>
    <row r="6" spans="1:12">
      <c r="A6" s="243" t="str">
        <f t="shared" si="0"/>
        <v>102493</v>
      </c>
      <c r="B6" s="8" t="s">
        <v>4972</v>
      </c>
      <c r="C6" t="s">
        <v>4671</v>
      </c>
      <c r="D6" s="241">
        <v>1154000</v>
      </c>
    </row>
    <row r="7" spans="1:12">
      <c r="A7" s="243" t="str">
        <f t="shared" si="0"/>
        <v>11116</v>
      </c>
      <c r="B7" s="8" t="s">
        <v>4973</v>
      </c>
      <c r="C7" t="s">
        <v>4673</v>
      </c>
      <c r="D7" s="241">
        <v>263578</v>
      </c>
    </row>
    <row r="8" spans="1:12">
      <c r="A8" s="243" t="str">
        <f t="shared" si="0"/>
        <v>11120</v>
      </c>
      <c r="B8" s="8" t="s">
        <v>4973</v>
      </c>
      <c r="C8" t="s">
        <v>4674</v>
      </c>
      <c r="D8" s="241">
        <v>188337</v>
      </c>
    </row>
    <row r="9" spans="1:12">
      <c r="A9" s="243" t="str">
        <f t="shared" si="0"/>
        <v>11193</v>
      </c>
      <c r="B9" s="8" t="s">
        <v>4973</v>
      </c>
      <c r="C9" t="s">
        <v>4671</v>
      </c>
      <c r="D9" s="241">
        <v>836231</v>
      </c>
    </row>
    <row r="10" spans="1:12">
      <c r="A10" s="243" t="str">
        <f t="shared" si="0"/>
        <v>12310</v>
      </c>
      <c r="B10" s="8" t="s">
        <v>4975</v>
      </c>
      <c r="C10" t="s">
        <v>4675</v>
      </c>
      <c r="D10" s="241">
        <v>171768</v>
      </c>
    </row>
    <row r="11" spans="1:12">
      <c r="A11" s="243" t="str">
        <f t="shared" si="0"/>
        <v>12312</v>
      </c>
      <c r="B11" s="8" t="s">
        <v>4975</v>
      </c>
      <c r="C11" t="s">
        <v>4676</v>
      </c>
      <c r="D11" s="241">
        <v>64341348</v>
      </c>
    </row>
    <row r="12" spans="1:12">
      <c r="A12" s="243" t="str">
        <f t="shared" si="0"/>
        <v>12321</v>
      </c>
      <c r="B12" s="8" t="s">
        <v>4975</v>
      </c>
      <c r="C12" t="s">
        <v>4681</v>
      </c>
      <c r="D12" s="241">
        <v>623648</v>
      </c>
    </row>
    <row r="13" spans="1:12">
      <c r="A13" s="243" t="str">
        <f t="shared" si="0"/>
        <v>12397</v>
      </c>
      <c r="B13" s="8" t="s">
        <v>4975</v>
      </c>
      <c r="C13" t="s">
        <v>4678</v>
      </c>
      <c r="D13" s="241">
        <v>262207</v>
      </c>
    </row>
    <row r="14" spans="1:12">
      <c r="A14" s="243" t="str">
        <f t="shared" si="0"/>
        <v>12720</v>
      </c>
      <c r="B14" s="8" t="s">
        <v>4976</v>
      </c>
      <c r="C14" t="s">
        <v>4674</v>
      </c>
      <c r="D14" s="241">
        <v>297450</v>
      </c>
    </row>
    <row r="15" spans="1:12">
      <c r="A15" s="243" t="str">
        <f t="shared" si="0"/>
        <v>12721</v>
      </c>
      <c r="B15" s="8" t="s">
        <v>4976</v>
      </c>
      <c r="C15" t="s">
        <v>4681</v>
      </c>
      <c r="D15" s="241">
        <v>130634</v>
      </c>
    </row>
    <row r="16" spans="1:12">
      <c r="A16" s="243" t="str">
        <f t="shared" si="0"/>
        <v>12797</v>
      </c>
      <c r="B16" s="8" t="s">
        <v>4976</v>
      </c>
      <c r="C16" t="s">
        <v>4678</v>
      </c>
      <c r="D16" s="241">
        <v>261606153</v>
      </c>
    </row>
    <row r="17" spans="1:5">
      <c r="A17" s="243" t="str">
        <f t="shared" si="0"/>
        <v>12821</v>
      </c>
      <c r="B17" s="8" t="s">
        <v>4977</v>
      </c>
      <c r="C17" t="s">
        <v>4681</v>
      </c>
      <c r="D17" s="241">
        <v>4000000</v>
      </c>
    </row>
    <row r="18" spans="1:5">
      <c r="A18" s="243" t="str">
        <f t="shared" si="0"/>
        <v>12864</v>
      </c>
      <c r="B18" s="8" t="s">
        <v>4977</v>
      </c>
      <c r="C18" t="s">
        <v>4679</v>
      </c>
      <c r="D18" s="241">
        <v>13089248</v>
      </c>
    </row>
    <row r="19" spans="1:5">
      <c r="A19" s="243" t="str">
        <f t="shared" si="0"/>
        <v>13221</v>
      </c>
      <c r="B19" s="8" t="s">
        <v>4978</v>
      </c>
      <c r="C19" t="s">
        <v>4681</v>
      </c>
      <c r="D19" s="241">
        <v>85628</v>
      </c>
    </row>
    <row r="20" spans="1:5">
      <c r="A20" s="243" t="str">
        <f t="shared" si="0"/>
        <v>13290</v>
      </c>
      <c r="B20" s="8" t="s">
        <v>4978</v>
      </c>
      <c r="C20" t="s">
        <v>4680</v>
      </c>
      <c r="D20" s="241">
        <v>4679008</v>
      </c>
    </row>
    <row r="21" spans="1:5">
      <c r="A21" s="243" t="str">
        <f t="shared" si="0"/>
        <v>14016</v>
      </c>
      <c r="B21" s="8" t="s">
        <v>4979</v>
      </c>
      <c r="C21" t="s">
        <v>4673</v>
      </c>
      <c r="D21" s="241">
        <v>67185208</v>
      </c>
    </row>
    <row r="22" spans="1:5">
      <c r="A22" s="243" t="str">
        <f t="shared" si="0"/>
        <v>14021</v>
      </c>
      <c r="B22" s="8" t="s">
        <v>4979</v>
      </c>
      <c r="C22" t="s">
        <v>4681</v>
      </c>
      <c r="D22" s="241">
        <v>11007726</v>
      </c>
    </row>
    <row r="23" spans="1:5">
      <c r="A23" s="243" t="str">
        <f t="shared" si="0"/>
        <v>14093</v>
      </c>
      <c r="B23" s="8" t="s">
        <v>4979</v>
      </c>
      <c r="C23" t="s">
        <v>4671</v>
      </c>
      <c r="D23" s="241">
        <v>2912519</v>
      </c>
    </row>
    <row r="24" spans="1:5">
      <c r="A24" s="243" t="str">
        <f t="shared" si="0"/>
        <v>14097</v>
      </c>
      <c r="B24" s="8" t="s">
        <v>4979</v>
      </c>
      <c r="C24" t="s">
        <v>4678</v>
      </c>
      <c r="D24" s="241">
        <v>122270</v>
      </c>
    </row>
    <row r="25" spans="1:5">
      <c r="A25" s="243" t="str">
        <f t="shared" si="0"/>
        <v>14116</v>
      </c>
      <c r="B25" s="8" t="s">
        <v>4980</v>
      </c>
      <c r="C25" t="s">
        <v>4673</v>
      </c>
      <c r="D25" s="241">
        <v>3038050</v>
      </c>
    </row>
    <row r="26" spans="1:5">
      <c r="A26" s="243" t="str">
        <f t="shared" si="0"/>
        <v>14117</v>
      </c>
      <c r="B26" s="8" t="s">
        <v>4980</v>
      </c>
      <c r="C26" t="s">
        <v>4682</v>
      </c>
      <c r="D26" s="241">
        <v>38007</v>
      </c>
    </row>
    <row r="27" spans="1:5">
      <c r="A27" s="243" t="str">
        <f t="shared" si="0"/>
        <v>14121</v>
      </c>
      <c r="B27" s="8" t="s">
        <v>4980</v>
      </c>
      <c r="C27" t="s">
        <v>4681</v>
      </c>
      <c r="D27" s="241">
        <v>1579705</v>
      </c>
    </row>
    <row r="28" spans="1:5">
      <c r="A28" s="243" t="str">
        <f t="shared" si="0"/>
        <v>14193</v>
      </c>
      <c r="B28" s="8" t="s">
        <v>4980</v>
      </c>
      <c r="C28" t="s">
        <v>4671</v>
      </c>
      <c r="D28" s="241">
        <v>10420660</v>
      </c>
    </row>
    <row r="29" spans="1:5">
      <c r="A29" s="243" t="str">
        <f t="shared" si="0"/>
        <v>14195</v>
      </c>
      <c r="B29" s="8" t="s">
        <v>4980</v>
      </c>
      <c r="C29" t="s">
        <v>4700</v>
      </c>
      <c r="D29" s="241">
        <v>41210</v>
      </c>
    </row>
    <row r="30" spans="1:5">
      <c r="A30" s="243" t="str">
        <f t="shared" si="0"/>
        <v>14716</v>
      </c>
      <c r="B30" s="8" t="s">
        <v>7570</v>
      </c>
      <c r="C30" t="s">
        <v>4673</v>
      </c>
      <c r="D30" s="241">
        <v>14095</v>
      </c>
      <c r="E30" s="8"/>
    </row>
    <row r="31" spans="1:5">
      <c r="A31" s="243" t="str">
        <f t="shared" si="0"/>
        <v>14845</v>
      </c>
      <c r="B31" s="8" t="s">
        <v>4981</v>
      </c>
      <c r="C31" t="s">
        <v>4677</v>
      </c>
      <c r="D31" s="241">
        <v>855217</v>
      </c>
      <c r="E31" s="31"/>
    </row>
    <row r="32" spans="1:5">
      <c r="A32" s="243" t="str">
        <f t="shared" si="0"/>
        <v>15121</v>
      </c>
      <c r="B32" s="8" t="s">
        <v>6518</v>
      </c>
      <c r="C32" t="s">
        <v>4681</v>
      </c>
      <c r="D32" s="241">
        <v>1575285</v>
      </c>
    </row>
    <row r="33" spans="1:4">
      <c r="A33" s="243" t="str">
        <f t="shared" si="0"/>
        <v>15221</v>
      </c>
      <c r="B33" s="8" t="s">
        <v>6535</v>
      </c>
      <c r="C33" t="s">
        <v>4681</v>
      </c>
      <c r="D33" s="241">
        <v>523521078</v>
      </c>
    </row>
    <row r="34" spans="1:4">
      <c r="A34" s="243" t="str">
        <f t="shared" si="0"/>
        <v>15416</v>
      </c>
      <c r="B34" s="8" t="s">
        <v>4982</v>
      </c>
      <c r="C34" t="s">
        <v>4673</v>
      </c>
      <c r="D34" s="241">
        <v>1249</v>
      </c>
    </row>
    <row r="35" spans="1:4">
      <c r="A35" s="243" t="str">
        <f t="shared" si="0"/>
        <v>15420</v>
      </c>
      <c r="B35" s="8" t="s">
        <v>4982</v>
      </c>
      <c r="C35" t="s">
        <v>4674</v>
      </c>
      <c r="D35" s="241">
        <v>7581427</v>
      </c>
    </row>
    <row r="36" spans="1:4">
      <c r="A36" s="243" t="str">
        <f t="shared" si="0"/>
        <v>15616</v>
      </c>
      <c r="B36" s="8" t="s">
        <v>4983</v>
      </c>
      <c r="C36" t="s">
        <v>4673</v>
      </c>
      <c r="D36" s="241">
        <v>5600792</v>
      </c>
    </row>
    <row r="37" spans="1:4">
      <c r="A37" s="243" t="str">
        <f t="shared" si="0"/>
        <v>15620</v>
      </c>
      <c r="B37" s="8" t="s">
        <v>4983</v>
      </c>
      <c r="C37" t="s">
        <v>4674</v>
      </c>
      <c r="D37" s="241">
        <v>11337883</v>
      </c>
    </row>
    <row r="38" spans="1:4">
      <c r="A38" s="243" t="str">
        <f t="shared" si="0"/>
        <v>15621</v>
      </c>
      <c r="B38" s="8" t="s">
        <v>4983</v>
      </c>
      <c r="C38" t="s">
        <v>4681</v>
      </c>
      <c r="D38" s="241">
        <v>601109</v>
      </c>
    </row>
    <row r="39" spans="1:4">
      <c r="A39" s="243" t="str">
        <f t="shared" si="0"/>
        <v>15697</v>
      </c>
      <c r="B39" s="8" t="s">
        <v>4983</v>
      </c>
      <c r="C39" t="s">
        <v>4678</v>
      </c>
      <c r="D39" s="241">
        <v>1145383</v>
      </c>
    </row>
    <row r="40" spans="1:4">
      <c r="A40" s="243" t="str">
        <f t="shared" si="0"/>
        <v>16221</v>
      </c>
      <c r="B40" s="8" t="s">
        <v>7556</v>
      </c>
      <c r="C40" t="s">
        <v>4681</v>
      </c>
      <c r="D40" s="241">
        <v>617247</v>
      </c>
    </row>
    <row r="41" spans="1:4">
      <c r="A41" s="243" t="str">
        <f t="shared" si="0"/>
        <v>16510</v>
      </c>
      <c r="B41" s="8" t="s">
        <v>4984</v>
      </c>
      <c r="C41" t="s">
        <v>4675</v>
      </c>
      <c r="D41" s="241">
        <v>64631</v>
      </c>
    </row>
    <row r="42" spans="1:4">
      <c r="A42" s="243" t="str">
        <f t="shared" si="0"/>
        <v>16511</v>
      </c>
      <c r="B42" s="8" t="s">
        <v>4984</v>
      </c>
      <c r="C42" t="s">
        <v>4670</v>
      </c>
      <c r="D42" s="241">
        <v>60705</v>
      </c>
    </row>
    <row r="43" spans="1:4">
      <c r="A43" s="243" t="str">
        <f t="shared" si="0"/>
        <v>16514</v>
      </c>
      <c r="B43" s="8" t="s">
        <v>4984</v>
      </c>
      <c r="C43" t="s">
        <v>4683</v>
      </c>
      <c r="D43" s="241">
        <v>79353114</v>
      </c>
    </row>
    <row r="44" spans="1:4">
      <c r="A44" s="243" t="str">
        <f t="shared" si="0"/>
        <v>16521</v>
      </c>
      <c r="B44" s="8" t="s">
        <v>4984</v>
      </c>
      <c r="C44" t="s">
        <v>4681</v>
      </c>
      <c r="D44" s="241">
        <v>207334031</v>
      </c>
    </row>
    <row r="45" spans="1:4">
      <c r="A45" s="243" t="str">
        <f t="shared" si="0"/>
        <v>16523</v>
      </c>
      <c r="B45" s="8" t="s">
        <v>4984</v>
      </c>
      <c r="C45" t="s">
        <v>4684</v>
      </c>
      <c r="D45" s="241">
        <v>5049465</v>
      </c>
    </row>
    <row r="46" spans="1:4">
      <c r="A46" s="243" t="str">
        <f t="shared" si="0"/>
        <v>16581</v>
      </c>
      <c r="B46" s="8" t="s">
        <v>4984</v>
      </c>
      <c r="C46" t="s">
        <v>4685</v>
      </c>
      <c r="D46" s="241">
        <v>6782904</v>
      </c>
    </row>
    <row r="47" spans="1:4">
      <c r="A47" s="243" t="str">
        <f t="shared" si="0"/>
        <v>16593</v>
      </c>
      <c r="B47" s="8" t="s">
        <v>4984</v>
      </c>
      <c r="C47" t="s">
        <v>4671</v>
      </c>
      <c r="D47" s="241">
        <v>19619058</v>
      </c>
    </row>
    <row r="48" spans="1:4">
      <c r="A48" s="243" t="str">
        <f t="shared" si="0"/>
        <v>16597</v>
      </c>
      <c r="B48" s="8" t="s">
        <v>4984</v>
      </c>
      <c r="C48" t="s">
        <v>4678</v>
      </c>
      <c r="D48" s="241">
        <v>18525</v>
      </c>
    </row>
    <row r="49" spans="1:6">
      <c r="A49" s="243" t="str">
        <f t="shared" si="0"/>
        <v>17120</v>
      </c>
      <c r="B49" s="8" t="s">
        <v>4985</v>
      </c>
      <c r="C49" t="s">
        <v>4674</v>
      </c>
      <c r="D49" s="241">
        <v>1765502</v>
      </c>
      <c r="F49" s="6"/>
    </row>
    <row r="50" spans="1:6">
      <c r="A50" s="243" t="str">
        <f t="shared" si="0"/>
        <v>17193</v>
      </c>
      <c r="B50" s="8" t="s">
        <v>4985</v>
      </c>
      <c r="C50" t="s">
        <v>4671</v>
      </c>
      <c r="D50" s="241">
        <v>607872</v>
      </c>
      <c r="F50" s="7"/>
    </row>
    <row r="51" spans="1:6">
      <c r="A51" s="243" t="str">
        <f t="shared" si="0"/>
        <v>18117</v>
      </c>
      <c r="B51" s="8" t="s">
        <v>4986</v>
      </c>
      <c r="C51" t="s">
        <v>4682</v>
      </c>
      <c r="D51" s="241">
        <v>6494065</v>
      </c>
      <c r="F51" s="7"/>
    </row>
    <row r="52" spans="1:6">
      <c r="A52" s="243" t="str">
        <f t="shared" si="0"/>
        <v>18217</v>
      </c>
      <c r="B52" s="8" t="s">
        <v>4987</v>
      </c>
      <c r="C52" t="s">
        <v>4682</v>
      </c>
      <c r="D52" s="241">
        <v>318982467</v>
      </c>
      <c r="F52" s="7"/>
    </row>
    <row r="53" spans="1:6">
      <c r="A53" s="243" t="str">
        <f t="shared" si="0"/>
        <v>18221</v>
      </c>
      <c r="B53" s="8" t="s">
        <v>4987</v>
      </c>
      <c r="C53" t="s">
        <v>4681</v>
      </c>
      <c r="D53" s="241">
        <v>34447295</v>
      </c>
      <c r="F53" s="7"/>
    </row>
    <row r="54" spans="1:6">
      <c r="A54" s="243" t="str">
        <f t="shared" si="0"/>
        <v>18297</v>
      </c>
      <c r="B54" s="8" t="s">
        <v>4987</v>
      </c>
      <c r="C54" t="s">
        <v>4678</v>
      </c>
      <c r="D54" s="241">
        <v>34388</v>
      </c>
      <c r="F54" s="7"/>
    </row>
    <row r="55" spans="1:6">
      <c r="A55" s="243" t="str">
        <f t="shared" si="0"/>
        <v>18797</v>
      </c>
      <c r="B55" s="8" t="s">
        <v>4989</v>
      </c>
      <c r="C55" t="s">
        <v>4678</v>
      </c>
      <c r="D55" s="241">
        <v>151177</v>
      </c>
      <c r="F55" s="7"/>
    </row>
    <row r="56" spans="1:6">
      <c r="A56" s="243" t="str">
        <f t="shared" si="0"/>
        <v>19116</v>
      </c>
      <c r="B56" s="8" t="s">
        <v>4990</v>
      </c>
      <c r="C56" t="s">
        <v>4673</v>
      </c>
      <c r="D56" s="241">
        <v>2213732</v>
      </c>
      <c r="F56" s="7"/>
    </row>
    <row r="57" spans="1:6">
      <c r="A57" s="243" t="str">
        <f t="shared" si="0"/>
        <v>19197</v>
      </c>
      <c r="B57" s="8" t="s">
        <v>4990</v>
      </c>
      <c r="C57" t="s">
        <v>4678</v>
      </c>
      <c r="D57" s="241">
        <v>142073</v>
      </c>
    </row>
    <row r="58" spans="1:6">
      <c r="A58" s="243" t="str">
        <f t="shared" si="0"/>
        <v>19410</v>
      </c>
      <c r="B58" s="8" t="s">
        <v>4991</v>
      </c>
      <c r="C58" t="s">
        <v>4675</v>
      </c>
      <c r="D58" s="241">
        <v>233349</v>
      </c>
    </row>
    <row r="59" spans="1:6">
      <c r="A59" s="243" t="str">
        <f t="shared" si="0"/>
        <v>19421</v>
      </c>
      <c r="B59" s="8" t="s">
        <v>4991</v>
      </c>
      <c r="C59" t="s">
        <v>4681</v>
      </c>
      <c r="D59" s="241">
        <v>159183</v>
      </c>
    </row>
    <row r="60" spans="1:6">
      <c r="A60" s="243" t="str">
        <f t="shared" si="0"/>
        <v>19439</v>
      </c>
      <c r="B60" s="8" t="s">
        <v>4991</v>
      </c>
      <c r="C60" t="s">
        <v>4687</v>
      </c>
      <c r="D60" s="241">
        <v>1137948</v>
      </c>
    </row>
    <row r="61" spans="1:6">
      <c r="A61" s="243" t="str">
        <f t="shared" si="0"/>
        <v>19493</v>
      </c>
      <c r="B61" s="8" t="s">
        <v>4991</v>
      </c>
      <c r="C61" t="s">
        <v>4671</v>
      </c>
      <c r="D61" s="241">
        <v>26791007</v>
      </c>
    </row>
    <row r="62" spans="1:6">
      <c r="A62" s="243" t="str">
        <f t="shared" si="0"/>
        <v>19710</v>
      </c>
      <c r="B62" s="8" t="s">
        <v>4992</v>
      </c>
      <c r="C62" t="s">
        <v>4675</v>
      </c>
      <c r="D62" s="241">
        <v>606103676</v>
      </c>
    </row>
    <row r="63" spans="1:6">
      <c r="A63" s="243" t="str">
        <f t="shared" si="0"/>
        <v>19712</v>
      </c>
      <c r="B63" s="8" t="s">
        <v>4992</v>
      </c>
      <c r="C63" t="s">
        <v>4676</v>
      </c>
      <c r="D63" s="241">
        <v>368925</v>
      </c>
    </row>
    <row r="64" spans="1:6">
      <c r="A64" s="243" t="str">
        <f t="shared" si="0"/>
        <v>19716</v>
      </c>
      <c r="B64" s="8" t="s">
        <v>4992</v>
      </c>
      <c r="C64" t="s">
        <v>4673</v>
      </c>
      <c r="D64" s="241">
        <v>21001</v>
      </c>
    </row>
    <row r="65" spans="1:8">
      <c r="A65" s="243" t="str">
        <f t="shared" si="0"/>
        <v>19717</v>
      </c>
      <c r="B65" s="8" t="s">
        <v>4992</v>
      </c>
      <c r="C65" t="s">
        <v>4682</v>
      </c>
      <c r="D65" s="241">
        <v>445613</v>
      </c>
      <c r="G65" s="6"/>
      <c r="H65" s="9"/>
    </row>
    <row r="66" spans="1:8">
      <c r="A66" s="243" t="str">
        <f t="shared" si="0"/>
        <v>19721</v>
      </c>
      <c r="B66" s="244" t="s">
        <v>4992</v>
      </c>
      <c r="C66" t="s">
        <v>4681</v>
      </c>
      <c r="D66" s="241">
        <v>185062703</v>
      </c>
      <c r="G66" s="241"/>
      <c r="H66" s="242"/>
    </row>
    <row r="67" spans="1:8">
      <c r="A67" s="243" t="str">
        <f t="shared" ref="A67:A130" si="1">CONCATENATE(B67,C67)</f>
        <v>19784</v>
      </c>
      <c r="B67" s="244" t="s">
        <v>4992</v>
      </c>
      <c r="C67" t="s">
        <v>4672</v>
      </c>
      <c r="D67" s="241">
        <v>1735023114</v>
      </c>
      <c r="G67" s="241"/>
      <c r="H67" s="242"/>
    </row>
    <row r="68" spans="1:8">
      <c r="A68" s="243" t="str">
        <f t="shared" si="1"/>
        <v>19793</v>
      </c>
      <c r="B68" s="244" t="s">
        <v>4992</v>
      </c>
      <c r="C68" t="s">
        <v>4671</v>
      </c>
      <c r="D68" s="241">
        <v>9416984</v>
      </c>
      <c r="G68" s="241"/>
      <c r="H68" s="242"/>
    </row>
    <row r="69" spans="1:8">
      <c r="A69" s="243" t="str">
        <f t="shared" si="1"/>
        <v>19911</v>
      </c>
      <c r="B69" s="244" t="s">
        <v>4993</v>
      </c>
      <c r="C69" t="s">
        <v>4670</v>
      </c>
      <c r="D69" s="241">
        <v>1104421</v>
      </c>
      <c r="G69" s="241"/>
      <c r="H69" s="242"/>
    </row>
    <row r="70" spans="1:8">
      <c r="A70" s="243" t="str">
        <f t="shared" si="1"/>
        <v>19915</v>
      </c>
      <c r="B70" s="244" t="s">
        <v>4993</v>
      </c>
      <c r="C70" t="s">
        <v>4689</v>
      </c>
      <c r="D70" s="241">
        <v>6965210</v>
      </c>
      <c r="G70" s="241"/>
      <c r="H70" s="242"/>
    </row>
    <row r="71" spans="1:8">
      <c r="A71" s="243" t="str">
        <f t="shared" si="1"/>
        <v>19920</v>
      </c>
      <c r="B71" s="244" t="s">
        <v>4993</v>
      </c>
      <c r="C71" t="s">
        <v>4674</v>
      </c>
      <c r="D71" s="241">
        <v>1436157</v>
      </c>
      <c r="G71" s="241"/>
      <c r="H71" s="242"/>
    </row>
    <row r="72" spans="1:8">
      <c r="A72" s="243" t="str">
        <f t="shared" si="1"/>
        <v>19921</v>
      </c>
      <c r="B72" s="244" t="s">
        <v>4993</v>
      </c>
      <c r="C72" t="s">
        <v>4681</v>
      </c>
      <c r="D72" s="241">
        <v>6640163</v>
      </c>
      <c r="G72" s="241"/>
      <c r="H72" s="242"/>
    </row>
    <row r="73" spans="1:8">
      <c r="A73" s="243" t="str">
        <f t="shared" si="1"/>
        <v>19966</v>
      </c>
      <c r="B73" s="244" t="s">
        <v>4993</v>
      </c>
      <c r="C73" t="s">
        <v>4686</v>
      </c>
      <c r="D73" s="241">
        <v>3239171</v>
      </c>
      <c r="E73" s="31"/>
      <c r="G73" s="31"/>
      <c r="H73" s="242"/>
    </row>
    <row r="74" spans="1:8">
      <c r="A74" s="243" t="str">
        <f t="shared" si="1"/>
        <v>19994</v>
      </c>
      <c r="B74" s="8" t="s">
        <v>4993</v>
      </c>
      <c r="C74" t="s">
        <v>4688</v>
      </c>
      <c r="D74" s="241">
        <v>385490</v>
      </c>
      <c r="G74" s="31"/>
    </row>
    <row r="75" spans="1:8">
      <c r="A75" s="243" t="str">
        <f t="shared" si="1"/>
        <v>19997</v>
      </c>
      <c r="B75" s="244" t="s">
        <v>4993</v>
      </c>
      <c r="C75" t="s">
        <v>4678</v>
      </c>
      <c r="D75" s="241">
        <v>496857</v>
      </c>
    </row>
    <row r="76" spans="1:8">
      <c r="A76" s="243" t="str">
        <f t="shared" si="1"/>
        <v>20093</v>
      </c>
      <c r="B76" s="244" t="s">
        <v>4994</v>
      </c>
      <c r="C76" t="s">
        <v>4671</v>
      </c>
      <c r="D76" s="241">
        <v>9419998</v>
      </c>
    </row>
    <row r="77" spans="1:8">
      <c r="A77" s="243" t="str">
        <f t="shared" si="1"/>
        <v>20245</v>
      </c>
      <c r="B77" s="244" t="s">
        <v>4995</v>
      </c>
      <c r="C77" t="s">
        <v>4677</v>
      </c>
      <c r="D77" s="241">
        <v>5522604</v>
      </c>
    </row>
    <row r="78" spans="1:8">
      <c r="A78" s="243" t="str">
        <f t="shared" si="1"/>
        <v>20284</v>
      </c>
      <c r="B78" s="244" t="s">
        <v>4995</v>
      </c>
      <c r="C78" t="s">
        <v>4672</v>
      </c>
      <c r="D78" s="241">
        <v>250000</v>
      </c>
    </row>
    <row r="79" spans="1:8">
      <c r="A79" s="243" t="str">
        <f t="shared" si="1"/>
        <v>20289</v>
      </c>
      <c r="B79" s="8" t="s">
        <v>4995</v>
      </c>
      <c r="C79" t="s">
        <v>4695</v>
      </c>
      <c r="D79" s="241">
        <v>77715</v>
      </c>
    </row>
    <row r="80" spans="1:8">
      <c r="A80" s="243" t="str">
        <f t="shared" si="1"/>
        <v>20110</v>
      </c>
      <c r="B80" s="245" t="s">
        <v>5052</v>
      </c>
      <c r="C80" t="s">
        <v>4675</v>
      </c>
      <c r="D80" s="241">
        <v>6314328</v>
      </c>
    </row>
    <row r="81" spans="1:4">
      <c r="A81" s="243" t="str">
        <f t="shared" si="1"/>
        <v>20116</v>
      </c>
      <c r="B81" s="245" t="s">
        <v>5052</v>
      </c>
      <c r="C81" t="s">
        <v>4673</v>
      </c>
      <c r="D81" s="241">
        <v>480</v>
      </c>
    </row>
    <row r="82" spans="1:4">
      <c r="A82" s="243" t="str">
        <f t="shared" si="1"/>
        <v>20117</v>
      </c>
      <c r="B82" s="245" t="s">
        <v>5052</v>
      </c>
      <c r="C82" t="s">
        <v>4682</v>
      </c>
      <c r="D82" s="241">
        <v>401327</v>
      </c>
    </row>
    <row r="83" spans="1:4">
      <c r="A83" s="243" t="str">
        <f t="shared" si="1"/>
        <v>20120</v>
      </c>
      <c r="B83" s="245" t="s">
        <v>5052</v>
      </c>
      <c r="C83" t="s">
        <v>4674</v>
      </c>
      <c r="D83" s="241">
        <v>231610</v>
      </c>
    </row>
    <row r="84" spans="1:4">
      <c r="A84" s="243" t="str">
        <f t="shared" si="1"/>
        <v>20121</v>
      </c>
      <c r="B84" s="245" t="s">
        <v>5052</v>
      </c>
      <c r="C84" t="s">
        <v>4681</v>
      </c>
      <c r="D84" s="241">
        <v>1182455</v>
      </c>
    </row>
    <row r="85" spans="1:4">
      <c r="A85" s="243" t="str">
        <f t="shared" si="1"/>
        <v>20184</v>
      </c>
      <c r="B85" s="245" t="s">
        <v>5052</v>
      </c>
      <c r="C85" t="s">
        <v>4672</v>
      </c>
      <c r="D85" s="241">
        <v>65315339</v>
      </c>
    </row>
    <row r="86" spans="1:4">
      <c r="A86" s="243" t="str">
        <f t="shared" si="1"/>
        <v>20193</v>
      </c>
      <c r="B86" s="245" t="s">
        <v>5052</v>
      </c>
      <c r="C86" t="s">
        <v>4671</v>
      </c>
      <c r="D86" s="241">
        <v>336007344</v>
      </c>
    </row>
    <row r="87" spans="1:4">
      <c r="A87" s="243" t="str">
        <f t="shared" si="1"/>
        <v>20384</v>
      </c>
      <c r="B87" s="244" t="s">
        <v>4996</v>
      </c>
      <c r="C87" t="s">
        <v>4672</v>
      </c>
      <c r="D87" s="241">
        <v>13515710</v>
      </c>
    </row>
    <row r="88" spans="1:4">
      <c r="A88" s="243" t="str">
        <f t="shared" si="1"/>
        <v>20411</v>
      </c>
      <c r="B88" s="8" t="s">
        <v>4997</v>
      </c>
      <c r="C88" t="s">
        <v>4670</v>
      </c>
      <c r="D88" s="241">
        <v>456291</v>
      </c>
    </row>
    <row r="89" spans="1:4">
      <c r="A89" s="243" t="str">
        <f t="shared" si="1"/>
        <v>20412</v>
      </c>
      <c r="B89" s="8" t="s">
        <v>4997</v>
      </c>
      <c r="C89" t="s">
        <v>4676</v>
      </c>
      <c r="D89" s="241">
        <v>1448630</v>
      </c>
    </row>
    <row r="90" spans="1:4">
      <c r="A90" s="243" t="str">
        <f t="shared" si="1"/>
        <v>20415</v>
      </c>
      <c r="B90" s="8" t="s">
        <v>4997</v>
      </c>
      <c r="C90" t="s">
        <v>4689</v>
      </c>
      <c r="D90" s="241">
        <v>235700</v>
      </c>
    </row>
    <row r="91" spans="1:4">
      <c r="A91" s="243" t="str">
        <f t="shared" si="1"/>
        <v>20419</v>
      </c>
      <c r="B91" s="8" t="s">
        <v>4997</v>
      </c>
      <c r="C91" t="s">
        <v>4690</v>
      </c>
      <c r="D91" s="241">
        <v>117692</v>
      </c>
    </row>
    <row r="92" spans="1:4">
      <c r="A92" s="243" t="str">
        <f t="shared" si="1"/>
        <v>20421</v>
      </c>
      <c r="B92" s="8" t="s">
        <v>4997</v>
      </c>
      <c r="C92" t="s">
        <v>4681</v>
      </c>
      <c r="D92" s="241">
        <v>1357941</v>
      </c>
    </row>
    <row r="93" spans="1:4">
      <c r="A93" s="243" t="str">
        <f t="shared" si="1"/>
        <v>20443</v>
      </c>
      <c r="B93" s="8" t="s">
        <v>4997</v>
      </c>
      <c r="C93" t="s">
        <v>4691</v>
      </c>
      <c r="D93" s="241">
        <v>85586</v>
      </c>
    </row>
    <row r="94" spans="1:4">
      <c r="A94" s="243" t="str">
        <f t="shared" si="1"/>
        <v>20445</v>
      </c>
      <c r="B94" s="8" t="s">
        <v>4997</v>
      </c>
      <c r="C94" t="s">
        <v>4677</v>
      </c>
      <c r="D94" s="241">
        <v>19326</v>
      </c>
    </row>
    <row r="95" spans="1:4">
      <c r="A95" s="243" t="str">
        <f t="shared" si="1"/>
        <v>20447</v>
      </c>
      <c r="B95" s="8" t="s">
        <v>4997</v>
      </c>
      <c r="C95" t="s">
        <v>4692</v>
      </c>
      <c r="D95" s="241">
        <v>5518865</v>
      </c>
    </row>
    <row r="96" spans="1:4">
      <c r="A96" s="243" t="str">
        <f t="shared" si="1"/>
        <v>20459</v>
      </c>
      <c r="B96" s="8" t="s">
        <v>4997</v>
      </c>
      <c r="C96" s="246" t="s">
        <v>4696</v>
      </c>
      <c r="D96" s="241">
        <v>7940</v>
      </c>
    </row>
    <row r="97" spans="1:4">
      <c r="A97" s="243" t="str">
        <f t="shared" si="1"/>
        <v>20466</v>
      </c>
      <c r="B97" s="8" t="s">
        <v>4997</v>
      </c>
      <c r="C97" s="246" t="s">
        <v>4686</v>
      </c>
      <c r="D97" s="241">
        <v>76901</v>
      </c>
    </row>
    <row r="98" spans="1:4">
      <c r="A98" s="243" t="str">
        <f t="shared" si="1"/>
        <v>20481</v>
      </c>
      <c r="B98" s="8" t="s">
        <v>4997</v>
      </c>
      <c r="C98" s="246" t="s">
        <v>4685</v>
      </c>
      <c r="D98" s="241">
        <v>2234644</v>
      </c>
    </row>
    <row r="99" spans="1:4">
      <c r="A99" s="243" t="str">
        <f t="shared" si="1"/>
        <v>20484</v>
      </c>
      <c r="B99" s="8" t="s">
        <v>4997</v>
      </c>
      <c r="C99" s="246" t="s">
        <v>4672</v>
      </c>
      <c r="D99" s="241">
        <v>66038010</v>
      </c>
    </row>
    <row r="100" spans="1:4">
      <c r="A100" s="243" t="str">
        <f t="shared" si="1"/>
        <v>20485</v>
      </c>
      <c r="B100" s="8" t="s">
        <v>4997</v>
      </c>
      <c r="C100" s="246" t="s">
        <v>4699</v>
      </c>
      <c r="D100" s="241">
        <v>94917</v>
      </c>
    </row>
    <row r="101" spans="1:4">
      <c r="A101" s="243" t="str">
        <f t="shared" si="1"/>
        <v>20493</v>
      </c>
      <c r="B101" s="8" t="s">
        <v>4997</v>
      </c>
      <c r="C101" t="s">
        <v>4671</v>
      </c>
      <c r="D101" s="241">
        <v>1753452</v>
      </c>
    </row>
    <row r="102" spans="1:4">
      <c r="A102" s="243" t="str">
        <f t="shared" si="1"/>
        <v>20497</v>
      </c>
      <c r="B102" s="8" t="s">
        <v>4997</v>
      </c>
      <c r="C102" t="s">
        <v>4678</v>
      </c>
      <c r="D102" s="241">
        <v>158394</v>
      </c>
    </row>
    <row r="103" spans="1:4">
      <c r="A103" s="243" t="str">
        <f t="shared" si="1"/>
        <v>20498</v>
      </c>
      <c r="B103" s="8" t="s">
        <v>4997</v>
      </c>
      <c r="C103" t="s">
        <v>4693</v>
      </c>
      <c r="D103" s="241">
        <v>357027</v>
      </c>
    </row>
    <row r="104" spans="1:4">
      <c r="A104" s="243" t="str">
        <f t="shared" si="1"/>
        <v>20710</v>
      </c>
      <c r="B104" s="8" t="s">
        <v>4998</v>
      </c>
      <c r="C104" t="s">
        <v>4675</v>
      </c>
      <c r="D104" s="241">
        <v>1081951</v>
      </c>
    </row>
    <row r="105" spans="1:4">
      <c r="A105" s="243" t="str">
        <f t="shared" si="1"/>
        <v>20711</v>
      </c>
      <c r="B105" s="8" t="s">
        <v>4998</v>
      </c>
      <c r="C105" t="s">
        <v>4670</v>
      </c>
      <c r="D105" s="241">
        <v>1823730</v>
      </c>
    </row>
    <row r="106" spans="1:4">
      <c r="A106" s="243" t="str">
        <f t="shared" si="1"/>
        <v>20712</v>
      </c>
      <c r="B106" s="8" t="s">
        <v>4998</v>
      </c>
      <c r="C106" t="s">
        <v>4676</v>
      </c>
      <c r="D106" s="241">
        <v>17064737</v>
      </c>
    </row>
    <row r="107" spans="1:4">
      <c r="A107" s="243" t="str">
        <f t="shared" si="1"/>
        <v>20715</v>
      </c>
      <c r="B107" s="8" t="s">
        <v>4998</v>
      </c>
      <c r="C107" t="s">
        <v>4689</v>
      </c>
      <c r="D107" s="241">
        <v>561805</v>
      </c>
    </row>
    <row r="108" spans="1:4">
      <c r="A108" s="243" t="str">
        <f t="shared" si="1"/>
        <v>20716</v>
      </c>
      <c r="B108" s="8" t="s">
        <v>4998</v>
      </c>
      <c r="C108" t="s">
        <v>4673</v>
      </c>
      <c r="D108" s="241">
        <v>582349</v>
      </c>
    </row>
    <row r="109" spans="1:4">
      <c r="A109" s="243" t="str">
        <f t="shared" si="1"/>
        <v>20719</v>
      </c>
      <c r="B109" s="8" t="s">
        <v>4998</v>
      </c>
      <c r="C109" t="s">
        <v>4690</v>
      </c>
      <c r="D109" s="241">
        <v>106230</v>
      </c>
    </row>
    <row r="110" spans="1:4">
      <c r="A110" s="243" t="str">
        <f t="shared" si="1"/>
        <v>20720</v>
      </c>
      <c r="B110" s="8" t="s">
        <v>4998</v>
      </c>
      <c r="C110" t="s">
        <v>4674</v>
      </c>
      <c r="D110" s="241">
        <v>1883549</v>
      </c>
    </row>
    <row r="111" spans="1:4">
      <c r="A111" s="243" t="str">
        <f t="shared" si="1"/>
        <v>20721</v>
      </c>
      <c r="B111" s="8" t="s">
        <v>4998</v>
      </c>
      <c r="C111" t="s">
        <v>4681</v>
      </c>
      <c r="D111" s="241">
        <v>3942662</v>
      </c>
    </row>
    <row r="112" spans="1:4">
      <c r="A112" s="243" t="str">
        <f t="shared" si="1"/>
        <v>20723</v>
      </c>
      <c r="B112" s="8" t="s">
        <v>4998</v>
      </c>
      <c r="C112" t="s">
        <v>4684</v>
      </c>
      <c r="D112" s="241">
        <v>11042</v>
      </c>
    </row>
    <row r="113" spans="1:4">
      <c r="A113" s="243" t="str">
        <f t="shared" si="1"/>
        <v>20732</v>
      </c>
      <c r="B113" s="8" t="s">
        <v>4998</v>
      </c>
      <c r="C113" t="s">
        <v>7739</v>
      </c>
      <c r="D113" s="241">
        <v>24218</v>
      </c>
    </row>
    <row r="114" spans="1:4">
      <c r="A114" s="243" t="str">
        <f t="shared" si="1"/>
        <v>20743</v>
      </c>
      <c r="B114" s="8" t="s">
        <v>4998</v>
      </c>
      <c r="C114" t="s">
        <v>4691</v>
      </c>
      <c r="D114" s="241">
        <v>2771497</v>
      </c>
    </row>
    <row r="115" spans="1:4">
      <c r="A115" s="243" t="str">
        <f t="shared" si="1"/>
        <v>20745</v>
      </c>
      <c r="B115" s="8" t="s">
        <v>4998</v>
      </c>
      <c r="C115" t="s">
        <v>4677</v>
      </c>
      <c r="D115" s="241">
        <v>2345070</v>
      </c>
    </row>
    <row r="116" spans="1:4">
      <c r="A116" s="243" t="str">
        <f t="shared" si="1"/>
        <v>20747</v>
      </c>
      <c r="B116" s="8" t="s">
        <v>4998</v>
      </c>
      <c r="C116" t="s">
        <v>4692</v>
      </c>
      <c r="D116" s="241">
        <v>38101681</v>
      </c>
    </row>
    <row r="117" spans="1:4">
      <c r="A117" s="243" t="str">
        <f t="shared" si="1"/>
        <v>20764</v>
      </c>
      <c r="B117" s="8" t="s">
        <v>4998</v>
      </c>
      <c r="C117" t="s">
        <v>4679</v>
      </c>
      <c r="D117" s="241">
        <v>323367</v>
      </c>
    </row>
    <row r="118" spans="1:4">
      <c r="A118" s="243" t="str">
        <f t="shared" si="1"/>
        <v>20781</v>
      </c>
      <c r="B118" s="8" t="s">
        <v>4998</v>
      </c>
      <c r="C118" t="s">
        <v>4685</v>
      </c>
      <c r="D118" s="241">
        <v>10836287</v>
      </c>
    </row>
    <row r="119" spans="1:4">
      <c r="A119" s="243" t="str">
        <f t="shared" si="1"/>
        <v>20784</v>
      </c>
      <c r="B119" s="8" t="s">
        <v>4998</v>
      </c>
      <c r="C119" t="s">
        <v>4672</v>
      </c>
      <c r="D119" s="241">
        <v>172464409</v>
      </c>
    </row>
    <row r="120" spans="1:4">
      <c r="A120" s="243" t="str">
        <f t="shared" si="1"/>
        <v>20789</v>
      </c>
      <c r="B120" s="8" t="s">
        <v>4998</v>
      </c>
      <c r="C120" t="s">
        <v>4695</v>
      </c>
      <c r="D120" s="241">
        <v>817222</v>
      </c>
    </row>
    <row r="121" spans="1:4">
      <c r="A121" s="243" t="str">
        <f t="shared" si="1"/>
        <v>20793</v>
      </c>
      <c r="B121" s="8" t="s">
        <v>4998</v>
      </c>
      <c r="C121" t="s">
        <v>4671</v>
      </c>
      <c r="D121" s="241">
        <v>217849297</v>
      </c>
    </row>
    <row r="122" spans="1:4">
      <c r="A122" s="243" t="str">
        <f t="shared" si="1"/>
        <v>20797</v>
      </c>
      <c r="B122" s="8" t="s">
        <v>4998</v>
      </c>
      <c r="C122" t="s">
        <v>4678</v>
      </c>
      <c r="D122" s="241">
        <v>382051</v>
      </c>
    </row>
    <row r="123" spans="1:4">
      <c r="A123" s="243" t="str">
        <f t="shared" si="1"/>
        <v>20810</v>
      </c>
      <c r="B123" s="8" t="s">
        <v>4999</v>
      </c>
      <c r="C123" t="s">
        <v>4675</v>
      </c>
      <c r="D123" s="241">
        <v>38437729</v>
      </c>
    </row>
    <row r="124" spans="1:4">
      <c r="A124" s="243" t="str">
        <f t="shared" si="1"/>
        <v>20811</v>
      </c>
      <c r="B124" s="8" t="s">
        <v>4999</v>
      </c>
      <c r="C124" t="s">
        <v>4670</v>
      </c>
      <c r="D124" s="241">
        <v>1746194</v>
      </c>
    </row>
    <row r="125" spans="1:4">
      <c r="A125" s="243" t="str">
        <f t="shared" si="1"/>
        <v>20812</v>
      </c>
      <c r="B125" s="8" t="s">
        <v>4999</v>
      </c>
      <c r="C125" t="s">
        <v>4676</v>
      </c>
      <c r="D125" s="241">
        <v>33965409</v>
      </c>
    </row>
    <row r="126" spans="1:4">
      <c r="A126" s="243" t="str">
        <f t="shared" si="1"/>
        <v>20814</v>
      </c>
      <c r="B126" s="8" t="s">
        <v>4999</v>
      </c>
      <c r="C126" t="s">
        <v>4683</v>
      </c>
      <c r="D126" s="241">
        <v>124446</v>
      </c>
    </row>
    <row r="127" spans="1:4">
      <c r="A127" s="243" t="str">
        <f t="shared" si="1"/>
        <v>20815</v>
      </c>
      <c r="B127" s="8" t="s">
        <v>4999</v>
      </c>
      <c r="C127" t="s">
        <v>4689</v>
      </c>
      <c r="D127" s="241">
        <v>4901426</v>
      </c>
    </row>
    <row r="128" spans="1:4">
      <c r="A128" s="243" t="str">
        <f t="shared" si="1"/>
        <v>20816</v>
      </c>
      <c r="B128" s="8" t="s">
        <v>4999</v>
      </c>
      <c r="C128" t="s">
        <v>4673</v>
      </c>
      <c r="D128" s="241">
        <v>156621</v>
      </c>
    </row>
    <row r="129" spans="1:4">
      <c r="A129" s="243" t="str">
        <f t="shared" si="1"/>
        <v>20817</v>
      </c>
      <c r="B129" s="8" t="s">
        <v>4999</v>
      </c>
      <c r="C129" t="s">
        <v>4682</v>
      </c>
      <c r="D129" s="241">
        <v>147831</v>
      </c>
    </row>
    <row r="130" spans="1:4">
      <c r="A130" s="243" t="str">
        <f t="shared" si="1"/>
        <v>20820</v>
      </c>
      <c r="B130" s="8" t="s">
        <v>4999</v>
      </c>
      <c r="C130" t="s">
        <v>4674</v>
      </c>
      <c r="D130" s="241">
        <v>20195376</v>
      </c>
    </row>
    <row r="131" spans="1:4">
      <c r="A131" s="243" t="str">
        <f t="shared" ref="A131:A194" si="2">CONCATENATE(B131,C131)</f>
        <v>20821</v>
      </c>
      <c r="B131" s="8" t="s">
        <v>4999</v>
      </c>
      <c r="C131" t="s">
        <v>4681</v>
      </c>
      <c r="D131" s="241">
        <v>8434875</v>
      </c>
    </row>
    <row r="132" spans="1:4">
      <c r="A132" s="243" t="str">
        <f t="shared" si="2"/>
        <v>20823</v>
      </c>
      <c r="B132" s="8" t="s">
        <v>4999</v>
      </c>
      <c r="C132" t="s">
        <v>4684</v>
      </c>
      <c r="D132" s="241">
        <v>6801</v>
      </c>
    </row>
    <row r="133" spans="1:4">
      <c r="A133" s="243" t="str">
        <f t="shared" si="2"/>
        <v>20843</v>
      </c>
      <c r="B133" s="8" t="s">
        <v>4999</v>
      </c>
      <c r="C133" t="s">
        <v>4691</v>
      </c>
      <c r="D133" s="241">
        <v>3161258</v>
      </c>
    </row>
    <row r="134" spans="1:4">
      <c r="A134" s="243" t="str">
        <f t="shared" si="2"/>
        <v>20845</v>
      </c>
      <c r="B134" s="8" t="s">
        <v>4999</v>
      </c>
      <c r="C134" t="s">
        <v>4677</v>
      </c>
      <c r="D134" s="241">
        <v>114179</v>
      </c>
    </row>
    <row r="135" spans="1:4">
      <c r="A135" s="243" t="str">
        <f t="shared" si="2"/>
        <v>20847</v>
      </c>
      <c r="B135" s="8" t="s">
        <v>4999</v>
      </c>
      <c r="C135" t="s">
        <v>4692</v>
      </c>
      <c r="D135" s="241">
        <v>59455760</v>
      </c>
    </row>
    <row r="136" spans="1:4">
      <c r="A136" s="243" t="str">
        <f t="shared" si="2"/>
        <v>20864</v>
      </c>
      <c r="B136" s="8" t="s">
        <v>4999</v>
      </c>
      <c r="C136" t="s">
        <v>4679</v>
      </c>
      <c r="D136" s="241">
        <v>346768</v>
      </c>
    </row>
    <row r="137" spans="1:4">
      <c r="A137" s="243" t="str">
        <f t="shared" si="2"/>
        <v>20866</v>
      </c>
      <c r="B137" s="8" t="s">
        <v>4999</v>
      </c>
      <c r="C137" t="s">
        <v>4686</v>
      </c>
      <c r="D137" s="241">
        <v>661197</v>
      </c>
    </row>
    <row r="138" spans="1:4">
      <c r="A138" s="243" t="str">
        <f t="shared" si="2"/>
        <v>20877</v>
      </c>
      <c r="B138" s="8" t="s">
        <v>4999</v>
      </c>
      <c r="C138" t="s">
        <v>4694</v>
      </c>
      <c r="D138" s="241">
        <v>484723</v>
      </c>
    </row>
    <row r="139" spans="1:4">
      <c r="A139" s="243" t="str">
        <f t="shared" si="2"/>
        <v>20881</v>
      </c>
      <c r="B139" s="8" t="s">
        <v>4999</v>
      </c>
      <c r="C139" t="s">
        <v>4685</v>
      </c>
      <c r="D139" s="241">
        <v>14413630</v>
      </c>
    </row>
    <row r="140" spans="1:4">
      <c r="A140" s="243" t="str">
        <f t="shared" si="2"/>
        <v>20884</v>
      </c>
      <c r="B140" s="8" t="s">
        <v>4999</v>
      </c>
      <c r="C140" t="s">
        <v>4672</v>
      </c>
      <c r="D140" s="241">
        <v>192036658</v>
      </c>
    </row>
    <row r="141" spans="1:4">
      <c r="A141" s="243" t="str">
        <f t="shared" si="2"/>
        <v>20889</v>
      </c>
      <c r="B141" s="8" t="s">
        <v>4999</v>
      </c>
      <c r="C141" t="s">
        <v>4695</v>
      </c>
      <c r="D141" s="241">
        <v>3638</v>
      </c>
    </row>
    <row r="142" spans="1:4">
      <c r="A142" s="243" t="str">
        <f t="shared" si="2"/>
        <v>20893</v>
      </c>
      <c r="B142" s="8" t="s">
        <v>4999</v>
      </c>
      <c r="C142" t="s">
        <v>4671</v>
      </c>
      <c r="D142" s="241">
        <v>57037506</v>
      </c>
    </row>
    <row r="143" spans="1:4">
      <c r="A143" s="243" t="str">
        <f t="shared" si="2"/>
        <v>20894</v>
      </c>
      <c r="B143" s="8" t="s">
        <v>4999</v>
      </c>
      <c r="C143" t="s">
        <v>4688</v>
      </c>
      <c r="D143" s="241">
        <v>72971</v>
      </c>
    </row>
    <row r="144" spans="1:4">
      <c r="A144" s="243" t="str">
        <f t="shared" si="2"/>
        <v>20897</v>
      </c>
      <c r="B144" s="8" t="s">
        <v>4999</v>
      </c>
      <c r="C144" t="s">
        <v>4678</v>
      </c>
      <c r="D144" s="241">
        <v>144024</v>
      </c>
    </row>
    <row r="145" spans="1:4">
      <c r="A145" s="243" t="str">
        <f t="shared" si="2"/>
        <v>20898</v>
      </c>
      <c r="B145" s="8" t="s">
        <v>4999</v>
      </c>
      <c r="C145" t="s">
        <v>4693</v>
      </c>
      <c r="D145" s="241">
        <v>1800577</v>
      </c>
    </row>
    <row r="146" spans="1:4">
      <c r="A146" s="243" t="str">
        <f t="shared" si="2"/>
        <v>21120</v>
      </c>
      <c r="B146" s="8" t="s">
        <v>5000</v>
      </c>
      <c r="C146" t="s">
        <v>4674</v>
      </c>
      <c r="D146" s="241">
        <v>200000</v>
      </c>
    </row>
    <row r="147" spans="1:4">
      <c r="A147" s="243" t="str">
        <f t="shared" si="2"/>
        <v>21121</v>
      </c>
      <c r="B147" s="8" t="s">
        <v>5000</v>
      </c>
      <c r="C147" t="s">
        <v>4681</v>
      </c>
      <c r="D147" s="241">
        <v>346672</v>
      </c>
    </row>
    <row r="148" spans="1:4">
      <c r="A148" s="243" t="str">
        <f t="shared" si="2"/>
        <v>21184</v>
      </c>
      <c r="B148" s="8" t="s">
        <v>5000</v>
      </c>
      <c r="C148" t="s">
        <v>4672</v>
      </c>
      <c r="D148" s="241">
        <v>8617613</v>
      </c>
    </row>
    <row r="149" spans="1:4">
      <c r="A149" s="243" t="str">
        <f t="shared" si="2"/>
        <v>21210</v>
      </c>
      <c r="B149" s="8" t="s">
        <v>5001</v>
      </c>
      <c r="C149" t="s">
        <v>4675</v>
      </c>
      <c r="D149" s="241">
        <v>10105236</v>
      </c>
    </row>
    <row r="150" spans="1:4">
      <c r="A150" s="243" t="str">
        <f t="shared" si="2"/>
        <v>21211</v>
      </c>
      <c r="B150" s="8" t="s">
        <v>5001</v>
      </c>
      <c r="C150" t="s">
        <v>4670</v>
      </c>
      <c r="D150" s="241">
        <v>14074</v>
      </c>
    </row>
    <row r="151" spans="1:4">
      <c r="A151" s="243" t="str">
        <f t="shared" si="2"/>
        <v>21212</v>
      </c>
      <c r="B151" s="8" t="s">
        <v>5001</v>
      </c>
      <c r="C151" t="s">
        <v>4676</v>
      </c>
      <c r="D151" s="241">
        <v>748871</v>
      </c>
    </row>
    <row r="152" spans="1:4">
      <c r="A152" s="243" t="str">
        <f t="shared" si="2"/>
        <v>21215</v>
      </c>
      <c r="B152" s="8" t="s">
        <v>5001</v>
      </c>
      <c r="C152" t="s">
        <v>4689</v>
      </c>
      <c r="D152" s="241">
        <v>51941</v>
      </c>
    </row>
    <row r="153" spans="1:4">
      <c r="A153" s="243" t="str">
        <f t="shared" si="2"/>
        <v>21216</v>
      </c>
      <c r="B153" s="8" t="s">
        <v>5001</v>
      </c>
      <c r="C153" t="s">
        <v>4673</v>
      </c>
      <c r="D153" s="241">
        <v>33377</v>
      </c>
    </row>
    <row r="154" spans="1:4">
      <c r="A154" s="243" t="str">
        <f t="shared" si="2"/>
        <v>21220</v>
      </c>
      <c r="B154" s="8" t="s">
        <v>5001</v>
      </c>
      <c r="C154" t="s">
        <v>4674</v>
      </c>
      <c r="D154" s="241">
        <v>78126</v>
      </c>
    </row>
    <row r="155" spans="1:4">
      <c r="A155" s="243" t="str">
        <f t="shared" si="2"/>
        <v>21243</v>
      </c>
      <c r="B155" s="8" t="s">
        <v>5001</v>
      </c>
      <c r="C155" t="s">
        <v>4691</v>
      </c>
      <c r="D155" s="241">
        <v>100619</v>
      </c>
    </row>
    <row r="156" spans="1:4">
      <c r="A156" s="243" t="str">
        <f t="shared" si="2"/>
        <v>21245</v>
      </c>
      <c r="B156" s="8" t="s">
        <v>5001</v>
      </c>
      <c r="C156" t="s">
        <v>4677</v>
      </c>
      <c r="D156" s="241">
        <v>650</v>
      </c>
    </row>
    <row r="157" spans="1:4">
      <c r="A157" s="243" t="str">
        <f t="shared" si="2"/>
        <v>21247</v>
      </c>
      <c r="B157" s="8" t="s">
        <v>5001</v>
      </c>
      <c r="C157" t="s">
        <v>4692</v>
      </c>
      <c r="D157" s="241">
        <v>1006664</v>
      </c>
    </row>
    <row r="158" spans="1:4">
      <c r="A158" s="243" t="str">
        <f t="shared" si="2"/>
        <v>21281</v>
      </c>
      <c r="B158" s="8" t="s">
        <v>5001</v>
      </c>
      <c r="C158" t="s">
        <v>4685</v>
      </c>
      <c r="D158" s="241">
        <v>232722</v>
      </c>
    </row>
    <row r="159" spans="1:4">
      <c r="A159" s="243" t="str">
        <f t="shared" si="2"/>
        <v>21284</v>
      </c>
      <c r="B159" s="8" t="s">
        <v>5001</v>
      </c>
      <c r="C159" t="s">
        <v>4672</v>
      </c>
      <c r="D159" s="241">
        <v>75474093</v>
      </c>
    </row>
    <row r="160" spans="1:4">
      <c r="A160" s="243" t="str">
        <f t="shared" si="2"/>
        <v>21293</v>
      </c>
      <c r="B160" s="8" t="s">
        <v>5001</v>
      </c>
      <c r="C160" t="s">
        <v>4671</v>
      </c>
      <c r="D160" s="241">
        <v>281903</v>
      </c>
    </row>
    <row r="161" spans="1:4">
      <c r="A161" s="243" t="str">
        <f t="shared" si="2"/>
        <v>21297</v>
      </c>
      <c r="B161" s="8" t="s">
        <v>5001</v>
      </c>
      <c r="C161" t="s">
        <v>4678</v>
      </c>
      <c r="D161" s="241">
        <v>137111</v>
      </c>
    </row>
    <row r="162" spans="1:4">
      <c r="A162" s="243" t="str">
        <f t="shared" si="2"/>
        <v>21311</v>
      </c>
      <c r="B162" s="8" t="s">
        <v>5002</v>
      </c>
      <c r="C162" t="s">
        <v>4670</v>
      </c>
      <c r="D162" s="241">
        <v>126360</v>
      </c>
    </row>
    <row r="163" spans="1:4">
      <c r="A163" s="243" t="str">
        <f t="shared" si="2"/>
        <v>21312</v>
      </c>
      <c r="B163" s="8" t="s">
        <v>5002</v>
      </c>
      <c r="C163" t="s">
        <v>4676</v>
      </c>
      <c r="D163" s="241">
        <v>761803</v>
      </c>
    </row>
    <row r="164" spans="1:4">
      <c r="A164" s="243" t="str">
        <f t="shared" si="2"/>
        <v>21316</v>
      </c>
      <c r="B164" s="8" t="s">
        <v>5002</v>
      </c>
      <c r="C164" t="s">
        <v>4673</v>
      </c>
      <c r="D164" s="241">
        <v>99074</v>
      </c>
    </row>
    <row r="165" spans="1:4">
      <c r="A165" s="243" t="str">
        <f t="shared" si="2"/>
        <v>21345</v>
      </c>
      <c r="B165" s="8" t="s">
        <v>5002</v>
      </c>
      <c r="C165" t="s">
        <v>4677</v>
      </c>
      <c r="D165" s="241">
        <v>46917</v>
      </c>
    </row>
    <row r="166" spans="1:4">
      <c r="A166" s="243" t="str">
        <f t="shared" si="2"/>
        <v>21347</v>
      </c>
      <c r="B166" s="8" t="s">
        <v>5002</v>
      </c>
      <c r="C166" t="s">
        <v>4692</v>
      </c>
      <c r="D166" s="241">
        <v>3138829</v>
      </c>
    </row>
    <row r="167" spans="1:4">
      <c r="A167" s="243" t="str">
        <f t="shared" si="2"/>
        <v>21381</v>
      </c>
      <c r="B167" s="8" t="s">
        <v>5002</v>
      </c>
      <c r="C167" t="s">
        <v>4685</v>
      </c>
      <c r="D167" s="241">
        <v>709152</v>
      </c>
    </row>
    <row r="168" spans="1:4">
      <c r="A168" s="243" t="str">
        <f t="shared" si="2"/>
        <v>21384</v>
      </c>
      <c r="B168" s="8" t="s">
        <v>5002</v>
      </c>
      <c r="C168" t="s">
        <v>4672</v>
      </c>
      <c r="D168" s="241">
        <v>86588868</v>
      </c>
    </row>
    <row r="169" spans="1:4">
      <c r="A169" s="243" t="str">
        <f t="shared" si="2"/>
        <v>21393</v>
      </c>
      <c r="B169" s="8" t="s">
        <v>5002</v>
      </c>
      <c r="C169" t="s">
        <v>4671</v>
      </c>
      <c r="D169" s="241">
        <v>1196859</v>
      </c>
    </row>
    <row r="170" spans="1:4">
      <c r="A170" s="243" t="str">
        <f t="shared" si="2"/>
        <v>21411</v>
      </c>
      <c r="B170" s="8" t="s">
        <v>5003</v>
      </c>
      <c r="C170" t="s">
        <v>4670</v>
      </c>
      <c r="D170" s="241">
        <v>150828</v>
      </c>
    </row>
    <row r="171" spans="1:4">
      <c r="A171" s="243" t="str">
        <f t="shared" si="2"/>
        <v>21416</v>
      </c>
      <c r="B171" s="8" t="s">
        <v>5003</v>
      </c>
      <c r="C171" t="s">
        <v>4673</v>
      </c>
      <c r="D171" s="241">
        <v>18525</v>
      </c>
    </row>
    <row r="172" spans="1:4">
      <c r="A172" s="243" t="str">
        <f t="shared" si="2"/>
        <v>21421</v>
      </c>
      <c r="B172" s="8" t="s">
        <v>5003</v>
      </c>
      <c r="C172" t="s">
        <v>4681</v>
      </c>
      <c r="D172" s="241">
        <v>1291504</v>
      </c>
    </row>
    <row r="173" spans="1:4">
      <c r="A173" s="243" t="str">
        <f t="shared" si="2"/>
        <v>21445</v>
      </c>
      <c r="B173" s="8" t="s">
        <v>5003</v>
      </c>
      <c r="C173" t="s">
        <v>4677</v>
      </c>
      <c r="D173" s="241">
        <v>69711</v>
      </c>
    </row>
    <row r="174" spans="1:4">
      <c r="A174" s="243" t="str">
        <f t="shared" si="2"/>
        <v>21447</v>
      </c>
      <c r="B174" s="8" t="s">
        <v>5003</v>
      </c>
      <c r="C174" t="s">
        <v>4692</v>
      </c>
      <c r="D174" s="241">
        <v>557530</v>
      </c>
    </row>
    <row r="175" spans="1:4">
      <c r="A175" s="243" t="str">
        <f t="shared" si="2"/>
        <v>21459</v>
      </c>
      <c r="B175" s="8" t="s">
        <v>5003</v>
      </c>
      <c r="C175" t="s">
        <v>4696</v>
      </c>
      <c r="D175" s="241">
        <v>364344</v>
      </c>
    </row>
    <row r="176" spans="1:4">
      <c r="A176" s="243" t="str">
        <f t="shared" si="2"/>
        <v>21484</v>
      </c>
      <c r="B176" s="8" t="s">
        <v>5003</v>
      </c>
      <c r="C176" t="s">
        <v>4672</v>
      </c>
      <c r="D176" s="241">
        <v>30697610</v>
      </c>
    </row>
    <row r="177" spans="1:4">
      <c r="A177" s="243" t="str">
        <f t="shared" si="2"/>
        <v>21493</v>
      </c>
      <c r="B177" s="8" t="s">
        <v>5003</v>
      </c>
      <c r="C177" t="s">
        <v>4671</v>
      </c>
      <c r="D177" s="241">
        <v>160135</v>
      </c>
    </row>
    <row r="178" spans="1:4">
      <c r="A178" s="243" t="str">
        <f t="shared" si="2"/>
        <v>21515</v>
      </c>
      <c r="B178" s="8" t="s">
        <v>5004</v>
      </c>
      <c r="C178" t="s">
        <v>4689</v>
      </c>
      <c r="D178" s="241">
        <v>5803</v>
      </c>
    </row>
    <row r="179" spans="1:4">
      <c r="A179" s="243" t="str">
        <f t="shared" si="2"/>
        <v>21516</v>
      </c>
      <c r="B179" s="8" t="s">
        <v>5004</v>
      </c>
      <c r="C179" t="s">
        <v>4673</v>
      </c>
      <c r="D179" s="241">
        <v>28903</v>
      </c>
    </row>
    <row r="180" spans="1:4">
      <c r="A180" s="243" t="str">
        <f t="shared" si="2"/>
        <v>21521</v>
      </c>
      <c r="B180" s="8" t="s">
        <v>5004</v>
      </c>
      <c r="C180" t="s">
        <v>4681</v>
      </c>
      <c r="D180" s="241">
        <v>1609494</v>
      </c>
    </row>
    <row r="181" spans="1:4">
      <c r="A181" s="243" t="str">
        <f t="shared" si="2"/>
        <v>21545</v>
      </c>
      <c r="B181" s="8" t="s">
        <v>5004</v>
      </c>
      <c r="C181" t="s">
        <v>4677</v>
      </c>
      <c r="D181" s="241">
        <v>158387</v>
      </c>
    </row>
    <row r="182" spans="1:4">
      <c r="A182" s="243" t="str">
        <f t="shared" si="2"/>
        <v>21547</v>
      </c>
      <c r="B182" s="8" t="s">
        <v>5004</v>
      </c>
      <c r="C182" t="s">
        <v>4692</v>
      </c>
      <c r="D182" s="241">
        <v>158461</v>
      </c>
    </row>
    <row r="183" spans="1:4">
      <c r="A183" s="243" t="str">
        <f t="shared" si="2"/>
        <v>21559</v>
      </c>
      <c r="B183" s="8" t="s">
        <v>5004</v>
      </c>
      <c r="C183" t="s">
        <v>4696</v>
      </c>
      <c r="D183" s="241">
        <v>63881</v>
      </c>
    </row>
    <row r="184" spans="1:4">
      <c r="A184" s="243" t="str">
        <f t="shared" si="2"/>
        <v>21584</v>
      </c>
      <c r="B184" s="8" t="s">
        <v>5004</v>
      </c>
      <c r="C184" t="s">
        <v>4672</v>
      </c>
      <c r="D184" s="241">
        <v>18873792</v>
      </c>
    </row>
    <row r="185" spans="1:4">
      <c r="A185" s="243" t="str">
        <f t="shared" si="2"/>
        <v>21593</v>
      </c>
      <c r="B185" s="8" t="s">
        <v>5004</v>
      </c>
      <c r="C185" t="s">
        <v>4671</v>
      </c>
      <c r="D185" s="241">
        <v>22178</v>
      </c>
    </row>
    <row r="186" spans="1:4">
      <c r="A186" s="243" t="str">
        <f t="shared" si="2"/>
        <v>21597</v>
      </c>
      <c r="B186" s="8" t="s">
        <v>5004</v>
      </c>
      <c r="C186" t="s">
        <v>4678</v>
      </c>
      <c r="D186" s="241">
        <v>84687</v>
      </c>
    </row>
    <row r="187" spans="1:4">
      <c r="A187" s="243" t="str">
        <f t="shared" si="2"/>
        <v>21610</v>
      </c>
      <c r="B187" s="8" t="s">
        <v>5005</v>
      </c>
      <c r="C187" t="s">
        <v>4675</v>
      </c>
      <c r="D187" s="241">
        <v>31010</v>
      </c>
    </row>
    <row r="188" spans="1:4">
      <c r="A188" s="243" t="str">
        <f t="shared" si="2"/>
        <v>21612</v>
      </c>
      <c r="B188" s="8" t="s">
        <v>5005</v>
      </c>
      <c r="C188" t="s">
        <v>4676</v>
      </c>
      <c r="D188" s="241">
        <v>261247</v>
      </c>
    </row>
    <row r="189" spans="1:4">
      <c r="A189" s="243" t="str">
        <f t="shared" si="2"/>
        <v>21615</v>
      </c>
      <c r="B189" s="8" t="s">
        <v>5005</v>
      </c>
      <c r="C189" t="s">
        <v>4689</v>
      </c>
      <c r="D189" s="241">
        <v>52203</v>
      </c>
    </row>
    <row r="190" spans="1:4">
      <c r="A190" s="243" t="str">
        <f t="shared" si="2"/>
        <v>21616</v>
      </c>
      <c r="B190" s="8" t="s">
        <v>5005</v>
      </c>
      <c r="C190" t="s">
        <v>4673</v>
      </c>
      <c r="D190" s="241">
        <v>21694</v>
      </c>
    </row>
    <row r="191" spans="1:4">
      <c r="A191" s="243" t="str">
        <f t="shared" si="2"/>
        <v>21619</v>
      </c>
      <c r="B191" s="8" t="s">
        <v>5005</v>
      </c>
      <c r="C191" t="s">
        <v>4690</v>
      </c>
      <c r="D191" s="241">
        <v>1107355</v>
      </c>
    </row>
    <row r="192" spans="1:4">
      <c r="A192" s="243" t="str">
        <f t="shared" si="2"/>
        <v>21621</v>
      </c>
      <c r="B192" s="8" t="s">
        <v>5005</v>
      </c>
      <c r="C192" t="s">
        <v>4681</v>
      </c>
      <c r="D192" s="241">
        <v>5761652</v>
      </c>
    </row>
    <row r="193" spans="1:4">
      <c r="A193" s="243" t="str">
        <f t="shared" si="2"/>
        <v>21643</v>
      </c>
      <c r="B193" s="8" t="s">
        <v>5005</v>
      </c>
      <c r="C193" t="s">
        <v>4691</v>
      </c>
      <c r="D193" s="241">
        <v>117987</v>
      </c>
    </row>
    <row r="194" spans="1:4">
      <c r="A194" s="243" t="str">
        <f t="shared" si="2"/>
        <v>21645</v>
      </c>
      <c r="B194" s="8" t="s">
        <v>5005</v>
      </c>
      <c r="C194" t="s">
        <v>4677</v>
      </c>
      <c r="D194" s="241">
        <v>12273</v>
      </c>
    </row>
    <row r="195" spans="1:4">
      <c r="A195" s="243" t="str">
        <f t="shared" ref="A195:A258" si="3">CONCATENATE(B195,C195)</f>
        <v>21647</v>
      </c>
      <c r="B195" s="8" t="s">
        <v>5005</v>
      </c>
      <c r="C195" t="s">
        <v>4692</v>
      </c>
      <c r="D195" s="241">
        <v>3488931</v>
      </c>
    </row>
    <row r="196" spans="1:4">
      <c r="A196" s="243" t="str">
        <f t="shared" si="3"/>
        <v>21659</v>
      </c>
      <c r="B196" s="8" t="s">
        <v>5005</v>
      </c>
      <c r="C196" t="s">
        <v>4696</v>
      </c>
      <c r="D196" s="241">
        <v>224632</v>
      </c>
    </row>
    <row r="197" spans="1:4">
      <c r="A197" s="243" t="str">
        <f t="shared" si="3"/>
        <v>21664</v>
      </c>
      <c r="B197" s="8" t="s">
        <v>5005</v>
      </c>
      <c r="C197" t="s">
        <v>4679</v>
      </c>
      <c r="D197" s="241">
        <v>6302</v>
      </c>
    </row>
    <row r="198" spans="1:4">
      <c r="A198" s="243" t="str">
        <f t="shared" si="3"/>
        <v>21666</v>
      </c>
      <c r="B198" s="8" t="s">
        <v>5005</v>
      </c>
      <c r="C198" t="s">
        <v>4686</v>
      </c>
      <c r="D198" s="241">
        <v>388723</v>
      </c>
    </row>
    <row r="199" spans="1:4">
      <c r="A199" s="243" t="str">
        <f t="shared" si="3"/>
        <v>21681</v>
      </c>
      <c r="B199" s="8" t="s">
        <v>5005</v>
      </c>
      <c r="C199" t="s">
        <v>4685</v>
      </c>
      <c r="D199" s="241">
        <v>242631</v>
      </c>
    </row>
    <row r="200" spans="1:4">
      <c r="A200" s="243" t="str">
        <f t="shared" si="3"/>
        <v>21684</v>
      </c>
      <c r="B200" s="8" t="s">
        <v>5005</v>
      </c>
      <c r="C200" t="s">
        <v>4672</v>
      </c>
      <c r="D200" s="241">
        <v>113481284</v>
      </c>
    </row>
    <row r="201" spans="1:4">
      <c r="A201" s="243" t="str">
        <f t="shared" si="3"/>
        <v>21693</v>
      </c>
      <c r="B201" s="8" t="s">
        <v>5005</v>
      </c>
      <c r="C201" t="s">
        <v>4671</v>
      </c>
      <c r="D201" s="241">
        <v>6372593</v>
      </c>
    </row>
    <row r="202" spans="1:4">
      <c r="A202" s="243" t="str">
        <f t="shared" si="3"/>
        <v>21712</v>
      </c>
      <c r="B202" s="8" t="s">
        <v>5006</v>
      </c>
      <c r="C202" t="s">
        <v>4676</v>
      </c>
      <c r="D202" s="241">
        <v>11200</v>
      </c>
    </row>
    <row r="203" spans="1:4">
      <c r="A203" s="243" t="str">
        <f t="shared" si="3"/>
        <v>21747</v>
      </c>
      <c r="B203" s="8" t="s">
        <v>5006</v>
      </c>
      <c r="C203" t="s">
        <v>4692</v>
      </c>
      <c r="D203" s="241">
        <v>23998</v>
      </c>
    </row>
    <row r="204" spans="1:4">
      <c r="A204" s="243" t="str">
        <f t="shared" si="3"/>
        <v>21784</v>
      </c>
      <c r="B204" s="8" t="s">
        <v>5006</v>
      </c>
      <c r="C204" t="s">
        <v>4672</v>
      </c>
      <c r="D204" s="241">
        <v>61182464</v>
      </c>
    </row>
    <row r="205" spans="1:4">
      <c r="A205" s="243" t="str">
        <f t="shared" si="3"/>
        <v>21793</v>
      </c>
      <c r="B205" s="8" t="s">
        <v>5006</v>
      </c>
      <c r="C205" t="s">
        <v>4671</v>
      </c>
      <c r="D205" s="241">
        <v>567331</v>
      </c>
    </row>
    <row r="206" spans="1:4">
      <c r="A206" s="243" t="str">
        <f t="shared" si="3"/>
        <v>21810</v>
      </c>
      <c r="B206" s="8" t="s">
        <v>5007</v>
      </c>
      <c r="C206" t="s">
        <v>4675</v>
      </c>
      <c r="D206" s="241">
        <v>44676</v>
      </c>
    </row>
    <row r="207" spans="1:4">
      <c r="A207" s="243" t="str">
        <f t="shared" si="3"/>
        <v>21884</v>
      </c>
      <c r="B207" s="8" t="s">
        <v>5007</v>
      </c>
      <c r="C207" t="s">
        <v>4672</v>
      </c>
      <c r="D207" s="241">
        <v>428024</v>
      </c>
    </row>
    <row r="208" spans="1:4">
      <c r="A208" s="243" t="str">
        <f t="shared" si="3"/>
        <v>22112</v>
      </c>
      <c r="B208" s="8" t="s">
        <v>5008</v>
      </c>
      <c r="C208" t="s">
        <v>4676</v>
      </c>
      <c r="D208" s="241">
        <v>1660342</v>
      </c>
    </row>
    <row r="209" spans="1:4">
      <c r="A209" s="243" t="str">
        <f t="shared" si="3"/>
        <v>22115</v>
      </c>
      <c r="B209" s="8" t="s">
        <v>5008</v>
      </c>
      <c r="C209" t="s">
        <v>4689</v>
      </c>
      <c r="D209" s="241">
        <v>189194</v>
      </c>
    </row>
    <row r="210" spans="1:4">
      <c r="A210" s="243" t="str">
        <f t="shared" si="3"/>
        <v>22120</v>
      </c>
      <c r="B210" s="8" t="s">
        <v>5008</v>
      </c>
      <c r="C210" t="s">
        <v>4674</v>
      </c>
      <c r="D210" s="241">
        <v>7790</v>
      </c>
    </row>
    <row r="211" spans="1:4">
      <c r="A211" s="243" t="str">
        <f t="shared" si="3"/>
        <v>22121</v>
      </c>
      <c r="B211" s="8" t="s">
        <v>5008</v>
      </c>
      <c r="C211" t="s">
        <v>4681</v>
      </c>
      <c r="D211" s="241">
        <v>14386130</v>
      </c>
    </row>
    <row r="212" spans="1:4">
      <c r="A212" s="243" t="str">
        <f t="shared" si="3"/>
        <v>22181</v>
      </c>
      <c r="B212" s="8" t="s">
        <v>5008</v>
      </c>
      <c r="C212" t="s">
        <v>4685</v>
      </c>
      <c r="D212" s="241">
        <v>603570</v>
      </c>
    </row>
    <row r="213" spans="1:4">
      <c r="A213" s="243" t="str">
        <f t="shared" si="3"/>
        <v>22184</v>
      </c>
      <c r="B213" s="8" t="s">
        <v>5008</v>
      </c>
      <c r="C213" t="s">
        <v>4672</v>
      </c>
      <c r="D213" s="241">
        <v>165459177</v>
      </c>
    </row>
    <row r="214" spans="1:4">
      <c r="A214" s="243" t="str">
        <f t="shared" si="3"/>
        <v>22193</v>
      </c>
      <c r="B214" s="8" t="s">
        <v>5008</v>
      </c>
      <c r="C214" t="s">
        <v>4671</v>
      </c>
      <c r="D214" s="241">
        <v>2236061</v>
      </c>
    </row>
    <row r="215" spans="1:4">
      <c r="A215" s="243" t="str">
        <f t="shared" si="3"/>
        <v>22214</v>
      </c>
      <c r="B215" s="8" t="s">
        <v>5009</v>
      </c>
      <c r="C215" t="s">
        <v>4683</v>
      </c>
      <c r="D215" s="241">
        <v>404172</v>
      </c>
    </row>
    <row r="216" spans="1:4">
      <c r="A216" s="243" t="str">
        <f t="shared" si="3"/>
        <v>22393</v>
      </c>
      <c r="B216" s="8" t="s">
        <v>5010</v>
      </c>
      <c r="C216" t="s">
        <v>4671</v>
      </c>
      <c r="D216" s="241">
        <v>1012099</v>
      </c>
    </row>
    <row r="217" spans="1:4">
      <c r="A217" s="243" t="str">
        <f t="shared" si="3"/>
        <v>23610</v>
      </c>
      <c r="B217" s="8" t="s">
        <v>5011</v>
      </c>
      <c r="C217" t="s">
        <v>4675</v>
      </c>
      <c r="D217" s="241">
        <v>10818</v>
      </c>
    </row>
    <row r="218" spans="1:4">
      <c r="A218" s="243" t="str">
        <f t="shared" si="3"/>
        <v>23611</v>
      </c>
      <c r="B218" s="8" t="s">
        <v>5011</v>
      </c>
      <c r="C218" t="s">
        <v>4670</v>
      </c>
      <c r="D218" s="241">
        <v>588809</v>
      </c>
    </row>
    <row r="219" spans="1:4">
      <c r="A219" s="243" t="str">
        <f t="shared" si="3"/>
        <v>23612</v>
      </c>
      <c r="B219" s="8" t="s">
        <v>5011</v>
      </c>
      <c r="C219" t="s">
        <v>4676</v>
      </c>
      <c r="D219" s="241">
        <v>10159914</v>
      </c>
    </row>
    <row r="220" spans="1:4">
      <c r="A220" s="243" t="str">
        <f t="shared" si="3"/>
        <v>23616</v>
      </c>
      <c r="B220" s="8" t="s">
        <v>5011</v>
      </c>
      <c r="C220" t="s">
        <v>4673</v>
      </c>
      <c r="D220" s="241">
        <v>1262995</v>
      </c>
    </row>
    <row r="221" spans="1:4">
      <c r="A221" s="243" t="str">
        <f t="shared" si="3"/>
        <v>23619</v>
      </c>
      <c r="B221" s="8" t="s">
        <v>5011</v>
      </c>
      <c r="C221" t="s">
        <v>4690</v>
      </c>
      <c r="D221" s="241">
        <v>108771</v>
      </c>
    </row>
    <row r="222" spans="1:4">
      <c r="A222" s="243" t="str">
        <f t="shared" si="3"/>
        <v>23620</v>
      </c>
      <c r="B222" s="8" t="s">
        <v>5011</v>
      </c>
      <c r="C222" t="s">
        <v>4674</v>
      </c>
      <c r="D222" s="241">
        <v>227026</v>
      </c>
    </row>
    <row r="223" spans="1:4">
      <c r="A223" s="243" t="str">
        <f t="shared" si="3"/>
        <v>23621</v>
      </c>
      <c r="B223" s="8" t="s">
        <v>5011</v>
      </c>
      <c r="C223" t="s">
        <v>4681</v>
      </c>
      <c r="D223" s="241">
        <v>12918655</v>
      </c>
    </row>
    <row r="224" spans="1:4">
      <c r="A224" s="243" t="str">
        <f t="shared" si="3"/>
        <v>23643</v>
      </c>
      <c r="B224" s="8" t="s">
        <v>5011</v>
      </c>
      <c r="C224" t="s">
        <v>4691</v>
      </c>
      <c r="D224" s="241">
        <v>416582</v>
      </c>
    </row>
    <row r="225" spans="1:4">
      <c r="A225" s="243" t="str">
        <f t="shared" si="3"/>
        <v>23645</v>
      </c>
      <c r="B225" s="8" t="s">
        <v>5011</v>
      </c>
      <c r="C225" t="s">
        <v>4677</v>
      </c>
      <c r="D225" s="241">
        <v>206</v>
      </c>
    </row>
    <row r="226" spans="1:4">
      <c r="A226" s="243" t="str">
        <f t="shared" si="3"/>
        <v>23647</v>
      </c>
      <c r="B226" s="8" t="s">
        <v>5011</v>
      </c>
      <c r="C226" t="s">
        <v>4692</v>
      </c>
      <c r="D226" s="241">
        <v>6212287</v>
      </c>
    </row>
    <row r="227" spans="1:4">
      <c r="A227" s="243" t="str">
        <f t="shared" si="3"/>
        <v>23666</v>
      </c>
      <c r="B227" s="8" t="s">
        <v>5011</v>
      </c>
      <c r="C227" t="s">
        <v>4686</v>
      </c>
      <c r="D227" s="241">
        <v>32382</v>
      </c>
    </row>
    <row r="228" spans="1:4">
      <c r="A228" s="243" t="str">
        <f t="shared" si="3"/>
        <v>23677</v>
      </c>
      <c r="B228" s="8" t="s">
        <v>5011</v>
      </c>
      <c r="C228" t="s">
        <v>4694</v>
      </c>
      <c r="D228" s="241">
        <v>358108</v>
      </c>
    </row>
    <row r="229" spans="1:4">
      <c r="A229" s="243" t="str">
        <f t="shared" si="3"/>
        <v>23681</v>
      </c>
      <c r="B229" s="8" t="s">
        <v>5011</v>
      </c>
      <c r="C229" t="s">
        <v>4685</v>
      </c>
      <c r="D229" s="241">
        <v>1240413</v>
      </c>
    </row>
    <row r="230" spans="1:4">
      <c r="A230" s="243" t="str">
        <f t="shared" si="3"/>
        <v>23684</v>
      </c>
      <c r="B230" s="8" t="s">
        <v>5011</v>
      </c>
      <c r="C230" t="s">
        <v>4672</v>
      </c>
      <c r="D230" s="241">
        <v>269177848</v>
      </c>
    </row>
    <row r="231" spans="1:4">
      <c r="A231" s="243" t="str">
        <f t="shared" si="3"/>
        <v>23693</v>
      </c>
      <c r="B231" s="8" t="s">
        <v>5011</v>
      </c>
      <c r="C231" t="s">
        <v>4671</v>
      </c>
      <c r="D231" s="241">
        <v>118444721</v>
      </c>
    </row>
    <row r="232" spans="1:4">
      <c r="A232" s="243" t="str">
        <f t="shared" si="3"/>
        <v>23694</v>
      </c>
      <c r="B232" s="8" t="s">
        <v>5011</v>
      </c>
      <c r="C232" t="s">
        <v>4688</v>
      </c>
      <c r="D232" s="241">
        <v>17813</v>
      </c>
    </row>
    <row r="233" spans="1:4">
      <c r="A233" s="243" t="str">
        <f t="shared" si="3"/>
        <v>23697</v>
      </c>
      <c r="B233" s="8" t="s">
        <v>5011</v>
      </c>
      <c r="C233" t="s">
        <v>4678</v>
      </c>
      <c r="D233" s="241">
        <v>181029</v>
      </c>
    </row>
    <row r="234" spans="1:4">
      <c r="A234" s="243" t="str">
        <f t="shared" si="3"/>
        <v>23821</v>
      </c>
      <c r="B234" s="8" t="s">
        <v>5012</v>
      </c>
      <c r="C234" t="s">
        <v>4681</v>
      </c>
      <c r="D234" s="241">
        <v>1109859</v>
      </c>
    </row>
    <row r="235" spans="1:4">
      <c r="A235" s="243" t="str">
        <f t="shared" si="3"/>
        <v>23845</v>
      </c>
      <c r="B235" s="8" t="s">
        <v>5012</v>
      </c>
      <c r="C235" t="s">
        <v>4677</v>
      </c>
      <c r="D235" s="241">
        <v>244127</v>
      </c>
    </row>
    <row r="236" spans="1:4">
      <c r="A236" s="243" t="str">
        <f t="shared" si="3"/>
        <v>24116</v>
      </c>
      <c r="B236" s="8" t="s">
        <v>5013</v>
      </c>
      <c r="C236" t="s">
        <v>4673</v>
      </c>
      <c r="D236" s="241">
        <v>33030</v>
      </c>
    </row>
    <row r="237" spans="1:4">
      <c r="A237" s="243" t="str">
        <f t="shared" si="3"/>
        <v>24121</v>
      </c>
      <c r="B237" s="8" t="s">
        <v>5013</v>
      </c>
      <c r="C237" t="s">
        <v>4681</v>
      </c>
      <c r="D237" s="241">
        <v>24732</v>
      </c>
    </row>
    <row r="238" spans="1:4">
      <c r="A238" s="243" t="str">
        <f t="shared" si="3"/>
        <v>24184</v>
      </c>
      <c r="B238" s="8" t="s">
        <v>5013</v>
      </c>
      <c r="C238" t="s">
        <v>4672</v>
      </c>
      <c r="D238" s="241">
        <v>3561336</v>
      </c>
    </row>
    <row r="239" spans="1:4">
      <c r="A239" s="243" t="str">
        <f t="shared" si="3"/>
        <v>24212</v>
      </c>
      <c r="B239" s="8" t="s">
        <v>5014</v>
      </c>
      <c r="C239" t="s">
        <v>4676</v>
      </c>
      <c r="D239" s="241">
        <v>81591</v>
      </c>
    </row>
    <row r="240" spans="1:4">
      <c r="A240" s="243" t="str">
        <f t="shared" si="3"/>
        <v>24219</v>
      </c>
      <c r="B240" s="8" t="s">
        <v>5014</v>
      </c>
      <c r="C240" t="s">
        <v>4690</v>
      </c>
      <c r="D240" s="241">
        <v>2124</v>
      </c>
    </row>
    <row r="241" spans="1:4">
      <c r="A241" s="243" t="str">
        <f t="shared" si="3"/>
        <v>24221</v>
      </c>
      <c r="B241" s="8" t="s">
        <v>5014</v>
      </c>
      <c r="C241" t="s">
        <v>4681</v>
      </c>
      <c r="D241" s="241">
        <v>1349995</v>
      </c>
    </row>
    <row r="242" spans="1:4">
      <c r="A242" s="243" t="str">
        <f t="shared" si="3"/>
        <v>24243</v>
      </c>
      <c r="B242" s="8" t="s">
        <v>5014</v>
      </c>
      <c r="C242" t="s">
        <v>4691</v>
      </c>
      <c r="D242" s="241">
        <v>541456</v>
      </c>
    </row>
    <row r="243" spans="1:4">
      <c r="A243" s="243" t="str">
        <f t="shared" si="3"/>
        <v>24245</v>
      </c>
      <c r="B243" s="8" t="s">
        <v>5014</v>
      </c>
      <c r="C243" t="s">
        <v>4677</v>
      </c>
      <c r="D243" s="241">
        <v>300</v>
      </c>
    </row>
    <row r="244" spans="1:4">
      <c r="A244" s="243" t="str">
        <f t="shared" si="3"/>
        <v>24247</v>
      </c>
      <c r="B244" s="8" t="s">
        <v>5014</v>
      </c>
      <c r="C244" t="s">
        <v>4692</v>
      </c>
      <c r="D244" s="241">
        <v>954997</v>
      </c>
    </row>
    <row r="245" spans="1:4">
      <c r="A245" s="243" t="str">
        <f t="shared" si="3"/>
        <v>24281</v>
      </c>
      <c r="B245" s="8" t="s">
        <v>5014</v>
      </c>
      <c r="C245" t="s">
        <v>4685</v>
      </c>
      <c r="D245" s="241">
        <v>216136</v>
      </c>
    </row>
    <row r="246" spans="1:4">
      <c r="A246" s="243" t="str">
        <f t="shared" si="3"/>
        <v>24284</v>
      </c>
      <c r="B246" s="8" t="s">
        <v>5014</v>
      </c>
      <c r="C246" t="s">
        <v>4672</v>
      </c>
      <c r="D246" s="241">
        <v>23460716</v>
      </c>
    </row>
    <row r="247" spans="1:4">
      <c r="A247" s="243" t="str">
        <f t="shared" si="3"/>
        <v>24293</v>
      </c>
      <c r="B247" s="8" t="s">
        <v>5014</v>
      </c>
      <c r="C247" t="s">
        <v>4671</v>
      </c>
      <c r="D247" s="241">
        <v>43882</v>
      </c>
    </row>
    <row r="248" spans="1:4">
      <c r="A248" s="243" t="str">
        <f t="shared" si="3"/>
        <v>24297</v>
      </c>
      <c r="B248" s="8" t="s">
        <v>5014</v>
      </c>
      <c r="C248" t="s">
        <v>4678</v>
      </c>
      <c r="D248" s="241">
        <v>111949</v>
      </c>
    </row>
    <row r="249" spans="1:4">
      <c r="A249" s="243" t="str">
        <f t="shared" si="3"/>
        <v>24421</v>
      </c>
      <c r="B249" s="8" t="s">
        <v>6543</v>
      </c>
      <c r="C249" t="s">
        <v>4681</v>
      </c>
      <c r="D249" s="241">
        <v>5700000</v>
      </c>
    </row>
    <row r="250" spans="1:4">
      <c r="A250" s="243" t="str">
        <f t="shared" si="3"/>
        <v>24584</v>
      </c>
      <c r="B250" s="8" t="s">
        <v>5015</v>
      </c>
      <c r="C250" t="s">
        <v>4672</v>
      </c>
      <c r="D250" s="241">
        <v>3596585</v>
      </c>
    </row>
    <row r="251" spans="1:4">
      <c r="A251" s="243" t="str">
        <f t="shared" si="3"/>
        <v>24710</v>
      </c>
      <c r="B251" s="8" t="s">
        <v>5016</v>
      </c>
      <c r="C251" t="s">
        <v>4675</v>
      </c>
      <c r="D251" s="241">
        <v>271915</v>
      </c>
    </row>
    <row r="252" spans="1:4">
      <c r="A252" s="243" t="str">
        <f t="shared" si="3"/>
        <v>24711</v>
      </c>
      <c r="B252" s="8" t="s">
        <v>5016</v>
      </c>
      <c r="C252" t="s">
        <v>4670</v>
      </c>
      <c r="D252" s="241">
        <v>2948831</v>
      </c>
    </row>
    <row r="253" spans="1:4">
      <c r="A253" s="243" t="str">
        <f t="shared" si="3"/>
        <v>24712</v>
      </c>
      <c r="B253" s="8" t="s">
        <v>5016</v>
      </c>
      <c r="C253" t="s">
        <v>4676</v>
      </c>
      <c r="D253" s="241">
        <v>42618232</v>
      </c>
    </row>
    <row r="254" spans="1:4">
      <c r="A254" s="243" t="str">
        <f t="shared" si="3"/>
        <v>24715</v>
      </c>
      <c r="B254" s="8" t="s">
        <v>5016</v>
      </c>
      <c r="C254" t="s">
        <v>4689</v>
      </c>
      <c r="D254" s="241">
        <v>239753</v>
      </c>
    </row>
    <row r="255" spans="1:4">
      <c r="A255" s="243" t="str">
        <f t="shared" si="3"/>
        <v>24716</v>
      </c>
      <c r="B255" s="8" t="s">
        <v>5016</v>
      </c>
      <c r="C255" t="s">
        <v>4673</v>
      </c>
      <c r="D255" s="241">
        <v>2688997</v>
      </c>
    </row>
    <row r="256" spans="1:4">
      <c r="A256" s="243" t="str">
        <f t="shared" si="3"/>
        <v>24719</v>
      </c>
      <c r="B256" s="8" t="s">
        <v>5016</v>
      </c>
      <c r="C256" t="s">
        <v>4690</v>
      </c>
      <c r="D256" s="241">
        <v>1408658</v>
      </c>
    </row>
    <row r="257" spans="1:4">
      <c r="A257" s="243" t="str">
        <f t="shared" si="3"/>
        <v>24720</v>
      </c>
      <c r="B257" s="8" t="s">
        <v>5016</v>
      </c>
      <c r="C257" t="s">
        <v>4674</v>
      </c>
      <c r="D257" s="241">
        <v>2798120</v>
      </c>
    </row>
    <row r="258" spans="1:4">
      <c r="A258" s="243" t="str">
        <f t="shared" si="3"/>
        <v>24721</v>
      </c>
      <c r="B258" s="8" t="s">
        <v>5016</v>
      </c>
      <c r="C258" t="s">
        <v>4681</v>
      </c>
      <c r="D258" s="241">
        <v>11845134</v>
      </c>
    </row>
    <row r="259" spans="1:4">
      <c r="A259" s="243" t="str">
        <f t="shared" ref="A259:A322" si="4">CONCATENATE(B259,C259)</f>
        <v>24742</v>
      </c>
      <c r="B259" s="8" t="s">
        <v>5016</v>
      </c>
      <c r="C259" t="s">
        <v>4698</v>
      </c>
      <c r="D259" s="241">
        <v>13222</v>
      </c>
    </row>
    <row r="260" spans="1:4">
      <c r="A260" s="243" t="str">
        <f t="shared" si="4"/>
        <v>24743</v>
      </c>
      <c r="B260" s="8" t="s">
        <v>5016</v>
      </c>
      <c r="C260" t="s">
        <v>4691</v>
      </c>
      <c r="D260" s="241">
        <v>5287389</v>
      </c>
    </row>
    <row r="261" spans="1:4">
      <c r="A261" s="243" t="str">
        <f t="shared" si="4"/>
        <v>24745</v>
      </c>
      <c r="B261" s="8" t="s">
        <v>5016</v>
      </c>
      <c r="C261" t="s">
        <v>4677</v>
      </c>
      <c r="D261" s="241">
        <v>719248</v>
      </c>
    </row>
    <row r="262" spans="1:4">
      <c r="A262" s="243" t="str">
        <f t="shared" si="4"/>
        <v>24747</v>
      </c>
      <c r="B262" s="8" t="s">
        <v>5016</v>
      </c>
      <c r="C262" t="s">
        <v>4692</v>
      </c>
      <c r="D262" s="241">
        <v>16643031</v>
      </c>
    </row>
    <row r="263" spans="1:4">
      <c r="A263" s="243" t="str">
        <f t="shared" si="4"/>
        <v>24759</v>
      </c>
      <c r="B263" s="8" t="s">
        <v>5016</v>
      </c>
      <c r="C263" t="s">
        <v>4696</v>
      </c>
      <c r="D263" s="241">
        <v>4851486</v>
      </c>
    </row>
    <row r="264" spans="1:4">
      <c r="A264" s="243" t="str">
        <f t="shared" si="4"/>
        <v>24764</v>
      </c>
      <c r="B264" s="8" t="s">
        <v>5016</v>
      </c>
      <c r="C264" t="s">
        <v>4679</v>
      </c>
      <c r="D264" s="241">
        <v>193152</v>
      </c>
    </row>
    <row r="265" spans="1:4">
      <c r="A265" s="243" t="str">
        <f t="shared" si="4"/>
        <v>24766</v>
      </c>
      <c r="B265" s="8" t="s">
        <v>5016</v>
      </c>
      <c r="C265" t="s">
        <v>4686</v>
      </c>
      <c r="D265" s="241">
        <v>111384</v>
      </c>
    </row>
    <row r="266" spans="1:4">
      <c r="A266" s="243" t="str">
        <f t="shared" si="4"/>
        <v>24781</v>
      </c>
      <c r="B266" s="8" t="s">
        <v>5016</v>
      </c>
      <c r="C266" t="s">
        <v>4685</v>
      </c>
      <c r="D266" s="241">
        <v>232991</v>
      </c>
    </row>
    <row r="267" spans="1:4">
      <c r="A267" s="243" t="str">
        <f t="shared" si="4"/>
        <v>24784</v>
      </c>
      <c r="B267" s="8" t="s">
        <v>5016</v>
      </c>
      <c r="C267" t="s">
        <v>4672</v>
      </c>
      <c r="D267" s="241">
        <v>198255626</v>
      </c>
    </row>
    <row r="268" spans="1:4">
      <c r="A268" s="243" t="str">
        <f t="shared" si="4"/>
        <v>24785</v>
      </c>
      <c r="B268" s="8" t="s">
        <v>5016</v>
      </c>
      <c r="C268" t="s">
        <v>4699</v>
      </c>
      <c r="D268" s="241">
        <v>276689</v>
      </c>
    </row>
    <row r="269" spans="1:4">
      <c r="A269" s="243" t="str">
        <f t="shared" si="4"/>
        <v>24793</v>
      </c>
      <c r="B269" s="8" t="s">
        <v>5016</v>
      </c>
      <c r="C269" t="s">
        <v>4671</v>
      </c>
      <c r="D269" s="241">
        <v>25178936</v>
      </c>
    </row>
    <row r="270" spans="1:4">
      <c r="A270" s="243" t="str">
        <f t="shared" si="4"/>
        <v>24794</v>
      </c>
      <c r="B270" s="8" t="s">
        <v>5016</v>
      </c>
      <c r="C270" t="s">
        <v>4688</v>
      </c>
      <c r="D270" s="241">
        <v>384504</v>
      </c>
    </row>
    <row r="271" spans="1:4">
      <c r="A271" s="243" t="str">
        <f t="shared" si="4"/>
        <v>24795</v>
      </c>
      <c r="B271" s="8" t="s">
        <v>5016</v>
      </c>
      <c r="C271" t="s">
        <v>4700</v>
      </c>
      <c r="D271" s="241">
        <v>3806466</v>
      </c>
    </row>
    <row r="272" spans="1:4">
      <c r="A272" s="243" t="str">
        <f t="shared" si="4"/>
        <v>24797</v>
      </c>
      <c r="B272" s="8" t="s">
        <v>5016</v>
      </c>
      <c r="C272" t="s">
        <v>4678</v>
      </c>
      <c r="D272" s="241">
        <v>4588397</v>
      </c>
    </row>
    <row r="273" spans="1:4">
      <c r="A273" s="243" t="str">
        <f t="shared" si="4"/>
        <v>24799</v>
      </c>
      <c r="B273" s="8" t="s">
        <v>5016</v>
      </c>
      <c r="C273" t="s">
        <v>4697</v>
      </c>
      <c r="D273" s="241">
        <v>686521</v>
      </c>
    </row>
    <row r="274" spans="1:4">
      <c r="A274" s="243" t="str">
        <f t="shared" si="4"/>
        <v>26110</v>
      </c>
      <c r="B274" s="8" t="s">
        <v>5017</v>
      </c>
      <c r="C274" t="s">
        <v>4675</v>
      </c>
      <c r="D274" s="241">
        <v>64012</v>
      </c>
    </row>
    <row r="275" spans="1:4">
      <c r="A275" s="243" t="str">
        <f t="shared" si="4"/>
        <v>26111</v>
      </c>
      <c r="B275" s="8" t="s">
        <v>5017</v>
      </c>
      <c r="C275" t="s">
        <v>4670</v>
      </c>
      <c r="D275" s="241">
        <v>459743</v>
      </c>
    </row>
    <row r="276" spans="1:4">
      <c r="A276" s="243" t="str">
        <f t="shared" si="4"/>
        <v>26112</v>
      </c>
      <c r="B276" s="8" t="s">
        <v>5017</v>
      </c>
      <c r="C276" t="s">
        <v>4676</v>
      </c>
      <c r="D276" s="241">
        <v>203437</v>
      </c>
    </row>
    <row r="277" spans="1:4">
      <c r="A277" s="243" t="str">
        <f t="shared" si="4"/>
        <v>26117</v>
      </c>
      <c r="B277" s="8" t="s">
        <v>5017</v>
      </c>
      <c r="C277" t="s">
        <v>4682</v>
      </c>
      <c r="D277" s="241">
        <v>45048100</v>
      </c>
    </row>
    <row r="278" spans="1:4">
      <c r="A278" s="243" t="str">
        <f t="shared" si="4"/>
        <v>26119</v>
      </c>
      <c r="B278" s="8" t="s">
        <v>5017</v>
      </c>
      <c r="C278" t="s">
        <v>4690</v>
      </c>
      <c r="D278" s="241">
        <v>6259357</v>
      </c>
    </row>
    <row r="279" spans="1:4">
      <c r="A279" s="243" t="str">
        <f t="shared" si="4"/>
        <v>26120</v>
      </c>
      <c r="B279" s="8" t="s">
        <v>5017</v>
      </c>
      <c r="C279" t="s">
        <v>4674</v>
      </c>
      <c r="D279" s="241">
        <v>25639</v>
      </c>
    </row>
    <row r="280" spans="1:4">
      <c r="A280" s="243" t="str">
        <f t="shared" si="4"/>
        <v>26121</v>
      </c>
      <c r="B280" s="8" t="s">
        <v>5017</v>
      </c>
      <c r="C280" t="s">
        <v>4681</v>
      </c>
      <c r="D280" s="241">
        <v>334785</v>
      </c>
    </row>
    <row r="281" spans="1:4">
      <c r="A281" s="243" t="str">
        <f t="shared" si="4"/>
        <v>26123</v>
      </c>
      <c r="B281" s="8" t="s">
        <v>5017</v>
      </c>
      <c r="C281" t="s">
        <v>4684</v>
      </c>
      <c r="D281" s="241">
        <v>277568</v>
      </c>
    </row>
    <row r="282" spans="1:4">
      <c r="A282" s="243" t="str">
        <f t="shared" si="4"/>
        <v>26145</v>
      </c>
      <c r="B282" s="8" t="s">
        <v>5017</v>
      </c>
      <c r="C282" t="s">
        <v>4677</v>
      </c>
      <c r="D282" s="241">
        <v>7943</v>
      </c>
    </row>
    <row r="283" spans="1:4">
      <c r="A283" s="243" t="str">
        <f t="shared" si="4"/>
        <v>26147</v>
      </c>
      <c r="B283" s="8" t="s">
        <v>5017</v>
      </c>
      <c r="C283" t="s">
        <v>4692</v>
      </c>
      <c r="D283" s="241">
        <v>1007312</v>
      </c>
    </row>
    <row r="284" spans="1:4">
      <c r="A284" s="243" t="str">
        <f t="shared" si="4"/>
        <v>26159</v>
      </c>
      <c r="B284" s="8" t="s">
        <v>5017</v>
      </c>
      <c r="C284" t="s">
        <v>4696</v>
      </c>
      <c r="D284" s="241">
        <v>477157</v>
      </c>
    </row>
    <row r="285" spans="1:4">
      <c r="A285" s="243" t="str">
        <f t="shared" si="4"/>
        <v>26166</v>
      </c>
      <c r="B285" s="8" t="s">
        <v>5017</v>
      </c>
      <c r="C285" t="s">
        <v>4686</v>
      </c>
      <c r="D285" s="241">
        <v>78334</v>
      </c>
    </row>
    <row r="286" spans="1:4">
      <c r="A286" s="243" t="str">
        <f t="shared" si="4"/>
        <v>26184</v>
      </c>
      <c r="B286" s="8" t="s">
        <v>5017</v>
      </c>
      <c r="C286" t="s">
        <v>4672</v>
      </c>
      <c r="D286" s="241">
        <v>387062752</v>
      </c>
    </row>
    <row r="287" spans="1:4">
      <c r="A287" s="243" t="str">
        <f t="shared" si="4"/>
        <v>26193</v>
      </c>
      <c r="B287" s="8" t="s">
        <v>5017</v>
      </c>
      <c r="C287" t="s">
        <v>4671</v>
      </c>
      <c r="D287" s="241">
        <v>2895309</v>
      </c>
    </row>
    <row r="288" spans="1:4">
      <c r="A288" s="243" t="str">
        <f t="shared" si="4"/>
        <v>26194</v>
      </c>
      <c r="B288" s="8" t="s">
        <v>5017</v>
      </c>
      <c r="C288" t="s">
        <v>4688</v>
      </c>
      <c r="D288" s="241">
        <v>20445</v>
      </c>
    </row>
    <row r="289" spans="1:4">
      <c r="A289" s="243" t="str">
        <f t="shared" si="4"/>
        <v>26197</v>
      </c>
      <c r="B289" s="8" t="s">
        <v>5017</v>
      </c>
      <c r="C289" t="s">
        <v>4678</v>
      </c>
      <c r="D289" s="241">
        <v>7200</v>
      </c>
    </row>
    <row r="290" spans="1:4">
      <c r="A290" s="243" t="str">
        <f t="shared" si="4"/>
        <v>26210</v>
      </c>
      <c r="B290" s="8" t="s">
        <v>5018</v>
      </c>
      <c r="C290" t="s">
        <v>4675</v>
      </c>
      <c r="D290" s="241">
        <v>516938</v>
      </c>
    </row>
    <row r="291" spans="1:4">
      <c r="A291" s="243" t="str">
        <f t="shared" si="4"/>
        <v>26217</v>
      </c>
      <c r="B291" s="8" t="s">
        <v>5018</v>
      </c>
      <c r="C291" t="s">
        <v>4682</v>
      </c>
      <c r="D291" s="241">
        <v>1957659</v>
      </c>
    </row>
    <row r="292" spans="1:4">
      <c r="A292" s="243" t="str">
        <f t="shared" si="4"/>
        <v>26220</v>
      </c>
      <c r="B292" s="8" t="s">
        <v>5018</v>
      </c>
      <c r="C292" t="s">
        <v>4674</v>
      </c>
      <c r="D292" s="241">
        <v>492494</v>
      </c>
    </row>
    <row r="293" spans="1:4">
      <c r="A293" s="243" t="str">
        <f t="shared" si="4"/>
        <v>26221</v>
      </c>
      <c r="B293" s="8" t="s">
        <v>5018</v>
      </c>
      <c r="C293" t="s">
        <v>4681</v>
      </c>
      <c r="D293" s="241">
        <v>816894</v>
      </c>
    </row>
    <row r="294" spans="1:4">
      <c r="A294" s="243" t="str">
        <f t="shared" si="4"/>
        <v>26284</v>
      </c>
      <c r="B294" s="8" t="s">
        <v>5018</v>
      </c>
      <c r="C294" t="s">
        <v>4672</v>
      </c>
      <c r="D294" s="241">
        <v>61870581</v>
      </c>
    </row>
    <row r="295" spans="1:4">
      <c r="A295" s="243" t="str">
        <f t="shared" si="4"/>
        <v>26293</v>
      </c>
      <c r="B295" s="8" t="s">
        <v>5018</v>
      </c>
      <c r="C295" t="s">
        <v>4671</v>
      </c>
      <c r="D295" s="241">
        <v>60575922</v>
      </c>
    </row>
    <row r="296" spans="1:4">
      <c r="A296" s="243" t="str">
        <f t="shared" si="4"/>
        <v>26296</v>
      </c>
      <c r="B296" s="8" t="s">
        <v>5018</v>
      </c>
      <c r="C296" t="s">
        <v>4701</v>
      </c>
      <c r="D296" s="241">
        <v>53684335</v>
      </c>
    </row>
    <row r="297" spans="1:4">
      <c r="A297" s="243" t="str">
        <f t="shared" si="4"/>
        <v>26384</v>
      </c>
      <c r="B297" s="8" t="s">
        <v>5019</v>
      </c>
      <c r="C297" t="s">
        <v>4672</v>
      </c>
      <c r="D297" s="241">
        <v>2122707</v>
      </c>
    </row>
    <row r="298" spans="1:4">
      <c r="A298" s="243" t="str">
        <f t="shared" si="4"/>
        <v>26810</v>
      </c>
      <c r="B298" s="8" t="s">
        <v>5020</v>
      </c>
      <c r="C298" t="s">
        <v>4675</v>
      </c>
      <c r="D298" s="241">
        <v>218002</v>
      </c>
    </row>
    <row r="299" spans="1:4">
      <c r="A299" s="243" t="str">
        <f t="shared" si="4"/>
        <v>26811</v>
      </c>
      <c r="B299" s="8" t="s">
        <v>5020</v>
      </c>
      <c r="C299" t="s">
        <v>4670</v>
      </c>
      <c r="D299" s="241">
        <v>7842604</v>
      </c>
    </row>
    <row r="300" spans="1:4">
      <c r="A300" s="243" t="str">
        <f t="shared" si="4"/>
        <v>26812</v>
      </c>
      <c r="B300" s="8" t="s">
        <v>5020</v>
      </c>
      <c r="C300" t="s">
        <v>4676</v>
      </c>
      <c r="D300" s="241">
        <v>505078</v>
      </c>
    </row>
    <row r="301" spans="1:4">
      <c r="A301" s="243" t="str">
        <f t="shared" si="4"/>
        <v>26815</v>
      </c>
      <c r="B301" s="8" t="s">
        <v>5020</v>
      </c>
      <c r="C301" t="s">
        <v>4689</v>
      </c>
      <c r="D301" s="241">
        <v>1628029</v>
      </c>
    </row>
    <row r="302" spans="1:4">
      <c r="A302" s="243" t="str">
        <f t="shared" si="4"/>
        <v>26847</v>
      </c>
      <c r="B302" s="8" t="s">
        <v>5020</v>
      </c>
      <c r="C302" t="s">
        <v>4692</v>
      </c>
      <c r="D302" s="241">
        <v>2513505</v>
      </c>
    </row>
    <row r="303" spans="1:4">
      <c r="A303" s="243" t="str">
        <f t="shared" si="4"/>
        <v>26866</v>
      </c>
      <c r="B303" s="8" t="s">
        <v>5020</v>
      </c>
      <c r="C303" t="s">
        <v>4686</v>
      </c>
      <c r="D303" s="241">
        <v>1438024</v>
      </c>
    </row>
    <row r="304" spans="1:4">
      <c r="A304" s="243" t="str">
        <f t="shared" si="4"/>
        <v>30110</v>
      </c>
      <c r="B304" s="8" t="s">
        <v>5021</v>
      </c>
      <c r="C304" t="s">
        <v>4675</v>
      </c>
      <c r="D304" s="241">
        <v>86652128</v>
      </c>
    </row>
    <row r="305" spans="1:4">
      <c r="A305" s="243" t="str">
        <f t="shared" si="4"/>
        <v>30115</v>
      </c>
      <c r="B305" s="8" t="s">
        <v>5021</v>
      </c>
      <c r="C305" t="s">
        <v>4689</v>
      </c>
      <c r="D305" s="241">
        <v>65228</v>
      </c>
    </row>
    <row r="306" spans="1:4">
      <c r="A306" s="243" t="str">
        <f t="shared" si="4"/>
        <v>30121</v>
      </c>
      <c r="B306" s="8" t="s">
        <v>5021</v>
      </c>
      <c r="C306" t="s">
        <v>4681</v>
      </c>
      <c r="D306" s="241">
        <v>3947608</v>
      </c>
    </row>
    <row r="307" spans="1:4">
      <c r="A307" s="243" t="str">
        <f t="shared" si="4"/>
        <v>30166</v>
      </c>
      <c r="B307" s="8" t="s">
        <v>5021</v>
      </c>
      <c r="C307" t="s">
        <v>4686</v>
      </c>
      <c r="D307" s="241">
        <v>615412</v>
      </c>
    </row>
    <row r="308" spans="1:4">
      <c r="A308" s="243" t="str">
        <f t="shared" si="4"/>
        <v>30193</v>
      </c>
      <c r="B308" s="8" t="s">
        <v>5021</v>
      </c>
      <c r="C308" t="s">
        <v>4671</v>
      </c>
      <c r="D308" s="241">
        <v>1164384</v>
      </c>
    </row>
    <row r="309" spans="1:4">
      <c r="A309" s="243" t="str">
        <f t="shared" si="4"/>
        <v>30911</v>
      </c>
      <c r="B309" s="8" t="s">
        <v>7637</v>
      </c>
      <c r="C309" t="s">
        <v>4670</v>
      </c>
      <c r="D309" s="241">
        <v>148603</v>
      </c>
    </row>
    <row r="310" spans="1:4">
      <c r="A310" s="243" t="str">
        <f t="shared" si="4"/>
        <v>30959</v>
      </c>
      <c r="B310" s="8" t="s">
        <v>7637</v>
      </c>
      <c r="C310" t="s">
        <v>4696</v>
      </c>
      <c r="D310" s="241">
        <v>103009</v>
      </c>
    </row>
    <row r="311" spans="1:4">
      <c r="A311" s="243" t="str">
        <f t="shared" si="4"/>
        <v>31017</v>
      </c>
      <c r="B311" s="8" t="s">
        <v>5022</v>
      </c>
      <c r="C311" t="s">
        <v>4682</v>
      </c>
      <c r="D311" s="241">
        <v>1019033</v>
      </c>
    </row>
    <row r="312" spans="1:4">
      <c r="A312" s="243" t="str">
        <f t="shared" si="4"/>
        <v>31059</v>
      </c>
      <c r="B312" s="8" t="s">
        <v>5022</v>
      </c>
      <c r="C312" t="s">
        <v>4696</v>
      </c>
      <c r="D312" s="241">
        <v>226022</v>
      </c>
    </row>
    <row r="313" spans="1:4">
      <c r="A313" s="243" t="str">
        <f t="shared" si="4"/>
        <v>32011</v>
      </c>
      <c r="B313" s="8" t="s">
        <v>7664</v>
      </c>
      <c r="C313" t="s">
        <v>4670</v>
      </c>
      <c r="D313" s="241">
        <v>1000000</v>
      </c>
    </row>
    <row r="314" spans="1:4">
      <c r="A314" s="243" t="str">
        <f t="shared" si="4"/>
        <v>32021</v>
      </c>
      <c r="B314" s="8" t="s">
        <v>7664</v>
      </c>
      <c r="C314" t="s">
        <v>4681</v>
      </c>
      <c r="D314" s="241">
        <v>19491270</v>
      </c>
    </row>
    <row r="315" spans="1:4">
      <c r="A315" s="243" t="str">
        <f t="shared" si="4"/>
        <v>35021</v>
      </c>
      <c r="B315" s="8" t="s">
        <v>6544</v>
      </c>
      <c r="C315" t="s">
        <v>4681</v>
      </c>
      <c r="D315" s="241">
        <v>128958171</v>
      </c>
    </row>
    <row r="316" spans="1:4">
      <c r="A316" s="243" t="str">
        <f t="shared" si="4"/>
        <v>40210</v>
      </c>
      <c r="B316" s="8" t="s">
        <v>5023</v>
      </c>
      <c r="C316" t="s">
        <v>4675</v>
      </c>
      <c r="D316" s="241">
        <v>1796714</v>
      </c>
    </row>
    <row r="317" spans="1:4">
      <c r="A317" s="243" t="str">
        <f t="shared" si="4"/>
        <v>40211</v>
      </c>
      <c r="B317" s="8" t="s">
        <v>5023</v>
      </c>
      <c r="C317" t="s">
        <v>4670</v>
      </c>
      <c r="D317" s="241">
        <v>1661056</v>
      </c>
    </row>
    <row r="318" spans="1:4">
      <c r="A318" s="243" t="str">
        <f t="shared" si="4"/>
        <v>40215</v>
      </c>
      <c r="B318" s="8" t="s">
        <v>5023</v>
      </c>
      <c r="C318" t="s">
        <v>4689</v>
      </c>
      <c r="D318" s="241">
        <v>1607766</v>
      </c>
    </row>
    <row r="319" spans="1:4">
      <c r="A319" s="243" t="str">
        <f t="shared" si="4"/>
        <v>40293</v>
      </c>
      <c r="B319" s="8" t="s">
        <v>5023</v>
      </c>
      <c r="C319" t="s">
        <v>4671</v>
      </c>
      <c r="D319" s="241">
        <v>10000</v>
      </c>
    </row>
    <row r="320" spans="1:4">
      <c r="A320" s="243" t="str">
        <f t="shared" si="4"/>
        <v>40297</v>
      </c>
      <c r="B320" s="8" t="s">
        <v>5023</v>
      </c>
      <c r="C320" t="s">
        <v>4678</v>
      </c>
      <c r="D320" s="241">
        <v>16084</v>
      </c>
    </row>
    <row r="321" spans="1:4">
      <c r="A321" s="243" t="str">
        <f t="shared" si="4"/>
        <v>40310</v>
      </c>
      <c r="B321" s="8" t="s">
        <v>5024</v>
      </c>
      <c r="C321" t="s">
        <v>4675</v>
      </c>
      <c r="D321" s="241">
        <v>508865</v>
      </c>
    </row>
    <row r="322" spans="1:4">
      <c r="A322" s="243" t="str">
        <f t="shared" si="4"/>
        <v>40311</v>
      </c>
      <c r="B322" s="8" t="s">
        <v>5024</v>
      </c>
      <c r="C322" t="s">
        <v>4670</v>
      </c>
      <c r="D322" s="241">
        <v>25803</v>
      </c>
    </row>
    <row r="323" spans="1:4">
      <c r="A323" s="243" t="str">
        <f t="shared" ref="A323:A386" si="5">CONCATENATE(B323,C323)</f>
        <v>40315</v>
      </c>
      <c r="B323" s="8" t="s">
        <v>5024</v>
      </c>
      <c r="C323" t="s">
        <v>4689</v>
      </c>
      <c r="D323" s="241">
        <v>15972078</v>
      </c>
    </row>
    <row r="324" spans="1:4">
      <c r="A324" s="243" t="str">
        <f t="shared" si="5"/>
        <v>40397</v>
      </c>
      <c r="B324" s="8" t="s">
        <v>5024</v>
      </c>
      <c r="C324" t="s">
        <v>4678</v>
      </c>
      <c r="D324" s="241">
        <v>1865548</v>
      </c>
    </row>
    <row r="325" spans="1:4">
      <c r="A325" s="243" t="str">
        <f t="shared" si="5"/>
        <v>40915</v>
      </c>
      <c r="B325" s="8" t="s">
        <v>5025</v>
      </c>
      <c r="C325" t="s">
        <v>4689</v>
      </c>
      <c r="D325" s="241">
        <v>14150511</v>
      </c>
    </row>
    <row r="326" spans="1:4">
      <c r="A326" s="243" t="str">
        <f t="shared" si="5"/>
        <v>40917</v>
      </c>
      <c r="B326" s="8" t="s">
        <v>5025</v>
      </c>
      <c r="C326" t="s">
        <v>4682</v>
      </c>
      <c r="D326" s="241">
        <v>287230</v>
      </c>
    </row>
    <row r="327" spans="1:4">
      <c r="A327" s="243" t="str">
        <f t="shared" si="5"/>
        <v>40966</v>
      </c>
      <c r="B327" s="8" t="s">
        <v>5025</v>
      </c>
      <c r="C327" t="s">
        <v>4686</v>
      </c>
      <c r="D327" s="241">
        <v>65215</v>
      </c>
    </row>
    <row r="328" spans="1:4">
      <c r="A328" s="243" t="str">
        <f t="shared" si="5"/>
        <v>40981</v>
      </c>
      <c r="B328" s="8" t="s">
        <v>5025</v>
      </c>
      <c r="C328" t="s">
        <v>4685</v>
      </c>
      <c r="D328" s="241">
        <v>2699850</v>
      </c>
    </row>
    <row r="329" spans="1:4">
      <c r="A329" s="243" t="str">
        <f t="shared" si="5"/>
        <v>40997</v>
      </c>
      <c r="B329" s="8" t="s">
        <v>5025</v>
      </c>
      <c r="C329" t="s">
        <v>4678</v>
      </c>
      <c r="D329" s="241">
        <v>71497</v>
      </c>
    </row>
    <row r="330" spans="1:4">
      <c r="A330" s="243" t="str">
        <f t="shared" si="5"/>
        <v>41110</v>
      </c>
      <c r="B330" s="8" t="s">
        <v>5026</v>
      </c>
      <c r="C330" t="s">
        <v>4675</v>
      </c>
      <c r="D330" s="241">
        <v>5145302</v>
      </c>
    </row>
    <row r="331" spans="1:4">
      <c r="A331" s="243" t="str">
        <f t="shared" si="5"/>
        <v>41166</v>
      </c>
      <c r="B331" s="8" t="s">
        <v>5026</v>
      </c>
      <c r="C331" t="s">
        <v>4686</v>
      </c>
      <c r="D331" s="241">
        <v>142674</v>
      </c>
    </row>
    <row r="332" spans="1:4">
      <c r="A332" s="243" t="str">
        <f t="shared" si="5"/>
        <v>41197</v>
      </c>
      <c r="B332" s="8" t="s">
        <v>5026</v>
      </c>
      <c r="C332" t="s">
        <v>4678</v>
      </c>
      <c r="D332" s="241">
        <v>243827</v>
      </c>
    </row>
    <row r="333" spans="1:4">
      <c r="A333" s="243" t="str">
        <f t="shared" si="5"/>
        <v>42315</v>
      </c>
      <c r="B333" s="8" t="s">
        <v>5027</v>
      </c>
      <c r="C333" t="s">
        <v>4689</v>
      </c>
      <c r="D333" s="241">
        <v>1950035</v>
      </c>
    </row>
    <row r="334" spans="1:4">
      <c r="A334" s="243" t="str">
        <f t="shared" si="5"/>
        <v>42321</v>
      </c>
      <c r="B334" s="8" t="s">
        <v>5027</v>
      </c>
      <c r="C334" t="s">
        <v>4681</v>
      </c>
      <c r="D334" s="241">
        <v>239450</v>
      </c>
    </row>
    <row r="335" spans="1:4">
      <c r="A335" s="243" t="str">
        <f t="shared" si="5"/>
        <v>42345</v>
      </c>
      <c r="B335" s="8" t="s">
        <v>5027</v>
      </c>
      <c r="C335" t="s">
        <v>4677</v>
      </c>
      <c r="D335" s="241">
        <v>9845</v>
      </c>
    </row>
    <row r="336" spans="1:4">
      <c r="A336" s="243" t="str">
        <f t="shared" si="5"/>
        <v>42521</v>
      </c>
      <c r="B336" s="8" t="s">
        <v>6547</v>
      </c>
      <c r="C336" t="s">
        <v>4681</v>
      </c>
      <c r="D336" s="241">
        <v>265365</v>
      </c>
    </row>
    <row r="337" spans="1:4">
      <c r="A337" s="243" t="str">
        <f t="shared" si="5"/>
        <v>44011</v>
      </c>
      <c r="B337" s="8" t="s">
        <v>5028</v>
      </c>
      <c r="C337" t="s">
        <v>4670</v>
      </c>
      <c r="D337" s="241">
        <v>4131071</v>
      </c>
    </row>
    <row r="338" spans="1:4">
      <c r="A338" s="243" t="str">
        <f t="shared" si="5"/>
        <v>44012</v>
      </c>
      <c r="B338" s="8" t="s">
        <v>5028</v>
      </c>
      <c r="C338" t="s">
        <v>4676</v>
      </c>
      <c r="D338" s="241">
        <v>644556</v>
      </c>
    </row>
    <row r="339" spans="1:4">
      <c r="A339" s="243" t="str">
        <f t="shared" si="5"/>
        <v>44043</v>
      </c>
      <c r="B339" s="8" t="s">
        <v>5028</v>
      </c>
      <c r="C339" t="s">
        <v>4691</v>
      </c>
      <c r="D339" s="241">
        <v>79449</v>
      </c>
    </row>
    <row r="340" spans="1:4">
      <c r="A340" s="243" t="str">
        <f t="shared" si="5"/>
        <v>44066</v>
      </c>
      <c r="B340" s="8" t="s">
        <v>5028</v>
      </c>
      <c r="C340" t="s">
        <v>4686</v>
      </c>
      <c r="D340" s="241">
        <v>83516155</v>
      </c>
    </row>
    <row r="341" spans="1:4">
      <c r="A341" s="243" t="str">
        <f t="shared" si="5"/>
        <v>44097</v>
      </c>
      <c r="B341" s="8" t="s">
        <v>5028</v>
      </c>
      <c r="C341" t="s">
        <v>4678</v>
      </c>
      <c r="D341" s="241">
        <v>5133</v>
      </c>
    </row>
    <row r="342" spans="1:4">
      <c r="A342" s="243" t="str">
        <f t="shared" si="5"/>
        <v>50120</v>
      </c>
      <c r="B342" s="8" t="s">
        <v>5030</v>
      </c>
      <c r="C342" t="s">
        <v>4674</v>
      </c>
      <c r="D342" s="241">
        <v>1481166640</v>
      </c>
    </row>
    <row r="343" spans="1:4">
      <c r="A343" s="243" t="str">
        <f t="shared" si="5"/>
        <v>50197</v>
      </c>
      <c r="B343" s="8" t="s">
        <v>5030</v>
      </c>
      <c r="C343" t="s">
        <v>4678</v>
      </c>
      <c r="D343" s="241">
        <v>5152895</v>
      </c>
    </row>
    <row r="344" spans="1:4">
      <c r="A344" s="243" t="str">
        <f t="shared" si="5"/>
        <v>50520</v>
      </c>
      <c r="B344" s="8" t="s">
        <v>5031</v>
      </c>
      <c r="C344" t="s">
        <v>4674</v>
      </c>
      <c r="D344" s="241">
        <v>37022500</v>
      </c>
    </row>
    <row r="345" spans="1:4">
      <c r="A345" s="243" t="str">
        <f t="shared" si="5"/>
        <v>53020</v>
      </c>
      <c r="B345" s="8" t="s">
        <v>5032</v>
      </c>
      <c r="C345" t="s">
        <v>4674</v>
      </c>
      <c r="D345" s="241">
        <v>30684198</v>
      </c>
    </row>
    <row r="346" spans="1:4">
      <c r="A346" s="243" t="str">
        <f t="shared" si="5"/>
        <v>60110</v>
      </c>
      <c r="B346" s="8" t="s">
        <v>5033</v>
      </c>
      <c r="C346" t="s">
        <v>4675</v>
      </c>
      <c r="D346" s="241">
        <v>141869599</v>
      </c>
    </row>
    <row r="347" spans="1:4">
      <c r="A347" s="243" t="str">
        <f t="shared" si="5"/>
        <v>60114</v>
      </c>
      <c r="B347" s="8" t="s">
        <v>5033</v>
      </c>
      <c r="C347" t="s">
        <v>4683</v>
      </c>
      <c r="D347" s="241">
        <v>4349</v>
      </c>
    </row>
    <row r="348" spans="1:4">
      <c r="A348" s="243" t="str">
        <f t="shared" si="5"/>
        <v>60115</v>
      </c>
      <c r="B348" s="8" t="s">
        <v>5033</v>
      </c>
      <c r="C348" t="s">
        <v>4689</v>
      </c>
      <c r="D348" s="241">
        <v>734655</v>
      </c>
    </row>
    <row r="349" spans="1:4">
      <c r="A349" s="243" t="str">
        <f t="shared" si="5"/>
        <v>60116</v>
      </c>
      <c r="B349" s="8" t="s">
        <v>5033</v>
      </c>
      <c r="C349" t="s">
        <v>4673</v>
      </c>
      <c r="D349" s="241">
        <v>203619</v>
      </c>
    </row>
    <row r="350" spans="1:4">
      <c r="A350" s="243" t="str">
        <f t="shared" si="5"/>
        <v>60117</v>
      </c>
      <c r="B350" s="8" t="s">
        <v>5033</v>
      </c>
      <c r="C350" t="s">
        <v>4682</v>
      </c>
      <c r="D350" s="241">
        <v>37405</v>
      </c>
    </row>
    <row r="351" spans="1:4">
      <c r="A351" s="243" t="str">
        <f t="shared" si="5"/>
        <v>60120</v>
      </c>
      <c r="B351" s="8" t="s">
        <v>5033</v>
      </c>
      <c r="C351" t="s">
        <v>4674</v>
      </c>
      <c r="D351" s="241">
        <v>329666</v>
      </c>
    </row>
    <row r="352" spans="1:4">
      <c r="A352" s="243" t="str">
        <f t="shared" si="5"/>
        <v>60121</v>
      </c>
      <c r="B352" s="8" t="s">
        <v>5033</v>
      </c>
      <c r="C352" t="s">
        <v>4681</v>
      </c>
      <c r="D352" s="241">
        <v>33590481</v>
      </c>
    </row>
    <row r="353" spans="1:4">
      <c r="A353" s="243" t="str">
        <f t="shared" si="5"/>
        <v>60166</v>
      </c>
      <c r="B353" s="8" t="s">
        <v>5033</v>
      </c>
      <c r="C353" t="s">
        <v>4686</v>
      </c>
      <c r="D353" s="241">
        <v>12581305</v>
      </c>
    </row>
    <row r="354" spans="1:4">
      <c r="A354" s="243" t="str">
        <f t="shared" si="5"/>
        <v>60184</v>
      </c>
      <c r="B354" s="8" t="s">
        <v>5033</v>
      </c>
      <c r="C354" t="s">
        <v>4672</v>
      </c>
      <c r="D354" s="241">
        <v>550658</v>
      </c>
    </row>
    <row r="355" spans="1:4">
      <c r="A355" s="243" t="str">
        <f t="shared" si="5"/>
        <v>60187</v>
      </c>
      <c r="B355" s="8" t="s">
        <v>5033</v>
      </c>
      <c r="C355" t="s">
        <v>7557</v>
      </c>
      <c r="D355" s="241">
        <v>28636</v>
      </c>
    </row>
    <row r="356" spans="1:4">
      <c r="A356" s="243" t="str">
        <f t="shared" si="5"/>
        <v>60193</v>
      </c>
      <c r="B356" s="8" t="s">
        <v>5033</v>
      </c>
      <c r="C356" t="s">
        <v>4671</v>
      </c>
      <c r="D356" s="241">
        <v>487523407</v>
      </c>
    </row>
    <row r="357" spans="1:4">
      <c r="A357" s="243" t="str">
        <f t="shared" si="5"/>
        <v>60197</v>
      </c>
      <c r="B357" s="8" t="s">
        <v>5033</v>
      </c>
      <c r="C357" t="s">
        <v>4678</v>
      </c>
      <c r="D357" s="241">
        <v>6373805</v>
      </c>
    </row>
    <row r="358" spans="1:4">
      <c r="A358" s="243" t="str">
        <f t="shared" si="5"/>
        <v>60221</v>
      </c>
      <c r="B358" s="8" t="s">
        <v>5034</v>
      </c>
      <c r="C358" t="s">
        <v>4681</v>
      </c>
      <c r="D358" s="241">
        <v>50461547</v>
      </c>
    </row>
    <row r="359" spans="1:4">
      <c r="A359" s="243" t="str">
        <f t="shared" si="5"/>
        <v>60293</v>
      </c>
      <c r="B359" s="8" t="s">
        <v>5034</v>
      </c>
      <c r="C359" t="s">
        <v>4671</v>
      </c>
      <c r="D359" s="241">
        <v>15581102943</v>
      </c>
    </row>
    <row r="360" spans="1:4">
      <c r="A360" s="243" t="str">
        <f t="shared" si="5"/>
        <v>60693</v>
      </c>
      <c r="B360" s="8" t="s">
        <v>5035</v>
      </c>
      <c r="C360" t="s">
        <v>4671</v>
      </c>
      <c r="D360" s="241">
        <v>1644404</v>
      </c>
    </row>
    <row r="361" spans="1:4">
      <c r="A361" s="243" t="str">
        <f t="shared" si="5"/>
        <v>70116</v>
      </c>
      <c r="B361" s="8" t="s">
        <v>5036</v>
      </c>
      <c r="C361" t="s">
        <v>4673</v>
      </c>
      <c r="D361" s="241">
        <v>4088503</v>
      </c>
    </row>
    <row r="362" spans="1:4">
      <c r="A362" s="243" t="str">
        <f t="shared" si="5"/>
        <v>70121</v>
      </c>
      <c r="B362" s="8" t="s">
        <v>5036</v>
      </c>
      <c r="C362" t="s">
        <v>4681</v>
      </c>
      <c r="D362" s="241">
        <v>3117426</v>
      </c>
    </row>
    <row r="363" spans="1:4">
      <c r="A363" s="243" t="str">
        <f t="shared" si="5"/>
        <v>70184</v>
      </c>
      <c r="B363" s="8" t="s">
        <v>5036</v>
      </c>
      <c r="C363" t="s">
        <v>4672</v>
      </c>
      <c r="D363" s="241">
        <v>123545</v>
      </c>
    </row>
    <row r="364" spans="1:4">
      <c r="A364" s="243" t="str">
        <f t="shared" si="5"/>
        <v>70193</v>
      </c>
      <c r="B364" s="8" t="s">
        <v>5036</v>
      </c>
      <c r="C364" t="s">
        <v>4671</v>
      </c>
      <c r="D364" s="241">
        <v>692631</v>
      </c>
    </row>
    <row r="365" spans="1:4">
      <c r="A365" s="243" t="str">
        <f t="shared" si="5"/>
        <v>70195</v>
      </c>
      <c r="B365" s="8" t="s">
        <v>5036</v>
      </c>
      <c r="C365" t="s">
        <v>4700</v>
      </c>
      <c r="D365" s="241">
        <v>12339</v>
      </c>
    </row>
    <row r="366" spans="1:4">
      <c r="A366" s="243" t="str">
        <f t="shared" si="5"/>
        <v>70221</v>
      </c>
      <c r="B366" s="8" t="s">
        <v>5037</v>
      </c>
      <c r="C366" t="s">
        <v>4681</v>
      </c>
      <c r="D366" s="241">
        <v>113655</v>
      </c>
    </row>
    <row r="367" spans="1:4">
      <c r="A367" s="243" t="str">
        <f t="shared" si="5"/>
        <v>70284</v>
      </c>
      <c r="B367" s="8" t="s">
        <v>5037</v>
      </c>
      <c r="C367" t="s">
        <v>4672</v>
      </c>
      <c r="D367" s="241">
        <v>10013078</v>
      </c>
    </row>
    <row r="368" spans="1:4">
      <c r="A368" s="243" t="str">
        <f t="shared" si="5"/>
        <v>72010</v>
      </c>
      <c r="B368" s="8" t="s">
        <v>5038</v>
      </c>
      <c r="C368" t="s">
        <v>4675</v>
      </c>
      <c r="D368" s="241">
        <v>85493</v>
      </c>
    </row>
    <row r="369" spans="1:4">
      <c r="A369" s="243" t="str">
        <f t="shared" si="5"/>
        <v>72021</v>
      </c>
      <c r="B369" s="8" t="s">
        <v>5038</v>
      </c>
      <c r="C369" t="s">
        <v>4681</v>
      </c>
      <c r="D369" s="241">
        <v>46535791</v>
      </c>
    </row>
    <row r="370" spans="1:4">
      <c r="A370" s="243" t="str">
        <f t="shared" si="5"/>
        <v>72084</v>
      </c>
      <c r="B370" s="8" t="s">
        <v>5038</v>
      </c>
      <c r="C370" t="s">
        <v>4672</v>
      </c>
      <c r="D370" s="241">
        <v>11330889</v>
      </c>
    </row>
    <row r="371" spans="1:4">
      <c r="A371" s="243" t="str">
        <f t="shared" si="5"/>
        <v>72093</v>
      </c>
      <c r="B371" s="8" t="s">
        <v>5038</v>
      </c>
      <c r="C371" t="s">
        <v>4671</v>
      </c>
      <c r="D371" s="241">
        <v>108402138</v>
      </c>
    </row>
    <row r="372" spans="1:4">
      <c r="A372" s="243" t="str">
        <f t="shared" si="5"/>
        <v>75184</v>
      </c>
      <c r="B372" s="8" t="s">
        <v>5039</v>
      </c>
      <c r="C372" t="s">
        <v>4672</v>
      </c>
      <c r="D372" s="241">
        <v>64451</v>
      </c>
    </row>
    <row r="373" spans="1:4">
      <c r="A373" s="243" t="str">
        <f t="shared" si="5"/>
        <v>75193</v>
      </c>
      <c r="B373" s="8" t="s">
        <v>5039</v>
      </c>
      <c r="C373" t="s">
        <v>4671</v>
      </c>
      <c r="D373" s="241">
        <v>1735</v>
      </c>
    </row>
    <row r="374" spans="1:4">
      <c r="A374" s="243" t="str">
        <f t="shared" si="5"/>
        <v>76510</v>
      </c>
      <c r="B374" s="8" t="s">
        <v>5040</v>
      </c>
      <c r="C374" t="s">
        <v>4675</v>
      </c>
      <c r="D374" s="241">
        <v>2936252258</v>
      </c>
    </row>
    <row r="375" spans="1:4">
      <c r="A375" s="243" t="str">
        <f t="shared" si="5"/>
        <v>76516</v>
      </c>
      <c r="B375" s="8" t="s">
        <v>5040</v>
      </c>
      <c r="C375" s="247" t="s">
        <v>4673</v>
      </c>
      <c r="D375" s="248">
        <v>3966433</v>
      </c>
    </row>
    <row r="376" spans="1:4">
      <c r="A376" s="243" t="str">
        <f t="shared" si="5"/>
        <v>76521</v>
      </c>
      <c r="B376" s="243" t="s">
        <v>5040</v>
      </c>
      <c r="C376" s="247" t="s">
        <v>4681</v>
      </c>
      <c r="D376" s="248">
        <v>1738305</v>
      </c>
    </row>
    <row r="377" spans="1:4">
      <c r="A377" s="243" t="str">
        <f t="shared" si="5"/>
        <v>76593</v>
      </c>
      <c r="B377" s="243" t="s">
        <v>5040</v>
      </c>
      <c r="C377" s="247" t="s">
        <v>4671</v>
      </c>
      <c r="D377" s="248">
        <v>1108215438</v>
      </c>
    </row>
    <row r="378" spans="1:4">
      <c r="A378" s="243" t="str">
        <f t="shared" si="5"/>
        <v>76594</v>
      </c>
      <c r="B378" s="243" t="s">
        <v>5040</v>
      </c>
      <c r="C378" s="247" t="s">
        <v>4688</v>
      </c>
      <c r="D378" s="248">
        <v>3949650</v>
      </c>
    </row>
    <row r="379" spans="1:4">
      <c r="A379" s="243" t="str">
        <f t="shared" si="5"/>
        <v>77710</v>
      </c>
      <c r="B379" s="243" t="s">
        <v>5041</v>
      </c>
      <c r="C379" s="247" t="s">
        <v>4675</v>
      </c>
      <c r="D379" s="248">
        <v>1512935</v>
      </c>
    </row>
    <row r="380" spans="1:4">
      <c r="A380" s="243" t="str">
        <f t="shared" si="5"/>
        <v>77716</v>
      </c>
      <c r="B380" s="243" t="s">
        <v>5041</v>
      </c>
      <c r="C380" s="247" t="s">
        <v>4673</v>
      </c>
      <c r="D380" s="248">
        <v>1474</v>
      </c>
    </row>
    <row r="381" spans="1:4">
      <c r="A381" s="243" t="str">
        <f t="shared" si="5"/>
        <v>77721</v>
      </c>
      <c r="B381" s="243" t="s">
        <v>5041</v>
      </c>
      <c r="C381" s="247" t="s">
        <v>4681</v>
      </c>
      <c r="D381" s="248">
        <v>119591</v>
      </c>
    </row>
    <row r="382" spans="1:4">
      <c r="A382" s="243" t="str">
        <f t="shared" si="5"/>
        <v>77784</v>
      </c>
      <c r="B382" s="243" t="s">
        <v>5041</v>
      </c>
      <c r="C382" s="247" t="s">
        <v>4672</v>
      </c>
      <c r="D382" s="248">
        <v>658104</v>
      </c>
    </row>
    <row r="383" spans="1:4">
      <c r="A383" s="243" t="str">
        <f t="shared" si="5"/>
        <v>77816</v>
      </c>
      <c r="B383" s="243" t="s">
        <v>5042</v>
      </c>
      <c r="C383" s="247" t="s">
        <v>4673</v>
      </c>
      <c r="D383" s="248">
        <v>1883705</v>
      </c>
    </row>
    <row r="384" spans="1:4">
      <c r="A384" s="243" t="str">
        <f t="shared" si="5"/>
        <v>77820</v>
      </c>
      <c r="B384" s="243" t="s">
        <v>5042</v>
      </c>
      <c r="C384" s="247" t="s">
        <v>4674</v>
      </c>
      <c r="D384" s="248">
        <v>335489</v>
      </c>
    </row>
    <row r="385" spans="1:4">
      <c r="A385" s="243" t="str">
        <f t="shared" si="5"/>
        <v>77821</v>
      </c>
      <c r="B385" s="243" t="s">
        <v>5042</v>
      </c>
      <c r="C385" s="247" t="s">
        <v>4681</v>
      </c>
      <c r="D385" s="248">
        <v>205375</v>
      </c>
    </row>
    <row r="386" spans="1:4">
      <c r="A386" s="243" t="str">
        <f t="shared" si="5"/>
        <v>77893</v>
      </c>
      <c r="B386" s="243" t="s">
        <v>5042</v>
      </c>
      <c r="C386" s="247" t="s">
        <v>4671</v>
      </c>
      <c r="D386" s="248">
        <v>54904</v>
      </c>
    </row>
    <row r="387" spans="1:4">
      <c r="A387" s="243" t="str">
        <f t="shared" ref="A387:A399" si="6">CONCATENATE(B387,C387)</f>
        <v>84120</v>
      </c>
      <c r="B387" s="243" t="s">
        <v>5043</v>
      </c>
      <c r="C387" s="247" t="s">
        <v>4674</v>
      </c>
      <c r="D387" s="248">
        <v>404661</v>
      </c>
    </row>
    <row r="388" spans="1:4">
      <c r="A388" s="243" t="str">
        <f t="shared" si="6"/>
        <v>85210</v>
      </c>
      <c r="B388" s="243" t="s">
        <v>5045</v>
      </c>
      <c r="C388" s="247" t="s">
        <v>4675</v>
      </c>
      <c r="D388" s="248">
        <v>10000</v>
      </c>
    </row>
    <row r="389" spans="1:4">
      <c r="A389" s="243" t="str">
        <f t="shared" si="6"/>
        <v>85293</v>
      </c>
      <c r="B389" s="243" t="s">
        <v>5045</v>
      </c>
      <c r="C389" s="247" t="s">
        <v>4671</v>
      </c>
      <c r="D389" s="248">
        <v>305614</v>
      </c>
    </row>
    <row r="390" spans="1:4">
      <c r="A390" s="243" t="str">
        <f t="shared" si="6"/>
        <v>91221</v>
      </c>
      <c r="B390" s="243" t="s">
        <v>5046</v>
      </c>
      <c r="C390" s="247" t="s">
        <v>4681</v>
      </c>
      <c r="D390" s="248">
        <v>6000000</v>
      </c>
    </row>
    <row r="391" spans="1:4">
      <c r="A391" s="243" t="str">
        <f t="shared" si="6"/>
        <v>91264</v>
      </c>
      <c r="B391" s="243" t="s">
        <v>5046</v>
      </c>
      <c r="C391" s="247" t="s">
        <v>4679</v>
      </c>
      <c r="D391" s="248">
        <v>12730219</v>
      </c>
    </row>
    <row r="392" spans="1:4">
      <c r="A392" s="243" t="str">
        <f t="shared" si="6"/>
        <v>92221</v>
      </c>
      <c r="B392" s="243" t="s">
        <v>5047</v>
      </c>
      <c r="C392" s="247" t="s">
        <v>4681</v>
      </c>
      <c r="D392" s="248">
        <v>2000000</v>
      </c>
    </row>
    <row r="393" spans="1:4">
      <c r="A393" s="243" t="str">
        <f t="shared" si="6"/>
        <v>92264</v>
      </c>
      <c r="B393" s="243" t="s">
        <v>5047</v>
      </c>
      <c r="C393" s="247" t="s">
        <v>4679</v>
      </c>
      <c r="D393" s="248">
        <v>15647868</v>
      </c>
    </row>
    <row r="394" spans="1:4">
      <c r="A394" s="243" t="str">
        <f t="shared" si="6"/>
        <v>93793</v>
      </c>
      <c r="B394" s="243" t="s">
        <v>5048</v>
      </c>
      <c r="C394" s="247" t="s">
        <v>4671</v>
      </c>
      <c r="D394" s="248">
        <v>74653</v>
      </c>
    </row>
    <row r="395" spans="1:4">
      <c r="A395" s="243" t="str">
        <f t="shared" si="6"/>
        <v>95716</v>
      </c>
      <c r="B395" s="243" t="s">
        <v>5049</v>
      </c>
      <c r="C395" s="247" t="s">
        <v>4673</v>
      </c>
      <c r="D395" s="248">
        <v>45069</v>
      </c>
    </row>
    <row r="396" spans="1:4">
      <c r="A396" s="243" t="str">
        <f t="shared" si="6"/>
        <v>95720</v>
      </c>
      <c r="B396" s="243" t="s">
        <v>5049</v>
      </c>
      <c r="C396" s="247" t="s">
        <v>4674</v>
      </c>
      <c r="D396" s="248">
        <v>224247</v>
      </c>
    </row>
    <row r="397" spans="1:4">
      <c r="A397" s="243" t="str">
        <f t="shared" si="6"/>
        <v>96097</v>
      </c>
      <c r="B397" s="243" t="s">
        <v>5050</v>
      </c>
      <c r="C397" s="247" t="s">
        <v>4678</v>
      </c>
      <c r="D397" s="248">
        <v>1196</v>
      </c>
    </row>
    <row r="398" spans="1:4">
      <c r="A398" s="243" t="str">
        <f t="shared" si="6"/>
        <v>99920</v>
      </c>
      <c r="B398" s="243" t="s">
        <v>5051</v>
      </c>
      <c r="C398" s="247" t="s">
        <v>4674</v>
      </c>
      <c r="D398" s="248">
        <v>99973</v>
      </c>
    </row>
    <row r="399" spans="1:4">
      <c r="A399" s="243" t="str">
        <f t="shared" si="6"/>
        <v>99997</v>
      </c>
      <c r="B399" s="243" t="s">
        <v>5051</v>
      </c>
      <c r="C399" s="247" t="s">
        <v>4678</v>
      </c>
      <c r="D399" s="248">
        <v>1765315</v>
      </c>
    </row>
    <row r="400" spans="1:4" ht="13.5" thickBot="1">
      <c r="C400" s="249" t="s">
        <v>7754</v>
      </c>
      <c r="D400" s="250">
        <f>SUM(D3:D399)</f>
        <v>30292270429</v>
      </c>
    </row>
    <row r="401" ht="13.5" thickTop="1"/>
  </sheetData>
  <sheetProtection algorithmName="SHA-512" hashValue="NBW3s/3NvBi2bzvmTvX3ABufjdJ7BR38DyLxL+jDo7tmoopeee+80E1L2aDHFsbwXuY2ilk7pgBrRhK2dng5wg==" saltValue="zqNJpIAypzaSQs6MB6r84w==" spinCount="100000" sheet="1" selectLockedCells="1"/>
  <sortState xmlns:xlrd2="http://schemas.microsoft.com/office/spreadsheetml/2017/richdata2" ref="H379:H732">
    <sortCondition ref="H379"/>
  </sortState>
  <mergeCells count="2">
    <mergeCell ref="A1:D1"/>
    <mergeCell ref="G1:I2"/>
  </mergeCells>
  <phoneticPr fontId="5" type="noConversion"/>
  <conditionalFormatting sqref="H66:H73">
    <cfRule type="expression" dxfId="0" priority="1">
      <formula>$H66&lt;&gt;0</formula>
    </cfRule>
  </conditionalFormatting>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14</vt:i4>
      </vt:variant>
    </vt:vector>
  </HeadingPairs>
  <TitlesOfParts>
    <vt:vector size="25" baseType="lpstr">
      <vt:lpstr>SEFA</vt:lpstr>
      <vt:lpstr>RECEIVED FROM STATE</vt:lpstr>
      <vt:lpstr>DISBURSED TO STATE</vt:lpstr>
      <vt:lpstr>DISBURSED TO NONSTATE</vt:lpstr>
      <vt:lpstr>RECEIVED FROM NONSTATE</vt:lpstr>
      <vt:lpstr>FLUCTUATION ANALYSIS</vt:lpstr>
      <vt:lpstr>REVISION CONTROL LOG</vt:lpstr>
      <vt:lpstr>State Agencies 070824</vt:lpstr>
      <vt:lpstr>ALN 070824</vt:lpstr>
      <vt:lpstr>PY Agy Totals - 070524</vt:lpstr>
      <vt:lpstr>PY Agy Detail Lookup - 070524</vt:lpstr>
      <vt:lpstr>'DISBURSED TO NONSTATE'!Print_Area</vt:lpstr>
      <vt:lpstr>'DISBURSED TO STATE'!Print_Area</vt:lpstr>
      <vt:lpstr>'FLUCTUATION ANALYSIS'!Print_Area</vt:lpstr>
      <vt:lpstr>'RECEIVED FROM NONSTATE'!Print_Area</vt:lpstr>
      <vt:lpstr>'RECEIVED FROM STATE'!Print_Area</vt:lpstr>
      <vt:lpstr>'REVISION CONTROL LOG'!Print_Area</vt:lpstr>
      <vt:lpstr>SEFA!Print_Area</vt:lpstr>
      <vt:lpstr>'DISBURSED TO NONSTATE'!Print_Titles</vt:lpstr>
      <vt:lpstr>'DISBURSED TO STATE'!Print_Titles</vt:lpstr>
      <vt:lpstr>'FLUCTUATION ANALYSIS'!Print_Titles</vt:lpstr>
      <vt:lpstr>'RECEIVED FROM NONSTATE'!Print_Titles</vt:lpstr>
      <vt:lpstr>'RECEIVED FROM STATE'!Print_Titles</vt:lpstr>
      <vt:lpstr>'REVISION CONTROL LOG'!Print_Titles</vt:lpstr>
      <vt:lpstr>SEFA!Print_Titles</vt:lpstr>
    </vt:vector>
  </TitlesOfParts>
  <Company>DOA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Att15federal_schedules.xls</dc:title>
  <dc:subject>Att15federal_schedules.xls</dc:subject>
  <dc:creator>Va Department Of Accounts</dc:creator>
  <cp:lastModifiedBy>Chavez, Angelina (DOA)</cp:lastModifiedBy>
  <cp:lastPrinted>2023-07-21T14:18:07Z</cp:lastPrinted>
  <dcterms:created xsi:type="dcterms:W3CDTF">2007-03-19T18:53:06Z</dcterms:created>
  <dcterms:modified xsi:type="dcterms:W3CDTF">2024-07-31T16:12:18Z</dcterms:modified>
</cp:coreProperties>
</file>