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ng-doa-netapp1\fjz67756$\Desktop\DOA\Commonly Used Spreadsheets\"/>
    </mc:Choice>
  </mc:AlternateContent>
  <xr:revisionPtr revIDLastSave="0" documentId="13_ncr:1_{13969288-4717-40C1-BD37-4F0AC8CC15E0}" xr6:coauthVersionLast="47" xr6:coauthVersionMax="47" xr10:uidLastSave="{00000000-0000-0000-0000-000000000000}"/>
  <workbookProtection workbookPassword="CC16" lockStructure="1"/>
  <bookViews>
    <workbookView xWindow="28680" yWindow="1290" windowWidth="29040" windowHeight="15720" tabRatio="847" xr2:uid="{00000000-000D-0000-FFFF-FFFF00000000}"/>
  </bookViews>
  <sheets>
    <sheet name="Report Recon" sheetId="147" r:id="rId1"/>
    <sheet name="Qrtly Tax Cert" sheetId="148" r:id="rId2"/>
    <sheet name="Differences Explanation" sheetId="149" r:id="rId3"/>
    <sheet name="Fed to State Recon" sheetId="150" r:id="rId4"/>
    <sheet name="OASDI Tax Recon" sheetId="151" r:id="rId5"/>
    <sheet name="HI Tax Recon" sheetId="152" r:id="rId6"/>
    <sheet name="Tables" sheetId="153" r:id="rId7"/>
  </sheets>
  <externalReferences>
    <externalReference r:id="rId8"/>
    <externalReference r:id="rId9"/>
  </externalReferences>
  <definedNames>
    <definedName name="agylist">[1]tables!$D$2:$E$207</definedName>
    <definedName name="agyname">'[2]Quarterly Tax Certification'!$D$4</definedName>
    <definedName name="agynum">[1]tables!$D$2:$D$207</definedName>
    <definedName name="calyear">'[1]Quarterly Tax Certification'!$D$2</definedName>
    <definedName name="calyear2">'[2]Quarterly Tax Certification'!$D$2</definedName>
    <definedName name="_xlnm.Print_Area" localSheetId="2">'Differences Explanation'!$A$1:$J$65</definedName>
    <definedName name="_xlnm.Print_Area" localSheetId="3">'Fed to State Recon'!$A$1:$E$53</definedName>
    <definedName name="_xlnm.Print_Area" localSheetId="5">'HI Tax Recon'!$A$1:$K$84</definedName>
    <definedName name="_xlnm.Print_Area" localSheetId="4">'OASDI Tax Recon'!$A$1:$K$74</definedName>
    <definedName name="_xlnm.Print_Area" localSheetId="1">'Qrtly Tax Cert'!$A$1:$J$63</definedName>
    <definedName name="_xlnm.Print_Area" localSheetId="0">'Report Recon'!$A$1:$C$62</definedName>
    <definedName name="qtrend">'[1]Quarterly Tax Certification'!$I$2</definedName>
    <definedName name="qtrend2">'[2]Quarterly Tax Certification'!$I$2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52" l="1"/>
  <c r="H56" i="152"/>
  <c r="I55" i="152"/>
  <c r="H55" i="152"/>
  <c r="I54" i="152"/>
  <c r="H54" i="152"/>
  <c r="I53" i="152"/>
  <c r="H53" i="152"/>
  <c r="I52" i="152"/>
  <c r="H52" i="152"/>
  <c r="I51" i="152"/>
  <c r="H51" i="152"/>
  <c r="I50" i="152"/>
  <c r="H50" i="152"/>
  <c r="I49" i="152"/>
  <c r="H49" i="152"/>
  <c r="I48" i="152"/>
  <c r="H48" i="152"/>
  <c r="I47" i="152"/>
  <c r="H47" i="152"/>
  <c r="I46" i="152"/>
  <c r="H46" i="152"/>
  <c r="I45" i="152"/>
  <c r="H45" i="152"/>
  <c r="I26" i="151"/>
  <c r="I46" i="151"/>
  <c r="H46" i="151"/>
  <c r="I45" i="151"/>
  <c r="H45" i="151"/>
  <c r="I44" i="151"/>
  <c r="H44" i="151"/>
  <c r="I43" i="151"/>
  <c r="H43" i="151"/>
  <c r="I42" i="151"/>
  <c r="H42" i="151"/>
  <c r="I41" i="151"/>
  <c r="H41" i="151"/>
  <c r="I40" i="151"/>
  <c r="H40" i="151"/>
  <c r="I39" i="151"/>
  <c r="H39" i="151"/>
  <c r="I38" i="151"/>
  <c r="H38" i="151"/>
  <c r="I37" i="151"/>
  <c r="H37" i="151"/>
  <c r="I36" i="151"/>
  <c r="H36" i="151"/>
  <c r="I35" i="151"/>
  <c r="H35" i="151"/>
  <c r="I34" i="151"/>
  <c r="H34" i="151"/>
  <c r="I33" i="151"/>
  <c r="H33" i="151"/>
  <c r="I32" i="151"/>
  <c r="H32" i="151"/>
  <c r="E54" i="150"/>
  <c r="G74" i="151" l="1"/>
  <c r="E53" i="150"/>
  <c r="B25" i="147" l="1"/>
  <c r="J28" i="148" s="1"/>
  <c r="G4" i="148"/>
  <c r="G4" i="149" s="1"/>
  <c r="D4" i="148"/>
  <c r="A3" i="147" s="1"/>
  <c r="I5" i="152"/>
  <c r="I3" i="152"/>
  <c r="I4" i="152" s="1"/>
  <c r="D10" i="152"/>
  <c r="D8" i="152"/>
  <c r="D9" i="152" s="1"/>
  <c r="D5" i="152"/>
  <c r="D3" i="152"/>
  <c r="D4" i="152" s="1"/>
  <c r="I5" i="151"/>
  <c r="I3" i="151"/>
  <c r="I4" i="151" s="1"/>
  <c r="D5" i="151"/>
  <c r="D3" i="151"/>
  <c r="D4" i="151" s="1"/>
  <c r="E8" i="150"/>
  <c r="E3" i="150"/>
  <c r="J10" i="148"/>
  <c r="J11" i="148"/>
  <c r="J12" i="148"/>
  <c r="J13" i="148"/>
  <c r="J14" i="148"/>
  <c r="J15" i="148"/>
  <c r="J16" i="148"/>
  <c r="J17" i="148"/>
  <c r="J18" i="148"/>
  <c r="J19" i="148"/>
  <c r="J20" i="148"/>
  <c r="J23" i="148"/>
  <c r="J24" i="148"/>
  <c r="J25" i="148"/>
  <c r="J26" i="148"/>
  <c r="J27" i="148"/>
  <c r="J29" i="148"/>
  <c r="J30" i="148"/>
  <c r="J31" i="148"/>
  <c r="J32" i="148"/>
  <c r="J9" i="148"/>
  <c r="I10" i="148"/>
  <c r="I11" i="148"/>
  <c r="I12" i="148"/>
  <c r="I13" i="148"/>
  <c r="I14" i="148"/>
  <c r="I15" i="148"/>
  <c r="I16" i="148"/>
  <c r="I17" i="148"/>
  <c r="I18" i="148"/>
  <c r="I19" i="148"/>
  <c r="I20" i="148"/>
  <c r="I21" i="148"/>
  <c r="I22" i="148"/>
  <c r="I23" i="148"/>
  <c r="I24" i="148"/>
  <c r="I25" i="148"/>
  <c r="I26" i="148"/>
  <c r="I27" i="148"/>
  <c r="I28" i="148"/>
  <c r="I29" i="148"/>
  <c r="I30" i="148"/>
  <c r="I31" i="148"/>
  <c r="I32" i="148"/>
  <c r="I9" i="148"/>
  <c r="A4" i="147"/>
  <c r="C1" i="152" s="1"/>
  <c r="D1" i="152"/>
  <c r="D1" i="151"/>
  <c r="E1" i="150"/>
  <c r="J4" i="149"/>
  <c r="J2" i="149"/>
  <c r="B2" i="149"/>
  <c r="B3" i="147"/>
  <c r="G84" i="152"/>
  <c r="I83" i="152"/>
  <c r="H83" i="152"/>
  <c r="I82" i="152"/>
  <c r="H82" i="152"/>
  <c r="I81" i="152"/>
  <c r="H81" i="152"/>
  <c r="I80" i="152"/>
  <c r="H80" i="152"/>
  <c r="I79" i="152"/>
  <c r="H79" i="152"/>
  <c r="I78" i="152"/>
  <c r="H78" i="152"/>
  <c r="I77" i="152"/>
  <c r="H77" i="152"/>
  <c r="I76" i="152"/>
  <c r="H76" i="152"/>
  <c r="I75" i="152"/>
  <c r="H75" i="152"/>
  <c r="I74" i="152"/>
  <c r="H74" i="152"/>
  <c r="I73" i="152"/>
  <c r="H73" i="152"/>
  <c r="I72" i="152"/>
  <c r="H72" i="152"/>
  <c r="I71" i="152"/>
  <c r="H71" i="152"/>
  <c r="I70" i="152"/>
  <c r="H70" i="152"/>
  <c r="I69" i="152"/>
  <c r="H69" i="152"/>
  <c r="I68" i="152"/>
  <c r="H68" i="152"/>
  <c r="I67" i="152"/>
  <c r="H67" i="152"/>
  <c r="I66" i="152"/>
  <c r="H66" i="152"/>
  <c r="I65" i="152"/>
  <c r="H65" i="152"/>
  <c r="I64" i="152"/>
  <c r="H64" i="152"/>
  <c r="I63" i="152"/>
  <c r="H63" i="152"/>
  <c r="I62" i="152"/>
  <c r="H62" i="152"/>
  <c r="I61" i="152"/>
  <c r="H61" i="152"/>
  <c r="I60" i="152"/>
  <c r="H60" i="152"/>
  <c r="I59" i="152"/>
  <c r="H59" i="152"/>
  <c r="I58" i="152"/>
  <c r="H58" i="152"/>
  <c r="I57" i="152"/>
  <c r="H57" i="152"/>
  <c r="I44" i="152"/>
  <c r="H44" i="152"/>
  <c r="I43" i="152"/>
  <c r="H43" i="152"/>
  <c r="I42" i="152"/>
  <c r="H42" i="152"/>
  <c r="I41" i="152"/>
  <c r="H41" i="152"/>
  <c r="I40" i="152"/>
  <c r="H40" i="152"/>
  <c r="I39" i="152"/>
  <c r="H39" i="152"/>
  <c r="I38" i="152"/>
  <c r="H38" i="152"/>
  <c r="I37" i="152"/>
  <c r="H37" i="152"/>
  <c r="I36" i="152"/>
  <c r="H36" i="152"/>
  <c r="I35" i="152"/>
  <c r="H35" i="152"/>
  <c r="I34" i="152"/>
  <c r="H34" i="152"/>
  <c r="I33" i="152"/>
  <c r="H33" i="152"/>
  <c r="I32" i="152"/>
  <c r="H32" i="152"/>
  <c r="I73" i="151"/>
  <c r="H73" i="151"/>
  <c r="I72" i="151"/>
  <c r="H72" i="151"/>
  <c r="I71" i="151"/>
  <c r="H71" i="151"/>
  <c r="I70" i="151"/>
  <c r="H70" i="151"/>
  <c r="I69" i="151"/>
  <c r="H69" i="151"/>
  <c r="I68" i="151"/>
  <c r="H68" i="151"/>
  <c r="I67" i="151"/>
  <c r="H67" i="151"/>
  <c r="I66" i="151"/>
  <c r="H66" i="151"/>
  <c r="I65" i="151"/>
  <c r="H65" i="151"/>
  <c r="I64" i="151"/>
  <c r="H64" i="151"/>
  <c r="I63" i="151"/>
  <c r="H63" i="151"/>
  <c r="I62" i="151"/>
  <c r="H62" i="151"/>
  <c r="I61" i="151"/>
  <c r="H61" i="151"/>
  <c r="I60" i="151"/>
  <c r="H60" i="151"/>
  <c r="I59" i="151"/>
  <c r="H59" i="151"/>
  <c r="I58" i="151"/>
  <c r="H58" i="151"/>
  <c r="I57" i="151"/>
  <c r="H57" i="151"/>
  <c r="I56" i="151"/>
  <c r="H56" i="151"/>
  <c r="I55" i="151"/>
  <c r="H55" i="151"/>
  <c r="I54" i="151"/>
  <c r="H54" i="151"/>
  <c r="I53" i="151"/>
  <c r="H53" i="151"/>
  <c r="I52" i="151"/>
  <c r="H52" i="151"/>
  <c r="I51" i="151"/>
  <c r="H51" i="151"/>
  <c r="I50" i="151"/>
  <c r="H50" i="151"/>
  <c r="I49" i="151"/>
  <c r="H49" i="151"/>
  <c r="I48" i="151"/>
  <c r="H48" i="151"/>
  <c r="I47" i="151"/>
  <c r="H47" i="151"/>
  <c r="I31" i="151"/>
  <c r="H31" i="151"/>
  <c r="I30" i="151"/>
  <c r="H30" i="151"/>
  <c r="I29" i="151"/>
  <c r="H29" i="151"/>
  <c r="I28" i="151"/>
  <c r="H28" i="151"/>
  <c r="I27" i="151"/>
  <c r="H27" i="151"/>
  <c r="H26" i="151"/>
  <c r="I25" i="151"/>
  <c r="H25" i="151"/>
  <c r="I24" i="151"/>
  <c r="H24" i="151"/>
  <c r="I23" i="151"/>
  <c r="H23" i="151"/>
  <c r="I22" i="151"/>
  <c r="H22" i="151"/>
  <c r="D65" i="149"/>
  <c r="B65" i="149"/>
  <c r="A65" i="149"/>
  <c r="C62" i="147"/>
  <c r="B19" i="147" s="1"/>
  <c r="J22" i="148" s="1"/>
  <c r="B62" i="147"/>
  <c r="B18" i="147" s="1"/>
  <c r="D14" i="152" l="1"/>
  <c r="K3" i="151"/>
  <c r="F22" i="148" s="1"/>
  <c r="I74" i="151"/>
  <c r="D11" i="152"/>
  <c r="D6" i="152"/>
  <c r="D13" i="152"/>
  <c r="I10" i="151"/>
  <c r="I13" i="151" s="1"/>
  <c r="F21" i="148" s="1"/>
  <c r="H84" i="152"/>
  <c r="D18" i="152" s="1"/>
  <c r="I84" i="152"/>
  <c r="H74" i="151"/>
  <c r="D8" i="151" s="1"/>
  <c r="D1" i="150"/>
  <c r="E4" i="150"/>
  <c r="E6" i="150" s="1"/>
  <c r="E10" i="150" s="1"/>
  <c r="F10" i="148" s="1"/>
  <c r="J21" i="148"/>
  <c r="I6" i="152"/>
  <c r="I20" i="152"/>
  <c r="I23" i="152" s="1"/>
  <c r="F27" i="148" s="1"/>
  <c r="K3" i="152"/>
  <c r="F28" i="148" s="1"/>
  <c r="D7" i="151"/>
  <c r="C1" i="151"/>
  <c r="A1" i="152"/>
  <c r="B1" i="150"/>
  <c r="A1" i="151"/>
  <c r="B4" i="149"/>
  <c r="D17" i="152" l="1"/>
  <c r="D20" i="152"/>
  <c r="D23" i="152" s="1"/>
  <c r="F26" i="148" s="1"/>
  <c r="D10" i="151"/>
  <c r="D13" i="151" s="1"/>
  <c r="F20" i="148" s="1"/>
</calcChain>
</file>

<file path=xl/sharedStrings.xml><?xml version="1.0" encoding="utf-8"?>
<sst xmlns="http://schemas.openxmlformats.org/spreadsheetml/2006/main" count="1147" uniqueCount="1105">
  <si>
    <t>Difference</t>
  </si>
  <si>
    <t>123 - Department of Military Affairs</t>
  </si>
  <si>
    <t>Date:</t>
  </si>
  <si>
    <t>100 - Senate of Virginia</t>
  </si>
  <si>
    <t>101 - Virginia House of Delegates</t>
  </si>
  <si>
    <t>103 - Magistrate System</t>
  </si>
  <si>
    <t>107 - Division of Legislative Services</t>
  </si>
  <si>
    <t>109 - Division of Automated Systems</t>
  </si>
  <si>
    <t>110 - Joint Legislative Audit and Review Commission</t>
  </si>
  <si>
    <t>111 - Supreme Court</t>
  </si>
  <si>
    <t>112 - Judicial Inquiry and Review Commission</t>
  </si>
  <si>
    <t>113 - Circuit Courts</t>
  </si>
  <si>
    <t>114 - General District Courts</t>
  </si>
  <si>
    <t>115 - Juvenile and Domestic Relations District Courts</t>
  </si>
  <si>
    <t>116 - Combined District Courts</t>
  </si>
  <si>
    <t>117 - Virginia State Bar</t>
  </si>
  <si>
    <t>119 - Lieutenant Governor</t>
  </si>
  <si>
    <t>121 - Office of the Governor</t>
  </si>
  <si>
    <t>122 - Department of Planning and Budget</t>
  </si>
  <si>
    <t>125 - Court of Appeals of Virginia</t>
  </si>
  <si>
    <t>127 - Department of Emergency Management</t>
  </si>
  <si>
    <t>129 - Department of Human Resource Management</t>
  </si>
  <si>
    <t>132 - Department of Elections</t>
  </si>
  <si>
    <t>133 - Auditor of Public Accounts</t>
  </si>
  <si>
    <t>136 - Virginia Information Technologies Agency</t>
  </si>
  <si>
    <t>140 - Department of Criminal Justice Services</t>
  </si>
  <si>
    <t>141 - Attorney General and Department of Law</t>
  </si>
  <si>
    <t>143 - Division of Debt Collection</t>
  </si>
  <si>
    <t>146 - The Science Museum of Virginia</t>
  </si>
  <si>
    <t>147 - Office of the State Inspector General</t>
  </si>
  <si>
    <t>148 - Virginia Commission for the Arts</t>
  </si>
  <si>
    <t>151 - Department of Accounts</t>
  </si>
  <si>
    <t>152 - Department of the Treasury</t>
  </si>
  <si>
    <t>154 - Department of Motor Vehicles</t>
  </si>
  <si>
    <t>156 - Department of State Police</t>
  </si>
  <si>
    <t>157 - Compensation Board</t>
  </si>
  <si>
    <t>158 - Virginia Retirement System</t>
  </si>
  <si>
    <t>160 - Virginia Criminal Sentencing Commission</t>
  </si>
  <si>
    <t>161 - Department of Taxation</t>
  </si>
  <si>
    <t>162 - Department of Accounts Transfer Payments</t>
  </si>
  <si>
    <t>164 - Virginia Management Fellows Program Administration</t>
  </si>
  <si>
    <t>165 - Department of Housing and Community Development</t>
  </si>
  <si>
    <t>166 - Secretary of the Commonwealth</t>
  </si>
  <si>
    <t>171 - State Corporation Commission</t>
  </si>
  <si>
    <t>172 - Virginia Lottery</t>
  </si>
  <si>
    <t>180 - Secretary of Administration</t>
  </si>
  <si>
    <t>181 - Department of Labor and Industry</t>
  </si>
  <si>
    <t>182 - Virginia Employment Commission</t>
  </si>
  <si>
    <t>183 - Secretary of Natural Resources</t>
  </si>
  <si>
    <t>185 - Secretary of Education</t>
  </si>
  <si>
    <t>186 - Secretary of Transportation</t>
  </si>
  <si>
    <t>187 - Secretary of Public Safety and Homeland Security</t>
  </si>
  <si>
    <t>188 - Secretary of Health and Human Resources</t>
  </si>
  <si>
    <t>190 - Secretary of Finance</t>
  </si>
  <si>
    <t>191 - Virginia Workers' Compensation Commission</t>
  </si>
  <si>
    <t>192 - Secretary of Commerce and Trade</t>
  </si>
  <si>
    <t>193 - Secretary of Agriculture and Forestry</t>
  </si>
  <si>
    <t>194 - Department of General Services</t>
  </si>
  <si>
    <t>199 - Department of Conservation and Recreation</t>
  </si>
  <si>
    <t>200 - Comprehensive Services for At-Risk Youth &amp; Families</t>
  </si>
  <si>
    <t>201 - Department of Education, Central Office Operations</t>
  </si>
  <si>
    <t>202 - The Library Of Virginia</t>
  </si>
  <si>
    <t>203 - Wilson Workforce and Rehabilitation Center</t>
  </si>
  <si>
    <t>212 - Virginia State University</t>
  </si>
  <si>
    <t>213 - Norfolk State University</t>
  </si>
  <si>
    <t>214 - Longwood University</t>
  </si>
  <si>
    <t>215 - University of Mary Washington</t>
  </si>
  <si>
    <t>218 - Virginia School for the Deaf and the Blind</t>
  </si>
  <si>
    <t>222 - Department of Professional and Occupational Regulation</t>
  </si>
  <si>
    <t>223 - Department of Health Professions</t>
  </si>
  <si>
    <t>226 - Board of Accountancy</t>
  </si>
  <si>
    <t>233 - Board of Bar Examiners</t>
  </si>
  <si>
    <t>234 - Cooperative Extension and Agricultural Research Services</t>
  </si>
  <si>
    <t>238 - Virginia Museum of Fine Arts</t>
  </si>
  <si>
    <t>239 - Frontier Culture Museum of Virginia</t>
  </si>
  <si>
    <t>241 - Richard Bland College</t>
  </si>
  <si>
    <t>242 - Christopher Newport University</t>
  </si>
  <si>
    <t>245 - State Council of Higher Education for Virginia</t>
  </si>
  <si>
    <t>261 - Virginia Community College System-Central Office</t>
  </si>
  <si>
    <t>262 - Department for Aging and Rehabilitative Services</t>
  </si>
  <si>
    <t>263 - Virginia Rehabilitation Center for the Blind and Vision Impaired</t>
  </si>
  <si>
    <t>270 - Virginia Community College System  - Shared Services Center</t>
  </si>
  <si>
    <t>275 - New River Community College</t>
  </si>
  <si>
    <t>276 - Southside Virginia Community College</t>
  </si>
  <si>
    <t>277 - Paul D. Camp Community College</t>
  </si>
  <si>
    <t xml:space="preserve">278 - Rappahannock Community College </t>
  </si>
  <si>
    <t>279 - Danville Community College</t>
  </si>
  <si>
    <t>280 - Northern Virginia Community College</t>
  </si>
  <si>
    <t>282 - Piedmont Virginia Community College</t>
  </si>
  <si>
    <t>283 - J. Sargeant Reynolds Community College</t>
  </si>
  <si>
    <t>284 - Eastern Shore Community College</t>
  </si>
  <si>
    <t>286 - Virginia Western Community College</t>
  </si>
  <si>
    <t>288 - Wytheville Community College</t>
  </si>
  <si>
    <t>291 - Blue Ridge Community College</t>
  </si>
  <si>
    <t>292 - Central Virginia Community College</t>
  </si>
  <si>
    <t>294 - Southwest Virginia Community College</t>
  </si>
  <si>
    <t>295 - Tidewater Community College</t>
  </si>
  <si>
    <t>296 - Virginia Highlands Community College</t>
  </si>
  <si>
    <t>297 - Germanna Community College</t>
  </si>
  <si>
    <t>299 - Mountain Empire Community College</t>
  </si>
  <si>
    <t>301 - Department of Agriculture and Consumer Services</t>
  </si>
  <si>
    <t>330 - Virginia-Israel Advisory Board</t>
  </si>
  <si>
    <t>350 - Department of Small Business and Supplier Diversity</t>
  </si>
  <si>
    <t>400 - Jamestown-Yorktown Commemorations</t>
  </si>
  <si>
    <t>402 - Marine Resources Commission</t>
  </si>
  <si>
    <t>403 - Department of Game and Inland Fisheries</t>
  </si>
  <si>
    <t>405 - Virginia Racing Commission</t>
  </si>
  <si>
    <t>411 - Department of Forestry</t>
  </si>
  <si>
    <t>413 - Commission on the Virginia Alcohol Safety Action Program</t>
  </si>
  <si>
    <t>417 - Gunston Hall</t>
  </si>
  <si>
    <t>423 - Department of Historic Resources</t>
  </si>
  <si>
    <t>425 - Jamestown-Yorktown Foundation</t>
  </si>
  <si>
    <t>440 - Department of Environmental Quality</t>
  </si>
  <si>
    <t>454 - Secretary of Veterans and Defense Affairs</t>
  </si>
  <si>
    <t>505 - Department of Rail and Public Transportation</t>
  </si>
  <si>
    <t>506 - Motor Vehicle Dealer Board</t>
  </si>
  <si>
    <t>601 - Department of Health</t>
  </si>
  <si>
    <t>602 - Department of Medical Assistance Services</t>
  </si>
  <si>
    <t>606 - Virginia Board for People with Disabilities</t>
  </si>
  <si>
    <t>701 - Department of Corrections--Central Administration</t>
  </si>
  <si>
    <t>702 - Department for the Blind and Vision Impaired</t>
  </si>
  <si>
    <t>703 - Central State Hospital</t>
  </si>
  <si>
    <t>704 - Eastern State Hospital</t>
  </si>
  <si>
    <t>705 - Southwestern Virginia Mental Health Institute</t>
  </si>
  <si>
    <t>706 - Western State Hospital</t>
  </si>
  <si>
    <t>707 - Central Virginia Training Center</t>
  </si>
  <si>
    <t>708 - Commonwealth Center for Children and Adolescents</t>
  </si>
  <si>
    <t>711 - Virginia Correctional Enterprises</t>
  </si>
  <si>
    <t>716 - Virginia Correctional Center for Women</t>
  </si>
  <si>
    <t>718 - Bland Correctional Center</t>
  </si>
  <si>
    <t>720 - Department of Behavioral Health and Developmental Services</t>
  </si>
  <si>
    <t>723 - Southeastern Virginia Training Center</t>
  </si>
  <si>
    <t>724 - Catawba Hospital</t>
  </si>
  <si>
    <t>728 - Northern Virginia Mental Health Institute</t>
  </si>
  <si>
    <t>729 - Piedmont Geriatric Hospital</t>
  </si>
  <si>
    <t>735 - Wallens Ridge State Prison</t>
  </si>
  <si>
    <t>737 - St. Brides Correctional Center</t>
  </si>
  <si>
    <t>739 - Southern Virginia Mental Health Institute</t>
  </si>
  <si>
    <t>741 - Red Onion State Prison</t>
  </si>
  <si>
    <t>742 - Employee Relations and Training Division</t>
  </si>
  <si>
    <t>743 - Fluvanna Correctional Center for Women</t>
  </si>
  <si>
    <t>745 - Nottoway Correctional Center</t>
  </si>
  <si>
    <t>747 - Marion Correctional Center</t>
  </si>
  <si>
    <t>748 - Hiram Davis Medical Center</t>
  </si>
  <si>
    <t>749 - Buckingham Correctional Center</t>
  </si>
  <si>
    <t>751 - Department for the Deaf and Hard-Of-Hearing</t>
  </si>
  <si>
    <t>752 - State Farm Complex</t>
  </si>
  <si>
    <t>753 - Deerfield Correctional Center</t>
  </si>
  <si>
    <t>754 - Augusta Correctional Center</t>
  </si>
  <si>
    <t>756 - Department of Corrections--Division of Institutions</t>
  </si>
  <si>
    <t>757 - Western Region Correctional Field Units</t>
  </si>
  <si>
    <t>761 - Baskerville Correctional Center</t>
  </si>
  <si>
    <t>765 - Department of Social Services</t>
  </si>
  <si>
    <t>766 - Virginia Parole Board</t>
  </si>
  <si>
    <t>767 - Division of Community Corrections</t>
  </si>
  <si>
    <t>768 - Keen Mountain Correctional Center</t>
  </si>
  <si>
    <t>769 - Greensville Correctional Center</t>
  </si>
  <si>
    <t>770 - Dillwyn Correctional Center</t>
  </si>
  <si>
    <t>771 - Indian Creek Correctional Center</t>
  </si>
  <si>
    <t>772 - Haynesville Correctional Center</t>
  </si>
  <si>
    <t>773 - Coffeewood Correctional Center</t>
  </si>
  <si>
    <t>774 - Lunenburg Correctional Center</t>
  </si>
  <si>
    <t>775 - Pocahontas State Correctional Center</t>
  </si>
  <si>
    <t>776 - Green Rock Correctional Center</t>
  </si>
  <si>
    <t>777 - Department of Juvenile Justice</t>
  </si>
  <si>
    <t>778 - Department of Forensic Science</t>
  </si>
  <si>
    <t>785 - River North Correctional Center</t>
  </si>
  <si>
    <t>794 - Virginia Center for Behavioral Rehabilitation</t>
  </si>
  <si>
    <t>841 - Department of Aviation</t>
  </si>
  <si>
    <t>848 - Indigent Defense Commission</t>
  </si>
  <si>
    <t>851 - Virginia Tobacco Indemnification and Community Revitalization Commission</t>
  </si>
  <si>
    <t>852 - Virginia Foundation for Healthy Youth</t>
  </si>
  <si>
    <t>912 - Department of Veterans Services</t>
  </si>
  <si>
    <t>913 - Veterans Services Foundation</t>
  </si>
  <si>
    <t>922 - Sitter &amp; Barfoot Veterans Care Center</t>
  </si>
  <si>
    <t>937 - Southern Virginia Higher Education Center</t>
  </si>
  <si>
    <t>938 - New College Institute</t>
  </si>
  <si>
    <t>942 - Virginia Museum of Natural History</t>
  </si>
  <si>
    <t>948 - Southwest Virginia Higher Education Center</t>
  </si>
  <si>
    <t>957 - Commonwealth's Attorneys' Services Council</t>
  </si>
  <si>
    <t>960 - Department of Fire Programs</t>
  </si>
  <si>
    <t>961 - Division of Capitol Police</t>
  </si>
  <si>
    <t>999 - Virginia Alcoholic Beverage Control Authority</t>
  </si>
  <si>
    <t>Agency Fiscal Officer Signature:</t>
  </si>
  <si>
    <t>Name:</t>
  </si>
  <si>
    <t>Printed Name:</t>
  </si>
  <si>
    <t>a</t>
  </si>
  <si>
    <t>b</t>
  </si>
  <si>
    <t>c</t>
  </si>
  <si>
    <t>d</t>
  </si>
  <si>
    <t>e</t>
  </si>
  <si>
    <t>f</t>
  </si>
  <si>
    <t>g</t>
  </si>
  <si>
    <t>EMPLOYEE OASDI TIPS</t>
  </si>
  <si>
    <t>EMPLOYEE HI TIPS</t>
  </si>
  <si>
    <t>COMPANY OASDI TIPS</t>
  </si>
  <si>
    <t>Quarterly Control Totals</t>
  </si>
  <si>
    <t>Reconcile Federal Taxable to State Taxable Income.  (Details on Federal to State Taxable Recon Tab)</t>
  </si>
  <si>
    <t>Unexplained FIT/SIT Differences:</t>
  </si>
  <si>
    <t>Renconcile OASDI Taxes: (Details on OASDI Tax Reconciliation Tab)</t>
  </si>
  <si>
    <t>Total Invalid Employee OASDI Tax Differences:</t>
  </si>
  <si>
    <t>Total Invalid Company OASDI Tax Differences:</t>
  </si>
  <si>
    <t>Total Difference Employee and Company OASDI Taxable:</t>
  </si>
  <si>
    <t>Employee ID:</t>
  </si>
  <si>
    <t>Amount of Difference</t>
  </si>
  <si>
    <t>Explanation:</t>
  </si>
  <si>
    <t>Invalid differences between FIT and SIT Taxable can result when the payroll record is established incorrectly.</t>
  </si>
  <si>
    <t>Valid differences occur when the employee lives and works in another state that does not withhold state taxes.</t>
  </si>
  <si>
    <t>Difference:</t>
  </si>
  <si>
    <t>Total Explained Out of State Differences:</t>
  </si>
  <si>
    <t>State:</t>
  </si>
  <si>
    <t>REMINDER: Alaska, Florida, Nevada, New Hampshire, South Dakota, Tennessee, Texas, Washington and Wyoming have no state</t>
  </si>
  <si>
    <t>withholding.  Therefore, the difference between the federal and state taxable will be the entire amount of federal</t>
  </si>
  <si>
    <t>Federal</t>
  </si>
  <si>
    <t>PA</t>
  </si>
  <si>
    <t>Imputed Life</t>
  </si>
  <si>
    <t>taxable</t>
  </si>
  <si>
    <t>non-taxable</t>
  </si>
  <si>
    <t>Dependent Care</t>
  </si>
  <si>
    <t>Parking</t>
  </si>
  <si>
    <t>Transportation</t>
  </si>
  <si>
    <t>Retirement</t>
  </si>
  <si>
    <t>457 - Deferred Comp</t>
  </si>
  <si>
    <t>457 - Hybrid Vol</t>
  </si>
  <si>
    <t>Actual Company OASDI Tax U092</t>
  </si>
  <si>
    <t>Company OASDI Tax Difference:</t>
  </si>
  <si>
    <t>Total Valid Employee Uncollected OASDI:</t>
  </si>
  <si>
    <t>Rounding Tolerance:</t>
  </si>
  <si>
    <t>OASDI Tax Difference:</t>
  </si>
  <si>
    <t>Total Invalid Company OASDI Differences:</t>
  </si>
  <si>
    <t>Total Invalid Employee OASDI Differences:</t>
  </si>
  <si>
    <t>Amounts Shown As Invalid Uncollected OASDI Must Be Charged to the Agency - Contact payroll@doa.virginia.gov For Assistance</t>
  </si>
  <si>
    <t>Reason For Uncollected FICA:</t>
  </si>
  <si>
    <t>Amount Uncollected OASDI</t>
  </si>
  <si>
    <t>Valid Uncollected OASDI - No Correction Needed</t>
  </si>
  <si>
    <t>Invalid Uncollected OASDI - Correction Required</t>
  </si>
  <si>
    <t>Computed HI Surtax (.9%)</t>
  </si>
  <si>
    <t>Total Computed Employee HI Tax</t>
  </si>
  <si>
    <t>Total Invalid Company HI Differences:</t>
  </si>
  <si>
    <t>Total Valid Employee Uncollected HI:</t>
  </si>
  <si>
    <t>Total Invalid Employee HI Differences:</t>
  </si>
  <si>
    <t>Amount Uncollected HI</t>
  </si>
  <si>
    <t>Valid Uncollected HI No Correction Needed</t>
  </si>
  <si>
    <t>Invalid Uncollected HI Correction Required</t>
  </si>
  <si>
    <t>i</t>
  </si>
  <si>
    <t>195 - Secretary of Labor</t>
  </si>
  <si>
    <t>779 - Sussex I &amp; II State Prison</t>
  </si>
  <si>
    <t>856 - Virginia Opioid Abatement Authority</t>
  </si>
  <si>
    <t>977 - Virginia Cannabis Control Authority</t>
  </si>
  <si>
    <t>Federal to State Recon</t>
  </si>
  <si>
    <t>OASDI Tax Recon</t>
  </si>
  <si>
    <t>HI Tax Recon</t>
  </si>
  <si>
    <t>Report Reconciliation</t>
  </si>
  <si>
    <t>QTR COVA Fed Tax  &amp; State</t>
  </si>
  <si>
    <t>FIT WH (H) Taxable</t>
  </si>
  <si>
    <t xml:space="preserve">1) </t>
  </si>
  <si>
    <r>
      <t xml:space="preserve">Enter amounts from </t>
    </r>
    <r>
      <rPr>
        <b/>
        <sz val="11"/>
        <color indexed="8"/>
        <rFont val="Calibri"/>
        <family val="2"/>
      </rPr>
      <t>QTR COVA Federal Tax Summary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indexed="8"/>
        <rFont val="Calibri"/>
        <family val="2"/>
      </rPr>
      <t>COVA State Tax Summary</t>
    </r>
    <r>
      <rPr>
        <sz val="11"/>
        <color theme="1"/>
        <rFont val="Calibri"/>
        <family val="2"/>
        <scheme val="minor"/>
      </rPr>
      <t xml:space="preserve"> Reports</t>
    </r>
  </si>
  <si>
    <t>FIT WH (H) Tax</t>
  </si>
  <si>
    <t>OASDI EE (D) Taxable</t>
  </si>
  <si>
    <t>OASDI EE (D) Tax</t>
  </si>
  <si>
    <t>Med EE (F) Taxable</t>
  </si>
  <si>
    <t>EE Totals</t>
  </si>
  <si>
    <t>Med EE (Q) Tax</t>
  </si>
  <si>
    <t>Addl Med</t>
  </si>
  <si>
    <t>ADDL Med EE Taxable</t>
  </si>
  <si>
    <t>ER Totals</t>
  </si>
  <si>
    <t>ADDL Med EE Tax</t>
  </si>
  <si>
    <t>OASDI ER (E) Taxable</t>
  </si>
  <si>
    <t xml:space="preserve">OASDI ER (E) Tax </t>
  </si>
  <si>
    <t>Med ER (F) Taxable</t>
  </si>
  <si>
    <t>Med ER (Q) Tax</t>
  </si>
  <si>
    <r>
      <rPr>
        <b/>
        <sz val="11"/>
        <color indexed="10"/>
        <rFont val="Calibri"/>
        <family val="2"/>
      </rPr>
      <t>TOTAL</t>
    </r>
    <r>
      <rPr>
        <b/>
        <sz val="11"/>
        <color indexed="8"/>
        <rFont val="Calibri"/>
        <family val="2"/>
      </rPr>
      <t xml:space="preserve"> SIT TAXABLE</t>
    </r>
  </si>
  <si>
    <t>TOTAL SIT TAXABLE will populate automatically when state taxable amounts are keyed below</t>
  </si>
  <si>
    <r>
      <rPr>
        <b/>
        <sz val="11"/>
        <color indexed="10"/>
        <rFont val="Calibri"/>
        <family val="2"/>
      </rPr>
      <t xml:space="preserve">TOTAL </t>
    </r>
    <r>
      <rPr>
        <b/>
        <sz val="11"/>
        <color indexed="8"/>
        <rFont val="Calibri"/>
        <family val="2"/>
      </rPr>
      <t xml:space="preserve">SIT TAX </t>
    </r>
  </si>
  <si>
    <t>TOTAL SIT TAX will populate automatically when state taxable amounts are keyed below</t>
  </si>
  <si>
    <t>COMPANY Medicare TIPS</t>
  </si>
  <si>
    <t>Taxable</t>
  </si>
  <si>
    <t>Taxes</t>
  </si>
  <si>
    <t>Choose a state from the drop-down box and key the taxable and tax amount for each state using the COVA State Tax Summary</t>
  </si>
  <si>
    <r>
      <t xml:space="preserve">Enter the </t>
    </r>
    <r>
      <rPr>
        <b/>
        <sz val="11"/>
        <color indexed="8"/>
        <rFont val="Calibri"/>
        <family val="2"/>
      </rPr>
      <t>State Total</t>
    </r>
    <r>
      <rPr>
        <sz val="11"/>
        <color theme="1"/>
        <rFont val="Calibri"/>
        <family val="2"/>
        <scheme val="minor"/>
      </rPr>
      <t xml:space="preserve"> for each State</t>
    </r>
  </si>
  <si>
    <t>Total State Tax</t>
  </si>
  <si>
    <t>Quarterly Reconcilation and Certification</t>
  </si>
  <si>
    <t>Calendar Year:</t>
  </si>
  <si>
    <t>Quarter :</t>
  </si>
  <si>
    <t>Agency Name:</t>
  </si>
  <si>
    <t>HCM Ref Code</t>
  </si>
  <si>
    <t>Agy #:</t>
  </si>
  <si>
    <t>This amount must be zero</t>
  </si>
  <si>
    <t>3)  Make sure all balance adjustment forms have been completed correctly.</t>
  </si>
  <si>
    <t>All negative YTD deduction balances have been identified from the following data query</t>
  </si>
  <si>
    <t>V_PY_NEGATIVE_BAL - WU499-Negative Balances</t>
  </si>
  <si>
    <t>COVA Federal Tax Summary (Totals page only)</t>
  </si>
  <si>
    <t>and balance adjusments have been requested to correct pr-tax refunds from prior years</t>
  </si>
  <si>
    <t>COVA State Tax Summary (Totals page for each state only) - Do not send all pages of the report</t>
  </si>
  <si>
    <t xml:space="preserve">as required.  Negative YTD Deduction Balances have been identified on Difference Explanation tab. </t>
  </si>
  <si>
    <t>Total # of balance adjustments required</t>
  </si>
  <si>
    <r>
      <t xml:space="preserve"> </t>
    </r>
    <r>
      <rPr>
        <sz val="11"/>
        <color indexed="8"/>
        <rFont val="Calibri"/>
        <family val="2"/>
      </rPr>
      <t>•</t>
    </r>
    <r>
      <rPr>
        <i/>
        <sz val="11"/>
        <color indexed="8"/>
        <rFont val="Calibri"/>
        <family val="2"/>
      </rPr>
      <t xml:space="preserve">    Navigator &gt; Reporting Tools &gt; Query &gt; Query Viewer &gt; V_PY_Negative_Bal</t>
    </r>
  </si>
  <si>
    <t>COVA Error Listing Report</t>
  </si>
  <si>
    <r>
      <t xml:space="preserve"> </t>
    </r>
    <r>
      <rPr>
        <sz val="11"/>
        <color indexed="8"/>
        <rFont val="Calibri"/>
        <family val="2"/>
      </rPr>
      <t>•</t>
    </r>
    <r>
      <rPr>
        <i/>
        <sz val="11"/>
        <color indexed="8"/>
        <rFont val="Calibri"/>
        <family val="2"/>
      </rPr>
      <t xml:space="preserve">   Navigator &gt; Payroll for North America &gt; U.S. Annual Processing &gt; Audit and Errors Report &gt; COVA Error Listing</t>
    </r>
  </si>
  <si>
    <t>Reports Reconciliations Tab</t>
  </si>
  <si>
    <t>h</t>
  </si>
  <si>
    <t>Reconcile MEDICARE Taxes: (Details on MEDICARE Tax Reconciliation Tab)</t>
  </si>
  <si>
    <t>Balance Adjustments Forms and Balance Review Screens</t>
  </si>
  <si>
    <t>Total Invalid Employee MEDICARE Tax Differences:</t>
  </si>
  <si>
    <t>NOTE:</t>
  </si>
  <si>
    <t>Please try to scan all required documents into one file.  It's not required but will be very helpful to DOA.</t>
  </si>
  <si>
    <t>Total Invalid Company MEDICARE Tax Differences:</t>
  </si>
  <si>
    <t>Total Difference Employee and Company MEDICARE Taxable:</t>
  </si>
  <si>
    <t>Balance Adjustments (Enter Exceptions on Difference Explanations Tab)</t>
  </si>
  <si>
    <t>Phone #:</t>
  </si>
  <si>
    <t>Quarter:</t>
  </si>
  <si>
    <t>HCM Ref Code:</t>
  </si>
  <si>
    <t>Please explain invalid exceptions discovered this quarter and how they will be corrected below - include deductions with negative YTD amounts</t>
  </si>
  <si>
    <t>Correction Method:</t>
  </si>
  <si>
    <t>Source:</t>
  </si>
  <si>
    <t>QTR COVA FED TAX Report - FIT Taxable:</t>
  </si>
  <si>
    <t>QTR COVA STATE TAX Report - SIT Taxable:</t>
  </si>
  <si>
    <t>Enter Validated Difference As a Positive Amount:</t>
  </si>
  <si>
    <t>QTR COVA FED TAX  - EE OASDI Taxable</t>
  </si>
  <si>
    <t>AGY QTR ER OASDI Taxable</t>
  </si>
  <si>
    <t>Computed EE OASDI Tax (6.2%)</t>
  </si>
  <si>
    <t>Computed ER OASDI Tax (6.2%)</t>
  </si>
  <si>
    <t>QTR COVA FED TAX - Actual EE OASDI Tax</t>
  </si>
  <si>
    <t>Annual Reporting -Error Listing (VPYR0261) - include all entries pertaining to OASDI Calc Tax &lt;&gt; Tax Balance</t>
  </si>
  <si>
    <t>QTR COVA FED TAX  - EE MED Taxable</t>
  </si>
  <si>
    <t>AGY QTR Control Totals  - ER MED Taxable</t>
  </si>
  <si>
    <t>Computed EE MED Tax (1.45%)</t>
  </si>
  <si>
    <t>Computed ER MED Tax (1.45%)</t>
  </si>
  <si>
    <t>QTR COVA FED TAX - Actual EE MED Tax</t>
  </si>
  <si>
    <t>QTR COVA FED TAX - Actual ER MED Tax</t>
  </si>
  <si>
    <t>QTR COVA FED TAX - EE ADDL MED Taxable Over 200K</t>
  </si>
  <si>
    <t>QTR COVA FED TAX - Actual EE ADDL MED Tax</t>
  </si>
  <si>
    <t>Actual Employee HI Tax</t>
  </si>
  <si>
    <t>Employee MED Tax Difference:</t>
  </si>
  <si>
    <t>Employer MED Tax Difference:</t>
  </si>
  <si>
    <t>Annual Reporting -Error Listing (VPYR0261) - include all entries pertaining to Medicare Calc Tax &lt;&gt; Tax Balance</t>
  </si>
  <si>
    <t>Year</t>
  </si>
  <si>
    <t>Quarter</t>
  </si>
  <si>
    <t>State</t>
  </si>
  <si>
    <t>00100</t>
  </si>
  <si>
    <t>Senate of Virginia</t>
  </si>
  <si>
    <t>SOV</t>
  </si>
  <si>
    <t>1st Quarter</t>
  </si>
  <si>
    <t>Alabama - AL</t>
  </si>
  <si>
    <t>00101</t>
  </si>
  <si>
    <t>Virginia House of Delegates</t>
  </si>
  <si>
    <t>DEL</t>
  </si>
  <si>
    <t>2nd Quarter</t>
  </si>
  <si>
    <t>Alaska - AK</t>
  </si>
  <si>
    <t>00103</t>
  </si>
  <si>
    <t>Magistrate System</t>
  </si>
  <si>
    <t>MAG</t>
  </si>
  <si>
    <t>3rd Quarter</t>
  </si>
  <si>
    <t>Arizona - AZ</t>
  </si>
  <si>
    <t>00107</t>
  </si>
  <si>
    <t>Division of Legislative Services</t>
  </si>
  <si>
    <t>DLS</t>
  </si>
  <si>
    <t>4th Quarter</t>
  </si>
  <si>
    <t>Arkansas - AK</t>
  </si>
  <si>
    <t>00109</t>
  </si>
  <si>
    <t>Division of Legislative Automated Systems</t>
  </si>
  <si>
    <t>LAS</t>
  </si>
  <si>
    <t>California - CA</t>
  </si>
  <si>
    <t>00110</t>
  </si>
  <si>
    <t>Joint Legislative Audit and Review Commission</t>
  </si>
  <si>
    <t>ARC</t>
  </si>
  <si>
    <t>Colorado - CO</t>
  </si>
  <si>
    <t>00111</t>
  </si>
  <si>
    <t>Supreme Court</t>
  </si>
  <si>
    <t>SUP</t>
  </si>
  <si>
    <t>Connecticut - CT</t>
  </si>
  <si>
    <t>00112</t>
  </si>
  <si>
    <t>Judicial Inquiry and Review  Commission</t>
  </si>
  <si>
    <t>JIR</t>
  </si>
  <si>
    <t>Delaware - DE</t>
  </si>
  <si>
    <t>00113</t>
  </si>
  <si>
    <t>Circuit Courts</t>
  </si>
  <si>
    <t>CCV</t>
  </si>
  <si>
    <t>District of Columbia - D.C.</t>
  </si>
  <si>
    <t>00114</t>
  </si>
  <si>
    <t>General District Courts</t>
  </si>
  <si>
    <t>GDC</t>
  </si>
  <si>
    <t>Florida - FL</t>
  </si>
  <si>
    <t>00115</t>
  </si>
  <si>
    <t>Juvenile and Domestic Relations District Courts</t>
  </si>
  <si>
    <t>JDR</t>
  </si>
  <si>
    <t>Georgia - GA</t>
  </si>
  <si>
    <t>00116</t>
  </si>
  <si>
    <t>Combined District Courts</t>
  </si>
  <si>
    <t>CDC</t>
  </si>
  <si>
    <t>Hawaii - HI</t>
  </si>
  <si>
    <t>00117</t>
  </si>
  <si>
    <t>Virginia State Bar</t>
  </si>
  <si>
    <t>VSB</t>
  </si>
  <si>
    <t>Idaho - ID</t>
  </si>
  <si>
    <t>00119</t>
  </si>
  <si>
    <t>Office of Lieutenant Governor</t>
  </si>
  <si>
    <t>LTG</t>
  </si>
  <si>
    <t>Illinois - IL</t>
  </si>
  <si>
    <t>00121</t>
  </si>
  <si>
    <t>Office of the Governor</t>
  </si>
  <si>
    <t>GOV</t>
  </si>
  <si>
    <t>Indiana - IN</t>
  </si>
  <si>
    <t>00122</t>
  </si>
  <si>
    <t>Department of Planning and Budget</t>
  </si>
  <si>
    <t>DPB</t>
  </si>
  <si>
    <t>Iowa - IA</t>
  </si>
  <si>
    <t>00123</t>
  </si>
  <si>
    <t>Department of Military Affairs</t>
  </si>
  <si>
    <t>DMA</t>
  </si>
  <si>
    <t>Kansas - KS</t>
  </si>
  <si>
    <t>00125</t>
  </si>
  <si>
    <t>Court of Appeals of Virginia</t>
  </si>
  <si>
    <t>CAV</t>
  </si>
  <si>
    <t>Kentucky - KY</t>
  </si>
  <si>
    <t>00127</t>
  </si>
  <si>
    <t>Department of Emergency Management</t>
  </si>
  <si>
    <t>DEM</t>
  </si>
  <si>
    <t>Louisiana - LA</t>
  </si>
  <si>
    <t>00128</t>
  </si>
  <si>
    <t>VVC</t>
  </si>
  <si>
    <t>Maine - ME</t>
  </si>
  <si>
    <t>00129</t>
  </si>
  <si>
    <t>Department of Human Resource Management</t>
  </si>
  <si>
    <t>HRM</t>
  </si>
  <si>
    <t>Maryland - MD</t>
  </si>
  <si>
    <t>00132</t>
  </si>
  <si>
    <t>Department of Elections</t>
  </si>
  <si>
    <t>SBE</t>
  </si>
  <si>
    <t>Massachusetts - MA</t>
  </si>
  <si>
    <t>00133</t>
  </si>
  <si>
    <t>Auditor of Public Accounts</t>
  </si>
  <si>
    <t>APA</t>
  </si>
  <si>
    <t>Michigan - MI</t>
  </si>
  <si>
    <t>00136</t>
  </si>
  <si>
    <t>Virginia Information Technologies Agency</t>
  </si>
  <si>
    <t>ITA</t>
  </si>
  <si>
    <t>Minnesota - MN</t>
  </si>
  <si>
    <t>00140</t>
  </si>
  <si>
    <t>Department of Criminal Justice Services</t>
  </si>
  <si>
    <t>CJS</t>
  </si>
  <si>
    <t>Mississippi - MS</t>
  </si>
  <si>
    <t>00141</t>
  </si>
  <si>
    <t>Attorney General and Department of Law</t>
  </si>
  <si>
    <t>OAG</t>
  </si>
  <si>
    <t>Missouri - MO</t>
  </si>
  <si>
    <t>00143</t>
  </si>
  <si>
    <t>Division of Debt Collection</t>
  </si>
  <si>
    <t>DDC</t>
  </si>
  <si>
    <t>Montana - MT</t>
  </si>
  <si>
    <t>00146</t>
  </si>
  <si>
    <t>The Science Museum of Virginia</t>
  </si>
  <si>
    <t>SMV</t>
  </si>
  <si>
    <t>Nebraska - NE</t>
  </si>
  <si>
    <t>00147</t>
  </si>
  <si>
    <t>Office of the State Inspector General</t>
  </si>
  <si>
    <t>OIG</t>
  </si>
  <si>
    <t>Nevada - NV</t>
  </si>
  <si>
    <t>00148</t>
  </si>
  <si>
    <t>Virginia Commission for the Arts</t>
  </si>
  <si>
    <t>VCA</t>
  </si>
  <si>
    <t>New Hampshire - NH</t>
  </si>
  <si>
    <t>00151</t>
  </si>
  <si>
    <t>Department of Accounts</t>
  </si>
  <si>
    <t>DOA</t>
  </si>
  <si>
    <t>New Jersey - NJ</t>
  </si>
  <si>
    <t>00152</t>
  </si>
  <si>
    <t>Department of the Treasury</t>
  </si>
  <si>
    <t>TRD</t>
  </si>
  <si>
    <t>New Mexico - NM</t>
  </si>
  <si>
    <t>00154</t>
  </si>
  <si>
    <t>Department of Motor Vehicles</t>
  </si>
  <si>
    <t>DMV</t>
  </si>
  <si>
    <t>New York - NY</t>
  </si>
  <si>
    <t>00156</t>
  </si>
  <si>
    <t>Department of State Police</t>
  </si>
  <si>
    <t>DSP</t>
  </si>
  <si>
    <t>North Carolina - NC</t>
  </si>
  <si>
    <t>00157</t>
  </si>
  <si>
    <t>Compensation Board</t>
  </si>
  <si>
    <t>CBD</t>
  </si>
  <si>
    <t>North Dakota - ND</t>
  </si>
  <si>
    <t>00158</t>
  </si>
  <si>
    <t>Virginia Retirement System</t>
  </si>
  <si>
    <t>VRS</t>
  </si>
  <si>
    <t>Ohio - OH</t>
  </si>
  <si>
    <t>00160</t>
  </si>
  <si>
    <t>Virginia Criminal Sentencing Commission</t>
  </si>
  <si>
    <t>CSC</t>
  </si>
  <si>
    <t>Oklahoma - OK</t>
  </si>
  <si>
    <t>00161</t>
  </si>
  <si>
    <t>Department of Taxation</t>
  </si>
  <si>
    <t>TAX</t>
  </si>
  <si>
    <t>Oregon - OR</t>
  </si>
  <si>
    <t>00162</t>
  </si>
  <si>
    <t>Department of Accounts Transfer Payments</t>
  </si>
  <si>
    <t>ATP</t>
  </si>
  <si>
    <t>Pennsylvania - PA</t>
  </si>
  <si>
    <t>00164</t>
  </si>
  <si>
    <t>Commonwealth of Virginia - VMFPA</t>
  </si>
  <si>
    <t>VMF</t>
  </si>
  <si>
    <t>Rhode Island - RI</t>
  </si>
  <si>
    <t>00165</t>
  </si>
  <si>
    <t>Department of Housing and Community Development</t>
  </si>
  <si>
    <t>HCD</t>
  </si>
  <si>
    <t>South Carolina - SC</t>
  </si>
  <si>
    <t>00166</t>
  </si>
  <si>
    <t>Secretary of the Commonwealth</t>
  </si>
  <si>
    <t>SOC</t>
  </si>
  <si>
    <t>South Dakota - SD</t>
  </si>
  <si>
    <t>00171</t>
  </si>
  <si>
    <t>State Corporation Commission</t>
  </si>
  <si>
    <t>SCC</t>
  </si>
  <si>
    <t>Tennessee - TN</t>
  </si>
  <si>
    <t>00172</t>
  </si>
  <si>
    <t>Virginia Lottery</t>
  </si>
  <si>
    <t>VAL</t>
  </si>
  <si>
    <t>Texas - TX</t>
  </si>
  <si>
    <t>00174</t>
  </si>
  <si>
    <t>CSP</t>
  </si>
  <si>
    <t>Utah - UT</t>
  </si>
  <si>
    <t>00180</t>
  </si>
  <si>
    <t>Secretary of Administration</t>
  </si>
  <si>
    <t>SOA</t>
  </si>
  <si>
    <t>Vermont - VT</t>
  </si>
  <si>
    <t>00181</t>
  </si>
  <si>
    <t>Department of Labor and Industry</t>
  </si>
  <si>
    <t>DLI</t>
  </si>
  <si>
    <t>Virginia - VA</t>
  </si>
  <si>
    <t>00182</t>
  </si>
  <si>
    <t>Virginia Employment Commission</t>
  </si>
  <si>
    <t>VEC</t>
  </si>
  <si>
    <t>Washington - WA</t>
  </si>
  <si>
    <t>00183</t>
  </si>
  <si>
    <t>Secretary of Natural Resources</t>
  </si>
  <si>
    <t>SNR</t>
  </si>
  <si>
    <t>West Virginia - WV</t>
  </si>
  <si>
    <t>00185</t>
  </si>
  <si>
    <t>Secretary of Education</t>
  </si>
  <si>
    <t>SOE</t>
  </si>
  <si>
    <t>Wisconsin - WI</t>
  </si>
  <si>
    <t>00186</t>
  </si>
  <si>
    <t>Secretary of Transportation</t>
  </si>
  <si>
    <t>STO</t>
  </si>
  <si>
    <t>Wyoming - WY</t>
  </si>
  <si>
    <t>00187</t>
  </si>
  <si>
    <t>Secretary of Public Safety and Homeland Security</t>
  </si>
  <si>
    <t>SPS</t>
  </si>
  <si>
    <t>00188</t>
  </si>
  <si>
    <t>Secretary of Health and Human Resources</t>
  </si>
  <si>
    <t>HHR</t>
  </si>
  <si>
    <t>00190</t>
  </si>
  <si>
    <t>Secretary of Finance</t>
  </si>
  <si>
    <t>FIN</t>
  </si>
  <si>
    <t>00191</t>
  </si>
  <si>
    <t>Virginia Workers' Compensation Commission</t>
  </si>
  <si>
    <t>VWC</t>
  </si>
  <si>
    <t>00192</t>
  </si>
  <si>
    <t>Secretary of Commerce and Trade</t>
  </si>
  <si>
    <t>SCT</t>
  </si>
  <si>
    <t>00193</t>
  </si>
  <si>
    <t>Secretary of Agriculture and Forestry</t>
  </si>
  <si>
    <t>SAF</t>
  </si>
  <si>
    <t>00194</t>
  </si>
  <si>
    <t>Department of General Services</t>
  </si>
  <si>
    <t>DGS</t>
  </si>
  <si>
    <t>00195</t>
  </si>
  <si>
    <t>Secretary of Labor</t>
  </si>
  <si>
    <t>SOL</t>
  </si>
  <si>
    <t>00199</t>
  </si>
  <si>
    <t>Department of Conservation and Recreation</t>
  </si>
  <si>
    <t>DCR</t>
  </si>
  <si>
    <t>00200</t>
  </si>
  <si>
    <t>Office of Children's Services</t>
  </si>
  <si>
    <t>CSA</t>
  </si>
  <si>
    <t>00201</t>
  </si>
  <si>
    <t>Department of Education, Central Office Operations</t>
  </si>
  <si>
    <t>DOE</t>
  </si>
  <si>
    <t>00202</t>
  </si>
  <si>
    <t>The Library of Virginia</t>
  </si>
  <si>
    <t>LVA</t>
  </si>
  <si>
    <t>00203</t>
  </si>
  <si>
    <t>Wilson Workforce and Rehabilitation Center</t>
  </si>
  <si>
    <t>WWR</t>
  </si>
  <si>
    <t>00212</t>
  </si>
  <si>
    <t>Virginia State University</t>
  </si>
  <si>
    <t>VSU</t>
  </si>
  <si>
    <t>00213</t>
  </si>
  <si>
    <t>Norfolk State University</t>
  </si>
  <si>
    <t>NSU</t>
  </si>
  <si>
    <t>00214</t>
  </si>
  <si>
    <t>Longwood University</t>
  </si>
  <si>
    <t>LWU</t>
  </si>
  <si>
    <t>00215</t>
  </si>
  <si>
    <t>University of Mary Washington</t>
  </si>
  <si>
    <t>UMW</t>
  </si>
  <si>
    <t>00218</t>
  </si>
  <si>
    <t>Virginia School for the Deaf and the Blind</t>
  </si>
  <si>
    <t>SDB</t>
  </si>
  <si>
    <t>00222</t>
  </si>
  <si>
    <t>Department of Professional  and Occupational Regulation</t>
  </si>
  <si>
    <t>POR</t>
  </si>
  <si>
    <t>00223</t>
  </si>
  <si>
    <t>Department of Health Professions</t>
  </si>
  <si>
    <t>DHP</t>
  </si>
  <si>
    <t>00226</t>
  </si>
  <si>
    <t>Board of Accountancy</t>
  </si>
  <si>
    <t>BOA</t>
  </si>
  <si>
    <t>00233</t>
  </si>
  <si>
    <t>Virginia Board of Bar Examiners</t>
  </si>
  <si>
    <t>BBE</t>
  </si>
  <si>
    <t>00234</t>
  </si>
  <si>
    <t>Cooperative Extension and Agricultural Research Services</t>
  </si>
  <si>
    <t>VSC</t>
  </si>
  <si>
    <t>00238</t>
  </si>
  <si>
    <t>Virginia Museum of Fine Arts</t>
  </si>
  <si>
    <t>MFA</t>
  </si>
  <si>
    <t>00239</t>
  </si>
  <si>
    <t>Frontier Culture Museum of Virginia</t>
  </si>
  <si>
    <t>FCM</t>
  </si>
  <si>
    <t>00241</t>
  </si>
  <si>
    <t>Richard Bland College</t>
  </si>
  <si>
    <t>RBC</t>
  </si>
  <si>
    <t>00242</t>
  </si>
  <si>
    <t>Christopher Newport University</t>
  </si>
  <si>
    <t>CNU</t>
  </si>
  <si>
    <t>00245</t>
  </si>
  <si>
    <t>State Council of Higher Education for Virginia</t>
  </si>
  <si>
    <t>SCH</t>
  </si>
  <si>
    <t>00261</t>
  </si>
  <si>
    <t>Virginia Community College System</t>
  </si>
  <si>
    <t>COF</t>
  </si>
  <si>
    <t>00262</t>
  </si>
  <si>
    <t>Department for Aging and Rehabilitative Services</t>
  </si>
  <si>
    <t>ARS</t>
  </si>
  <si>
    <t>00263</t>
  </si>
  <si>
    <t>Virginia Rehabilitation Center for the Blind and Vision Impaired</t>
  </si>
  <si>
    <t>RCB</t>
  </si>
  <si>
    <t>00270</t>
  </si>
  <si>
    <t>VCCS - Shared Services Center</t>
  </si>
  <si>
    <t>00275</t>
  </si>
  <si>
    <t>New River Community College</t>
  </si>
  <si>
    <t>NRV</t>
  </si>
  <si>
    <t>00276</t>
  </si>
  <si>
    <t>Southside Virginia Community College</t>
  </si>
  <si>
    <t>SSV</t>
  </si>
  <si>
    <t>00277</t>
  </si>
  <si>
    <t>Paul D. Camp Community College</t>
  </si>
  <si>
    <t>PDC</t>
  </si>
  <si>
    <t>00278</t>
  </si>
  <si>
    <t>Rappahannock Community College</t>
  </si>
  <si>
    <t>RAP</t>
  </si>
  <si>
    <t>00279</t>
  </si>
  <si>
    <t>Danville Community College</t>
  </si>
  <si>
    <t>DAN</t>
  </si>
  <si>
    <t>00280</t>
  </si>
  <si>
    <t>Northern Virginia Community College</t>
  </si>
  <si>
    <t>NVA</t>
  </si>
  <si>
    <t>00282</t>
  </si>
  <si>
    <t>Piedmont Virginia Community College</t>
  </si>
  <si>
    <t>PVA</t>
  </si>
  <si>
    <t>00283</t>
  </si>
  <si>
    <t>J. Sargeant Reynolds Community College</t>
  </si>
  <si>
    <t>JSR</t>
  </si>
  <si>
    <t>00284</t>
  </si>
  <si>
    <t>Eastern Shore Community College</t>
  </si>
  <si>
    <t>ESC</t>
  </si>
  <si>
    <t>00285</t>
  </si>
  <si>
    <t>PHC</t>
  </si>
  <si>
    <t>00286</t>
  </si>
  <si>
    <t>Virginia Western Community College</t>
  </si>
  <si>
    <t>VAW</t>
  </si>
  <si>
    <t>00287</t>
  </si>
  <si>
    <t>DSL</t>
  </si>
  <si>
    <t>00288</t>
  </si>
  <si>
    <t>Wytheville Community College</t>
  </si>
  <si>
    <t>WYT</t>
  </si>
  <si>
    <t>00290</t>
  </si>
  <si>
    <t>JTC</t>
  </si>
  <si>
    <t>00291</t>
  </si>
  <si>
    <t>Blue Ridge Community College</t>
  </si>
  <si>
    <t>BRC</t>
  </si>
  <si>
    <t>00292</t>
  </si>
  <si>
    <t>Central Virginia Community College</t>
  </si>
  <si>
    <t>CVA</t>
  </si>
  <si>
    <t>00293</t>
  </si>
  <si>
    <t>TNC</t>
  </si>
  <si>
    <t>00294</t>
  </si>
  <si>
    <t>Southwest Virginia Community College</t>
  </si>
  <si>
    <t>SWV</t>
  </si>
  <si>
    <t>00295</t>
  </si>
  <si>
    <t>Tidewater Community College</t>
  </si>
  <si>
    <t>TDW</t>
  </si>
  <si>
    <t>00296</t>
  </si>
  <si>
    <t>Virginia Highlands Community College</t>
  </si>
  <si>
    <t>VAH</t>
  </si>
  <si>
    <t>00297</t>
  </si>
  <si>
    <t>Germanna Community College</t>
  </si>
  <si>
    <t>GER</t>
  </si>
  <si>
    <t>00298</t>
  </si>
  <si>
    <t>LFF</t>
  </si>
  <si>
    <t>00299</t>
  </si>
  <si>
    <t>Mountain Empire Community College</t>
  </si>
  <si>
    <t>MTN</t>
  </si>
  <si>
    <t>00301</t>
  </si>
  <si>
    <t>Department of Agriculture and Consumer Services</t>
  </si>
  <si>
    <t>ACS</t>
  </si>
  <si>
    <t>00330</t>
  </si>
  <si>
    <t>Virginia Israel Advisory Board</t>
  </si>
  <si>
    <t>VIB</t>
  </si>
  <si>
    <t>00350</t>
  </si>
  <si>
    <t>Department of Small Business and Supplier Diversity (VSBSD)</t>
  </si>
  <si>
    <t>SBD</t>
  </si>
  <si>
    <t>00400</t>
  </si>
  <si>
    <t>Jamestown-Yorktown Commemorations</t>
  </si>
  <si>
    <t>JYC</t>
  </si>
  <si>
    <t>00402</t>
  </si>
  <si>
    <t>Marine Resources Commission</t>
  </si>
  <si>
    <t>MRC</t>
  </si>
  <si>
    <t>00403</t>
  </si>
  <si>
    <t>Department of Wildlife Resources</t>
  </si>
  <si>
    <t>GIF</t>
  </si>
  <si>
    <t>00405</t>
  </si>
  <si>
    <t>Virginia Racing Commission</t>
  </si>
  <si>
    <t>VRC</t>
  </si>
  <si>
    <t>00409</t>
  </si>
  <si>
    <t>MME</t>
  </si>
  <si>
    <t>00411</t>
  </si>
  <si>
    <t>Department of Forestry</t>
  </si>
  <si>
    <t>DOF</t>
  </si>
  <si>
    <t>00413</t>
  </si>
  <si>
    <t>Commission on VASAP</t>
  </si>
  <si>
    <t>ASA</t>
  </si>
  <si>
    <t>00417</t>
  </si>
  <si>
    <t>Gunston Hall</t>
  </si>
  <si>
    <t>GHL</t>
  </si>
  <si>
    <t>00423</t>
  </si>
  <si>
    <t>Department of Historic Resources</t>
  </si>
  <si>
    <t>DHR</t>
  </si>
  <si>
    <t>00425</t>
  </si>
  <si>
    <t>Jamestown-Yorktown Foundation</t>
  </si>
  <si>
    <t>JYF</t>
  </si>
  <si>
    <t>00440</t>
  </si>
  <si>
    <t>Department of Environmental Quality</t>
  </si>
  <si>
    <t>DEQ</t>
  </si>
  <si>
    <t>00454</t>
  </si>
  <si>
    <t>Secretary of Veterans and Defense Affairs</t>
  </si>
  <si>
    <t>SVA</t>
  </si>
  <si>
    <t>00501</t>
  </si>
  <si>
    <t>VDOT - Central Office</t>
  </si>
  <si>
    <t>DOT</t>
  </si>
  <si>
    <t>00505</t>
  </si>
  <si>
    <t>Department of Rail and Public Transportation</t>
  </si>
  <si>
    <t>RPT</t>
  </si>
  <si>
    <t>00506</t>
  </si>
  <si>
    <t>Motor Vehicle Dealer Board</t>
  </si>
  <si>
    <t>MVD</t>
  </si>
  <si>
    <t>00601</t>
  </si>
  <si>
    <t>Department of Health</t>
  </si>
  <si>
    <t>VDH</t>
  </si>
  <si>
    <t>00602</t>
  </si>
  <si>
    <t>Department of Medical Assistance Services</t>
  </si>
  <si>
    <t>MAS</t>
  </si>
  <si>
    <t>00606</t>
  </si>
  <si>
    <t>Virginia Board for People with Disabilities</t>
  </si>
  <si>
    <t>BPD</t>
  </si>
  <si>
    <t>00701</t>
  </si>
  <si>
    <t>Department of Corrections, Central Activities</t>
  </si>
  <si>
    <t>DOC</t>
  </si>
  <si>
    <t>00702</t>
  </si>
  <si>
    <t>Virginia Department for the Blind and Vision Impaired</t>
  </si>
  <si>
    <t>BVI</t>
  </si>
  <si>
    <t>00703</t>
  </si>
  <si>
    <t>Central State Hospital</t>
  </si>
  <si>
    <t>CSH</t>
  </si>
  <si>
    <t>00704</t>
  </si>
  <si>
    <t>Eastern State Hospital</t>
  </si>
  <si>
    <t>ESH</t>
  </si>
  <si>
    <t>00705</t>
  </si>
  <si>
    <t>Southwestern Virginia Mental Health Institute</t>
  </si>
  <si>
    <t>SWH</t>
  </si>
  <si>
    <t>00706</t>
  </si>
  <si>
    <t>Western State Hospital</t>
  </si>
  <si>
    <t>WSH</t>
  </si>
  <si>
    <t>00707</t>
  </si>
  <si>
    <t>Central Virginia Training Center</t>
  </si>
  <si>
    <t>CVT</t>
  </si>
  <si>
    <t>00708</t>
  </si>
  <si>
    <t>Commonwealth Center for Children and Adolescents</t>
  </si>
  <si>
    <t>CCA</t>
  </si>
  <si>
    <t>00711</t>
  </si>
  <si>
    <t>Virginia Correctional Enterprises</t>
  </si>
  <si>
    <t>VCE</t>
  </si>
  <si>
    <t>00716</t>
  </si>
  <si>
    <t>Virginia Correctional Center for Women</t>
  </si>
  <si>
    <t>CCW</t>
  </si>
  <si>
    <t>00718</t>
  </si>
  <si>
    <t>Bland Correction Center</t>
  </si>
  <si>
    <t>BCC</t>
  </si>
  <si>
    <t>00720</t>
  </si>
  <si>
    <t>Department of Behavioral Health and Developmental Services</t>
  </si>
  <si>
    <t>BHD</t>
  </si>
  <si>
    <t>00723</t>
  </si>
  <si>
    <t>Southeastern Virginia Training Center</t>
  </si>
  <si>
    <t>SET</t>
  </si>
  <si>
    <t>00724</t>
  </si>
  <si>
    <t>Catawba Hospital</t>
  </si>
  <si>
    <t>CAT</t>
  </si>
  <si>
    <t>00728</t>
  </si>
  <si>
    <t>Northern Virginia Mental Health Institute</t>
  </si>
  <si>
    <t>NVH</t>
  </si>
  <si>
    <t>00729</t>
  </si>
  <si>
    <t>Piedmont Geriatric Hospital</t>
  </si>
  <si>
    <t>PGH</t>
  </si>
  <si>
    <t>00735</t>
  </si>
  <si>
    <t>Wallens Ridge State Prison</t>
  </si>
  <si>
    <t>WRP</t>
  </si>
  <si>
    <t>00737</t>
  </si>
  <si>
    <t>St. Brides Correctional Center</t>
  </si>
  <si>
    <t>SBR</t>
  </si>
  <si>
    <t>00739</t>
  </si>
  <si>
    <t>Southern Virginia Mental Health Institute</t>
  </si>
  <si>
    <t>SVH</t>
  </si>
  <si>
    <t>00741</t>
  </si>
  <si>
    <t>Red Onion State Prison</t>
  </si>
  <si>
    <t>ROP</t>
  </si>
  <si>
    <t>00742</t>
  </si>
  <si>
    <t>Employee Relations and Training Division</t>
  </si>
  <si>
    <t>ERT</t>
  </si>
  <si>
    <t>00743</t>
  </si>
  <si>
    <t>Fluvanna Correctional Center for Women</t>
  </si>
  <si>
    <t>FWC</t>
  </si>
  <si>
    <t>00745</t>
  </si>
  <si>
    <t>Nottoway Correctional Center</t>
  </si>
  <si>
    <t>NCC</t>
  </si>
  <si>
    <t>00747</t>
  </si>
  <si>
    <t>Marion Correctional Treatment Center</t>
  </si>
  <si>
    <t>MAR</t>
  </si>
  <si>
    <t>00748</t>
  </si>
  <si>
    <t>Hiram W. Davis Medical Center</t>
  </si>
  <si>
    <t>HDM</t>
  </si>
  <si>
    <t>00749</t>
  </si>
  <si>
    <t>Buckingham Correctional Center</t>
  </si>
  <si>
    <t>BUC</t>
  </si>
  <si>
    <t>00751</t>
  </si>
  <si>
    <t>Department for the Deaf and Hard-of-Hearing</t>
  </si>
  <si>
    <t>DHH</t>
  </si>
  <si>
    <t>00752</t>
  </si>
  <si>
    <t>State Farm Complex</t>
  </si>
  <si>
    <t>DMC</t>
  </si>
  <si>
    <t>00753</t>
  </si>
  <si>
    <t>Deerfield Correctional Complex</t>
  </si>
  <si>
    <t>DFC</t>
  </si>
  <si>
    <t>00754</t>
  </si>
  <si>
    <t>Augusta Correctional Center</t>
  </si>
  <si>
    <t>ACC</t>
  </si>
  <si>
    <t>00756</t>
  </si>
  <si>
    <t>Division of Institutions</t>
  </si>
  <si>
    <t>DOI</t>
  </si>
  <si>
    <t>00757</t>
  </si>
  <si>
    <t>Western Region Correctional Field Units</t>
  </si>
  <si>
    <t>WFU</t>
  </si>
  <si>
    <t>00761</t>
  </si>
  <si>
    <t>Baskerville Correctional Center</t>
  </si>
  <si>
    <t>EFU</t>
  </si>
  <si>
    <t>00765</t>
  </si>
  <si>
    <t>Department of Social Services</t>
  </si>
  <si>
    <t>DSS</t>
  </si>
  <si>
    <t>00766</t>
  </si>
  <si>
    <t>Virginia Parole Board</t>
  </si>
  <si>
    <t>VPB</t>
  </si>
  <si>
    <t>00767</t>
  </si>
  <si>
    <t>Division of Community Corrections</t>
  </si>
  <si>
    <t>DCC</t>
  </si>
  <si>
    <t>00768</t>
  </si>
  <si>
    <t>Keen Mountain Correctional Center</t>
  </si>
  <si>
    <t>KMC</t>
  </si>
  <si>
    <t>00769</t>
  </si>
  <si>
    <t>Greensville Correctional Center</t>
  </si>
  <si>
    <t>GCC</t>
  </si>
  <si>
    <t>00770</t>
  </si>
  <si>
    <t>Dillwyn Correctional Center</t>
  </si>
  <si>
    <t>DWC</t>
  </si>
  <si>
    <t>00771</t>
  </si>
  <si>
    <t>Indian Creek Correctional Center</t>
  </si>
  <si>
    <t>ICC</t>
  </si>
  <si>
    <t>00772</t>
  </si>
  <si>
    <t>Haynesville Correctional Center</t>
  </si>
  <si>
    <t>HCC</t>
  </si>
  <si>
    <t>00773</t>
  </si>
  <si>
    <t>Coffeewood Correctional Center</t>
  </si>
  <si>
    <t>CCC</t>
  </si>
  <si>
    <t>00774</t>
  </si>
  <si>
    <t>Lunenburg Correctional Center</t>
  </si>
  <si>
    <t>LCC</t>
  </si>
  <si>
    <t>00775</t>
  </si>
  <si>
    <t>Pocahontas State Correctional Center</t>
  </si>
  <si>
    <t>PSC</t>
  </si>
  <si>
    <t>00776</t>
  </si>
  <si>
    <t>Greenrock Correctional Center</t>
  </si>
  <si>
    <t>GRC</t>
  </si>
  <si>
    <t>00777</t>
  </si>
  <si>
    <t>Department of Juvenile Justice</t>
  </si>
  <si>
    <t>DJJ</t>
  </si>
  <si>
    <t>00778</t>
  </si>
  <si>
    <t>Department of Forensic Science</t>
  </si>
  <si>
    <t>DFS</t>
  </si>
  <si>
    <t>00779</t>
  </si>
  <si>
    <t>Sussex I and Sussex II Prison Complex</t>
  </si>
  <si>
    <t>00785</t>
  </si>
  <si>
    <t>River North Correctional Center</t>
  </si>
  <si>
    <t>RNC</t>
  </si>
  <si>
    <t>00794</t>
  </si>
  <si>
    <t>Virginia Center for  Behavioral Rehabilitation</t>
  </si>
  <si>
    <t>CBR</t>
  </si>
  <si>
    <t>00841</t>
  </si>
  <si>
    <t>Department of Aviation</t>
  </si>
  <si>
    <t>DAV</t>
  </si>
  <si>
    <t>00848</t>
  </si>
  <si>
    <t>Virginia Indigent Defense Commission</t>
  </si>
  <si>
    <t>IDC</t>
  </si>
  <si>
    <t>00851</t>
  </si>
  <si>
    <t>Tobacco Region Revitalization Commission</t>
  </si>
  <si>
    <t>TOB</t>
  </si>
  <si>
    <t>00852</t>
  </si>
  <si>
    <t>Virginia Foundation for Healthy Youth</t>
  </si>
  <si>
    <t>FHY</t>
  </si>
  <si>
    <t>00856</t>
  </si>
  <si>
    <t>Virginia Opioid Abatement Authority</t>
  </si>
  <si>
    <t>00882</t>
  </si>
  <si>
    <t>Behavioral Health Commission</t>
  </si>
  <si>
    <t>00912</t>
  </si>
  <si>
    <t>Department of Veterans Services</t>
  </si>
  <si>
    <t>DVS</t>
  </si>
  <si>
    <t>00913</t>
  </si>
  <si>
    <t>Virginia Veterans Services Foundation</t>
  </si>
  <si>
    <t>VSF</t>
  </si>
  <si>
    <t>00922</t>
  </si>
  <si>
    <t>Sitter-Barfoot Veterans Care Center</t>
  </si>
  <si>
    <t>SBV</t>
  </si>
  <si>
    <t>00937</t>
  </si>
  <si>
    <t>Southern Virginia Center for Higher Education</t>
  </si>
  <si>
    <t>SVE</t>
  </si>
  <si>
    <t>00938</t>
  </si>
  <si>
    <t>New College Institute</t>
  </si>
  <si>
    <t>NCI</t>
  </si>
  <si>
    <t>00942</t>
  </si>
  <si>
    <t>Virginia Museum of Natural History</t>
  </si>
  <si>
    <t>MNH</t>
  </si>
  <si>
    <t>00948</t>
  </si>
  <si>
    <t>Southwest Virginia Higher Education Center</t>
  </si>
  <si>
    <t>SWE</t>
  </si>
  <si>
    <t>00957</t>
  </si>
  <si>
    <t>Commonwealth's Attorneys' Services Council</t>
  </si>
  <si>
    <t>CAS</t>
  </si>
  <si>
    <t>00960</t>
  </si>
  <si>
    <t>Department of Fire Programs</t>
  </si>
  <si>
    <t>DFP</t>
  </si>
  <si>
    <t>00961</t>
  </si>
  <si>
    <t>Division of Capitol Police</t>
  </si>
  <si>
    <t>DCP</t>
  </si>
  <si>
    <t>00977</t>
  </si>
  <si>
    <t>Virginia Cannabis Control Authority</t>
  </si>
  <si>
    <t>VCC</t>
  </si>
  <si>
    <t>00999</t>
  </si>
  <si>
    <t>Department of Alcoholic Beverage Control</t>
  </si>
  <si>
    <t>ABC</t>
  </si>
  <si>
    <t>Number of Balance Adjustments Requested:</t>
  </si>
  <si>
    <t>501 - Virginia Department of Transportation - Central Office</t>
  </si>
  <si>
    <t>882 - Behavioral Health Commission</t>
  </si>
  <si>
    <r>
      <rPr>
        <b/>
        <sz val="11"/>
        <color indexed="10"/>
        <rFont val="Calibri"/>
        <family val="2"/>
      </rPr>
      <t>VA</t>
    </r>
    <r>
      <rPr>
        <b/>
        <sz val="11"/>
        <color indexed="8"/>
        <rFont val="Calibri"/>
        <family val="2"/>
      </rPr>
      <t xml:space="preserve"> QTD SUI Taxable (Qrtly UI Wage File)</t>
    </r>
  </si>
  <si>
    <r>
      <rPr>
        <b/>
        <sz val="11"/>
        <color indexed="10"/>
        <rFont val="Calibri"/>
        <family val="2"/>
      </rPr>
      <t>VA</t>
    </r>
    <r>
      <rPr>
        <b/>
        <sz val="11"/>
        <color indexed="8"/>
        <rFont val="Calibri"/>
        <family val="2"/>
      </rPr>
      <t xml:space="preserve"> QTD SUI Wages (Qrtly UI Wage File)</t>
    </r>
  </si>
  <si>
    <r>
      <rPr>
        <b/>
        <sz val="11"/>
        <color indexed="10"/>
        <rFont val="Calibri"/>
        <family val="2"/>
      </rPr>
      <t>VA</t>
    </r>
    <r>
      <rPr>
        <b/>
        <sz val="11"/>
        <color indexed="8"/>
        <rFont val="Calibri"/>
        <family val="2"/>
      </rPr>
      <t xml:space="preserve"> QTD Excess SUI Wages</t>
    </r>
  </si>
  <si>
    <t>Virginia SUI Excess Wages will populate automatically when SUI Taxable and SUI Wages are keyed.</t>
  </si>
  <si>
    <t>**** NOTE:  DOA only sends SUI Files for Virginia.  Agencies are responsible for reporting all other states.</t>
  </si>
  <si>
    <r>
      <rPr>
        <b/>
        <sz val="11"/>
        <color indexed="10"/>
        <rFont val="Calibri"/>
        <family val="2"/>
      </rPr>
      <t xml:space="preserve">VA </t>
    </r>
    <r>
      <rPr>
        <b/>
        <sz val="11"/>
        <color indexed="8"/>
        <rFont val="Calibri"/>
        <family val="2"/>
      </rPr>
      <t>SUI GROSS No Limit (State Tax Sumary)</t>
    </r>
  </si>
  <si>
    <r>
      <rPr>
        <b/>
        <sz val="11"/>
        <color indexed="10"/>
        <rFont val="Calibri"/>
        <family val="2"/>
      </rPr>
      <t xml:space="preserve">VA </t>
    </r>
    <r>
      <rPr>
        <b/>
        <sz val="11"/>
        <color indexed="8"/>
        <rFont val="Calibri"/>
        <family val="2"/>
      </rPr>
      <t>SUI TAXABLE  (State Tax Summary)</t>
    </r>
  </si>
  <si>
    <r>
      <rPr>
        <b/>
        <sz val="11"/>
        <color indexed="10"/>
        <rFont val="Calibri"/>
        <family val="2"/>
      </rPr>
      <t>VA</t>
    </r>
    <r>
      <rPr>
        <b/>
        <sz val="11"/>
        <color indexed="8"/>
        <rFont val="Calibri"/>
        <family val="2"/>
      </rPr>
      <t xml:space="preserve"> SUI TAX   (State Tax Summary)</t>
    </r>
  </si>
  <si>
    <t xml:space="preserve">2) </t>
  </si>
  <si>
    <t>3)</t>
  </si>
  <si>
    <t xml:space="preserve"> Navigator --&gt;  Payroll for North America --&gt; U. S. Quarterly Processing --&gt; Quarterly Reports --&gt; Qrtly UI Wage File</t>
  </si>
  <si>
    <r>
      <t xml:space="preserve">Enter amounts from </t>
    </r>
    <r>
      <rPr>
        <b/>
        <sz val="11"/>
        <color indexed="8"/>
        <rFont val="Calibri"/>
        <family val="2"/>
      </rPr>
      <t xml:space="preserve">Qrtly UI Wage File </t>
    </r>
  </si>
  <si>
    <t>Query - V_PY_TAX_EXTRACT</t>
  </si>
  <si>
    <t>4)</t>
  </si>
  <si>
    <t>5) What to Submit</t>
  </si>
  <si>
    <t>All other employees causing differences should be listed on the Difference Explanation tab and the difference should be explained.</t>
  </si>
  <si>
    <t>1)</t>
  </si>
  <si>
    <t>2)</t>
  </si>
  <si>
    <r>
      <t xml:space="preserve"> </t>
    </r>
    <r>
      <rPr>
        <b/>
        <sz val="11"/>
        <color indexed="8"/>
        <rFont val="Calibri"/>
        <family val="2"/>
      </rPr>
      <t>•</t>
    </r>
    <r>
      <rPr>
        <b/>
        <i/>
        <sz val="11"/>
        <color indexed="8"/>
        <rFont val="Calibri"/>
        <family val="2"/>
      </rPr>
      <t xml:space="preserve">   Navigator &gt; Payroll for North America &gt; U.S. Annual Processing &gt; Audit and Errors Report &gt; COVA Error Listing</t>
    </r>
  </si>
  <si>
    <t>Differences</t>
  </si>
  <si>
    <r>
      <rPr>
        <b/>
        <sz val="11"/>
        <color indexed="8"/>
        <rFont val="Calibri"/>
        <family val="2"/>
      </rPr>
      <t xml:space="preserve">        •      </t>
    </r>
    <r>
      <rPr>
        <b/>
        <sz val="11"/>
        <color indexed="8"/>
        <rFont val="Calibri"/>
        <family val="2"/>
      </rPr>
      <t>If the difference is Valid (due to Imputed Life) list the employee on this tab and select</t>
    </r>
  </si>
  <si>
    <t xml:space="preserve">                 Imputed Life as the reason.  No further action is necessary.</t>
  </si>
  <si>
    <r>
      <rPr>
        <b/>
        <sz val="11"/>
        <color indexed="8"/>
        <rFont val="Calibri"/>
        <family val="2"/>
      </rPr>
      <t xml:space="preserve">        •      </t>
    </r>
    <r>
      <rPr>
        <b/>
        <sz val="11"/>
        <color indexed="8"/>
        <rFont val="Calibri"/>
        <family val="2"/>
      </rPr>
      <t>If the difference is Invalid list the employee on this tab and select Other as the reason.</t>
    </r>
  </si>
  <si>
    <t xml:space="preserve">                The employee(s) must also be listed on the Differences Explanation Tab and a Balance Adjustment</t>
  </si>
  <si>
    <t xml:space="preserve">                form should be submitted (if necessary).</t>
  </si>
  <si>
    <r>
      <rPr>
        <b/>
        <sz val="11"/>
        <color indexed="8"/>
        <rFont val="Calibri"/>
        <family val="2"/>
      </rPr>
      <t>COVA State Tax Summary:</t>
    </r>
    <r>
      <rPr>
        <sz val="11"/>
        <color theme="1"/>
        <rFont val="Calibri"/>
        <family val="2"/>
        <scheme val="minor"/>
      </rPr>
      <t xml:space="preserve">  </t>
    </r>
    <r>
      <rPr>
        <i/>
        <sz val="11"/>
        <color indexed="8"/>
        <rFont val="Calibri"/>
        <family val="2"/>
      </rPr>
      <t>Navigator --&gt;  Payroll for North America --&gt; U. S. Quarterly Processing --&gt; Quarterly Reports --&gt; COVA State Tax Summary</t>
    </r>
  </si>
  <si>
    <r>
      <rPr>
        <b/>
        <sz val="11"/>
        <color indexed="8"/>
        <rFont val="Calibri"/>
        <family val="2"/>
      </rPr>
      <t>COVA Federal Tax Summary:</t>
    </r>
    <r>
      <rPr>
        <sz val="11"/>
        <color theme="1"/>
        <rFont val="Calibri"/>
        <family val="2"/>
        <scheme val="minor"/>
      </rPr>
      <t xml:space="preserve">  </t>
    </r>
    <r>
      <rPr>
        <i/>
        <sz val="11"/>
        <color indexed="8"/>
        <rFont val="Calibri"/>
        <family val="2"/>
      </rPr>
      <t>Navigator --&gt;  Payroll for North America --&gt; U. S. Quarterly Processing --&gt; Quarterly Reports --&gt; COVA Federal Tax Summary</t>
    </r>
  </si>
  <si>
    <t>Signed Qrtly Tax Certification</t>
  </si>
  <si>
    <t>Upload the the Quarterly Certification packet to SharePoint in the Quarterly Reporting Folder</t>
  </si>
  <si>
    <t>List employees from the Error Listing Report that pertain to Medicare Calc Tax &lt;&gt; Tax Balance</t>
  </si>
  <si>
    <r>
      <rPr>
        <i/>
        <sz val="11"/>
        <color indexed="8"/>
        <rFont val="Calibri"/>
        <family val="2"/>
      </rPr>
      <t xml:space="preserve">•    </t>
    </r>
    <r>
      <rPr>
        <i/>
        <sz val="11"/>
        <color indexed="8"/>
        <rFont val="Calibri"/>
        <family val="2"/>
      </rPr>
      <t>Reporting Tools --&gt; Query --&gt;Query Viewer --&gt; V_PY_TAX_EXTRACT</t>
    </r>
  </si>
  <si>
    <r>
      <rPr>
        <sz val="14"/>
        <color indexed="10"/>
        <rFont val="Calibri"/>
        <family val="2"/>
      </rPr>
      <t>*****</t>
    </r>
    <r>
      <rPr>
        <b/>
        <sz val="11"/>
        <color indexed="8"/>
        <rFont val="Calibri"/>
        <family val="2"/>
      </rPr>
      <t>NOTE:    Imputed Life is the only valid reason for uncollected FICA</t>
    </r>
  </si>
  <si>
    <r>
      <t xml:space="preserve">Save the Quarterly Certification as Agy # - ___ Qtr  Cert Year </t>
    </r>
    <r>
      <rPr>
        <b/>
        <sz val="11"/>
        <color indexed="8"/>
        <rFont val="Calibri"/>
        <family val="2"/>
      </rPr>
      <t>(Example:  888 - 3rd Qtr Cert 2022)</t>
    </r>
  </si>
  <si>
    <t>Differences Explanation Tab (only if information was entered on this tab)</t>
  </si>
  <si>
    <t>Federal to State Taxable Recon Tab (only if information was entered on this tab)</t>
  </si>
  <si>
    <t>OASDI Tax Reconciliation Tab (only if information was entered on this tab)</t>
  </si>
  <si>
    <t>HI Tax Reconciliation Tab (only if information was entered on this tab)</t>
  </si>
  <si>
    <t>j</t>
  </si>
  <si>
    <t>k</t>
  </si>
  <si>
    <t>l</t>
  </si>
  <si>
    <t>Agency will correct through payroll</t>
  </si>
  <si>
    <t>Requested adjustments attached</t>
  </si>
  <si>
    <t>285 - Patrick and Henry Community College</t>
  </si>
  <si>
    <t>Patrick and Henry Community College</t>
  </si>
  <si>
    <t>287 - Mountain Gateway Community College</t>
  </si>
  <si>
    <t>Mountain Gateway Community College</t>
  </si>
  <si>
    <t>290 -Brightpoint Community College</t>
  </si>
  <si>
    <t>Brightpoint Community College</t>
  </si>
  <si>
    <t>293 - Virginia Peninsula Community College</t>
  </si>
  <si>
    <t>Virginia Peninsula Community College</t>
  </si>
  <si>
    <t>298 - Laurel Ridge Community College</t>
  </si>
  <si>
    <t>Laurel Ridge Community College</t>
  </si>
  <si>
    <t>840 - Virginia Housing Commission</t>
  </si>
  <si>
    <t>00840</t>
  </si>
  <si>
    <t>Virginia Housing Commission</t>
  </si>
  <si>
    <t>VHC</t>
  </si>
  <si>
    <t>902 - Puller Veterans Care Center</t>
  </si>
  <si>
    <t>00902</t>
  </si>
  <si>
    <t>Puller Veterans Care Center</t>
  </si>
  <si>
    <t>PVC</t>
  </si>
  <si>
    <t>903 - Jones &amp; Cabacoy Veterans Care Center</t>
  </si>
  <si>
    <t>JCV</t>
  </si>
  <si>
    <t>00903</t>
  </si>
  <si>
    <t>Jones &amp; Cabacoy Veterans Care Center</t>
  </si>
  <si>
    <t>SPC</t>
  </si>
  <si>
    <t>OAA</t>
  </si>
  <si>
    <t>BHC</t>
  </si>
  <si>
    <t>Number of adjustments that will be corrected through payroll:</t>
  </si>
  <si>
    <t>1)  Make sure all invalid FIT/SIT differences are listed and explained on the Differences Explanation tab.</t>
  </si>
  <si>
    <t>2)   Make sure all invalid OASDI and Medicare differences are listed and explained on the Differences Explanation tab</t>
  </si>
  <si>
    <r>
      <t>*****</t>
    </r>
    <r>
      <rPr>
        <b/>
        <sz val="14"/>
        <rFont val="Calibri"/>
        <family val="2"/>
      </rPr>
      <t xml:space="preserve">Only list employees who are causing a difference </t>
    </r>
    <r>
      <rPr>
        <b/>
        <i/>
        <u val="double"/>
        <sz val="14"/>
        <rFont val="Calibri"/>
        <family val="2"/>
      </rPr>
      <t>AND</t>
    </r>
    <r>
      <rPr>
        <b/>
        <sz val="14"/>
        <rFont val="Calibri"/>
        <family val="2"/>
      </rPr>
      <t xml:space="preserve"> live in one of the following states:  Alaska, Florida, Nevada, New Hampshire, South Dakota,</t>
    </r>
  </si>
  <si>
    <t>States</t>
  </si>
  <si>
    <t>SPO USE ONLY:</t>
  </si>
  <si>
    <t>Corrections Needed</t>
  </si>
  <si>
    <t>Missing Pages</t>
  </si>
  <si>
    <t>Date Agency Emailed:</t>
  </si>
  <si>
    <t>Marked Complete</t>
  </si>
  <si>
    <t>Reviewed By:</t>
  </si>
  <si>
    <t>4)   If you have invalid FIT/SIT differences use the below queries to find the employees causing the differences.</t>
  </si>
  <si>
    <t>•    Reporting Tools --&gt; Query --&gt;Query Viewer --&gt; V_PY_FIT_SIT_TAXABLE_VARIANCE</t>
  </si>
  <si>
    <t>Query - V_PY_FIT_SIT_TAXABLE_VARIANCE</t>
  </si>
  <si>
    <t>If the employee works in a state that is listed in the table below, the difference is valid and can be listed in the table.</t>
  </si>
  <si>
    <t>Review the V_PY_TAX_EXTRACT or V_PY_FIT_SIT_TAXABLE_VARIANCE query to find differences that exist between the FIT and SIT Taxable.</t>
  </si>
  <si>
    <t>SSC</t>
  </si>
  <si>
    <t>327 - Virginia Department of Worforce Development &amp; Advancement</t>
  </si>
  <si>
    <t>Virginia Department of Workforce Development &amp; Advancement</t>
  </si>
  <si>
    <t>00327</t>
  </si>
  <si>
    <t>DWD</t>
  </si>
  <si>
    <t>844 - Joint Commission on Health Care</t>
  </si>
  <si>
    <t>00844</t>
  </si>
  <si>
    <t>Joint Commission on Health Care</t>
  </si>
  <si>
    <t>JHC</t>
  </si>
  <si>
    <t>883 - Virginia American Revolution 250 Commission</t>
  </si>
  <si>
    <t>00883</t>
  </si>
  <si>
    <t>Virginia American Revolution 250 Commission</t>
  </si>
  <si>
    <t>ARV</t>
  </si>
  <si>
    <t>No Correction Needed</t>
  </si>
  <si>
    <t>Quarterly UI Wage Report (Totals page only)</t>
  </si>
  <si>
    <t>m</t>
  </si>
  <si>
    <t>n</t>
  </si>
  <si>
    <t>Negative Balances Query (even if it is blank)</t>
  </si>
  <si>
    <t>COVA Error Listing Report (even if it is blank)</t>
  </si>
  <si>
    <t>Amounts Shown As Invalid Uncollected HI Must Be Charged to the Agency - Contact payroll@doa.virginia.gov For Assistance</t>
  </si>
  <si>
    <t>Employee ID or Name:</t>
  </si>
  <si>
    <t>Reason:</t>
  </si>
  <si>
    <t xml:space="preserve">                 Write Up - Comptrollers Report</t>
  </si>
  <si>
    <t>follow the same rules as the federal income.  See chart below for the differences:</t>
  </si>
  <si>
    <t>taxable income.  However, in the case of Pennsylvania and New Jersey, there is state withholding but they do not</t>
  </si>
  <si>
    <t>Tennessee, Texas, Washington, Wyoming, New Jersey, and Pennsylvania.  List Pennsylvania and New Jersey as a positive and all other states as negative.</t>
  </si>
  <si>
    <t>FED to State Recon States</t>
  </si>
  <si>
    <t>01 - Alaska</t>
  </si>
  <si>
    <t>10 - Florida</t>
  </si>
  <si>
    <t>29 - Nevada</t>
  </si>
  <si>
    <t>30 - New Hampshire</t>
  </si>
  <si>
    <t>31 - New Jersey</t>
  </si>
  <si>
    <t>39 - Pennsylvania</t>
  </si>
  <si>
    <t>41 - South Dakota</t>
  </si>
  <si>
    <t>43 - Tennessee</t>
  </si>
  <si>
    <t>44 - Texas</t>
  </si>
  <si>
    <t>48 - Washington</t>
  </si>
  <si>
    <t>51 - Wyoming</t>
  </si>
  <si>
    <t>Enter the validated difference as a negative amount in the table.  List Pennsylvania and New Jersey as a positive.</t>
  </si>
  <si>
    <t>Query - V_PY_FICA_TAX_VARIANCE</t>
  </si>
  <si>
    <t>Query - V_PY_NEGATIVE_BAL</t>
  </si>
  <si>
    <t>List Pennsylvania as a positive number and all other states as negative</t>
  </si>
  <si>
    <t>784 - Lawrenceville Correctional Center</t>
  </si>
  <si>
    <t>00784</t>
  </si>
  <si>
    <t>Lawrenceville Correctional Center</t>
  </si>
  <si>
    <t>LVC</t>
  </si>
  <si>
    <t>128 - Davis and McDaniel Veterans Care Center</t>
  </si>
  <si>
    <t>Davis and McDaniel Veterans Care Center</t>
  </si>
  <si>
    <t>174 - Commonwealth Savers Plan</t>
  </si>
  <si>
    <t>Commonwealth Savers Plan</t>
  </si>
  <si>
    <t>409 - Department of Energy</t>
  </si>
  <si>
    <t>Department of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</si>
</sst>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name val="Arial"/>
      <family val="2"/>
    </font>
    <font>
      <sz val="14"/>
      <color indexed="10"/>
      <name val="Calibri"/>
      <family val="2"/>
    </font>
    <font>
      <b/>
      <sz val="14"/>
      <name val="Calibri"/>
      <family val="2"/>
    </font>
    <font>
      <b/>
      <i/>
      <u val="double"/>
      <sz val="14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20"/>
      <color theme="1"/>
      <name val="Arial Black"/>
      <family val="2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3" fillId="0" borderId="0" xfId="0" applyFont="1" applyAlignment="1">
      <alignment horizontal="left"/>
    </xf>
    <xf numFmtId="0" fontId="1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11" fillId="2" borderId="0" xfId="0" applyFont="1" applyFill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1" fillId="2" borderId="0" xfId="0" applyFont="1" applyFill="1"/>
    <xf numFmtId="4" fontId="0" fillId="0" borderId="0" xfId="0" applyNumberFormat="1"/>
    <xf numFmtId="0" fontId="14" fillId="0" borderId="0" xfId="0" applyFont="1"/>
    <xf numFmtId="0" fontId="15" fillId="0" borderId="0" xfId="0" applyFont="1"/>
    <xf numFmtId="4" fontId="0" fillId="3" borderId="9" xfId="0" applyNumberFormat="1" applyFill="1" applyBorder="1" applyAlignment="1" applyProtection="1">
      <alignment horizontal="left"/>
      <protection locked="0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9" xfId="0" applyBorder="1"/>
    <xf numFmtId="0" fontId="11" fillId="2" borderId="6" xfId="0" applyFont="1" applyFill="1" applyBorder="1"/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/>
    <xf numFmtId="4" fontId="0" fillId="3" borderId="10" xfId="0" applyNumberFormat="1" applyFill="1" applyBorder="1" applyProtection="1">
      <protection locked="0"/>
    </xf>
    <xf numFmtId="0" fontId="11" fillId="0" borderId="11" xfId="0" applyFont="1" applyBorder="1"/>
    <xf numFmtId="4" fontId="13" fillId="0" borderId="10" xfId="0" applyNumberFormat="1" applyFont="1" applyBorder="1"/>
    <xf numFmtId="0" fontId="11" fillId="0" borderId="12" xfId="0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1" fillId="0" borderId="15" xfId="0" applyFont="1" applyBorder="1" applyAlignment="1">
      <alignment horizontal="center"/>
    </xf>
    <xf numFmtId="4" fontId="11" fillId="0" borderId="16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0" fontId="14" fillId="3" borderId="0" xfId="0" applyFont="1" applyFill="1" applyAlignment="1" applyProtection="1">
      <alignment horizontal="center"/>
      <protection locked="0"/>
    </xf>
    <xf numFmtId="14" fontId="14" fillId="3" borderId="0" xfId="0" applyNumberFormat="1" applyFont="1" applyFill="1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 applyAlignment="1">
      <alignment horizontal="right"/>
    </xf>
    <xf numFmtId="0" fontId="15" fillId="0" borderId="11" xfId="0" applyFont="1" applyBorder="1"/>
    <xf numFmtId="4" fontId="17" fillId="0" borderId="10" xfId="0" applyNumberFormat="1" applyFont="1" applyBorder="1"/>
    <xf numFmtId="4" fontId="0" fillId="0" borderId="18" xfId="0" applyNumberFormat="1" applyBorder="1"/>
    <xf numFmtId="0" fontId="12" fillId="0" borderId="0" xfId="0" applyFont="1"/>
    <xf numFmtId="2" fontId="0" fillId="0" borderId="0" xfId="0" applyNumberFormat="1" applyProtection="1">
      <protection locked="0"/>
    </xf>
    <xf numFmtId="0" fontId="18" fillId="0" borderId="0" xfId="0" applyFont="1"/>
    <xf numFmtId="0" fontId="19" fillId="0" borderId="0" xfId="0" applyFont="1"/>
    <xf numFmtId="0" fontId="13" fillId="0" borderId="0" xfId="0" applyFont="1"/>
    <xf numFmtId="4" fontId="13" fillId="0" borderId="0" xfId="0" applyNumberFormat="1" applyFont="1"/>
    <xf numFmtId="0" fontId="15" fillId="0" borderId="15" xfId="0" applyFont="1" applyBorder="1"/>
    <xf numFmtId="4" fontId="17" fillId="0" borderId="17" xfId="0" applyNumberFormat="1" applyFont="1" applyBorder="1"/>
    <xf numFmtId="14" fontId="14" fillId="0" borderId="0" xfId="0" applyNumberFormat="1" applyFont="1"/>
    <xf numFmtId="0" fontId="14" fillId="0" borderId="0" xfId="0" applyFont="1" applyAlignment="1">
      <alignment horizontal="center"/>
    </xf>
    <xf numFmtId="0" fontId="11" fillId="3" borderId="10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14" fontId="0" fillId="0" borderId="0" xfId="0" applyNumberFormat="1"/>
    <xf numFmtId="0" fontId="20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19" fillId="0" borderId="4" xfId="0" applyNumberFormat="1" applyFont="1" applyBorder="1" applyAlignment="1">
      <alignment horizontal="center" wrapText="1"/>
    </xf>
    <xf numFmtId="0" fontId="6" fillId="0" borderId="11" xfId="0" applyFont="1" applyBorder="1"/>
    <xf numFmtId="0" fontId="19" fillId="0" borderId="11" xfId="0" applyFont="1" applyBorder="1"/>
    <xf numFmtId="4" fontId="0" fillId="4" borderId="10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11" fillId="0" borderId="15" xfId="0" applyFont="1" applyBorder="1"/>
    <xf numFmtId="0" fontId="11" fillId="0" borderId="11" xfId="0" applyFont="1" applyBorder="1" applyAlignment="1">
      <alignment wrapText="1"/>
    </xf>
    <xf numFmtId="4" fontId="0" fillId="0" borderId="10" xfId="0" applyNumberFormat="1" applyBorder="1"/>
    <xf numFmtId="0" fontId="11" fillId="2" borderId="6" xfId="0" applyFont="1" applyFill="1" applyBorder="1" applyAlignment="1">
      <alignment horizontal="right"/>
    </xf>
    <xf numFmtId="0" fontId="21" fillId="2" borderId="0" xfId="0" applyFont="1" applyFill="1"/>
    <xf numFmtId="0" fontId="0" fillId="2" borderId="0" xfId="0" applyFill="1" applyAlignment="1">
      <alignment horizontal="left" vertical="top"/>
    </xf>
    <xf numFmtId="0" fontId="11" fillId="2" borderId="6" xfId="0" applyFont="1" applyFill="1" applyBorder="1" applyAlignment="1">
      <alignment horizontal="center"/>
    </xf>
    <xf numFmtId="0" fontId="22" fillId="2" borderId="0" xfId="0" applyFont="1" applyFill="1"/>
    <xf numFmtId="0" fontId="11" fillId="2" borderId="7" xfId="0" applyFont="1" applyFill="1" applyBorder="1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4" fontId="11" fillId="0" borderId="0" xfId="0" applyNumberFormat="1" applyFont="1" applyAlignment="1">
      <alignment horizontal="center"/>
    </xf>
    <xf numFmtId="4" fontId="18" fillId="2" borderId="3" xfId="0" applyNumberFormat="1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right"/>
    </xf>
    <xf numFmtId="4" fontId="0" fillId="2" borderId="0" xfId="0" applyNumberFormat="1" applyFill="1"/>
    <xf numFmtId="0" fontId="18" fillId="2" borderId="6" xfId="0" applyFont="1" applyFill="1" applyBorder="1"/>
    <xf numFmtId="0" fontId="0" fillId="0" borderId="1" xfId="0" applyBorder="1"/>
    <xf numFmtId="0" fontId="11" fillId="2" borderId="0" xfId="0" applyFont="1" applyFill="1" applyAlignment="1">
      <alignment horizontal="right"/>
    </xf>
    <xf numFmtId="0" fontId="0" fillId="0" borderId="19" xfId="0" applyBorder="1" applyProtection="1">
      <protection locked="0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22" fillId="2" borderId="1" xfId="0" applyFont="1" applyFill="1" applyBorder="1"/>
    <xf numFmtId="0" fontId="0" fillId="0" borderId="0" xfId="0" quotePrefix="1" applyAlignment="1">
      <alignment horizontal="center" vertical="center"/>
    </xf>
    <xf numFmtId="0" fontId="11" fillId="5" borderId="0" xfId="0" applyFont="1" applyFill="1"/>
    <xf numFmtId="0" fontId="0" fillId="5" borderId="0" xfId="0" applyFill="1"/>
    <xf numFmtId="4" fontId="0" fillId="5" borderId="0" xfId="0" applyNumberFormat="1" applyFill="1"/>
    <xf numFmtId="0" fontId="11" fillId="0" borderId="14" xfId="0" applyFont="1" applyBorder="1" applyAlignment="1">
      <alignment horizontal="center" wrapText="1"/>
    </xf>
    <xf numFmtId="4" fontId="0" fillId="3" borderId="10" xfId="0" applyNumberFormat="1" applyFill="1" applyBorder="1" applyAlignment="1" applyProtection="1">
      <alignment horizontal="left"/>
      <protection locked="0"/>
    </xf>
    <xf numFmtId="0" fontId="11" fillId="0" borderId="13" xfId="0" applyFont="1" applyBorder="1" applyAlignment="1">
      <alignment horizontal="center" wrapText="1"/>
    </xf>
    <xf numFmtId="0" fontId="0" fillId="0" borderId="10" xfId="0" applyBorder="1"/>
    <xf numFmtId="4" fontId="0" fillId="3" borderId="16" xfId="0" applyNumberForma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4" fontId="11" fillId="3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Alignment="1" applyProtection="1">
      <alignment horizontal="center"/>
      <protection locked="0"/>
    </xf>
    <xf numFmtId="0" fontId="16" fillId="6" borderId="6" xfId="0" applyFont="1" applyFill="1" applyBorder="1"/>
    <xf numFmtId="0" fontId="0" fillId="6" borderId="0" xfId="0" applyFill="1"/>
    <xf numFmtId="0" fontId="11" fillId="6" borderId="0" xfId="0" applyFont="1" applyFill="1"/>
    <xf numFmtId="0" fontId="0" fillId="6" borderId="5" xfId="0" applyFill="1" applyBorder="1"/>
    <xf numFmtId="0" fontId="14" fillId="6" borderId="6" xfId="0" applyFont="1" applyFill="1" applyBorder="1"/>
    <xf numFmtId="0" fontId="19" fillId="2" borderId="0" xfId="0" applyFont="1" applyFill="1"/>
    <xf numFmtId="0" fontId="13" fillId="2" borderId="0" xfId="0" applyFont="1" applyFill="1"/>
    <xf numFmtId="0" fontId="11" fillId="3" borderId="9" xfId="0" applyFont="1" applyFill="1" applyBorder="1" applyAlignment="1" applyProtection="1">
      <alignment horizontal="left"/>
      <protection locked="0"/>
    </xf>
    <xf numFmtId="0" fontId="11" fillId="0" borderId="13" xfId="0" applyFont="1" applyBorder="1" applyAlignment="1">
      <alignment horizontal="center"/>
    </xf>
    <xf numFmtId="0" fontId="11" fillId="3" borderId="16" xfId="0" applyFont="1" applyFill="1" applyBorder="1" applyAlignment="1" applyProtection="1">
      <alignment horizontal="left"/>
      <protection locked="0"/>
    </xf>
    <xf numFmtId="14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7" borderId="0" xfId="0" applyFill="1"/>
    <xf numFmtId="0" fontId="0" fillId="2" borderId="0" xfId="0" applyFill="1" applyAlignment="1">
      <alignment horizontal="right"/>
    </xf>
    <xf numFmtId="0" fontId="0" fillId="2" borderId="30" xfId="0" applyFill="1" applyBorder="1"/>
    <xf numFmtId="0" fontId="0" fillId="0" borderId="3" xfId="0" applyBorder="1"/>
    <xf numFmtId="0" fontId="0" fillId="0" borderId="4" xfId="0" applyBorder="1"/>
    <xf numFmtId="0" fontId="5" fillId="2" borderId="0" xfId="0" applyFont="1" applyFill="1"/>
    <xf numFmtId="0" fontId="11" fillId="3" borderId="11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11" fillId="0" borderId="12" xfId="0" applyFont="1" applyBorder="1" applyAlignment="1">
      <alignment horizontal="center" wrapText="1"/>
    </xf>
    <xf numFmtId="0" fontId="11" fillId="3" borderId="23" xfId="0" applyFont="1" applyFill="1" applyBorder="1" applyAlignment="1" applyProtection="1">
      <alignment horizontal="left" wrapText="1"/>
      <protection locked="0"/>
    </xf>
    <xf numFmtId="0" fontId="11" fillId="3" borderId="24" xfId="0" applyFont="1" applyFill="1" applyBorder="1" applyAlignment="1" applyProtection="1">
      <alignment horizontal="left" wrapText="1"/>
      <protection locked="0"/>
    </xf>
    <xf numFmtId="4" fontId="0" fillId="3" borderId="36" xfId="0" applyNumberForma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0" fillId="3" borderId="19" xfId="0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right"/>
    </xf>
    <xf numFmtId="0" fontId="11" fillId="3" borderId="9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3" borderId="16" xfId="0" applyFon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11" fillId="2" borderId="0" xfId="0" applyFont="1" applyFill="1"/>
    <xf numFmtId="0" fontId="11" fillId="3" borderId="2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 applyAlignment="1" applyProtection="1">
      <alignment horizontal="center"/>
      <protection locked="0"/>
    </xf>
    <xf numFmtId="0" fontId="25" fillId="6" borderId="6" xfId="0" applyFont="1" applyFill="1" applyBorder="1" applyAlignment="1">
      <alignment horizontal="left"/>
    </xf>
    <xf numFmtId="0" fontId="25" fillId="6" borderId="0" xfId="0" applyFont="1" applyFill="1" applyAlignment="1">
      <alignment horizontal="left"/>
    </xf>
    <xf numFmtId="0" fontId="25" fillId="6" borderId="5" xfId="0" applyFont="1" applyFill="1" applyBorder="1" applyAlignment="1">
      <alignment horizontal="left"/>
    </xf>
    <xf numFmtId="0" fontId="11" fillId="3" borderId="23" xfId="0" applyFont="1" applyFill="1" applyBorder="1" applyAlignment="1" applyProtection="1">
      <alignment horizontal="left" wrapText="1"/>
      <protection locked="0"/>
    </xf>
    <xf numFmtId="0" fontId="11" fillId="3" borderId="24" xfId="0" applyFont="1" applyFill="1" applyBorder="1" applyAlignment="1" applyProtection="1">
      <alignment horizontal="left" wrapText="1"/>
      <protection locked="0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34" xfId="0" applyFont="1" applyFill="1" applyBorder="1" applyAlignment="1" applyProtection="1">
      <alignment horizontal="left" wrapText="1"/>
      <protection locked="0"/>
    </xf>
    <xf numFmtId="0" fontId="11" fillId="3" borderId="35" xfId="0" applyFont="1" applyFill="1" applyBorder="1" applyAlignment="1" applyProtection="1">
      <alignment horizontal="center"/>
      <protection locked="0"/>
    </xf>
    <xf numFmtId="0" fontId="11" fillId="3" borderId="34" xfId="0" applyFont="1" applyFill="1" applyBorder="1" applyAlignment="1" applyProtection="1">
      <alignment horizontal="center"/>
      <protection locked="0"/>
    </xf>
    <xf numFmtId="0" fontId="11" fillId="5" borderId="29" xfId="0" applyFont="1" applyFill="1" applyBorder="1" applyAlignment="1">
      <alignment horizontal="center"/>
    </xf>
    <xf numFmtId="0" fontId="11" fillId="5" borderId="30" xfId="0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0" xfId="0" applyFill="1" applyBorder="1"/>
    <xf numFmtId="0" fontId="11" fillId="0" borderId="31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3" borderId="23" xfId="0" quotePrefix="1" applyFont="1" applyFill="1" applyBorder="1" applyAlignment="1" applyProtection="1">
      <alignment horizontal="left"/>
      <protection locked="0"/>
    </xf>
    <xf numFmtId="0" fontId="11" fillId="3" borderId="24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11" fillId="3" borderId="23" xfId="0" applyFont="1" applyFill="1" applyBorder="1" applyAlignment="1" applyProtection="1">
      <alignment horizontal="left"/>
      <protection locked="0"/>
    </xf>
    <xf numFmtId="0" fontId="11" fillId="3" borderId="25" xfId="0" applyFont="1" applyFill="1" applyBorder="1" applyAlignment="1" applyProtection="1">
      <alignment horizontal="left"/>
      <protection locked="0"/>
    </xf>
    <xf numFmtId="0" fontId="11" fillId="3" borderId="20" xfId="0" applyFont="1" applyFill="1" applyBorder="1" applyAlignment="1" applyProtection="1">
      <alignment horizontal="left"/>
      <protection locked="0"/>
    </xf>
    <xf numFmtId="0" fontId="11" fillId="3" borderId="21" xfId="0" applyFon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28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3" borderId="2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9</xdr:row>
      <xdr:rowOff>0</xdr:rowOff>
    </xdr:from>
    <xdr:to>
      <xdr:col>23</xdr:col>
      <xdr:colOff>314325</xdr:colOff>
      <xdr:row>11</xdr:row>
      <xdr:rowOff>123825</xdr:rowOff>
    </xdr:to>
    <xdr:pic>
      <xdr:nvPicPr>
        <xdr:cNvPr id="4244" name="Picture 1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914525"/>
          <a:ext cx="11449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257176</xdr:colOff>
      <xdr:row>10</xdr:row>
      <xdr:rowOff>57150</xdr:rowOff>
    </xdr:from>
    <xdr:to>
      <xdr:col>24</xdr:col>
      <xdr:colOff>0</xdr:colOff>
      <xdr:row>10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6659226" y="2162175"/>
          <a:ext cx="3524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266700</xdr:colOff>
      <xdr:row>9</xdr:row>
      <xdr:rowOff>85725</xdr:rowOff>
    </xdr:from>
    <xdr:to>
      <xdr:col>24</xdr:col>
      <xdr:colOff>9524</xdr:colOff>
      <xdr:row>9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6668750" y="2000250"/>
          <a:ext cx="3524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257175</xdr:colOff>
      <xdr:row>11</xdr:row>
      <xdr:rowOff>9525</xdr:rowOff>
    </xdr:from>
    <xdr:to>
      <xdr:col>23</xdr:col>
      <xdr:colOff>609599</xdr:colOff>
      <xdr:row>11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16659225" y="2305050"/>
          <a:ext cx="3524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1057275</xdr:colOff>
      <xdr:row>48</xdr:row>
      <xdr:rowOff>38100</xdr:rowOff>
    </xdr:from>
    <xdr:to>
      <xdr:col>4</xdr:col>
      <xdr:colOff>1266825</xdr:colOff>
      <xdr:row>48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3514289-C243-D4BD-1456-E9D7AFFE2F72}"/>
            </a:ext>
          </a:extLst>
        </xdr:cNvPr>
        <xdr:cNvSpPr/>
      </xdr:nvSpPr>
      <xdr:spPr>
        <a:xfrm>
          <a:off x="2886075" y="9525000"/>
          <a:ext cx="209550" cy="13335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  <xdr:twoCellAnchor>
    <xdr:from>
      <xdr:col>4</xdr:col>
      <xdr:colOff>914400</xdr:colOff>
      <xdr:row>50</xdr:row>
      <xdr:rowOff>28575</xdr:rowOff>
    </xdr:from>
    <xdr:to>
      <xdr:col>4</xdr:col>
      <xdr:colOff>1123950</xdr:colOff>
      <xdr:row>50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C6B5201-A07E-4278-917C-BB495A9A535C}"/>
            </a:ext>
          </a:extLst>
        </xdr:cNvPr>
        <xdr:cNvSpPr/>
      </xdr:nvSpPr>
      <xdr:spPr>
        <a:xfrm>
          <a:off x="2743200" y="9791700"/>
          <a:ext cx="209550" cy="13335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1285875</xdr:colOff>
      <xdr:row>51</xdr:row>
      <xdr:rowOff>38100</xdr:rowOff>
    </xdr:from>
    <xdr:to>
      <xdr:col>4</xdr:col>
      <xdr:colOff>1495425</xdr:colOff>
      <xdr:row>51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1F837A4-17CA-43B9-B97E-28F01C9C6606}"/>
            </a:ext>
          </a:extLst>
        </xdr:cNvPr>
        <xdr:cNvSpPr/>
      </xdr:nvSpPr>
      <xdr:spPr>
        <a:xfrm>
          <a:off x="3114675" y="9991725"/>
          <a:ext cx="209550" cy="13335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228600</xdr:colOff>
      <xdr:row>54</xdr:row>
      <xdr:rowOff>38100</xdr:rowOff>
    </xdr:from>
    <xdr:to>
      <xdr:col>4</xdr:col>
      <xdr:colOff>438150</xdr:colOff>
      <xdr:row>54</xdr:row>
      <xdr:rowOff>171450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D67B6C6-6467-4AE9-98BC-296F276CAB5C}"/>
            </a:ext>
          </a:extLst>
        </xdr:cNvPr>
        <xdr:cNvSpPr/>
      </xdr:nvSpPr>
      <xdr:spPr>
        <a:xfrm>
          <a:off x="2057400" y="10677525"/>
          <a:ext cx="209550" cy="13335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CertFo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CardinalQuarterlyCertForm0706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Reconciliations"/>
      <sheetName val="Quarterly Tax Certification"/>
      <sheetName val="Difference Explanations"/>
      <sheetName val="Federal to State Taxable Recon"/>
      <sheetName val="OASDI Tax Reconciliation"/>
      <sheetName val="HI Tax Reconciliation"/>
      <sheetName val="tables"/>
    </sheetNames>
    <sheetDataSet>
      <sheetData sheetId="0">
        <row r="2">
          <cell r="A2" t="str">
            <v>GROSS PAY</v>
          </cell>
        </row>
      </sheetData>
      <sheetData sheetId="1">
        <row r="2">
          <cell r="D2"/>
          <cell r="I2"/>
        </row>
      </sheetData>
      <sheetData sheetId="2"/>
      <sheetData sheetId="3"/>
      <sheetData sheetId="4"/>
      <sheetData sheetId="5"/>
      <sheetData sheetId="6">
        <row r="2">
          <cell r="D2" t="str">
            <v>00100</v>
          </cell>
          <cell r="E2" t="str">
            <v>Senate of Virginia</v>
          </cell>
        </row>
        <row r="3">
          <cell r="D3" t="str">
            <v>00101</v>
          </cell>
          <cell r="E3" t="str">
            <v>Virginia House of Delegates</v>
          </cell>
        </row>
        <row r="4">
          <cell r="D4" t="str">
            <v>00103</v>
          </cell>
          <cell r="E4" t="str">
            <v>Magistrate System</v>
          </cell>
        </row>
        <row r="5">
          <cell r="D5" t="str">
            <v>00107</v>
          </cell>
          <cell r="E5" t="str">
            <v>Division of Legislative Services</v>
          </cell>
        </row>
        <row r="6">
          <cell r="D6" t="str">
            <v>00109</v>
          </cell>
          <cell r="E6" t="str">
            <v>Division of Legislative Automated Systems</v>
          </cell>
        </row>
        <row r="7">
          <cell r="D7" t="str">
            <v>00110</v>
          </cell>
          <cell r="E7" t="str">
            <v>Joint Legislative Audit and Review Commission</v>
          </cell>
        </row>
        <row r="8">
          <cell r="D8" t="str">
            <v>00111</v>
          </cell>
          <cell r="E8" t="str">
            <v>Supreme Court</v>
          </cell>
        </row>
        <row r="9">
          <cell r="D9" t="str">
            <v>00112</v>
          </cell>
          <cell r="E9" t="str">
            <v>Judicial Inquiry and Review  Commission</v>
          </cell>
        </row>
        <row r="10">
          <cell r="D10" t="str">
            <v>00113</v>
          </cell>
          <cell r="E10" t="str">
            <v>Circuit Courts</v>
          </cell>
        </row>
        <row r="11">
          <cell r="D11" t="str">
            <v>00114</v>
          </cell>
          <cell r="E11" t="str">
            <v>General District Courts</v>
          </cell>
        </row>
        <row r="12">
          <cell r="D12" t="str">
            <v>00115</v>
          </cell>
          <cell r="E12" t="str">
            <v>Juvenile and Domestic Relations District Courts</v>
          </cell>
        </row>
        <row r="13">
          <cell r="D13" t="str">
            <v>00116</v>
          </cell>
          <cell r="E13" t="str">
            <v>Combined District Courts</v>
          </cell>
        </row>
        <row r="14">
          <cell r="D14" t="str">
            <v>00117</v>
          </cell>
          <cell r="E14" t="str">
            <v>Virginia State Bar</v>
          </cell>
        </row>
        <row r="15">
          <cell r="D15" t="str">
            <v>00119</v>
          </cell>
          <cell r="E15" t="str">
            <v>Office of Lieutenant Governor</v>
          </cell>
        </row>
        <row r="16">
          <cell r="D16" t="str">
            <v>00121</v>
          </cell>
          <cell r="E16" t="str">
            <v>Office of the Governor</v>
          </cell>
        </row>
        <row r="17">
          <cell r="D17" t="str">
            <v>00122</v>
          </cell>
          <cell r="E17" t="str">
            <v>Department of Planning and Budget</v>
          </cell>
        </row>
        <row r="18">
          <cell r="D18" t="str">
            <v>00123</v>
          </cell>
          <cell r="E18" t="str">
            <v>Department of Military Affairs</v>
          </cell>
        </row>
        <row r="19">
          <cell r="D19" t="str">
            <v>00125</v>
          </cell>
          <cell r="E19" t="str">
            <v>Court of Appeals of Virginia</v>
          </cell>
        </row>
        <row r="20">
          <cell r="D20" t="str">
            <v>00127</v>
          </cell>
          <cell r="E20" t="str">
            <v>Department of Emergency Management</v>
          </cell>
        </row>
        <row r="21">
          <cell r="D21" t="str">
            <v>00128</v>
          </cell>
          <cell r="E21" t="str">
            <v>Virginia Veterans Care Center</v>
          </cell>
        </row>
        <row r="22">
          <cell r="D22" t="str">
            <v>00129</v>
          </cell>
          <cell r="E22" t="str">
            <v>Department of Human Resource Management</v>
          </cell>
        </row>
        <row r="23">
          <cell r="D23" t="str">
            <v>00132</v>
          </cell>
          <cell r="E23" t="str">
            <v>Department of Elections</v>
          </cell>
        </row>
        <row r="24">
          <cell r="D24" t="str">
            <v>00133</v>
          </cell>
          <cell r="E24" t="str">
            <v>Auditor of Public Accounts</v>
          </cell>
        </row>
        <row r="25">
          <cell r="D25" t="str">
            <v>00136</v>
          </cell>
          <cell r="E25" t="str">
            <v>Virginia Information Technologies Agency</v>
          </cell>
        </row>
        <row r="26">
          <cell r="D26" t="str">
            <v>00140</v>
          </cell>
          <cell r="E26" t="str">
            <v>Department of Criminal Justice Services</v>
          </cell>
        </row>
        <row r="27">
          <cell r="D27" t="str">
            <v>00141</v>
          </cell>
          <cell r="E27" t="str">
            <v>Attorney General and Department of Law</v>
          </cell>
        </row>
        <row r="28">
          <cell r="D28" t="str">
            <v>00143</v>
          </cell>
          <cell r="E28" t="str">
            <v>Division of Debt Collection</v>
          </cell>
        </row>
        <row r="29">
          <cell r="D29" t="str">
            <v>00146</v>
          </cell>
          <cell r="E29" t="str">
            <v>The Science Museum of Virginia</v>
          </cell>
        </row>
        <row r="30">
          <cell r="D30" t="str">
            <v>00147</v>
          </cell>
          <cell r="E30" t="str">
            <v>Office of the State Inspector General</v>
          </cell>
        </row>
        <row r="31">
          <cell r="D31" t="str">
            <v>00148</v>
          </cell>
          <cell r="E31" t="str">
            <v>Virginia Commission for the Arts</v>
          </cell>
        </row>
        <row r="32">
          <cell r="D32" t="str">
            <v>00151</v>
          </cell>
          <cell r="E32" t="str">
            <v>Department of Accounts</v>
          </cell>
        </row>
        <row r="33">
          <cell r="D33" t="str">
            <v>00152</v>
          </cell>
          <cell r="E33" t="str">
            <v>Department of the Treasury</v>
          </cell>
        </row>
        <row r="34">
          <cell r="D34" t="str">
            <v>00154</v>
          </cell>
          <cell r="E34" t="str">
            <v>Department of Motor Vehicles</v>
          </cell>
        </row>
        <row r="35">
          <cell r="D35" t="str">
            <v>00156</v>
          </cell>
          <cell r="E35" t="str">
            <v>Department of State Police</v>
          </cell>
        </row>
        <row r="36">
          <cell r="D36" t="str">
            <v>00157</v>
          </cell>
          <cell r="E36" t="str">
            <v>Compensation Board</v>
          </cell>
        </row>
        <row r="37">
          <cell r="D37" t="str">
            <v>00158</v>
          </cell>
          <cell r="E37" t="str">
            <v>Virginia Retirement System</v>
          </cell>
        </row>
        <row r="38">
          <cell r="D38" t="str">
            <v>00160</v>
          </cell>
          <cell r="E38" t="str">
            <v>Virginia Criminal Sentencing Commission</v>
          </cell>
        </row>
        <row r="39">
          <cell r="D39" t="str">
            <v>00161</v>
          </cell>
          <cell r="E39" t="str">
            <v>Department of Taxation</v>
          </cell>
        </row>
        <row r="40">
          <cell r="D40" t="str">
            <v>00162</v>
          </cell>
          <cell r="E40" t="str">
            <v>Department of Accounts Transfer Payments</v>
          </cell>
        </row>
        <row r="41">
          <cell r="D41" t="str">
            <v>00164</v>
          </cell>
          <cell r="E41" t="str">
            <v>Commonwealth of Virginia - VMFPA</v>
          </cell>
        </row>
        <row r="42">
          <cell r="D42" t="str">
            <v>00165</v>
          </cell>
          <cell r="E42" t="str">
            <v>Department of Housing and Community Development</v>
          </cell>
        </row>
        <row r="43">
          <cell r="D43" t="str">
            <v>00166</v>
          </cell>
          <cell r="E43" t="str">
            <v>Secretary of the Commonwealth</v>
          </cell>
        </row>
        <row r="44">
          <cell r="D44" t="str">
            <v>00171</v>
          </cell>
          <cell r="E44" t="str">
            <v>State Corporation Commission</v>
          </cell>
        </row>
        <row r="45">
          <cell r="D45" t="str">
            <v>00172</v>
          </cell>
          <cell r="E45" t="str">
            <v>Virginia Lottery</v>
          </cell>
        </row>
        <row r="46">
          <cell r="D46" t="str">
            <v>00174</v>
          </cell>
          <cell r="E46" t="str">
            <v>Virginia College Savings Plan</v>
          </cell>
        </row>
        <row r="47">
          <cell r="D47" t="str">
            <v>00180</v>
          </cell>
          <cell r="E47" t="str">
            <v>Secretary of Administration</v>
          </cell>
        </row>
        <row r="48">
          <cell r="D48" t="str">
            <v>00181</v>
          </cell>
          <cell r="E48" t="str">
            <v>Department of Labor and Industry</v>
          </cell>
        </row>
        <row r="49">
          <cell r="D49" t="str">
            <v>00182</v>
          </cell>
          <cell r="E49" t="str">
            <v>Virginia Employment Commission</v>
          </cell>
        </row>
        <row r="50">
          <cell r="D50" t="str">
            <v>00183</v>
          </cell>
          <cell r="E50" t="str">
            <v>Secretary of Natural Resources</v>
          </cell>
        </row>
        <row r="51">
          <cell r="D51" t="str">
            <v>00184</v>
          </cell>
          <cell r="E51" t="str">
            <v>Secretary of Technology</v>
          </cell>
        </row>
        <row r="52">
          <cell r="D52" t="str">
            <v>00185</v>
          </cell>
          <cell r="E52" t="str">
            <v>Secretary of Education</v>
          </cell>
        </row>
        <row r="53">
          <cell r="D53" t="str">
            <v>00186</v>
          </cell>
          <cell r="E53" t="str">
            <v>Secretary of Transportation</v>
          </cell>
        </row>
        <row r="54">
          <cell r="D54" t="str">
            <v>00187</v>
          </cell>
          <cell r="E54" t="str">
            <v>Secretary of Public Safety and Homeland Security</v>
          </cell>
        </row>
        <row r="55">
          <cell r="D55" t="str">
            <v>00188</v>
          </cell>
          <cell r="E55" t="str">
            <v>Secretary of Health and Human Resources</v>
          </cell>
        </row>
        <row r="56">
          <cell r="D56" t="str">
            <v>00190</v>
          </cell>
          <cell r="E56" t="str">
            <v>Secretary of Finance</v>
          </cell>
        </row>
        <row r="57">
          <cell r="D57" t="str">
            <v>00191</v>
          </cell>
          <cell r="E57" t="str">
            <v>Virginia Workers' Compensation Commission</v>
          </cell>
        </row>
        <row r="58">
          <cell r="D58" t="str">
            <v>00192</v>
          </cell>
          <cell r="E58" t="str">
            <v>Secretary of Commerce and Trade</v>
          </cell>
        </row>
        <row r="59">
          <cell r="D59" t="str">
            <v>00193</v>
          </cell>
          <cell r="E59" t="str">
            <v>Secretary of Agriculture and Forestry</v>
          </cell>
        </row>
        <row r="60">
          <cell r="D60" t="str">
            <v>00194</v>
          </cell>
          <cell r="E60" t="str">
            <v>Department of General Services</v>
          </cell>
        </row>
        <row r="61">
          <cell r="D61" t="str">
            <v>00199</v>
          </cell>
          <cell r="E61" t="str">
            <v>Department of Conservation and Recreation</v>
          </cell>
        </row>
        <row r="62">
          <cell r="D62" t="str">
            <v>00200</v>
          </cell>
          <cell r="E62" t="str">
            <v>Office of Children's Services</v>
          </cell>
        </row>
        <row r="63">
          <cell r="D63" t="str">
            <v>00201</v>
          </cell>
          <cell r="E63" t="str">
            <v>Department of Education, Central Office Operations</v>
          </cell>
        </row>
        <row r="64">
          <cell r="D64" t="str">
            <v>00202</v>
          </cell>
          <cell r="E64" t="str">
            <v>The Library of Virginia</v>
          </cell>
        </row>
        <row r="65">
          <cell r="D65" t="str">
            <v>00203</v>
          </cell>
          <cell r="E65" t="str">
            <v>Wilson Workforce and Rehabilitation Center</v>
          </cell>
        </row>
        <row r="66">
          <cell r="D66" t="str">
            <v>00212</v>
          </cell>
          <cell r="E66" t="str">
            <v>Virginia State University</v>
          </cell>
        </row>
        <row r="67">
          <cell r="D67" t="str">
            <v>00213</v>
          </cell>
          <cell r="E67" t="str">
            <v>Norfolk State University</v>
          </cell>
        </row>
        <row r="68">
          <cell r="D68" t="str">
            <v>00214</v>
          </cell>
          <cell r="E68" t="str">
            <v>Longwood University</v>
          </cell>
        </row>
        <row r="69">
          <cell r="D69" t="str">
            <v>00215</v>
          </cell>
          <cell r="E69" t="str">
            <v>University of Mary Washington</v>
          </cell>
        </row>
        <row r="70">
          <cell r="D70" t="str">
            <v>00217</v>
          </cell>
          <cell r="E70" t="str">
            <v>Radford University</v>
          </cell>
        </row>
        <row r="71">
          <cell r="D71" t="str">
            <v>00218</v>
          </cell>
          <cell r="E71" t="str">
            <v>Virginia School for the Deaf and the Blind</v>
          </cell>
        </row>
        <row r="72">
          <cell r="D72" t="str">
            <v>00222</v>
          </cell>
          <cell r="E72" t="str">
            <v>Department of Professional  and Occupational Regulation</v>
          </cell>
        </row>
        <row r="73">
          <cell r="D73" t="str">
            <v>00223</v>
          </cell>
          <cell r="E73" t="str">
            <v>Department of Health Professions</v>
          </cell>
        </row>
        <row r="74">
          <cell r="D74" t="str">
            <v>00226</v>
          </cell>
          <cell r="E74" t="str">
            <v>Board of Accountancy</v>
          </cell>
        </row>
        <row r="75">
          <cell r="D75" t="str">
            <v>00233</v>
          </cell>
          <cell r="E75" t="str">
            <v>Virginia Board of Bar Examiners</v>
          </cell>
        </row>
        <row r="76">
          <cell r="D76" t="str">
            <v>00234</v>
          </cell>
          <cell r="E76" t="str">
            <v>Cooperative Extension and Agricultural Research Services</v>
          </cell>
        </row>
        <row r="77">
          <cell r="D77" t="str">
            <v>00238</v>
          </cell>
          <cell r="E77" t="str">
            <v>Virginia Museum of Fine Arts</v>
          </cell>
        </row>
        <row r="78">
          <cell r="D78" t="str">
            <v>00239</v>
          </cell>
          <cell r="E78" t="str">
            <v>Frontier Culture Museum of Virginia</v>
          </cell>
        </row>
        <row r="79">
          <cell r="D79" t="str">
            <v>00241</v>
          </cell>
          <cell r="E79" t="str">
            <v>Richard Bland College</v>
          </cell>
        </row>
        <row r="80">
          <cell r="D80" t="str">
            <v>00242</v>
          </cell>
          <cell r="E80" t="str">
            <v>Christopher Newport University</v>
          </cell>
        </row>
        <row r="81">
          <cell r="D81" t="str">
            <v>00245</v>
          </cell>
          <cell r="E81" t="str">
            <v>State Council of Higher Education for Virginia</v>
          </cell>
        </row>
        <row r="82">
          <cell r="D82" t="str">
            <v>00261</v>
          </cell>
          <cell r="E82" t="str">
            <v>Virginia Community College System</v>
          </cell>
        </row>
        <row r="83">
          <cell r="D83" t="str">
            <v>00262</v>
          </cell>
          <cell r="E83" t="str">
            <v>Department for Aging and Rehabilitative Services</v>
          </cell>
        </row>
        <row r="84">
          <cell r="D84" t="str">
            <v>00263</v>
          </cell>
          <cell r="E84" t="str">
            <v>Virginia Rehabilitation Center for the Blind and Vision Impaired</v>
          </cell>
        </row>
        <row r="85">
          <cell r="D85" t="str">
            <v>00270</v>
          </cell>
          <cell r="E85" t="str">
            <v>VCCS - Shared Services Center</v>
          </cell>
        </row>
        <row r="86">
          <cell r="D86" t="str">
            <v>00275</v>
          </cell>
          <cell r="E86" t="str">
            <v>New River Community College</v>
          </cell>
        </row>
        <row r="87">
          <cell r="D87" t="str">
            <v>00276</v>
          </cell>
          <cell r="E87" t="str">
            <v>Southside Virginia Community College</v>
          </cell>
        </row>
        <row r="88">
          <cell r="D88" t="str">
            <v>00277</v>
          </cell>
          <cell r="E88" t="str">
            <v>Paul D. Camp Community College</v>
          </cell>
        </row>
        <row r="89">
          <cell r="D89" t="str">
            <v>00278</v>
          </cell>
          <cell r="E89" t="str">
            <v>Rappahannock Community College</v>
          </cell>
        </row>
        <row r="90">
          <cell r="D90" t="str">
            <v>00279</v>
          </cell>
          <cell r="E90" t="str">
            <v>Danville Community College</v>
          </cell>
        </row>
        <row r="91">
          <cell r="D91" t="str">
            <v>00280</v>
          </cell>
          <cell r="E91" t="str">
            <v>Northern Virginia Community College</v>
          </cell>
        </row>
        <row r="92">
          <cell r="D92" t="str">
            <v>00282</v>
          </cell>
          <cell r="E92" t="str">
            <v>Piedmont Virginia Community College</v>
          </cell>
        </row>
        <row r="93">
          <cell r="D93" t="str">
            <v>00283</v>
          </cell>
          <cell r="E93" t="str">
            <v>J. Sargeant Reynolds Community College</v>
          </cell>
        </row>
        <row r="94">
          <cell r="D94" t="str">
            <v>00284</v>
          </cell>
          <cell r="E94" t="str">
            <v>Eastern Shore Community College</v>
          </cell>
        </row>
        <row r="95">
          <cell r="D95" t="str">
            <v>00285</v>
          </cell>
          <cell r="E95" t="str">
            <v>Patrick Henry Community College</v>
          </cell>
        </row>
        <row r="96">
          <cell r="D96" t="str">
            <v>00286</v>
          </cell>
          <cell r="E96" t="str">
            <v>Virginia Western Community College</v>
          </cell>
        </row>
        <row r="97">
          <cell r="D97" t="str">
            <v>00287</v>
          </cell>
          <cell r="E97" t="str">
            <v>Dabney S. Lancaster Community College</v>
          </cell>
        </row>
        <row r="98">
          <cell r="D98" t="str">
            <v>00288</v>
          </cell>
          <cell r="E98" t="str">
            <v>Wytheville Community College</v>
          </cell>
        </row>
        <row r="99">
          <cell r="D99" t="str">
            <v>00290</v>
          </cell>
          <cell r="E99" t="str">
            <v>John Tyler Community College</v>
          </cell>
        </row>
        <row r="100">
          <cell r="D100" t="str">
            <v>00291</v>
          </cell>
          <cell r="E100" t="str">
            <v>Blue Ridge Community College</v>
          </cell>
        </row>
        <row r="101">
          <cell r="D101" t="str">
            <v>00292</v>
          </cell>
          <cell r="E101" t="str">
            <v>Central Virginia Community College</v>
          </cell>
        </row>
        <row r="102">
          <cell r="D102" t="str">
            <v>00293</v>
          </cell>
          <cell r="E102" t="str">
            <v>Thomas Nelson Community College</v>
          </cell>
        </row>
        <row r="103">
          <cell r="D103" t="str">
            <v>00294</v>
          </cell>
          <cell r="E103" t="str">
            <v>Southwest Virginia Community College</v>
          </cell>
        </row>
        <row r="104">
          <cell r="D104" t="str">
            <v>00295</v>
          </cell>
          <cell r="E104" t="str">
            <v>Tidewater Community College</v>
          </cell>
        </row>
        <row r="105">
          <cell r="D105" t="str">
            <v>00296</v>
          </cell>
          <cell r="E105" t="str">
            <v>Virginia Highlands Community College</v>
          </cell>
        </row>
        <row r="106">
          <cell r="D106" t="str">
            <v>00297</v>
          </cell>
          <cell r="E106" t="str">
            <v>Germanna Community College</v>
          </cell>
        </row>
        <row r="107">
          <cell r="D107" t="str">
            <v>00298</v>
          </cell>
          <cell r="E107" t="str">
            <v>Lord Fairfax Community College</v>
          </cell>
        </row>
        <row r="108">
          <cell r="D108" t="str">
            <v>00299</v>
          </cell>
          <cell r="E108" t="str">
            <v>Mountain Empire Community College</v>
          </cell>
        </row>
        <row r="109">
          <cell r="D109" t="str">
            <v>00301</v>
          </cell>
          <cell r="E109" t="str">
            <v>Department of Agriculture and Consumer Services</v>
          </cell>
        </row>
        <row r="110">
          <cell r="D110" t="str">
            <v>00330</v>
          </cell>
          <cell r="E110" t="str">
            <v>Virginia Israel Advisory Board</v>
          </cell>
        </row>
        <row r="111">
          <cell r="D111" t="str">
            <v>00350</v>
          </cell>
          <cell r="E111" t="str">
            <v>Department of Small Business and Supplier Diversity (VSBSD)</v>
          </cell>
        </row>
        <row r="112">
          <cell r="D112" t="str">
            <v>00400</v>
          </cell>
          <cell r="E112" t="str">
            <v>Jamestown-Yorktown Commemorations</v>
          </cell>
        </row>
        <row r="113">
          <cell r="D113" t="str">
            <v>00402</v>
          </cell>
          <cell r="E113" t="str">
            <v>Marine Resources Commission</v>
          </cell>
        </row>
        <row r="114">
          <cell r="D114" t="str">
            <v>00403</v>
          </cell>
          <cell r="E114" t="str">
            <v>Department of Game and Inland Fisheries</v>
          </cell>
        </row>
        <row r="115">
          <cell r="D115" t="str">
            <v>00405</v>
          </cell>
          <cell r="E115" t="str">
            <v>Virginia Racing Commission</v>
          </cell>
        </row>
        <row r="116">
          <cell r="D116" t="str">
            <v>00409</v>
          </cell>
          <cell r="E116" t="str">
            <v>Department of Mines, Minerals, and Energy</v>
          </cell>
        </row>
        <row r="117">
          <cell r="D117" t="str">
            <v>00411</v>
          </cell>
          <cell r="E117" t="str">
            <v>Department of Forestry</v>
          </cell>
        </row>
        <row r="118">
          <cell r="D118" t="str">
            <v>00413</v>
          </cell>
          <cell r="E118" t="str">
            <v>Commission on VASAP</v>
          </cell>
        </row>
        <row r="119">
          <cell r="D119" t="str">
            <v>00417</v>
          </cell>
          <cell r="E119" t="str">
            <v>Gunston Hall</v>
          </cell>
        </row>
        <row r="120">
          <cell r="D120" t="str">
            <v>00423</v>
          </cell>
          <cell r="E120" t="str">
            <v>Department of Historic Resources</v>
          </cell>
        </row>
        <row r="121">
          <cell r="D121" t="str">
            <v>00425</v>
          </cell>
          <cell r="E121" t="str">
            <v>Jamestown-Yorktown Foundation</v>
          </cell>
        </row>
        <row r="122">
          <cell r="D122" t="str">
            <v>00440</v>
          </cell>
          <cell r="E122" t="str">
            <v>Department of Environmental Quality</v>
          </cell>
        </row>
        <row r="123">
          <cell r="D123" t="str">
            <v>00454</v>
          </cell>
          <cell r="E123" t="str">
            <v>Secretary of Veterans and Defense Affairs</v>
          </cell>
        </row>
        <row r="124">
          <cell r="D124" t="str">
            <v>00505</v>
          </cell>
          <cell r="E124" t="str">
            <v>Department of Rail and Public Transportation</v>
          </cell>
        </row>
        <row r="125">
          <cell r="D125" t="str">
            <v>00506</v>
          </cell>
          <cell r="E125" t="str">
            <v>Motor Vehicle Dealer Board</v>
          </cell>
        </row>
        <row r="126">
          <cell r="D126" t="str">
            <v>00510</v>
          </cell>
          <cell r="E126" t="str">
            <v>VDOT - Central Office</v>
          </cell>
        </row>
        <row r="127">
          <cell r="D127" t="str">
            <v>00511</v>
          </cell>
          <cell r="E127" t="str">
            <v>VDOT - Bristol Office</v>
          </cell>
        </row>
        <row r="128">
          <cell r="D128" t="str">
            <v>00512</v>
          </cell>
          <cell r="E128" t="str">
            <v>VDOT - Salem District</v>
          </cell>
        </row>
        <row r="129">
          <cell r="D129" t="str">
            <v>00513</v>
          </cell>
          <cell r="E129" t="str">
            <v>VDOT - Lynchburg District</v>
          </cell>
        </row>
        <row r="130">
          <cell r="D130" t="str">
            <v>00514</v>
          </cell>
          <cell r="E130" t="str">
            <v>VDOT - Richmond District</v>
          </cell>
        </row>
        <row r="131">
          <cell r="D131" t="str">
            <v>00515</v>
          </cell>
          <cell r="E131" t="str">
            <v>VDOT - Hampton Roads District</v>
          </cell>
        </row>
        <row r="132">
          <cell r="D132" t="str">
            <v>00516</v>
          </cell>
          <cell r="E132" t="str">
            <v>VDOT - Fredericksburg District</v>
          </cell>
        </row>
        <row r="133">
          <cell r="D133" t="str">
            <v>00517</v>
          </cell>
          <cell r="E133" t="str">
            <v>VDOT - Culpeper District</v>
          </cell>
        </row>
        <row r="134">
          <cell r="D134" t="str">
            <v>00518</v>
          </cell>
          <cell r="E134" t="str">
            <v>VDOT - Staunton District</v>
          </cell>
        </row>
        <row r="135">
          <cell r="D135" t="str">
            <v>00519</v>
          </cell>
          <cell r="E135" t="str">
            <v>VDOT - Northern Virginia District</v>
          </cell>
        </row>
        <row r="136">
          <cell r="D136" t="str">
            <v>00601</v>
          </cell>
          <cell r="E136" t="str">
            <v>Department of Health</v>
          </cell>
        </row>
        <row r="137">
          <cell r="D137" t="str">
            <v>00602</v>
          </cell>
          <cell r="E137" t="str">
            <v>Department of Medical Assistance Services</v>
          </cell>
        </row>
        <row r="138">
          <cell r="D138" t="str">
            <v>00606</v>
          </cell>
          <cell r="E138" t="str">
            <v>Virginia Board for People with Disabilities</v>
          </cell>
        </row>
        <row r="139">
          <cell r="D139" t="str">
            <v>00701</v>
          </cell>
          <cell r="E139" t="str">
            <v>Department of Corrections, Central Activities</v>
          </cell>
        </row>
        <row r="140">
          <cell r="D140" t="str">
            <v>00702</v>
          </cell>
          <cell r="E140" t="str">
            <v>Virginia Department for the Blind and Vision Impaired</v>
          </cell>
        </row>
        <row r="141">
          <cell r="D141" t="str">
            <v>00703</v>
          </cell>
          <cell r="E141" t="str">
            <v>Central State Hospital</v>
          </cell>
        </row>
        <row r="142">
          <cell r="D142" t="str">
            <v>00704</v>
          </cell>
          <cell r="E142" t="str">
            <v>Eastern State Hospital</v>
          </cell>
        </row>
        <row r="143">
          <cell r="D143" t="str">
            <v>00705</v>
          </cell>
          <cell r="E143" t="str">
            <v>Southwestern Virginia Mental Health Institute</v>
          </cell>
        </row>
        <row r="144">
          <cell r="D144" t="str">
            <v>00706</v>
          </cell>
          <cell r="E144" t="str">
            <v>Western State Hospital</v>
          </cell>
        </row>
        <row r="145">
          <cell r="D145" t="str">
            <v>00707</v>
          </cell>
          <cell r="E145" t="str">
            <v>Central Virginia Training Center</v>
          </cell>
        </row>
        <row r="146">
          <cell r="D146" t="str">
            <v>00708</v>
          </cell>
          <cell r="E146" t="str">
            <v>Commonwealth Center for Children and Adolescents</v>
          </cell>
        </row>
        <row r="147">
          <cell r="D147" t="str">
            <v>00711</v>
          </cell>
          <cell r="E147" t="str">
            <v>Virginia Correctional Enterprises</v>
          </cell>
        </row>
        <row r="148">
          <cell r="D148" t="str">
            <v>00716</v>
          </cell>
          <cell r="E148" t="str">
            <v>Virginia Correctional Center for Women</v>
          </cell>
        </row>
        <row r="149">
          <cell r="D149" t="str">
            <v>00718</v>
          </cell>
          <cell r="E149" t="str">
            <v>Bland Correction Center</v>
          </cell>
        </row>
        <row r="150">
          <cell r="D150" t="str">
            <v>00720</v>
          </cell>
          <cell r="E150" t="str">
            <v>Department of Behavioral Health and Developmental Services</v>
          </cell>
        </row>
        <row r="151">
          <cell r="D151" t="str">
            <v>00723</v>
          </cell>
          <cell r="E151" t="str">
            <v>Southeastern Virginia Training Center</v>
          </cell>
        </row>
        <row r="152">
          <cell r="D152" t="str">
            <v>00724</v>
          </cell>
          <cell r="E152" t="str">
            <v>Catawba Hospital</v>
          </cell>
        </row>
        <row r="153">
          <cell r="D153" t="str">
            <v>00728</v>
          </cell>
          <cell r="E153" t="str">
            <v>Northern Virginia Mental Health Institute</v>
          </cell>
        </row>
        <row r="154">
          <cell r="D154" t="str">
            <v>00729</v>
          </cell>
          <cell r="E154" t="str">
            <v>Piedmont Geriatric Hospital</v>
          </cell>
        </row>
        <row r="155">
          <cell r="D155" t="str">
            <v>00733</v>
          </cell>
          <cell r="E155" t="str">
            <v>Sussex 1 State Prison</v>
          </cell>
        </row>
        <row r="156">
          <cell r="D156" t="str">
            <v>00734</v>
          </cell>
          <cell r="E156" t="str">
            <v>Sussex II State Prison</v>
          </cell>
        </row>
        <row r="157">
          <cell r="D157" t="str">
            <v>00735</v>
          </cell>
          <cell r="E157" t="str">
            <v>Wallens Ridge State Prison</v>
          </cell>
        </row>
        <row r="158">
          <cell r="D158" t="str">
            <v>00737</v>
          </cell>
          <cell r="E158" t="str">
            <v>St. Brides Correctional Center</v>
          </cell>
        </row>
        <row r="159">
          <cell r="D159" t="str">
            <v>00738</v>
          </cell>
          <cell r="E159" t="str">
            <v>Southwestern Virginia Training Center</v>
          </cell>
        </row>
        <row r="160">
          <cell r="D160" t="str">
            <v>00739</v>
          </cell>
          <cell r="E160" t="str">
            <v>Southern Virginia Mental Health Institute</v>
          </cell>
        </row>
        <row r="161">
          <cell r="D161" t="str">
            <v>00741</v>
          </cell>
          <cell r="E161" t="str">
            <v>Red Onion State Prison</v>
          </cell>
        </row>
        <row r="162">
          <cell r="D162" t="str">
            <v>00742</v>
          </cell>
          <cell r="E162" t="str">
            <v>Employee Relations and Training Division</v>
          </cell>
        </row>
        <row r="163">
          <cell r="D163" t="str">
            <v>00743</v>
          </cell>
          <cell r="E163" t="str">
            <v>Fluvanna Correctional Center for Women</v>
          </cell>
        </row>
        <row r="164">
          <cell r="D164" t="str">
            <v>00745</v>
          </cell>
          <cell r="E164" t="str">
            <v>Nottoway Correctional Center</v>
          </cell>
        </row>
        <row r="165">
          <cell r="D165" t="str">
            <v>00747</v>
          </cell>
          <cell r="E165" t="str">
            <v>Marion Correctional Treatment Center</v>
          </cell>
        </row>
        <row r="166">
          <cell r="D166" t="str">
            <v>00748</v>
          </cell>
          <cell r="E166" t="str">
            <v>Hiram W. Davis Medical Center</v>
          </cell>
        </row>
        <row r="167">
          <cell r="D167" t="str">
            <v>00749</v>
          </cell>
          <cell r="E167" t="str">
            <v>Buckingham Correctional Center</v>
          </cell>
        </row>
        <row r="168">
          <cell r="D168" t="str">
            <v>00751</v>
          </cell>
          <cell r="E168" t="str">
            <v>Department for the Deaf and Hard-of-Hearing</v>
          </cell>
        </row>
        <row r="169">
          <cell r="D169" t="str">
            <v>00752</v>
          </cell>
          <cell r="E169" t="str">
            <v>STATE FARM COMPLEX</v>
          </cell>
        </row>
        <row r="170">
          <cell r="D170" t="str">
            <v>00753</v>
          </cell>
          <cell r="E170" t="str">
            <v>Deerfield Correctional Center</v>
          </cell>
        </row>
        <row r="171">
          <cell r="D171" t="str">
            <v>00754</v>
          </cell>
          <cell r="E171" t="str">
            <v>Augusta Correctional Center</v>
          </cell>
        </row>
        <row r="172">
          <cell r="D172" t="str">
            <v>00756</v>
          </cell>
          <cell r="E172" t="str">
            <v>Division of Institutions</v>
          </cell>
        </row>
        <row r="173">
          <cell r="D173" t="str">
            <v>00757</v>
          </cell>
          <cell r="E173" t="str">
            <v>Western Region Correctional Field Units</v>
          </cell>
        </row>
        <row r="174">
          <cell r="D174" t="str">
            <v>00761</v>
          </cell>
          <cell r="E174" t="str">
            <v>Eastern Region Correctional Field Units</v>
          </cell>
        </row>
        <row r="175">
          <cell r="D175" t="str">
            <v>00765</v>
          </cell>
          <cell r="E175" t="str">
            <v>Department of Social Services</v>
          </cell>
        </row>
        <row r="176">
          <cell r="D176" t="str">
            <v>00766</v>
          </cell>
          <cell r="E176" t="str">
            <v>Virginia Parole Board</v>
          </cell>
        </row>
        <row r="177">
          <cell r="D177" t="str">
            <v>00767</v>
          </cell>
          <cell r="E177" t="str">
            <v>Division of Community Corrections</v>
          </cell>
        </row>
        <row r="178">
          <cell r="D178" t="str">
            <v>00768</v>
          </cell>
          <cell r="E178" t="str">
            <v>Keen Mountain Correctional Center</v>
          </cell>
        </row>
        <row r="179">
          <cell r="D179" t="str">
            <v>00769</v>
          </cell>
          <cell r="E179" t="str">
            <v>Greensville Correctional Center</v>
          </cell>
        </row>
        <row r="180">
          <cell r="D180" t="str">
            <v>00770</v>
          </cell>
          <cell r="E180" t="str">
            <v>Dillwyn Correctional Center</v>
          </cell>
        </row>
        <row r="181">
          <cell r="D181" t="str">
            <v>00771</v>
          </cell>
          <cell r="E181" t="str">
            <v>Indian Creek Correctional Center</v>
          </cell>
        </row>
        <row r="182">
          <cell r="D182" t="str">
            <v>00772</v>
          </cell>
          <cell r="E182" t="str">
            <v>Haynesville Correctional Center</v>
          </cell>
        </row>
        <row r="183">
          <cell r="D183" t="str">
            <v>00773</v>
          </cell>
          <cell r="E183" t="str">
            <v>Coffeewood Correctional Center</v>
          </cell>
        </row>
        <row r="184">
          <cell r="D184" t="str">
            <v>00774</v>
          </cell>
          <cell r="E184" t="str">
            <v>Lunenburg Correctional Center</v>
          </cell>
        </row>
        <row r="185">
          <cell r="D185" t="str">
            <v>00775</v>
          </cell>
          <cell r="E185" t="str">
            <v>Pocahontas State Correctional Center</v>
          </cell>
        </row>
        <row r="186">
          <cell r="D186" t="str">
            <v>00776</v>
          </cell>
          <cell r="E186" t="str">
            <v>Greenrock Correctional Center</v>
          </cell>
        </row>
        <row r="187">
          <cell r="D187" t="str">
            <v>00777</v>
          </cell>
          <cell r="E187" t="str">
            <v>Department of Juvenile Justice</v>
          </cell>
        </row>
        <row r="188">
          <cell r="D188" t="str">
            <v>00778</v>
          </cell>
          <cell r="E188" t="str">
            <v>Department of Forensic Science</v>
          </cell>
        </row>
        <row r="189">
          <cell r="D189" t="str">
            <v>00785</v>
          </cell>
          <cell r="E189" t="str">
            <v>River North Correctional Center</v>
          </cell>
        </row>
        <row r="190">
          <cell r="D190" t="str">
            <v>00794</v>
          </cell>
          <cell r="E190" t="str">
            <v>Virginia Center for  Behavioral Rehabilitation</v>
          </cell>
        </row>
        <row r="191">
          <cell r="D191" t="str">
            <v>00841</v>
          </cell>
          <cell r="E191" t="str">
            <v>Department of Aviation</v>
          </cell>
        </row>
        <row r="192">
          <cell r="D192" t="str">
            <v>00848</v>
          </cell>
          <cell r="E192" t="str">
            <v>Virginia Indigent Defense Commission</v>
          </cell>
        </row>
        <row r="193">
          <cell r="D193" t="str">
            <v>00851</v>
          </cell>
          <cell r="E193" t="str">
            <v>Tobacco Region Revitalization Commission</v>
          </cell>
        </row>
        <row r="194">
          <cell r="D194" t="str">
            <v>00852</v>
          </cell>
          <cell r="E194" t="str">
            <v>Virginia Foundation for Healthy Youth</v>
          </cell>
        </row>
        <row r="195">
          <cell r="D195" t="str">
            <v>00888</v>
          </cell>
          <cell r="E195" t="str">
            <v xml:space="preserve">Test Agency </v>
          </cell>
        </row>
        <row r="196">
          <cell r="D196" t="str">
            <v>00912</v>
          </cell>
          <cell r="E196" t="str">
            <v>Department of Veterans Services</v>
          </cell>
        </row>
        <row r="197">
          <cell r="D197" t="str">
            <v>00913</v>
          </cell>
          <cell r="E197" t="str">
            <v>Virginia Veterans Services Foundation</v>
          </cell>
        </row>
        <row r="198">
          <cell r="D198" t="str">
            <v>00922</v>
          </cell>
          <cell r="E198" t="str">
            <v>Sitter-Barfoot Veterans Care Center</v>
          </cell>
        </row>
        <row r="199">
          <cell r="D199" t="str">
            <v>00937</v>
          </cell>
          <cell r="E199" t="str">
            <v>Southern Virginia Center for Higher Education</v>
          </cell>
        </row>
        <row r="200">
          <cell r="D200" t="str">
            <v>00938</v>
          </cell>
          <cell r="E200" t="str">
            <v>New College Institute</v>
          </cell>
        </row>
        <row r="201">
          <cell r="D201" t="str">
            <v>00942</v>
          </cell>
          <cell r="E201" t="str">
            <v>Virginia Museum of Natural History</v>
          </cell>
        </row>
        <row r="202">
          <cell r="D202" t="str">
            <v>00948</v>
          </cell>
          <cell r="E202" t="str">
            <v>Southwest Virginia Higher Education Center</v>
          </cell>
        </row>
        <row r="203">
          <cell r="D203" t="str">
            <v>00957</v>
          </cell>
          <cell r="E203" t="str">
            <v>Commonwealth's Attorneys' Services Council</v>
          </cell>
        </row>
        <row r="204">
          <cell r="D204" t="str">
            <v>00960</v>
          </cell>
          <cell r="E204" t="str">
            <v>Department of Fire Programs</v>
          </cell>
        </row>
        <row r="205">
          <cell r="D205" t="str">
            <v>00961</v>
          </cell>
          <cell r="E205" t="str">
            <v>Division of Capitol Police</v>
          </cell>
        </row>
        <row r="206">
          <cell r="D206" t="str">
            <v>00997</v>
          </cell>
          <cell r="E206" t="str">
            <v>DOA State Payroll Operations</v>
          </cell>
        </row>
        <row r="207">
          <cell r="D207" t="str">
            <v>00999</v>
          </cell>
          <cell r="E207" t="str">
            <v>Department of Alcoholic Beverage Control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Reconciliations"/>
      <sheetName val="Quarterly Tax Certification"/>
      <sheetName val="Difference Explanations"/>
      <sheetName val="Federal to State Taxable Recon"/>
      <sheetName val="OASDI Tax Reconciliation"/>
      <sheetName val="HI Tax Reconciliation"/>
      <sheetName val="tables"/>
    </sheetNames>
    <sheetDataSet>
      <sheetData sheetId="0" refreshError="1"/>
      <sheetData sheetId="1">
        <row r="4">
          <cell r="D4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62"/>
  <sheetViews>
    <sheetView tabSelected="1" zoomScaleNormal="100" workbookViewId="0">
      <selection activeCell="B6" sqref="B6"/>
    </sheetView>
  </sheetViews>
  <sheetFormatPr defaultRowHeight="15" x14ac:dyDescent="0.25"/>
  <cols>
    <col min="1" max="1" width="35.140625" customWidth="1"/>
    <col min="2" max="2" width="15.28515625" style="14" customWidth="1"/>
    <col min="3" max="3" width="14.7109375" customWidth="1"/>
    <col min="4" max="4" width="6.140625" customWidth="1"/>
    <col min="6" max="6" width="10.140625" bestFit="1" customWidth="1"/>
  </cols>
  <sheetData>
    <row r="1" spans="1:25" x14ac:dyDescent="0.25">
      <c r="A1" s="126" t="s">
        <v>252</v>
      </c>
      <c r="B1" s="127"/>
      <c r="C1" s="127"/>
      <c r="D1" s="25"/>
    </row>
    <row r="2" spans="1:25" x14ac:dyDescent="0.25">
      <c r="A2" s="127"/>
      <c r="B2" s="127"/>
      <c r="C2" s="127"/>
      <c r="D2" s="25"/>
    </row>
    <row r="3" spans="1:25" x14ac:dyDescent="0.25">
      <c r="A3" s="19" t="e">
        <f>'Qrtly Tax Cert'!D4</f>
        <v>#N/A</v>
      </c>
      <c r="B3" s="27">
        <f>'Qrtly Tax Cert'!I2</f>
        <v>0</v>
      </c>
      <c r="C3" s="25"/>
      <c r="D3" s="25"/>
    </row>
    <row r="4" spans="1:25" ht="15.75" thickBot="1" x14ac:dyDescent="0.3">
      <c r="A4" s="59">
        <f>'Qrtly Tax Cert'!I4</f>
        <v>0</v>
      </c>
    </row>
    <row r="5" spans="1:25" ht="30" x14ac:dyDescent="0.25">
      <c r="A5" s="28"/>
      <c r="B5" s="63" t="s">
        <v>253</v>
      </c>
      <c r="E5" s="4"/>
      <c r="F5" s="7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</row>
    <row r="6" spans="1:25" x14ac:dyDescent="0.25">
      <c r="A6" s="64" t="s">
        <v>254</v>
      </c>
      <c r="B6" s="29"/>
      <c r="E6" s="80" t="s">
        <v>255</v>
      </c>
      <c r="F6" s="9" t="s">
        <v>256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7"/>
    </row>
    <row r="7" spans="1:25" x14ac:dyDescent="0.25">
      <c r="A7" s="64" t="s">
        <v>257</v>
      </c>
      <c r="B7" s="29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7"/>
    </row>
    <row r="8" spans="1:25" x14ac:dyDescent="0.25">
      <c r="A8" s="64" t="s">
        <v>258</v>
      </c>
      <c r="B8" s="29"/>
      <c r="E8" s="8"/>
      <c r="F8" s="9" t="s">
        <v>996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"/>
    </row>
    <row r="9" spans="1:25" x14ac:dyDescent="0.25">
      <c r="A9" s="64" t="s">
        <v>259</v>
      </c>
      <c r="B9" s="29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"/>
    </row>
    <row r="10" spans="1:25" x14ac:dyDescent="0.25">
      <c r="A10" s="64" t="s">
        <v>260</v>
      </c>
      <c r="B10" s="29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7" t="s">
        <v>261</v>
      </c>
    </row>
    <row r="11" spans="1:25" x14ac:dyDescent="0.25">
      <c r="A11" s="64" t="s">
        <v>262</v>
      </c>
      <c r="B11" s="29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7" t="s">
        <v>263</v>
      </c>
    </row>
    <row r="12" spans="1:25" x14ac:dyDescent="0.25">
      <c r="A12" s="65" t="s">
        <v>264</v>
      </c>
      <c r="B12" s="29"/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7" t="s">
        <v>265</v>
      </c>
    </row>
    <row r="13" spans="1:25" x14ac:dyDescent="0.25">
      <c r="A13" s="65" t="s">
        <v>266</v>
      </c>
      <c r="B13" s="29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7"/>
    </row>
    <row r="14" spans="1:25" x14ac:dyDescent="0.25">
      <c r="A14" s="64" t="s">
        <v>267</v>
      </c>
      <c r="B14" s="29"/>
      <c r="E14" s="8"/>
      <c r="F14" s="9" t="s">
        <v>995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7"/>
    </row>
    <row r="15" spans="1:25" x14ac:dyDescent="0.25">
      <c r="A15" s="64" t="s">
        <v>268</v>
      </c>
      <c r="B15" s="29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7"/>
    </row>
    <row r="16" spans="1:25" x14ac:dyDescent="0.25">
      <c r="A16" s="64" t="s">
        <v>269</v>
      </c>
      <c r="B16" s="29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7"/>
    </row>
    <row r="17" spans="1:25" x14ac:dyDescent="0.25">
      <c r="A17" s="64" t="s">
        <v>270</v>
      </c>
      <c r="B17" s="29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7"/>
    </row>
    <row r="18" spans="1:25" x14ac:dyDescent="0.25">
      <c r="A18" s="30" t="s">
        <v>271</v>
      </c>
      <c r="B18" s="31">
        <f>B62</f>
        <v>0</v>
      </c>
      <c r="E18" s="22" t="s">
        <v>272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7"/>
    </row>
    <row r="19" spans="1:25" x14ac:dyDescent="0.25">
      <c r="A19" s="30" t="s">
        <v>273</v>
      </c>
      <c r="B19" s="31">
        <f>C62</f>
        <v>0</v>
      </c>
      <c r="E19" s="22" t="s">
        <v>274</v>
      </c>
      <c r="F19" s="81"/>
      <c r="G19" s="8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7"/>
    </row>
    <row r="20" spans="1:25" ht="30" x14ac:dyDescent="0.25">
      <c r="A20" s="69" t="s">
        <v>975</v>
      </c>
      <c r="B20" s="66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7"/>
    </row>
    <row r="21" spans="1:25" x14ac:dyDescent="0.25">
      <c r="A21" s="30" t="s">
        <v>976</v>
      </c>
      <c r="B21" s="66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7"/>
    </row>
    <row r="22" spans="1:25" x14ac:dyDescent="0.25">
      <c r="A22" s="30" t="s">
        <v>977</v>
      </c>
      <c r="B22" s="66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7"/>
    </row>
    <row r="23" spans="1:25" ht="30" x14ac:dyDescent="0.25">
      <c r="A23" s="69" t="s">
        <v>970</v>
      </c>
      <c r="B23" s="66"/>
      <c r="E23" s="80" t="s">
        <v>978</v>
      </c>
      <c r="F23" s="9" t="s">
        <v>981</v>
      </c>
      <c r="G23" s="9"/>
      <c r="H23" s="9"/>
      <c r="I23" s="9"/>
      <c r="J23" s="75" t="s">
        <v>980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9"/>
      <c r="V23" s="9"/>
      <c r="W23" s="9"/>
      <c r="X23" s="9"/>
      <c r="Y23" s="7"/>
    </row>
    <row r="24" spans="1:25" x14ac:dyDescent="0.25">
      <c r="A24" s="30" t="s">
        <v>971</v>
      </c>
      <c r="B24" s="66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7"/>
    </row>
    <row r="25" spans="1:25" x14ac:dyDescent="0.25">
      <c r="A25" s="30" t="s">
        <v>972</v>
      </c>
      <c r="B25" s="70">
        <f>B24-B23</f>
        <v>0</v>
      </c>
      <c r="E25" s="22" t="s">
        <v>973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7"/>
    </row>
    <row r="26" spans="1:25" x14ac:dyDescent="0.25">
      <c r="A26" s="30" t="s">
        <v>193</v>
      </c>
      <c r="B26" s="66"/>
      <c r="E26" s="82" t="s">
        <v>974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7"/>
    </row>
    <row r="27" spans="1:25" x14ac:dyDescent="0.25">
      <c r="A27" s="30" t="s">
        <v>194</v>
      </c>
      <c r="B27" s="66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7"/>
    </row>
    <row r="28" spans="1:25" x14ac:dyDescent="0.25">
      <c r="A28" s="30" t="s">
        <v>195</v>
      </c>
      <c r="B28" s="66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7"/>
    </row>
    <row r="29" spans="1:25" ht="15.75" thickBot="1" x14ac:dyDescent="0.3">
      <c r="A29" s="68" t="s">
        <v>275</v>
      </c>
      <c r="B29" s="67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7"/>
    </row>
    <row r="30" spans="1:25" x14ac:dyDescent="0.25"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7"/>
    </row>
    <row r="31" spans="1:25" ht="15.75" thickBot="1" x14ac:dyDescent="0.3"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7"/>
    </row>
    <row r="32" spans="1:25" x14ac:dyDescent="0.25">
      <c r="A32" s="32" t="s">
        <v>1041</v>
      </c>
      <c r="B32" s="33" t="s">
        <v>276</v>
      </c>
      <c r="C32" s="34" t="s">
        <v>277</v>
      </c>
      <c r="D32" s="26"/>
      <c r="E32" s="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7"/>
    </row>
    <row r="33" spans="1:25" x14ac:dyDescent="0.25">
      <c r="A33" s="35"/>
      <c r="B33" s="23"/>
      <c r="C33" s="24"/>
      <c r="D33" s="77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7"/>
    </row>
    <row r="34" spans="1:25" x14ac:dyDescent="0.25">
      <c r="A34" s="35"/>
      <c r="B34" s="23"/>
      <c r="C34" s="24"/>
      <c r="D34" s="77"/>
      <c r="E34" s="71" t="s">
        <v>979</v>
      </c>
      <c r="F34" s="9" t="s">
        <v>278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7"/>
    </row>
    <row r="35" spans="1:25" x14ac:dyDescent="0.25">
      <c r="A35" s="35"/>
      <c r="B35" s="23"/>
      <c r="C35" s="24"/>
      <c r="D35" s="77"/>
      <c r="E35" s="8"/>
      <c r="F35" s="9" t="s">
        <v>279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7"/>
    </row>
    <row r="36" spans="1:25" ht="15.75" thickBot="1" x14ac:dyDescent="0.3">
      <c r="A36" s="35"/>
      <c r="B36" s="23"/>
      <c r="C36" s="24"/>
      <c r="D36" s="77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2"/>
    </row>
    <row r="37" spans="1:25" x14ac:dyDescent="0.25">
      <c r="A37" s="35"/>
      <c r="B37" s="23"/>
      <c r="C37" s="24"/>
      <c r="D37" s="77"/>
    </row>
    <row r="38" spans="1:25" x14ac:dyDescent="0.25">
      <c r="A38" s="35"/>
      <c r="B38" s="23"/>
      <c r="C38" s="24"/>
      <c r="D38" s="77"/>
    </row>
    <row r="39" spans="1:25" x14ac:dyDescent="0.25">
      <c r="A39" s="35"/>
      <c r="B39" s="23"/>
      <c r="C39" s="24"/>
      <c r="D39" s="77"/>
    </row>
    <row r="40" spans="1:25" x14ac:dyDescent="0.25">
      <c r="A40" s="35"/>
      <c r="B40" s="23"/>
      <c r="C40" s="24"/>
      <c r="D40" s="77"/>
    </row>
    <row r="41" spans="1:25" x14ac:dyDescent="0.25">
      <c r="A41" s="35"/>
      <c r="B41" s="23"/>
      <c r="C41" s="24"/>
      <c r="D41" s="77"/>
    </row>
    <row r="42" spans="1:25" x14ac:dyDescent="0.25">
      <c r="A42" s="35"/>
      <c r="B42" s="23"/>
      <c r="C42" s="24"/>
      <c r="D42" s="77"/>
    </row>
    <row r="43" spans="1:25" x14ac:dyDescent="0.25">
      <c r="A43" s="35"/>
      <c r="B43" s="23"/>
      <c r="C43" s="24"/>
      <c r="D43" s="77"/>
    </row>
    <row r="44" spans="1:25" x14ac:dyDescent="0.25">
      <c r="A44" s="35"/>
      <c r="B44" s="23"/>
      <c r="C44" s="24"/>
      <c r="D44" s="77"/>
    </row>
    <row r="45" spans="1:25" x14ac:dyDescent="0.25">
      <c r="A45" s="35"/>
      <c r="B45" s="23"/>
      <c r="C45" s="24"/>
      <c r="D45" s="77"/>
    </row>
    <row r="46" spans="1:25" x14ac:dyDescent="0.25">
      <c r="A46" s="35"/>
      <c r="B46" s="23"/>
      <c r="C46" s="24"/>
      <c r="D46" s="77"/>
    </row>
    <row r="47" spans="1:25" x14ac:dyDescent="0.25">
      <c r="A47" s="35"/>
      <c r="B47" s="23"/>
      <c r="C47" s="24"/>
      <c r="D47" s="77"/>
    </row>
    <row r="48" spans="1:25" x14ac:dyDescent="0.25">
      <c r="A48" s="35"/>
      <c r="B48" s="23"/>
      <c r="C48" s="24"/>
      <c r="D48" s="77"/>
    </row>
    <row r="49" spans="1:4" x14ac:dyDescent="0.25">
      <c r="A49" s="35"/>
      <c r="B49" s="23"/>
      <c r="C49" s="24"/>
      <c r="D49" s="77"/>
    </row>
    <row r="50" spans="1:4" x14ac:dyDescent="0.25">
      <c r="A50" s="35"/>
      <c r="B50" s="23"/>
      <c r="C50" s="24"/>
      <c r="D50" s="77"/>
    </row>
    <row r="51" spans="1:4" x14ac:dyDescent="0.25">
      <c r="A51" s="35"/>
      <c r="B51" s="23"/>
      <c r="C51" s="24"/>
      <c r="D51" s="77"/>
    </row>
    <row r="52" spans="1:4" x14ac:dyDescent="0.25">
      <c r="A52" s="35"/>
      <c r="B52" s="23"/>
      <c r="C52" s="24"/>
      <c r="D52" s="77"/>
    </row>
    <row r="53" spans="1:4" x14ac:dyDescent="0.25">
      <c r="A53" s="35"/>
      <c r="B53" s="23"/>
      <c r="C53" s="24"/>
      <c r="D53" s="77"/>
    </row>
    <row r="54" spans="1:4" x14ac:dyDescent="0.25">
      <c r="A54" s="35"/>
      <c r="B54" s="23"/>
      <c r="C54" s="24"/>
      <c r="D54" s="77"/>
    </row>
    <row r="55" spans="1:4" x14ac:dyDescent="0.25">
      <c r="A55" s="35"/>
      <c r="B55" s="23"/>
      <c r="C55" s="24"/>
      <c r="D55" s="77"/>
    </row>
    <row r="56" spans="1:4" x14ac:dyDescent="0.25">
      <c r="A56" s="35"/>
      <c r="B56" s="23"/>
      <c r="C56" s="24"/>
      <c r="D56" s="77"/>
    </row>
    <row r="57" spans="1:4" x14ac:dyDescent="0.25">
      <c r="A57" s="35"/>
      <c r="B57" s="23"/>
      <c r="C57" s="24"/>
      <c r="D57" s="77"/>
    </row>
    <row r="58" spans="1:4" x14ac:dyDescent="0.25">
      <c r="A58" s="35"/>
      <c r="B58" s="23"/>
      <c r="C58" s="24"/>
      <c r="D58" s="77"/>
    </row>
    <row r="59" spans="1:4" x14ac:dyDescent="0.25">
      <c r="A59" s="35"/>
      <c r="B59" s="23"/>
      <c r="C59" s="24"/>
      <c r="D59" s="77"/>
    </row>
    <row r="60" spans="1:4" x14ac:dyDescent="0.25">
      <c r="A60" s="35"/>
      <c r="B60" s="23"/>
      <c r="C60" s="24"/>
      <c r="D60" s="77"/>
    </row>
    <row r="61" spans="1:4" x14ac:dyDescent="0.25">
      <c r="A61" s="35"/>
      <c r="B61" s="23"/>
      <c r="C61" s="24"/>
      <c r="D61" s="77"/>
    </row>
    <row r="62" spans="1:4" ht="15.75" thickBot="1" x14ac:dyDescent="0.3">
      <c r="A62" s="37" t="s">
        <v>280</v>
      </c>
      <c r="B62" s="38">
        <f>SUM(B33:B61)</f>
        <v>0</v>
      </c>
      <c r="C62" s="39">
        <f>SUM(C33:C61)</f>
        <v>0</v>
      </c>
      <c r="D62" s="78"/>
    </row>
  </sheetData>
  <sheetProtection algorithmName="SHA-512" hashValue="zF3TnYERO00OMWM5eWXXD/yEuQrUI70sztHmi7bS4fs4Y/zfdNtDFj1FR03OkOwg0Iu1mg205rHuSsksdcEKvw==" saltValue="j1A/mPcLGm8OECd51GUKqw==" spinCount="100000" sheet="1" formatCells="0" formatColumns="0" formatRows="0" insertRows="0" deleteRows="0" selectLockedCells="1"/>
  <mergeCells count="1">
    <mergeCell ref="A1:C2"/>
  </mergeCells>
  <pageMargins left="0.7" right="0.7" top="0.75" bottom="0.75" header="0.3" footer="0.3"/>
  <pageSetup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Tables!$K$2:$K$52</xm:f>
          </x14:formula1>
          <xm:sqref>A33:A61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W63"/>
  <sheetViews>
    <sheetView zoomScaleNormal="100" workbookViewId="0">
      <selection activeCell="D2" sqref="D2"/>
    </sheetView>
  </sheetViews>
  <sheetFormatPr defaultRowHeight="15" x14ac:dyDescent="0.25"/>
  <cols>
    <col min="1" max="1" width="3.28515625" customWidth="1"/>
    <col min="2" max="2" width="8.28515625" customWidth="1"/>
    <col min="3" max="3" width="6.7109375" customWidth="1"/>
    <col min="5" max="5" width="36.7109375" customWidth="1"/>
    <col min="6" max="6" width="19.42578125" customWidth="1"/>
    <col min="7" max="7" width="11.5703125" customWidth="1"/>
    <col min="8" max="8" width="9.28515625" customWidth="1"/>
    <col min="9" max="9" width="24.7109375" customWidth="1"/>
    <col min="10" max="10" width="13.28515625" customWidth="1"/>
  </cols>
  <sheetData>
    <row r="1" spans="1:23" ht="18.75" x14ac:dyDescent="0.3">
      <c r="A1" s="140" t="s">
        <v>281</v>
      </c>
      <c r="B1" s="127"/>
      <c r="C1" s="127"/>
      <c r="D1" s="127"/>
      <c r="E1" s="127"/>
      <c r="F1" s="127"/>
      <c r="G1" s="127"/>
      <c r="H1" s="127"/>
      <c r="I1" s="141"/>
      <c r="J1" s="141"/>
    </row>
    <row r="2" spans="1:23" ht="19.5" thickBot="1" x14ac:dyDescent="0.35">
      <c r="A2" s="142" t="s">
        <v>282</v>
      </c>
      <c r="B2" s="141"/>
      <c r="C2" s="141"/>
      <c r="D2" s="40"/>
      <c r="G2" s="143" t="s">
        <v>283</v>
      </c>
      <c r="H2" s="144"/>
      <c r="I2" s="41"/>
    </row>
    <row r="3" spans="1:23" ht="7.5" customHeight="1" x14ac:dyDescent="0.25">
      <c r="L3" s="28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</row>
    <row r="4" spans="1:23" ht="18.75" x14ac:dyDescent="0.3">
      <c r="A4" s="15" t="s">
        <v>284</v>
      </c>
      <c r="D4" s="42" t="e">
        <f>VLOOKUP(I4,Tables!D2:F203,2)</f>
        <v>#N/A</v>
      </c>
      <c r="E4" s="15"/>
      <c r="F4" s="56" t="s">
        <v>285</v>
      </c>
      <c r="G4" s="86" t="e">
        <f>VLOOKUP(I4,Tables!D2:F203,3)</f>
        <v>#N/A</v>
      </c>
      <c r="H4" s="43" t="s">
        <v>286</v>
      </c>
      <c r="I4" s="41"/>
      <c r="L4" s="22" t="s">
        <v>1038</v>
      </c>
      <c r="M4" s="9"/>
      <c r="N4" s="9"/>
      <c r="O4" s="9"/>
      <c r="P4" s="9"/>
      <c r="Q4" s="9"/>
      <c r="R4" s="9"/>
      <c r="S4" s="9"/>
      <c r="T4" s="9"/>
      <c r="U4" s="9"/>
      <c r="V4" s="9"/>
      <c r="W4" s="7"/>
    </row>
    <row r="5" spans="1:23" ht="20.25" customHeight="1" x14ac:dyDescent="0.3">
      <c r="A5" s="15"/>
      <c r="C5" s="15"/>
      <c r="D5" s="15"/>
      <c r="E5" s="15"/>
      <c r="G5" s="15"/>
      <c r="H5" s="15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7"/>
    </row>
    <row r="6" spans="1:23" x14ac:dyDescent="0.25">
      <c r="L6" s="22" t="s">
        <v>1039</v>
      </c>
      <c r="M6" s="9"/>
      <c r="N6" s="9"/>
      <c r="O6" s="9"/>
      <c r="P6" s="9"/>
      <c r="Q6" s="9"/>
      <c r="R6" s="9"/>
      <c r="S6" s="9"/>
      <c r="T6" s="9"/>
      <c r="U6" s="9"/>
      <c r="V6" s="9"/>
      <c r="W6" s="7"/>
    </row>
    <row r="7" spans="1:23" ht="15.75" thickBot="1" x14ac:dyDescent="0.3">
      <c r="L7" s="22"/>
      <c r="M7" s="9"/>
      <c r="N7" s="9"/>
      <c r="O7" s="9"/>
      <c r="P7" s="9"/>
      <c r="Q7" s="9"/>
      <c r="R7" s="9"/>
      <c r="S7" s="9"/>
      <c r="T7" s="9"/>
      <c r="U7" s="9"/>
      <c r="V7" s="9"/>
      <c r="W7" s="7"/>
    </row>
    <row r="8" spans="1:23" x14ac:dyDescent="0.25">
      <c r="A8" s="2">
        <v>1</v>
      </c>
      <c r="B8" s="145" t="s">
        <v>197</v>
      </c>
      <c r="C8" s="146"/>
      <c r="D8" s="146"/>
      <c r="E8" s="146"/>
      <c r="F8" s="146"/>
      <c r="G8" s="146"/>
      <c r="H8" s="146"/>
      <c r="I8" s="147" t="s">
        <v>196</v>
      </c>
      <c r="J8" s="148"/>
      <c r="L8" s="22" t="s">
        <v>288</v>
      </c>
      <c r="M8" s="9"/>
      <c r="N8" s="9"/>
      <c r="O8" s="9"/>
      <c r="P8" s="9"/>
      <c r="Q8" s="9"/>
      <c r="R8" s="9"/>
      <c r="S8" s="9"/>
      <c r="T8" s="9"/>
      <c r="U8" s="9"/>
      <c r="V8" s="9"/>
      <c r="W8" s="7"/>
    </row>
    <row r="9" spans="1:23" ht="15.75" thickBot="1" x14ac:dyDescent="0.3">
      <c r="B9" t="s">
        <v>287</v>
      </c>
      <c r="I9" s="44" t="str">
        <f>'Report Recon'!A6</f>
        <v>FIT WH (H) Taxable</v>
      </c>
      <c r="J9" s="45">
        <f>'Report Recon'!B6</f>
        <v>0</v>
      </c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7"/>
    </row>
    <row r="10" spans="1:23" ht="15.75" thickBot="1" x14ac:dyDescent="0.3">
      <c r="C10" s="2" t="s">
        <v>198</v>
      </c>
      <c r="F10" s="46">
        <f>'Fed to State Recon'!E10</f>
        <v>0</v>
      </c>
      <c r="I10" s="44" t="str">
        <f>'Report Recon'!A7</f>
        <v>FIT WH (H) Tax</v>
      </c>
      <c r="J10" s="45">
        <f>'Report Recon'!B7</f>
        <v>0</v>
      </c>
      <c r="L10" s="22" t="s">
        <v>1048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7"/>
    </row>
    <row r="11" spans="1:23" x14ac:dyDescent="0.25">
      <c r="F11" s="14"/>
      <c r="I11" s="44" t="str">
        <f>'Report Recon'!A8</f>
        <v>OASDI EE (D) Taxable</v>
      </c>
      <c r="J11" s="45">
        <f>'Report Recon'!B8</f>
        <v>0</v>
      </c>
      <c r="L11" s="74"/>
      <c r="M11" s="75" t="s">
        <v>1000</v>
      </c>
      <c r="N11" s="9"/>
      <c r="O11" s="9"/>
      <c r="P11" s="9"/>
      <c r="Q11" s="9"/>
      <c r="R11" s="9"/>
      <c r="S11" s="9"/>
      <c r="T11" s="9"/>
      <c r="U11" s="9"/>
      <c r="V11" s="9"/>
      <c r="W11" s="7"/>
    </row>
    <row r="12" spans="1:23" x14ac:dyDescent="0.25">
      <c r="A12" s="2">
        <v>2</v>
      </c>
      <c r="B12" s="2" t="s">
        <v>289</v>
      </c>
      <c r="E12" s="47"/>
      <c r="F12" s="14"/>
      <c r="I12" s="44" t="str">
        <f>'Report Recon'!A9</f>
        <v>OASDI EE (D) Tax</v>
      </c>
      <c r="J12" s="45">
        <f>'Report Recon'!B9</f>
        <v>0</v>
      </c>
      <c r="L12" s="22"/>
      <c r="M12" s="119" t="s">
        <v>1049</v>
      </c>
      <c r="N12" s="9"/>
      <c r="O12" s="9"/>
      <c r="P12" s="9"/>
      <c r="Q12" s="9"/>
      <c r="R12" s="9"/>
      <c r="S12" s="9"/>
      <c r="T12" s="9"/>
      <c r="U12" s="9"/>
      <c r="V12" s="9"/>
      <c r="W12" s="7"/>
    </row>
    <row r="13" spans="1:23" x14ac:dyDescent="0.25">
      <c r="B13" s="2"/>
      <c r="C13" s="2" t="s">
        <v>290</v>
      </c>
      <c r="F13" s="14"/>
      <c r="I13" s="44" t="str">
        <f>'Report Recon'!A10</f>
        <v>Med EE (F) Taxable</v>
      </c>
      <c r="J13" s="45">
        <f>'Report Recon'!B10</f>
        <v>0</v>
      </c>
      <c r="L13" s="22" t="s">
        <v>984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7"/>
    </row>
    <row r="14" spans="1:23" x14ac:dyDescent="0.25">
      <c r="B14" s="2" t="s">
        <v>292</v>
      </c>
      <c r="C14" s="2"/>
      <c r="F14" s="14"/>
      <c r="I14" s="44" t="str">
        <f>'Report Recon'!A11</f>
        <v>Med EE (Q) Tax</v>
      </c>
      <c r="J14" s="45">
        <f>'Report Recon'!B11</f>
        <v>0</v>
      </c>
      <c r="L14" s="74" t="s">
        <v>186</v>
      </c>
      <c r="M14" s="9" t="s">
        <v>291</v>
      </c>
      <c r="N14" s="9"/>
      <c r="O14" s="9"/>
      <c r="P14" s="9"/>
      <c r="Q14" s="9"/>
      <c r="R14" s="9"/>
      <c r="S14" s="9"/>
      <c r="T14" s="9"/>
      <c r="U14" s="9"/>
      <c r="V14" s="9"/>
      <c r="W14" s="7"/>
    </row>
    <row r="15" spans="1:23" ht="15.75" thickBot="1" x14ac:dyDescent="0.3">
      <c r="B15" s="2" t="s">
        <v>294</v>
      </c>
      <c r="C15" s="2"/>
      <c r="F15" s="48"/>
      <c r="I15" s="44" t="str">
        <f>'Report Recon'!A12</f>
        <v>ADDL Med EE Taxable</v>
      </c>
      <c r="J15" s="45">
        <f>'Report Recon'!B12</f>
        <v>0</v>
      </c>
      <c r="L15" s="74" t="s">
        <v>187</v>
      </c>
      <c r="M15" s="9" t="s">
        <v>293</v>
      </c>
      <c r="N15" s="75"/>
      <c r="O15" s="75"/>
      <c r="P15" s="75"/>
      <c r="Q15" s="75"/>
      <c r="R15" s="75"/>
      <c r="S15" s="75"/>
      <c r="T15" s="9"/>
      <c r="U15" s="9"/>
      <c r="V15" s="9"/>
      <c r="W15" s="7"/>
    </row>
    <row r="16" spans="1:23" ht="15.75" thickBot="1" x14ac:dyDescent="0.3">
      <c r="C16" s="2"/>
      <c r="D16" t="s">
        <v>295</v>
      </c>
      <c r="F16" s="100"/>
      <c r="I16" s="44" t="str">
        <f>'Report Recon'!A13</f>
        <v>ADDL Med EE Tax</v>
      </c>
      <c r="J16" s="45">
        <f>'Report Recon'!B13</f>
        <v>0</v>
      </c>
      <c r="L16" s="74" t="s">
        <v>188</v>
      </c>
      <c r="M16" s="9" t="s">
        <v>1070</v>
      </c>
      <c r="N16" s="9"/>
      <c r="O16" s="9"/>
      <c r="P16" s="9"/>
      <c r="Q16" s="9"/>
      <c r="R16" s="9"/>
      <c r="S16" s="9"/>
      <c r="T16" s="9"/>
      <c r="U16" s="9"/>
      <c r="V16" s="9"/>
      <c r="W16" s="7"/>
    </row>
    <row r="17" spans="1:23" x14ac:dyDescent="0.25">
      <c r="C17" s="2"/>
      <c r="F17" s="14"/>
      <c r="I17" s="44" t="str">
        <f>'Report Recon'!A14</f>
        <v>OASDI ER (E) Taxable</v>
      </c>
      <c r="J17" s="45">
        <f>'Report Recon'!B14</f>
        <v>0</v>
      </c>
      <c r="L17" s="74"/>
      <c r="M17" s="75" t="s">
        <v>296</v>
      </c>
      <c r="N17" s="9"/>
      <c r="O17" s="9"/>
      <c r="P17" s="9"/>
      <c r="Q17" s="9"/>
      <c r="R17" s="9"/>
      <c r="S17" s="9"/>
      <c r="T17" s="9"/>
      <c r="U17" s="9"/>
      <c r="V17" s="9"/>
      <c r="W17" s="7"/>
    </row>
    <row r="18" spans="1:23" x14ac:dyDescent="0.25">
      <c r="A18" s="2">
        <v>3</v>
      </c>
      <c r="B18" s="2" t="s">
        <v>199</v>
      </c>
      <c r="C18" s="2"/>
      <c r="F18" s="14"/>
      <c r="I18" s="44" t="str">
        <f>'Report Recon'!A15</f>
        <v xml:space="preserve">OASDI ER (E) Tax </v>
      </c>
      <c r="J18" s="45">
        <f>'Report Recon'!B15</f>
        <v>0</v>
      </c>
      <c r="L18" s="74" t="s">
        <v>189</v>
      </c>
      <c r="M18" s="9" t="s">
        <v>1071</v>
      </c>
      <c r="N18" s="9"/>
      <c r="O18" s="9"/>
      <c r="P18" s="9"/>
      <c r="Q18" s="9"/>
      <c r="R18" s="9"/>
      <c r="S18" s="9"/>
      <c r="T18" s="9"/>
      <c r="U18" s="9"/>
      <c r="V18" s="9"/>
      <c r="W18" s="7"/>
    </row>
    <row r="19" spans="1:23" x14ac:dyDescent="0.25">
      <c r="A19" s="2"/>
      <c r="B19" s="2"/>
      <c r="C19" s="2"/>
      <c r="F19" s="14"/>
      <c r="I19" s="44" t="str">
        <f>'Report Recon'!A16</f>
        <v>Med ER (F) Taxable</v>
      </c>
      <c r="J19" s="45">
        <f>'Report Recon'!B16</f>
        <v>0</v>
      </c>
      <c r="L19" s="74"/>
      <c r="M19" s="75" t="s">
        <v>298</v>
      </c>
      <c r="N19" s="9"/>
      <c r="O19" s="9"/>
      <c r="P19" s="9"/>
      <c r="Q19" s="9"/>
      <c r="R19" s="9"/>
      <c r="S19" s="9"/>
      <c r="T19" s="9"/>
      <c r="U19" s="9"/>
      <c r="V19" s="9"/>
      <c r="W19" s="7"/>
    </row>
    <row r="20" spans="1:23" x14ac:dyDescent="0.25">
      <c r="A20" s="2"/>
      <c r="B20" s="2"/>
      <c r="C20" s="2" t="s">
        <v>200</v>
      </c>
      <c r="F20" s="14">
        <f>'OASDI Tax Recon'!D13</f>
        <v>0</v>
      </c>
      <c r="I20" s="44" t="str">
        <f>'Report Recon'!A17</f>
        <v>Med ER (Q) Tax</v>
      </c>
      <c r="J20" s="45">
        <f>'Report Recon'!B17</f>
        <v>0</v>
      </c>
      <c r="L20" s="74" t="s">
        <v>190</v>
      </c>
      <c r="M20" s="9" t="s">
        <v>1067</v>
      </c>
      <c r="N20" s="9"/>
      <c r="O20" s="9"/>
      <c r="P20" s="9"/>
      <c r="Q20" s="9"/>
      <c r="R20" s="9"/>
      <c r="S20" s="9"/>
      <c r="T20" s="9"/>
      <c r="U20" s="9"/>
      <c r="V20" s="9"/>
      <c r="W20" s="7"/>
    </row>
    <row r="21" spans="1:23" x14ac:dyDescent="0.25">
      <c r="C21" s="2" t="s">
        <v>201</v>
      </c>
      <c r="F21" s="14">
        <f>'OASDI Tax Recon'!I13</f>
        <v>0</v>
      </c>
      <c r="I21" s="44" t="str">
        <f>'Report Recon'!A18</f>
        <v>TOTAL SIT TAXABLE</v>
      </c>
      <c r="J21" s="45">
        <f>'Report Recon'!B18</f>
        <v>0</v>
      </c>
      <c r="L21" s="74" t="s">
        <v>191</v>
      </c>
      <c r="M21" s="9" t="s">
        <v>997</v>
      </c>
      <c r="N21" s="9"/>
      <c r="O21" s="9"/>
      <c r="P21" s="9"/>
      <c r="Q21" s="9"/>
      <c r="R21" s="9"/>
      <c r="S21" s="9"/>
      <c r="T21" s="9"/>
      <c r="U21" s="9"/>
      <c r="V21" s="9"/>
      <c r="W21" s="7"/>
    </row>
    <row r="22" spans="1:23" x14ac:dyDescent="0.25">
      <c r="C22" s="2" t="s">
        <v>202</v>
      </c>
      <c r="F22" s="14">
        <f>'OASDI Tax Recon'!K3</f>
        <v>0</v>
      </c>
      <c r="I22" s="44" t="str">
        <f>'Report Recon'!A19</f>
        <v xml:space="preserve">TOTAL SIT TAX </v>
      </c>
      <c r="J22" s="45">
        <f>'Report Recon'!B19</f>
        <v>0</v>
      </c>
      <c r="L22" s="74" t="s">
        <v>192</v>
      </c>
      <c r="M22" s="9" t="s">
        <v>299</v>
      </c>
      <c r="N22" s="9"/>
      <c r="O22" s="9"/>
      <c r="P22" s="9"/>
      <c r="Q22" s="9"/>
      <c r="R22" s="9"/>
      <c r="S22" s="9"/>
      <c r="T22" s="9"/>
      <c r="U22" s="9"/>
      <c r="V22" s="9"/>
      <c r="W22" s="7"/>
    </row>
    <row r="23" spans="1:23" x14ac:dyDescent="0.25">
      <c r="C23" s="49"/>
      <c r="F23" s="14"/>
      <c r="I23" s="44" t="str">
        <f>'Report Recon'!A20</f>
        <v>VA SUI GROSS No Limit (State Tax Sumary)</v>
      </c>
      <c r="J23" s="45">
        <f>'Report Recon'!B20</f>
        <v>0</v>
      </c>
      <c r="L23" s="74" t="s">
        <v>300</v>
      </c>
      <c r="M23" s="9" t="s">
        <v>1003</v>
      </c>
      <c r="N23" s="9"/>
      <c r="O23" s="9"/>
      <c r="P23" s="9"/>
      <c r="Q23" s="9"/>
      <c r="R23" s="9"/>
      <c r="S23" s="9"/>
      <c r="T23" s="9"/>
      <c r="U23" s="9"/>
      <c r="V23" s="9"/>
      <c r="W23" s="7"/>
    </row>
    <row r="24" spans="1:23" x14ac:dyDescent="0.25">
      <c r="A24" s="2">
        <v>4</v>
      </c>
      <c r="B24" s="50" t="s">
        <v>301</v>
      </c>
      <c r="C24" s="51"/>
      <c r="D24" s="51"/>
      <c r="E24" s="51"/>
      <c r="F24" s="52"/>
      <c r="I24" s="44" t="str">
        <f>'Report Recon'!A21</f>
        <v>VA SUI TAXABLE  (State Tax Summary)</v>
      </c>
      <c r="J24" s="45">
        <f>'Report Recon'!B21</f>
        <v>0</v>
      </c>
      <c r="L24" s="74" t="s">
        <v>244</v>
      </c>
      <c r="M24" s="9" t="s">
        <v>1004</v>
      </c>
      <c r="N24" s="9"/>
      <c r="O24" s="9"/>
      <c r="P24" s="9"/>
      <c r="Q24" s="9"/>
      <c r="R24" s="9"/>
      <c r="S24" s="9"/>
      <c r="T24" s="9"/>
      <c r="U24" s="9"/>
      <c r="V24" s="9"/>
      <c r="W24" s="7"/>
    </row>
    <row r="25" spans="1:23" x14ac:dyDescent="0.25">
      <c r="B25" s="51"/>
      <c r="C25" s="51"/>
      <c r="D25" s="51"/>
      <c r="E25" s="51"/>
      <c r="F25" s="52"/>
      <c r="I25" s="44" t="str">
        <f>'Report Recon'!A22</f>
        <v>VA SUI TAX   (State Tax Summary)</v>
      </c>
      <c r="J25" s="45">
        <f>'Report Recon'!B22</f>
        <v>0</v>
      </c>
      <c r="L25" s="74" t="s">
        <v>1007</v>
      </c>
      <c r="M25" s="9" t="s">
        <v>1005</v>
      </c>
      <c r="N25" s="9"/>
      <c r="O25" s="9"/>
      <c r="P25" s="9"/>
      <c r="Q25" s="9"/>
      <c r="R25" s="9"/>
      <c r="S25" s="9"/>
      <c r="T25" s="9"/>
      <c r="U25" s="9"/>
      <c r="V25" s="9"/>
      <c r="W25" s="7"/>
    </row>
    <row r="26" spans="1:23" x14ac:dyDescent="0.25">
      <c r="B26" s="51"/>
      <c r="C26" s="50" t="s">
        <v>303</v>
      </c>
      <c r="D26" s="51"/>
      <c r="E26" s="51"/>
      <c r="F26" s="52">
        <f>'HI Tax Recon'!D23</f>
        <v>0</v>
      </c>
      <c r="I26" s="44" t="str">
        <f>'Report Recon'!A23</f>
        <v>VA QTD SUI Taxable (Qrtly UI Wage File)</v>
      </c>
      <c r="J26" s="45">
        <f>'Report Recon'!B23</f>
        <v>0</v>
      </c>
      <c r="L26" s="74" t="s">
        <v>1008</v>
      </c>
      <c r="M26" s="9" t="s">
        <v>1006</v>
      </c>
      <c r="N26" s="9"/>
      <c r="O26" s="9"/>
      <c r="P26" s="9"/>
      <c r="Q26" s="9"/>
      <c r="R26" s="9"/>
      <c r="S26" s="9"/>
      <c r="T26" s="9"/>
      <c r="U26" s="9"/>
      <c r="V26" s="9"/>
      <c r="W26" s="7"/>
    </row>
    <row r="27" spans="1:23" x14ac:dyDescent="0.25">
      <c r="B27" s="51"/>
      <c r="C27" s="50" t="s">
        <v>306</v>
      </c>
      <c r="D27" s="51"/>
      <c r="E27" s="51"/>
      <c r="F27" s="52">
        <f>'HI Tax Recon'!I23</f>
        <v>0</v>
      </c>
      <c r="I27" s="44" t="str">
        <f>'Report Recon'!A24</f>
        <v>VA QTD SUI Wages (Qrtly UI Wage File)</v>
      </c>
      <c r="J27" s="45">
        <f>'Report Recon'!B24</f>
        <v>0</v>
      </c>
      <c r="L27" s="74" t="s">
        <v>1009</v>
      </c>
      <c r="M27" s="9" t="s">
        <v>302</v>
      </c>
      <c r="N27" s="9"/>
      <c r="O27" s="9"/>
      <c r="P27" s="9"/>
      <c r="Q27" s="9"/>
      <c r="R27" s="9"/>
      <c r="S27" s="9"/>
      <c r="T27" s="9"/>
      <c r="U27" s="9"/>
      <c r="V27" s="9"/>
      <c r="W27" s="7"/>
    </row>
    <row r="28" spans="1:23" x14ac:dyDescent="0.25">
      <c r="B28" s="51"/>
      <c r="C28" s="50" t="s">
        <v>307</v>
      </c>
      <c r="D28" s="51"/>
      <c r="E28" s="51"/>
      <c r="F28" s="52">
        <f>'HI Tax Recon'!K3</f>
        <v>0</v>
      </c>
      <c r="I28" s="44" t="str">
        <f>'Report Recon'!A25</f>
        <v>VA QTD Excess SUI Wages</v>
      </c>
      <c r="J28" s="45">
        <f>'Report Recon'!B25</f>
        <v>0</v>
      </c>
      <c r="L28" s="74" t="s">
        <v>1068</v>
      </c>
      <c r="M28" s="9" t="s">
        <v>1002</v>
      </c>
      <c r="N28" s="9"/>
      <c r="O28" s="9"/>
      <c r="P28" s="9"/>
      <c r="Q28" s="9"/>
      <c r="R28" s="9"/>
      <c r="S28" s="9"/>
      <c r="T28" s="9"/>
      <c r="U28" s="9"/>
      <c r="V28" s="9"/>
      <c r="W28" s="7"/>
    </row>
    <row r="29" spans="1:23" x14ac:dyDescent="0.25">
      <c r="B29" s="51"/>
      <c r="C29" s="50"/>
      <c r="D29" s="51"/>
      <c r="E29" s="51"/>
      <c r="F29" s="52"/>
      <c r="I29" s="44" t="str">
        <f>'Report Recon'!A26</f>
        <v>EMPLOYEE OASDI TIPS</v>
      </c>
      <c r="J29" s="45">
        <f>'Report Recon'!B26</f>
        <v>0</v>
      </c>
      <c r="L29" s="74" t="s">
        <v>1069</v>
      </c>
      <c r="M29" s="9" t="s">
        <v>998</v>
      </c>
      <c r="N29" s="9"/>
      <c r="O29" s="9"/>
      <c r="P29" s="9"/>
      <c r="Q29" s="9"/>
      <c r="R29" s="9"/>
      <c r="S29" s="9"/>
      <c r="T29" s="9"/>
      <c r="U29" s="9"/>
      <c r="V29" s="9"/>
      <c r="W29" s="7"/>
    </row>
    <row r="30" spans="1:23" x14ac:dyDescent="0.25">
      <c r="A30" s="2">
        <v>5</v>
      </c>
      <c r="B30" s="50" t="s">
        <v>308</v>
      </c>
      <c r="C30" s="51"/>
      <c r="D30" s="51"/>
      <c r="E30" s="51"/>
      <c r="F30" s="51"/>
      <c r="I30" s="44" t="str">
        <f>'Report Recon'!A27</f>
        <v>EMPLOYEE HI TIPS</v>
      </c>
      <c r="J30" s="45">
        <f>'Report Recon'!B27</f>
        <v>0</v>
      </c>
      <c r="L30" s="74"/>
      <c r="M30" s="9"/>
      <c r="N30" s="9"/>
      <c r="O30" s="9"/>
      <c r="P30" s="9"/>
      <c r="Q30" s="9"/>
      <c r="R30" s="9"/>
      <c r="S30" s="9"/>
      <c r="T30" s="9"/>
      <c r="U30" s="9"/>
      <c r="V30" s="9"/>
      <c r="W30" s="7"/>
    </row>
    <row r="31" spans="1:23" x14ac:dyDescent="0.25">
      <c r="A31" s="2"/>
      <c r="B31" s="50"/>
      <c r="C31" s="51"/>
      <c r="D31" s="51"/>
      <c r="E31" s="51"/>
      <c r="F31" s="51"/>
      <c r="I31" s="44" t="str">
        <f>'Report Recon'!A28</f>
        <v>COMPANY OASDI TIPS</v>
      </c>
      <c r="J31" s="45">
        <f>'Report Recon'!B28</f>
        <v>0</v>
      </c>
      <c r="L31" s="74" t="s">
        <v>304</v>
      </c>
      <c r="M31" s="75" t="s">
        <v>305</v>
      </c>
      <c r="N31" s="9"/>
      <c r="O31" s="9"/>
      <c r="P31" s="9"/>
      <c r="Q31" s="9"/>
      <c r="R31" s="9"/>
      <c r="S31" s="9"/>
      <c r="T31" s="9"/>
      <c r="U31" s="9"/>
      <c r="V31" s="9"/>
      <c r="W31" s="7"/>
    </row>
    <row r="32" spans="1:23" ht="15.75" thickBot="1" x14ac:dyDescent="0.3">
      <c r="I32" s="53" t="str">
        <f>'Report Recon'!A29</f>
        <v>COMPANY Medicare TIPS</v>
      </c>
      <c r="J32" s="54">
        <f>'Report Recon'!B29</f>
        <v>0</v>
      </c>
      <c r="L32" s="76"/>
      <c r="M32" s="88"/>
      <c r="N32" s="3"/>
      <c r="O32" s="3"/>
      <c r="P32" s="3"/>
      <c r="Q32" s="3"/>
      <c r="R32" s="3"/>
      <c r="S32" s="3"/>
      <c r="T32" s="3"/>
      <c r="U32" s="3"/>
      <c r="V32" s="3"/>
      <c r="W32" s="12"/>
    </row>
    <row r="33" spans="1:12" ht="15.75" thickBot="1" x14ac:dyDescent="0.3">
      <c r="B33" s="149" t="s">
        <v>967</v>
      </c>
      <c r="C33" s="141"/>
      <c r="D33" s="141"/>
      <c r="E33" s="141"/>
      <c r="F33" s="101"/>
      <c r="I33" s="16"/>
      <c r="L33" s="26"/>
    </row>
    <row r="34" spans="1:12" ht="15.75" thickBot="1" x14ac:dyDescent="0.3">
      <c r="B34" s="2"/>
      <c r="L34" s="26"/>
    </row>
    <row r="35" spans="1:12" ht="15.75" thickBot="1" x14ac:dyDescent="0.3">
      <c r="B35" s="149" t="s">
        <v>1037</v>
      </c>
      <c r="C35" s="149"/>
      <c r="D35" s="149"/>
      <c r="E35" s="150"/>
      <c r="F35" s="101"/>
      <c r="L35" s="26"/>
    </row>
    <row r="36" spans="1:12" x14ac:dyDescent="0.25">
      <c r="B36" s="2"/>
      <c r="L36" s="26"/>
    </row>
    <row r="39" spans="1:12" ht="15.75" thickBot="1" x14ac:dyDescent="0.3">
      <c r="A39" s="2" t="s">
        <v>183</v>
      </c>
      <c r="E39" s="85"/>
      <c r="F39" s="85"/>
      <c r="G39" s="85"/>
      <c r="H39" s="26" t="s">
        <v>2</v>
      </c>
      <c r="I39" s="112"/>
    </row>
    <row r="40" spans="1:12" ht="15.75" thickTop="1" x14ac:dyDescent="0.25">
      <c r="I40" s="26"/>
    </row>
    <row r="41" spans="1:12" ht="15.75" thickBot="1" x14ac:dyDescent="0.3">
      <c r="A41" s="2" t="s">
        <v>185</v>
      </c>
      <c r="D41" s="138"/>
      <c r="E41" s="139"/>
      <c r="F41" s="139"/>
      <c r="H41" s="36" t="s">
        <v>309</v>
      </c>
      <c r="I41" s="113"/>
    </row>
    <row r="42" spans="1:12" ht="15.75" thickTop="1" x14ac:dyDescent="0.25"/>
    <row r="44" spans="1:12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2" ht="28.5" x14ac:dyDescent="0.45">
      <c r="A45" s="137" t="s">
        <v>1042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2" x14ac:dyDescent="0.25">
      <c r="A47" s="9"/>
      <c r="B47" s="9"/>
      <c r="C47" s="9"/>
      <c r="D47" s="9"/>
      <c r="E47" s="115" t="s">
        <v>1047</v>
      </c>
      <c r="F47" s="116"/>
      <c r="G47" s="115" t="s">
        <v>2</v>
      </c>
      <c r="H47" s="116"/>
      <c r="I47" s="9"/>
      <c r="J47" s="9"/>
    </row>
    <row r="48" spans="1:12" x14ac:dyDescent="0.25">
      <c r="A48" s="9"/>
      <c r="B48" s="9"/>
      <c r="C48" s="9"/>
      <c r="D48" s="9"/>
      <c r="E48" s="115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115" t="s">
        <v>1046</v>
      </c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115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115" t="s">
        <v>1043</v>
      </c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115" t="s">
        <v>1044</v>
      </c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115" t="s">
        <v>1045</v>
      </c>
      <c r="F53" s="116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115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 t="s">
        <v>1075</v>
      </c>
      <c r="F55" s="9"/>
      <c r="G55" s="9"/>
      <c r="H55" s="9"/>
      <c r="I55" s="9"/>
      <c r="J55" s="9"/>
    </row>
    <row r="56" spans="1:10" ht="15.75" thickBot="1" x14ac:dyDescent="0.3">
      <c r="A56" s="9"/>
      <c r="B56" s="9"/>
      <c r="C56" s="13" t="s">
        <v>1074</v>
      </c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128"/>
      <c r="D57" s="129"/>
      <c r="E57" s="129"/>
      <c r="F57" s="129"/>
      <c r="G57" s="129"/>
      <c r="H57" s="129"/>
      <c r="I57" s="129"/>
      <c r="J57" s="130"/>
    </row>
    <row r="58" spans="1:10" x14ac:dyDescent="0.25">
      <c r="A58" s="9"/>
      <c r="B58" s="9"/>
      <c r="C58" s="131"/>
      <c r="D58" s="132"/>
      <c r="E58" s="132"/>
      <c r="F58" s="132"/>
      <c r="G58" s="132"/>
      <c r="H58" s="132"/>
      <c r="I58" s="132"/>
      <c r="J58" s="133"/>
    </row>
    <row r="59" spans="1:10" x14ac:dyDescent="0.25">
      <c r="A59" s="9"/>
      <c r="B59" s="9"/>
      <c r="C59" s="131"/>
      <c r="D59" s="132"/>
      <c r="E59" s="132"/>
      <c r="F59" s="132"/>
      <c r="G59" s="132"/>
      <c r="H59" s="132"/>
      <c r="I59" s="132"/>
      <c r="J59" s="133"/>
    </row>
    <row r="60" spans="1:10" x14ac:dyDescent="0.25">
      <c r="A60" s="9"/>
      <c r="B60" s="9"/>
      <c r="C60" s="131"/>
      <c r="D60" s="132"/>
      <c r="E60" s="132"/>
      <c r="F60" s="132"/>
      <c r="G60" s="132"/>
      <c r="H60" s="132"/>
      <c r="I60" s="132"/>
      <c r="J60" s="133"/>
    </row>
    <row r="61" spans="1:10" x14ac:dyDescent="0.25">
      <c r="A61" s="9"/>
      <c r="B61" s="9"/>
      <c r="C61" s="131"/>
      <c r="D61" s="132"/>
      <c r="E61" s="132"/>
      <c r="F61" s="132"/>
      <c r="G61" s="132"/>
      <c r="H61" s="132"/>
      <c r="I61" s="132"/>
      <c r="J61" s="133"/>
    </row>
    <row r="62" spans="1:10" x14ac:dyDescent="0.25">
      <c r="A62" s="9"/>
      <c r="B62" s="9"/>
      <c r="C62" s="131"/>
      <c r="D62" s="132"/>
      <c r="E62" s="132"/>
      <c r="F62" s="132"/>
      <c r="G62" s="132"/>
      <c r="H62" s="132"/>
      <c r="I62" s="132"/>
      <c r="J62" s="133"/>
    </row>
    <row r="63" spans="1:10" ht="15.75" thickBot="1" x14ac:dyDescent="0.3">
      <c r="A63" s="9"/>
      <c r="B63" s="9"/>
      <c r="C63" s="134"/>
      <c r="D63" s="135"/>
      <c r="E63" s="135"/>
      <c r="F63" s="135"/>
      <c r="G63" s="135"/>
      <c r="H63" s="135"/>
      <c r="I63" s="135"/>
      <c r="J63" s="136"/>
    </row>
  </sheetData>
  <sheetProtection algorithmName="SHA-512" hashValue="yPlih3WWBbwjWStHwFq+dzTaAbv5WvQl6TSnzj3qY14sopVgorGNjie2cZXFHFQON/ECbitYVrxFvruXwcOgYA==" saltValue="Le5c+tI0EBCMlvFj/187uA==" spinCount="100000" sheet="1" selectLockedCells="1"/>
  <mergeCells count="10">
    <mergeCell ref="C57:J63"/>
    <mergeCell ref="A45:J45"/>
    <mergeCell ref="D41:F41"/>
    <mergeCell ref="A1:J1"/>
    <mergeCell ref="A2:C2"/>
    <mergeCell ref="G2:H2"/>
    <mergeCell ref="B8:H8"/>
    <mergeCell ref="I8:J8"/>
    <mergeCell ref="B33:E33"/>
    <mergeCell ref="B35:E35"/>
  </mergeCells>
  <pageMargins left="0.45" right="0.45" top="0.75" bottom="0.75" header="0.3" footer="0.3"/>
  <pageSetup scale="67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Tables!$H$2:$H$20</xm:f>
          </x14:formula1>
          <xm:sqref>D2</xm:sqref>
        </x14:dataValidation>
        <x14:dataValidation type="list" allowBlank="1" showInputMessage="1" showErrorMessage="1" xr:uid="{00000000-0002-0000-0100-000001000000}">
          <x14:formula1>
            <xm:f>Tables!$I$2:$I$5</xm:f>
          </x14:formula1>
          <xm:sqref>I2</xm:sqref>
        </x14:dataValidation>
        <x14:dataValidation type="list" allowBlank="1" showInputMessage="1" showErrorMessage="1" xr:uid="{00000000-0002-0000-0100-000002000000}">
          <x14:formula1>
            <xm:f>Tables!$D$2:$D$203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J65"/>
  <sheetViews>
    <sheetView zoomScaleNormal="100" workbookViewId="0">
      <selection activeCell="A8" sqref="A8"/>
    </sheetView>
  </sheetViews>
  <sheetFormatPr defaultRowHeight="15" x14ac:dyDescent="0.25"/>
  <cols>
    <col min="1" max="1" width="19.28515625" customWidth="1"/>
    <col min="2" max="2" width="22.42578125" customWidth="1"/>
    <col min="3" max="3" width="12.28515625" customWidth="1"/>
    <col min="4" max="4" width="20" customWidth="1"/>
    <col min="5" max="5" width="18.42578125" customWidth="1"/>
    <col min="6" max="6" width="19.42578125" customWidth="1"/>
    <col min="7" max="7" width="10.28515625" customWidth="1"/>
    <col min="8" max="8" width="7.7109375" customWidth="1"/>
    <col min="9" max="9" width="13.42578125" customWidth="1"/>
    <col min="10" max="10" width="38" customWidth="1"/>
  </cols>
  <sheetData>
    <row r="1" spans="1:10" ht="18.75" x14ac:dyDescent="0.3">
      <c r="A1" s="140" t="s">
        <v>281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8.75" x14ac:dyDescent="0.3">
      <c r="A2" s="15" t="s">
        <v>282</v>
      </c>
      <c r="B2" s="15">
        <f>'Qrtly Tax Cert'!D2</f>
        <v>0</v>
      </c>
      <c r="I2" s="15" t="s">
        <v>310</v>
      </c>
      <c r="J2" s="55">
        <f>'Qrtly Tax Cert'!I2</f>
        <v>0</v>
      </c>
    </row>
    <row r="3" spans="1:10" ht="7.5" customHeight="1" x14ac:dyDescent="0.25"/>
    <row r="4" spans="1:10" ht="18.75" x14ac:dyDescent="0.3">
      <c r="A4" s="15" t="s">
        <v>284</v>
      </c>
      <c r="B4" s="140" t="e">
        <f>'Qrtly Tax Cert'!D4</f>
        <v>#N/A</v>
      </c>
      <c r="C4" s="127"/>
      <c r="D4" s="127"/>
      <c r="E4" s="127"/>
      <c r="F4" s="56" t="s">
        <v>311</v>
      </c>
      <c r="G4" s="56" t="e">
        <f>'Qrtly Tax Cert'!G4</f>
        <v>#N/A</v>
      </c>
      <c r="I4" s="15" t="s">
        <v>286</v>
      </c>
      <c r="J4" s="55">
        <f>'Qrtly Tax Cert'!I4</f>
        <v>0</v>
      </c>
    </row>
    <row r="5" spans="1:10" x14ac:dyDescent="0.25">
      <c r="A5" s="26"/>
      <c r="B5" s="25"/>
      <c r="C5" s="25"/>
      <c r="D5" s="25"/>
      <c r="E5" s="25"/>
      <c r="F5" s="25"/>
      <c r="G5" s="25"/>
      <c r="H5" s="25"/>
      <c r="I5" s="25"/>
      <c r="J5" s="25"/>
    </row>
    <row r="6" spans="1:10" ht="15.75" thickBot="1" x14ac:dyDescent="0.3">
      <c r="A6" s="155" t="s">
        <v>312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0" ht="30" x14ac:dyDescent="0.25">
      <c r="A7" s="122" t="s">
        <v>1073</v>
      </c>
      <c r="B7" s="110" t="s">
        <v>204</v>
      </c>
      <c r="C7" s="156" t="s">
        <v>313</v>
      </c>
      <c r="D7" s="157"/>
      <c r="E7" s="156" t="s">
        <v>205</v>
      </c>
      <c r="F7" s="157"/>
      <c r="G7" s="157"/>
      <c r="H7" s="157"/>
      <c r="I7" s="157"/>
      <c r="J7" s="34" t="s">
        <v>314</v>
      </c>
    </row>
    <row r="8" spans="1:10" x14ac:dyDescent="0.25">
      <c r="A8" s="120"/>
      <c r="B8" s="109"/>
      <c r="C8" s="151"/>
      <c r="D8" s="152"/>
      <c r="E8" s="153"/>
      <c r="F8" s="154"/>
      <c r="G8" s="154"/>
      <c r="H8" s="154"/>
      <c r="I8" s="154"/>
      <c r="J8" s="57"/>
    </row>
    <row r="9" spans="1:10" x14ac:dyDescent="0.25">
      <c r="A9" s="120"/>
      <c r="B9" s="109"/>
      <c r="C9" s="151"/>
      <c r="D9" s="152"/>
      <c r="E9" s="153"/>
      <c r="F9" s="154"/>
      <c r="G9" s="154"/>
      <c r="H9" s="154"/>
      <c r="I9" s="154"/>
      <c r="J9" s="57"/>
    </row>
    <row r="10" spans="1:10" x14ac:dyDescent="0.25">
      <c r="A10" s="120"/>
      <c r="B10" s="109"/>
      <c r="C10" s="151"/>
      <c r="D10" s="152"/>
      <c r="E10" s="153"/>
      <c r="F10" s="154"/>
      <c r="G10" s="154"/>
      <c r="H10" s="154"/>
      <c r="I10" s="154"/>
      <c r="J10" s="57"/>
    </row>
    <row r="11" spans="1:10" x14ac:dyDescent="0.25">
      <c r="A11" s="120"/>
      <c r="B11" s="109"/>
      <c r="C11" s="151"/>
      <c r="D11" s="152"/>
      <c r="E11" s="153"/>
      <c r="F11" s="154"/>
      <c r="G11" s="154"/>
      <c r="H11" s="154"/>
      <c r="I11" s="154"/>
      <c r="J11" s="57"/>
    </row>
    <row r="12" spans="1:10" x14ac:dyDescent="0.25">
      <c r="A12" s="120"/>
      <c r="B12" s="109"/>
      <c r="C12" s="151"/>
      <c r="D12" s="152"/>
      <c r="E12" s="153"/>
      <c r="F12" s="154"/>
      <c r="G12" s="154"/>
      <c r="H12" s="154"/>
      <c r="I12" s="154"/>
      <c r="J12" s="57"/>
    </row>
    <row r="13" spans="1:10" x14ac:dyDescent="0.25">
      <c r="A13" s="120"/>
      <c r="B13" s="109"/>
      <c r="C13" s="151"/>
      <c r="D13" s="152"/>
      <c r="E13" s="153"/>
      <c r="F13" s="154"/>
      <c r="G13" s="154"/>
      <c r="H13" s="154"/>
      <c r="I13" s="154"/>
      <c r="J13" s="57"/>
    </row>
    <row r="14" spans="1:10" x14ac:dyDescent="0.25">
      <c r="A14" s="120"/>
      <c r="B14" s="109"/>
      <c r="C14" s="151"/>
      <c r="D14" s="152"/>
      <c r="E14" s="153"/>
      <c r="F14" s="154"/>
      <c r="G14" s="154"/>
      <c r="H14" s="154"/>
      <c r="I14" s="154"/>
      <c r="J14" s="57"/>
    </row>
    <row r="15" spans="1:10" x14ac:dyDescent="0.25">
      <c r="A15" s="120"/>
      <c r="B15" s="109"/>
      <c r="C15" s="151"/>
      <c r="D15" s="152"/>
      <c r="E15" s="153"/>
      <c r="F15" s="154"/>
      <c r="G15" s="154"/>
      <c r="H15" s="154"/>
      <c r="I15" s="154"/>
      <c r="J15" s="57"/>
    </row>
    <row r="16" spans="1:10" x14ac:dyDescent="0.25">
      <c r="A16" s="120"/>
      <c r="B16" s="109"/>
      <c r="C16" s="151"/>
      <c r="D16" s="152"/>
      <c r="E16" s="153"/>
      <c r="F16" s="154"/>
      <c r="G16" s="154"/>
      <c r="H16" s="154"/>
      <c r="I16" s="154"/>
      <c r="J16" s="57"/>
    </row>
    <row r="17" spans="1:10" x14ac:dyDescent="0.25">
      <c r="A17" s="120"/>
      <c r="B17" s="109"/>
      <c r="C17" s="151"/>
      <c r="D17" s="152"/>
      <c r="E17" s="153"/>
      <c r="F17" s="154"/>
      <c r="G17" s="154"/>
      <c r="H17" s="154"/>
      <c r="I17" s="154"/>
      <c r="J17" s="57"/>
    </row>
    <row r="18" spans="1:10" x14ac:dyDescent="0.25">
      <c r="A18" s="120"/>
      <c r="B18" s="109"/>
      <c r="C18" s="151"/>
      <c r="D18" s="152"/>
      <c r="E18" s="153"/>
      <c r="F18" s="154"/>
      <c r="G18" s="154"/>
      <c r="H18" s="154"/>
      <c r="I18" s="154"/>
      <c r="J18" s="57"/>
    </row>
    <row r="19" spans="1:10" x14ac:dyDescent="0.25">
      <c r="A19" s="120"/>
      <c r="B19" s="109"/>
      <c r="C19" s="151"/>
      <c r="D19" s="152"/>
      <c r="E19" s="153"/>
      <c r="F19" s="154"/>
      <c r="G19" s="154"/>
      <c r="H19" s="154"/>
      <c r="I19" s="154"/>
      <c r="J19" s="57"/>
    </row>
    <row r="20" spans="1:10" x14ac:dyDescent="0.25">
      <c r="A20" s="120"/>
      <c r="B20" s="109"/>
      <c r="C20" s="151"/>
      <c r="D20" s="152"/>
      <c r="E20" s="153"/>
      <c r="F20" s="154"/>
      <c r="G20" s="154"/>
      <c r="H20" s="154"/>
      <c r="I20" s="154"/>
      <c r="J20" s="57"/>
    </row>
    <row r="21" spans="1:10" x14ac:dyDescent="0.25">
      <c r="A21" s="120"/>
      <c r="B21" s="109"/>
      <c r="C21" s="151"/>
      <c r="D21" s="152"/>
      <c r="E21" s="153"/>
      <c r="F21" s="154"/>
      <c r="G21" s="154"/>
      <c r="H21" s="154"/>
      <c r="I21" s="154"/>
      <c r="J21" s="57"/>
    </row>
    <row r="22" spans="1:10" x14ac:dyDescent="0.25">
      <c r="A22" s="120"/>
      <c r="B22" s="109"/>
      <c r="C22" s="151"/>
      <c r="D22" s="152"/>
      <c r="E22" s="153"/>
      <c r="F22" s="154"/>
      <c r="G22" s="154"/>
      <c r="H22" s="154"/>
      <c r="I22" s="154"/>
      <c r="J22" s="57"/>
    </row>
    <row r="23" spans="1:10" x14ac:dyDescent="0.25">
      <c r="A23" s="120"/>
      <c r="B23" s="109"/>
      <c r="C23" s="151"/>
      <c r="D23" s="152"/>
      <c r="E23" s="153"/>
      <c r="F23" s="154"/>
      <c r="G23" s="154"/>
      <c r="H23" s="154"/>
      <c r="I23" s="154"/>
      <c r="J23" s="57"/>
    </row>
    <row r="24" spans="1:10" x14ac:dyDescent="0.25">
      <c r="A24" s="120"/>
      <c r="B24" s="109"/>
      <c r="C24" s="151"/>
      <c r="D24" s="152"/>
      <c r="E24" s="153"/>
      <c r="F24" s="154"/>
      <c r="G24" s="154"/>
      <c r="H24" s="154"/>
      <c r="I24" s="154"/>
      <c r="J24" s="57"/>
    </row>
    <row r="25" spans="1:10" x14ac:dyDescent="0.25">
      <c r="A25" s="120"/>
      <c r="B25" s="109"/>
      <c r="C25" s="151"/>
      <c r="D25" s="152"/>
      <c r="E25" s="153"/>
      <c r="F25" s="154"/>
      <c r="G25" s="154"/>
      <c r="H25" s="154"/>
      <c r="I25" s="154"/>
      <c r="J25" s="57"/>
    </row>
    <row r="26" spans="1:10" x14ac:dyDescent="0.25">
      <c r="A26" s="120"/>
      <c r="B26" s="109"/>
      <c r="C26" s="151"/>
      <c r="D26" s="152"/>
      <c r="E26" s="153"/>
      <c r="F26" s="154"/>
      <c r="G26" s="154"/>
      <c r="H26" s="154"/>
      <c r="I26" s="154"/>
      <c r="J26" s="57"/>
    </row>
    <row r="27" spans="1:10" x14ac:dyDescent="0.25">
      <c r="A27" s="120"/>
      <c r="B27" s="109"/>
      <c r="C27" s="151"/>
      <c r="D27" s="152"/>
      <c r="E27" s="153"/>
      <c r="F27" s="154"/>
      <c r="G27" s="154"/>
      <c r="H27" s="154"/>
      <c r="I27" s="154"/>
      <c r="J27" s="57"/>
    </row>
    <row r="28" spans="1:10" x14ac:dyDescent="0.25">
      <c r="A28" s="120"/>
      <c r="B28" s="109"/>
      <c r="C28" s="151"/>
      <c r="D28" s="152"/>
      <c r="E28" s="153"/>
      <c r="F28" s="154"/>
      <c r="G28" s="154"/>
      <c r="H28" s="154"/>
      <c r="I28" s="154"/>
      <c r="J28" s="57"/>
    </row>
    <row r="29" spans="1:10" x14ac:dyDescent="0.25">
      <c r="A29" s="120"/>
      <c r="B29" s="109"/>
      <c r="C29" s="151"/>
      <c r="D29" s="152"/>
      <c r="E29" s="153"/>
      <c r="F29" s="154"/>
      <c r="G29" s="154"/>
      <c r="H29" s="154"/>
      <c r="I29" s="154"/>
      <c r="J29" s="57"/>
    </row>
    <row r="30" spans="1:10" x14ac:dyDescent="0.25">
      <c r="A30" s="120"/>
      <c r="B30" s="109"/>
      <c r="C30" s="151"/>
      <c r="D30" s="152"/>
      <c r="E30" s="153"/>
      <c r="F30" s="154"/>
      <c r="G30" s="154"/>
      <c r="H30" s="154"/>
      <c r="I30" s="154"/>
      <c r="J30" s="57"/>
    </row>
    <row r="31" spans="1:10" x14ac:dyDescent="0.25">
      <c r="A31" s="120"/>
      <c r="B31" s="109"/>
      <c r="C31" s="151"/>
      <c r="D31" s="152"/>
      <c r="E31" s="153"/>
      <c r="F31" s="154"/>
      <c r="G31" s="154"/>
      <c r="H31" s="154"/>
      <c r="I31" s="154"/>
      <c r="J31" s="57"/>
    </row>
    <row r="32" spans="1:10" x14ac:dyDescent="0.25">
      <c r="A32" s="120"/>
      <c r="B32" s="109"/>
      <c r="C32" s="151"/>
      <c r="D32" s="152"/>
      <c r="E32" s="153"/>
      <c r="F32" s="154"/>
      <c r="G32" s="154"/>
      <c r="H32" s="154"/>
      <c r="I32" s="154"/>
      <c r="J32" s="57"/>
    </row>
    <row r="33" spans="1:10" x14ac:dyDescent="0.25">
      <c r="A33" s="120"/>
      <c r="B33" s="109"/>
      <c r="C33" s="151"/>
      <c r="D33" s="152"/>
      <c r="E33" s="153"/>
      <c r="F33" s="154"/>
      <c r="G33" s="154"/>
      <c r="H33" s="154"/>
      <c r="I33" s="154"/>
      <c r="J33" s="57"/>
    </row>
    <row r="34" spans="1:10" x14ac:dyDescent="0.25">
      <c r="A34" s="120"/>
      <c r="B34" s="109"/>
      <c r="C34" s="151"/>
      <c r="D34" s="152"/>
      <c r="E34" s="153"/>
      <c r="F34" s="154"/>
      <c r="G34" s="154"/>
      <c r="H34" s="154"/>
      <c r="I34" s="154"/>
      <c r="J34" s="57"/>
    </row>
    <row r="35" spans="1:10" x14ac:dyDescent="0.25">
      <c r="A35" s="120"/>
      <c r="B35" s="109"/>
      <c r="C35" s="151"/>
      <c r="D35" s="152"/>
      <c r="E35" s="153"/>
      <c r="F35" s="154"/>
      <c r="G35" s="154"/>
      <c r="H35" s="154"/>
      <c r="I35" s="154"/>
      <c r="J35" s="57"/>
    </row>
    <row r="36" spans="1:10" x14ac:dyDescent="0.25">
      <c r="A36" s="120"/>
      <c r="B36" s="109"/>
      <c r="C36" s="151"/>
      <c r="D36" s="152"/>
      <c r="E36" s="153"/>
      <c r="F36" s="154"/>
      <c r="G36" s="154"/>
      <c r="H36" s="154"/>
      <c r="I36" s="154"/>
      <c r="J36" s="57"/>
    </row>
    <row r="37" spans="1:10" x14ac:dyDescent="0.25">
      <c r="A37" s="120"/>
      <c r="B37" s="109"/>
      <c r="C37" s="151"/>
      <c r="D37" s="152"/>
      <c r="E37" s="153"/>
      <c r="F37" s="154"/>
      <c r="G37" s="154"/>
      <c r="H37" s="154"/>
      <c r="I37" s="154"/>
      <c r="J37" s="57"/>
    </row>
    <row r="38" spans="1:10" x14ac:dyDescent="0.25">
      <c r="A38" s="120"/>
      <c r="B38" s="109"/>
      <c r="C38" s="151"/>
      <c r="D38" s="152"/>
      <c r="E38" s="153"/>
      <c r="F38" s="154"/>
      <c r="G38" s="154"/>
      <c r="H38" s="154"/>
      <c r="I38" s="154"/>
      <c r="J38" s="57"/>
    </row>
    <row r="39" spans="1:10" x14ac:dyDescent="0.25">
      <c r="A39" s="120"/>
      <c r="B39" s="109"/>
      <c r="C39" s="151"/>
      <c r="D39" s="152"/>
      <c r="E39" s="153"/>
      <c r="F39" s="154"/>
      <c r="G39" s="154"/>
      <c r="H39" s="154"/>
      <c r="I39" s="154"/>
      <c r="J39" s="57"/>
    </row>
    <row r="40" spans="1:10" x14ac:dyDescent="0.25">
      <c r="A40" s="120"/>
      <c r="B40" s="109"/>
      <c r="C40" s="151"/>
      <c r="D40" s="152"/>
      <c r="E40" s="153"/>
      <c r="F40" s="154"/>
      <c r="G40" s="154"/>
      <c r="H40" s="154"/>
      <c r="I40" s="154"/>
      <c r="J40" s="57"/>
    </row>
    <row r="41" spans="1:10" x14ac:dyDescent="0.25">
      <c r="A41" s="120"/>
      <c r="B41" s="109"/>
      <c r="C41" s="151"/>
      <c r="D41" s="152"/>
      <c r="E41" s="153"/>
      <c r="F41" s="154"/>
      <c r="G41" s="154"/>
      <c r="H41" s="154"/>
      <c r="I41" s="154"/>
      <c r="J41" s="57"/>
    </row>
    <row r="42" spans="1:10" x14ac:dyDescent="0.25">
      <c r="A42" s="120"/>
      <c r="B42" s="109"/>
      <c r="C42" s="151"/>
      <c r="D42" s="152"/>
      <c r="E42" s="153"/>
      <c r="F42" s="154"/>
      <c r="G42" s="154"/>
      <c r="H42" s="154"/>
      <c r="I42" s="154"/>
      <c r="J42" s="57"/>
    </row>
    <row r="43" spans="1:10" x14ac:dyDescent="0.25">
      <c r="A43" s="120"/>
      <c r="B43" s="109"/>
      <c r="C43" s="151"/>
      <c r="D43" s="152"/>
      <c r="E43" s="153"/>
      <c r="F43" s="154"/>
      <c r="G43" s="154"/>
      <c r="H43" s="154"/>
      <c r="I43" s="154"/>
      <c r="J43" s="57"/>
    </row>
    <row r="44" spans="1:10" x14ac:dyDescent="0.25">
      <c r="A44" s="120"/>
      <c r="B44" s="109"/>
      <c r="C44" s="151"/>
      <c r="D44" s="152"/>
      <c r="E44" s="153"/>
      <c r="F44" s="154"/>
      <c r="G44" s="154"/>
      <c r="H44" s="154"/>
      <c r="I44" s="154"/>
      <c r="J44" s="57"/>
    </row>
    <row r="45" spans="1:10" x14ac:dyDescent="0.25">
      <c r="A45" s="120"/>
      <c r="B45" s="109"/>
      <c r="C45" s="151"/>
      <c r="D45" s="152"/>
      <c r="E45" s="153"/>
      <c r="F45" s="154"/>
      <c r="G45" s="154"/>
      <c r="H45" s="154"/>
      <c r="I45" s="154"/>
      <c r="J45" s="57"/>
    </row>
    <row r="46" spans="1:10" x14ac:dyDescent="0.25">
      <c r="A46" s="120"/>
      <c r="B46" s="109"/>
      <c r="C46" s="151"/>
      <c r="D46" s="152"/>
      <c r="E46" s="153"/>
      <c r="F46" s="154"/>
      <c r="G46" s="154"/>
      <c r="H46" s="154"/>
      <c r="I46" s="154"/>
      <c r="J46" s="57"/>
    </row>
    <row r="47" spans="1:10" x14ac:dyDescent="0.25">
      <c r="A47" s="120"/>
      <c r="B47" s="109"/>
      <c r="C47" s="151"/>
      <c r="D47" s="152"/>
      <c r="E47" s="153"/>
      <c r="F47" s="154"/>
      <c r="G47" s="154"/>
      <c r="H47" s="154"/>
      <c r="I47" s="154"/>
      <c r="J47" s="57"/>
    </row>
    <row r="48" spans="1:10" x14ac:dyDescent="0.25">
      <c r="A48" s="120"/>
      <c r="B48" s="109"/>
      <c r="C48" s="151"/>
      <c r="D48" s="152"/>
      <c r="E48" s="153"/>
      <c r="F48" s="154"/>
      <c r="G48" s="154"/>
      <c r="H48" s="154"/>
      <c r="I48" s="154"/>
      <c r="J48" s="57"/>
    </row>
    <row r="49" spans="1:10" x14ac:dyDescent="0.25">
      <c r="A49" s="120"/>
      <c r="B49" s="109"/>
      <c r="C49" s="151"/>
      <c r="D49" s="152"/>
      <c r="E49" s="153"/>
      <c r="F49" s="154"/>
      <c r="G49" s="154"/>
      <c r="H49" s="154"/>
      <c r="I49" s="154"/>
      <c r="J49" s="57"/>
    </row>
    <row r="50" spans="1:10" x14ac:dyDescent="0.25">
      <c r="A50" s="120"/>
      <c r="B50" s="109"/>
      <c r="C50" s="151"/>
      <c r="D50" s="152"/>
      <c r="E50" s="153"/>
      <c r="F50" s="154"/>
      <c r="G50" s="154"/>
      <c r="H50" s="154"/>
      <c r="I50" s="154"/>
      <c r="J50" s="57"/>
    </row>
    <row r="51" spans="1:10" x14ac:dyDescent="0.25">
      <c r="A51" s="120"/>
      <c r="B51" s="109"/>
      <c r="C51" s="151"/>
      <c r="D51" s="152"/>
      <c r="E51" s="153"/>
      <c r="F51" s="154"/>
      <c r="G51" s="154"/>
      <c r="H51" s="154"/>
      <c r="I51" s="154"/>
      <c r="J51" s="57"/>
    </row>
    <row r="52" spans="1:10" x14ac:dyDescent="0.25">
      <c r="A52" s="120"/>
      <c r="B52" s="109"/>
      <c r="C52" s="151"/>
      <c r="D52" s="152"/>
      <c r="E52" s="153"/>
      <c r="F52" s="154"/>
      <c r="G52" s="154"/>
      <c r="H52" s="154"/>
      <c r="I52" s="154"/>
      <c r="J52" s="57"/>
    </row>
    <row r="53" spans="1:10" x14ac:dyDescent="0.25">
      <c r="A53" s="120"/>
      <c r="B53" s="109"/>
      <c r="C53" s="151"/>
      <c r="D53" s="152"/>
      <c r="E53" s="153"/>
      <c r="F53" s="154"/>
      <c r="G53" s="154"/>
      <c r="H53" s="154"/>
      <c r="I53" s="154"/>
      <c r="J53" s="57"/>
    </row>
    <row r="54" spans="1:10" x14ac:dyDescent="0.25">
      <c r="A54" s="120"/>
      <c r="B54" s="109"/>
      <c r="C54" s="151"/>
      <c r="D54" s="152"/>
      <c r="E54" s="153"/>
      <c r="F54" s="154"/>
      <c r="G54" s="154"/>
      <c r="H54" s="154"/>
      <c r="I54" s="154"/>
      <c r="J54" s="57"/>
    </row>
    <row r="55" spans="1:10" x14ac:dyDescent="0.25">
      <c r="A55" s="120"/>
      <c r="B55" s="109"/>
      <c r="C55" s="151"/>
      <c r="D55" s="152"/>
      <c r="E55" s="153"/>
      <c r="F55" s="154"/>
      <c r="G55" s="154"/>
      <c r="H55" s="154"/>
      <c r="I55" s="154"/>
      <c r="J55" s="57"/>
    </row>
    <row r="56" spans="1:10" x14ac:dyDescent="0.25">
      <c r="A56" s="120"/>
      <c r="B56" s="109"/>
      <c r="C56" s="151"/>
      <c r="D56" s="152"/>
      <c r="E56" s="153"/>
      <c r="F56" s="154"/>
      <c r="G56" s="154"/>
      <c r="H56" s="154"/>
      <c r="I56" s="154"/>
      <c r="J56" s="57"/>
    </row>
    <row r="57" spans="1:10" x14ac:dyDescent="0.25">
      <c r="A57" s="120"/>
      <c r="B57" s="109"/>
      <c r="C57" s="151"/>
      <c r="D57" s="152"/>
      <c r="E57" s="153"/>
      <c r="F57" s="154"/>
      <c r="G57" s="154"/>
      <c r="H57" s="154"/>
      <c r="I57" s="154"/>
      <c r="J57" s="57"/>
    </row>
    <row r="58" spans="1:10" x14ac:dyDescent="0.25">
      <c r="A58" s="120"/>
      <c r="B58" s="109"/>
      <c r="C58" s="151"/>
      <c r="D58" s="152"/>
      <c r="E58" s="153"/>
      <c r="F58" s="154"/>
      <c r="G58" s="154"/>
      <c r="H58" s="154"/>
      <c r="I58" s="154"/>
      <c r="J58" s="57"/>
    </row>
    <row r="59" spans="1:10" x14ac:dyDescent="0.25">
      <c r="A59" s="120"/>
      <c r="B59" s="109"/>
      <c r="C59" s="151"/>
      <c r="D59" s="152"/>
      <c r="E59" s="153"/>
      <c r="F59" s="154"/>
      <c r="G59" s="154"/>
      <c r="H59" s="154"/>
      <c r="I59" s="154"/>
      <c r="J59" s="57"/>
    </row>
    <row r="60" spans="1:10" x14ac:dyDescent="0.25">
      <c r="A60" s="120"/>
      <c r="B60" s="109"/>
      <c r="C60" s="151"/>
      <c r="D60" s="152"/>
      <c r="E60" s="153"/>
      <c r="F60" s="154"/>
      <c r="G60" s="154"/>
      <c r="H60" s="154"/>
      <c r="I60" s="154"/>
      <c r="J60" s="57"/>
    </row>
    <row r="61" spans="1:10" x14ac:dyDescent="0.25">
      <c r="A61" s="120"/>
      <c r="B61" s="109"/>
      <c r="C61" s="151"/>
      <c r="D61" s="152"/>
      <c r="E61" s="153"/>
      <c r="F61" s="154"/>
      <c r="G61" s="154"/>
      <c r="H61" s="154"/>
      <c r="I61" s="154"/>
      <c r="J61" s="57"/>
    </row>
    <row r="62" spans="1:10" x14ac:dyDescent="0.25">
      <c r="A62" s="120"/>
      <c r="B62" s="109"/>
      <c r="C62" s="151"/>
      <c r="D62" s="152"/>
      <c r="E62" s="153"/>
      <c r="F62" s="154"/>
      <c r="G62" s="154"/>
      <c r="H62" s="154"/>
      <c r="I62" s="154"/>
      <c r="J62" s="57"/>
    </row>
    <row r="63" spans="1:10" x14ac:dyDescent="0.25">
      <c r="A63" s="120"/>
      <c r="B63" s="109"/>
      <c r="C63" s="151"/>
      <c r="D63" s="152"/>
      <c r="E63" s="153"/>
      <c r="F63" s="154"/>
      <c r="G63" s="154"/>
      <c r="H63" s="154"/>
      <c r="I63" s="154"/>
      <c r="J63" s="57"/>
    </row>
    <row r="64" spans="1:10" ht="15.75" thickBot="1" x14ac:dyDescent="0.3">
      <c r="A64" s="121"/>
      <c r="B64" s="111"/>
      <c r="C64" s="158"/>
      <c r="D64" s="159"/>
      <c r="E64" s="160"/>
      <c r="F64" s="161"/>
      <c r="G64" s="161"/>
      <c r="H64" s="161"/>
      <c r="I64" s="161"/>
      <c r="J64" s="58"/>
    </row>
    <row r="65" spans="1:4" x14ac:dyDescent="0.25">
      <c r="A65">
        <f>COUNTA(A8:A64)</f>
        <v>0</v>
      </c>
      <c r="B65">
        <f>COUNTA(A8:A64)</f>
        <v>0</v>
      </c>
      <c r="D65">
        <f>COUNTA(B8:B64)</f>
        <v>0</v>
      </c>
    </row>
  </sheetData>
  <sheetProtection algorithmName="SHA-512" hashValue="4TimKz6nJ+4CsdRhIemylgXNpxt1fA9NowUQmdHWqTTS+vwf1cr19xldvEf6jgFbcTPwPwey+TqxcFXBiKwhNQ==" saltValue="81fwpNQn52d9E5bP2LsA5A==" spinCount="100000" sheet="1" formatCells="0" formatColumns="0" formatRows="0" insertColumns="0" insertRows="0" deleteRows="0" selectLockedCells="1"/>
  <mergeCells count="119">
    <mergeCell ref="C63:D63"/>
    <mergeCell ref="E63:I63"/>
    <mergeCell ref="C64:D64"/>
    <mergeCell ref="E64:I64"/>
    <mergeCell ref="C60:D60"/>
    <mergeCell ref="E60:I60"/>
    <mergeCell ref="C61:D61"/>
    <mergeCell ref="E61:I61"/>
    <mergeCell ref="C62:D62"/>
    <mergeCell ref="E62:I62"/>
    <mergeCell ref="C57:D57"/>
    <mergeCell ref="E57:I57"/>
    <mergeCell ref="C58:D58"/>
    <mergeCell ref="E58:I58"/>
    <mergeCell ref="C59:D59"/>
    <mergeCell ref="E59:I59"/>
    <mergeCell ref="C54:D54"/>
    <mergeCell ref="E54:I54"/>
    <mergeCell ref="C55:D55"/>
    <mergeCell ref="E55:I55"/>
    <mergeCell ref="C56:D56"/>
    <mergeCell ref="E56:I56"/>
    <mergeCell ref="C51:D51"/>
    <mergeCell ref="E51:I51"/>
    <mergeCell ref="C52:D52"/>
    <mergeCell ref="E52:I52"/>
    <mergeCell ref="C53:D53"/>
    <mergeCell ref="E53:I53"/>
    <mergeCell ref="C48:D48"/>
    <mergeCell ref="E48:I48"/>
    <mergeCell ref="C49:D49"/>
    <mergeCell ref="E49:I49"/>
    <mergeCell ref="C50:D50"/>
    <mergeCell ref="E50:I50"/>
    <mergeCell ref="C45:D45"/>
    <mergeCell ref="E45:I45"/>
    <mergeCell ref="C46:D46"/>
    <mergeCell ref="E46:I46"/>
    <mergeCell ref="C47:D47"/>
    <mergeCell ref="E47:I47"/>
    <mergeCell ref="C42:D42"/>
    <mergeCell ref="E42:I42"/>
    <mergeCell ref="C43:D43"/>
    <mergeCell ref="E43:I43"/>
    <mergeCell ref="C44:D44"/>
    <mergeCell ref="E44:I44"/>
    <mergeCell ref="C39:D39"/>
    <mergeCell ref="E39:I39"/>
    <mergeCell ref="C40:D40"/>
    <mergeCell ref="E40:I40"/>
    <mergeCell ref="C41:D41"/>
    <mergeCell ref="E41:I41"/>
    <mergeCell ref="C36:D36"/>
    <mergeCell ref="E36:I36"/>
    <mergeCell ref="C37:D37"/>
    <mergeCell ref="E37:I37"/>
    <mergeCell ref="C38:D38"/>
    <mergeCell ref="E38:I38"/>
    <mergeCell ref="C33:D33"/>
    <mergeCell ref="E33:I33"/>
    <mergeCell ref="C34:D34"/>
    <mergeCell ref="E34:I34"/>
    <mergeCell ref="C35:D35"/>
    <mergeCell ref="E35:I35"/>
    <mergeCell ref="C30:D30"/>
    <mergeCell ref="E30:I30"/>
    <mergeCell ref="C31:D31"/>
    <mergeCell ref="E31:I31"/>
    <mergeCell ref="C32:D32"/>
    <mergeCell ref="E32:I32"/>
    <mergeCell ref="C27:D27"/>
    <mergeCell ref="E27:I27"/>
    <mergeCell ref="C28:D28"/>
    <mergeCell ref="E28:I28"/>
    <mergeCell ref="C29:D29"/>
    <mergeCell ref="E29:I29"/>
    <mergeCell ref="C24:D24"/>
    <mergeCell ref="E24:I24"/>
    <mergeCell ref="C25:D25"/>
    <mergeCell ref="E25:I25"/>
    <mergeCell ref="C26:D26"/>
    <mergeCell ref="E26:I26"/>
    <mergeCell ref="C21:D21"/>
    <mergeCell ref="E21:I21"/>
    <mergeCell ref="C22:D22"/>
    <mergeCell ref="E22:I22"/>
    <mergeCell ref="C23:D23"/>
    <mergeCell ref="E23:I23"/>
    <mergeCell ref="C18:D18"/>
    <mergeCell ref="E18:I18"/>
    <mergeCell ref="C19:D19"/>
    <mergeCell ref="E19:I19"/>
    <mergeCell ref="C20:D20"/>
    <mergeCell ref="E20:I20"/>
    <mergeCell ref="C15:D15"/>
    <mergeCell ref="E15:I15"/>
    <mergeCell ref="C16:D16"/>
    <mergeCell ref="E16:I16"/>
    <mergeCell ref="C17:D17"/>
    <mergeCell ref="E17:I17"/>
    <mergeCell ref="C12:D12"/>
    <mergeCell ref="E12:I12"/>
    <mergeCell ref="C13:D13"/>
    <mergeCell ref="E13:I13"/>
    <mergeCell ref="C14:D14"/>
    <mergeCell ref="E14:I14"/>
    <mergeCell ref="C9:D9"/>
    <mergeCell ref="E9:I9"/>
    <mergeCell ref="C10:D10"/>
    <mergeCell ref="E10:I10"/>
    <mergeCell ref="C11:D11"/>
    <mergeCell ref="E11:I11"/>
    <mergeCell ref="A1:J1"/>
    <mergeCell ref="B4:E4"/>
    <mergeCell ref="A6:J6"/>
    <mergeCell ref="C7:D7"/>
    <mergeCell ref="E7:I7"/>
    <mergeCell ref="C8:D8"/>
    <mergeCell ref="E8:I8"/>
  </mergeCells>
  <dataValidations count="2">
    <dataValidation type="list" allowBlank="1" showInputMessage="1" showErrorMessage="1" sqref="G3" xr:uid="{00000000-0002-0000-0200-000000000000}">
      <formula1>"1, 2, 3, 4"</formula1>
    </dataValidation>
    <dataValidation type="list" allowBlank="1" showInputMessage="1" showErrorMessage="1" sqref="E3" xr:uid="{00000000-0002-0000-0200-000001000000}">
      <formula1>"2019, 2020, 2021"</formula1>
    </dataValidation>
  </dataValidations>
  <printOptions horizontalCentered="1"/>
  <pageMargins left="0.2" right="0.2" top="0.75" bottom="0.75" header="0.3" footer="0.3"/>
  <pageSetup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18701E-B581-4855-A65E-A380ABDAACAB}">
          <x14:formula1>
            <xm:f>Tables!$M$2:$M$9</xm:f>
          </x14:formula1>
          <xm:sqref>J8:J64</xm:sqref>
        </x14:dataValidation>
        <x14:dataValidation type="list" allowBlank="1" showInputMessage="1" showErrorMessage="1" xr:uid="{FEEA3C16-E2C5-467A-9F28-6210A1B94242}">
          <x14:formula1>
            <xm:f>Tables!$Q$2:$Q$4</xm:f>
          </x14:formula1>
          <xm:sqref>C8:D64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V54"/>
  <sheetViews>
    <sheetView zoomScaleNormal="100" workbookViewId="0">
      <selection activeCell="A13" sqref="A13:B13"/>
    </sheetView>
  </sheetViews>
  <sheetFormatPr defaultRowHeight="15" x14ac:dyDescent="0.25"/>
  <cols>
    <col min="2" max="2" width="27" customWidth="1"/>
    <col min="4" max="4" width="22.42578125" customWidth="1"/>
    <col min="5" max="5" width="33.28515625" customWidth="1"/>
    <col min="6" max="6" width="6.140625" customWidth="1"/>
    <col min="7" max="7" width="18.28515625" customWidth="1"/>
    <col min="10" max="10" width="16.5703125" customWidth="1"/>
    <col min="12" max="12" width="11.5703125" customWidth="1"/>
    <col min="13" max="13" width="14.5703125" customWidth="1"/>
    <col min="14" max="14" width="13.42578125" customWidth="1"/>
  </cols>
  <sheetData>
    <row r="1" spans="1:22" ht="15.75" thickBot="1" x14ac:dyDescent="0.3">
      <c r="B1" t="e">
        <f>'Qrtly Tax Cert'!D4</f>
        <v>#N/A</v>
      </c>
      <c r="D1" s="59">
        <f>'Report Recon'!A4</f>
        <v>0</v>
      </c>
      <c r="E1" s="27">
        <f>'Qrtly Tax Cert'!I2</f>
        <v>0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x14ac:dyDescent="0.25">
      <c r="G2" s="8"/>
      <c r="H2" s="9"/>
      <c r="I2" s="84" t="s">
        <v>986</v>
      </c>
      <c r="J2" s="9" t="s">
        <v>206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"/>
    </row>
    <row r="3" spans="1:22" x14ac:dyDescent="0.25">
      <c r="A3" t="s">
        <v>315</v>
      </c>
      <c r="E3" s="14">
        <f>'Report Recon'!B6</f>
        <v>0</v>
      </c>
      <c r="G3" s="8"/>
      <c r="H3" s="9"/>
      <c r="I3" s="84" t="s">
        <v>987</v>
      </c>
      <c r="J3" s="9" t="s">
        <v>207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7"/>
    </row>
    <row r="4" spans="1:22" x14ac:dyDescent="0.25">
      <c r="A4" t="s">
        <v>316</v>
      </c>
      <c r="E4" s="14">
        <f>'Report Recon'!B18</f>
        <v>0</v>
      </c>
      <c r="G4" s="8"/>
      <c r="H4" s="9"/>
      <c r="I4" s="84" t="s">
        <v>979</v>
      </c>
      <c r="J4" s="107" t="s">
        <v>1052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7"/>
    </row>
    <row r="5" spans="1:22" x14ac:dyDescent="0.25">
      <c r="G5" s="8"/>
      <c r="H5" s="9"/>
      <c r="I5" s="9"/>
      <c r="J5" s="107" t="s">
        <v>1051</v>
      </c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7"/>
    </row>
    <row r="6" spans="1:22" x14ac:dyDescent="0.25">
      <c r="A6" t="s">
        <v>208</v>
      </c>
      <c r="E6" s="14">
        <f>E4-E3</f>
        <v>0</v>
      </c>
      <c r="G6" s="8"/>
      <c r="H6" s="9"/>
      <c r="I6" s="84" t="s">
        <v>983</v>
      </c>
      <c r="J6" s="9" t="s">
        <v>1091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7"/>
    </row>
    <row r="7" spans="1:22" x14ac:dyDescent="0.25">
      <c r="D7" s="14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7"/>
    </row>
    <row r="8" spans="1:22" x14ac:dyDescent="0.25">
      <c r="A8" s="2" t="s">
        <v>209</v>
      </c>
      <c r="E8" s="14">
        <f>E54</f>
        <v>0</v>
      </c>
      <c r="G8" s="8"/>
      <c r="H8" s="9"/>
      <c r="I8" s="9"/>
      <c r="J8" s="9" t="s">
        <v>211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7"/>
    </row>
    <row r="9" spans="1:22" x14ac:dyDescent="0.25">
      <c r="A9" s="2"/>
      <c r="E9" s="14"/>
      <c r="G9" s="8"/>
      <c r="H9" s="9"/>
      <c r="I9" s="9"/>
      <c r="J9" s="9"/>
      <c r="K9" s="9" t="s">
        <v>212</v>
      </c>
      <c r="L9" s="9"/>
      <c r="M9" s="9"/>
      <c r="N9" s="9"/>
      <c r="O9" s="9"/>
      <c r="P9" s="9"/>
      <c r="Q9" s="9"/>
      <c r="R9" s="9"/>
      <c r="S9" s="9"/>
      <c r="T9" s="9"/>
      <c r="U9" s="9"/>
      <c r="V9" s="7"/>
    </row>
    <row r="10" spans="1:22" x14ac:dyDescent="0.25">
      <c r="A10" s="2" t="s">
        <v>198</v>
      </c>
      <c r="E10" s="14">
        <f>E6-E8</f>
        <v>0</v>
      </c>
      <c r="F10" s="26"/>
      <c r="G10" s="8"/>
      <c r="H10" s="9"/>
      <c r="I10" s="9"/>
      <c r="J10" s="9"/>
      <c r="K10" s="9" t="s">
        <v>1077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7"/>
    </row>
    <row r="11" spans="1:22" ht="15.75" thickBot="1" x14ac:dyDescent="0.3">
      <c r="A11" s="90" t="s">
        <v>1094</v>
      </c>
      <c r="B11" s="91"/>
      <c r="C11" s="91"/>
      <c r="D11" s="91"/>
      <c r="E11" s="92"/>
      <c r="G11" s="8"/>
      <c r="H11" s="9"/>
      <c r="I11" s="9"/>
      <c r="J11" s="9"/>
      <c r="K11" s="9" t="s">
        <v>1076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7"/>
    </row>
    <row r="12" spans="1:22" ht="29.25" customHeight="1" x14ac:dyDescent="0.25">
      <c r="A12" s="170" t="s">
        <v>1073</v>
      </c>
      <c r="B12" s="171"/>
      <c r="C12" s="172" t="s">
        <v>210</v>
      </c>
      <c r="D12" s="171"/>
      <c r="E12" s="93" t="s">
        <v>317</v>
      </c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7"/>
    </row>
    <row r="13" spans="1:22" x14ac:dyDescent="0.25">
      <c r="A13" s="168"/>
      <c r="B13" s="169"/>
      <c r="C13" s="163"/>
      <c r="D13" s="164"/>
      <c r="E13" s="94"/>
      <c r="F13" s="26"/>
      <c r="G13" s="8"/>
      <c r="H13" s="9"/>
      <c r="I13" s="9"/>
      <c r="J13" s="9"/>
      <c r="K13" s="9"/>
      <c r="L13" s="9"/>
      <c r="M13" s="10" t="s">
        <v>213</v>
      </c>
      <c r="N13" s="10" t="s">
        <v>214</v>
      </c>
      <c r="O13" s="9"/>
      <c r="P13" s="9"/>
      <c r="Q13" s="9"/>
      <c r="R13" s="9"/>
      <c r="S13" s="9"/>
      <c r="T13" s="9"/>
      <c r="U13" s="9"/>
      <c r="V13" s="7"/>
    </row>
    <row r="14" spans="1:22" x14ac:dyDescent="0.25">
      <c r="A14" s="168"/>
      <c r="B14" s="169"/>
      <c r="C14" s="163"/>
      <c r="D14" s="164"/>
      <c r="E14" s="94"/>
      <c r="F14" s="26"/>
      <c r="G14" s="8"/>
      <c r="H14" s="9"/>
      <c r="I14" s="9"/>
      <c r="J14" s="9"/>
      <c r="K14" s="13" t="s">
        <v>215</v>
      </c>
      <c r="L14" s="13"/>
      <c r="M14" s="9" t="s">
        <v>216</v>
      </c>
      <c r="N14" s="9" t="s">
        <v>217</v>
      </c>
      <c r="O14" s="9"/>
      <c r="P14" s="9"/>
      <c r="Q14" s="9"/>
      <c r="R14" s="9"/>
      <c r="S14" s="9"/>
      <c r="T14" s="9"/>
      <c r="U14" s="9"/>
      <c r="V14" s="7"/>
    </row>
    <row r="15" spans="1:22" x14ac:dyDescent="0.25">
      <c r="A15" s="168"/>
      <c r="B15" s="169"/>
      <c r="C15" s="163"/>
      <c r="D15" s="164"/>
      <c r="E15" s="94"/>
      <c r="F15" s="26"/>
      <c r="G15" s="8"/>
      <c r="H15" s="9"/>
      <c r="I15" s="9"/>
      <c r="J15" s="9"/>
      <c r="K15" s="13" t="s">
        <v>218</v>
      </c>
      <c r="L15" s="13"/>
      <c r="M15" s="9" t="s">
        <v>217</v>
      </c>
      <c r="N15" s="9" t="s">
        <v>217</v>
      </c>
      <c r="O15" s="9"/>
      <c r="P15" s="9"/>
      <c r="Q15" s="9"/>
      <c r="R15" s="9"/>
      <c r="S15" s="9"/>
      <c r="T15" s="9"/>
      <c r="U15" s="9"/>
      <c r="V15" s="7"/>
    </row>
    <row r="16" spans="1:22" x14ac:dyDescent="0.25">
      <c r="A16" s="168"/>
      <c r="B16" s="169"/>
      <c r="C16" s="163"/>
      <c r="D16" s="164"/>
      <c r="E16" s="94"/>
      <c r="F16" s="26"/>
      <c r="G16" s="8"/>
      <c r="H16" s="9"/>
      <c r="I16" s="9"/>
      <c r="J16" s="9"/>
      <c r="K16" s="162" t="s">
        <v>219</v>
      </c>
      <c r="L16" s="162"/>
      <c r="M16" s="9" t="s">
        <v>217</v>
      </c>
      <c r="N16" s="9" t="s">
        <v>216</v>
      </c>
      <c r="O16" s="9"/>
      <c r="P16" s="9"/>
      <c r="Q16" s="9"/>
      <c r="R16" s="9"/>
      <c r="S16" s="9"/>
      <c r="T16" s="9"/>
      <c r="U16" s="9"/>
      <c r="V16" s="7"/>
    </row>
    <row r="17" spans="1:22" x14ac:dyDescent="0.25">
      <c r="A17" s="168"/>
      <c r="B17" s="169"/>
      <c r="C17" s="163"/>
      <c r="D17" s="164"/>
      <c r="E17" s="94"/>
      <c r="F17" s="26"/>
      <c r="G17" s="8"/>
      <c r="H17" s="9"/>
      <c r="I17" s="9"/>
      <c r="J17" s="9"/>
      <c r="K17" s="162" t="s">
        <v>220</v>
      </c>
      <c r="L17" s="162"/>
      <c r="M17" s="9" t="s">
        <v>217</v>
      </c>
      <c r="N17" s="9" t="s">
        <v>216</v>
      </c>
      <c r="O17" s="9"/>
      <c r="P17" s="9"/>
      <c r="Q17" s="9"/>
      <c r="R17" s="9"/>
      <c r="S17" s="9"/>
      <c r="T17" s="9"/>
      <c r="U17" s="9"/>
      <c r="V17" s="7"/>
    </row>
    <row r="18" spans="1:22" x14ac:dyDescent="0.25">
      <c r="A18" s="168"/>
      <c r="B18" s="169"/>
      <c r="C18" s="163"/>
      <c r="D18" s="164"/>
      <c r="E18" s="94"/>
      <c r="F18" s="26"/>
      <c r="G18" s="8"/>
      <c r="H18" s="9"/>
      <c r="I18" s="9"/>
      <c r="J18" s="9"/>
      <c r="K18" s="162" t="s">
        <v>221</v>
      </c>
      <c r="L18" s="162"/>
      <c r="M18" s="9" t="s">
        <v>217</v>
      </c>
      <c r="N18" s="9" t="s">
        <v>216</v>
      </c>
      <c r="O18" s="9"/>
      <c r="P18" s="9"/>
      <c r="Q18" s="9"/>
      <c r="R18" s="9"/>
      <c r="S18" s="9"/>
      <c r="T18" s="9"/>
      <c r="U18" s="9"/>
      <c r="V18" s="7"/>
    </row>
    <row r="19" spans="1:22" x14ac:dyDescent="0.25">
      <c r="A19" s="168"/>
      <c r="B19" s="169"/>
      <c r="C19" s="163"/>
      <c r="D19" s="164"/>
      <c r="E19" s="94"/>
      <c r="G19" s="8"/>
      <c r="H19" s="9"/>
      <c r="I19" s="9"/>
      <c r="J19" s="9"/>
      <c r="K19" s="162" t="s">
        <v>222</v>
      </c>
      <c r="L19" s="162"/>
      <c r="M19" s="9" t="s">
        <v>217</v>
      </c>
      <c r="N19" s="9" t="s">
        <v>216</v>
      </c>
      <c r="O19" s="9"/>
      <c r="P19" s="9"/>
      <c r="Q19" s="9"/>
      <c r="R19" s="9"/>
      <c r="S19" s="9"/>
      <c r="T19" s="9"/>
      <c r="U19" s="9"/>
      <c r="V19" s="7"/>
    </row>
    <row r="20" spans="1:22" x14ac:dyDescent="0.25">
      <c r="A20" s="168"/>
      <c r="B20" s="169"/>
      <c r="C20" s="163"/>
      <c r="D20" s="164"/>
      <c r="E20" s="94"/>
      <c r="G20" s="8"/>
      <c r="H20" s="9"/>
      <c r="I20" s="9"/>
      <c r="J20" s="9"/>
      <c r="K20" s="162" t="s">
        <v>223</v>
      </c>
      <c r="L20" s="162"/>
      <c r="M20" s="9" t="s">
        <v>217</v>
      </c>
      <c r="N20" s="9" t="s">
        <v>216</v>
      </c>
      <c r="O20" s="9"/>
      <c r="P20" s="9"/>
      <c r="Q20" s="9"/>
      <c r="R20" s="9"/>
      <c r="S20" s="9"/>
      <c r="T20" s="9"/>
      <c r="U20" s="9"/>
      <c r="V20" s="7"/>
    </row>
    <row r="21" spans="1:22" x14ac:dyDescent="0.25">
      <c r="A21" s="168"/>
      <c r="B21" s="169"/>
      <c r="C21" s="163"/>
      <c r="D21" s="164"/>
      <c r="E21" s="94"/>
      <c r="G21" s="8"/>
      <c r="H21" s="9"/>
      <c r="I21" s="9"/>
      <c r="J21" s="9"/>
      <c r="K21" s="162"/>
      <c r="L21" s="162"/>
      <c r="M21" s="9"/>
      <c r="N21" s="9"/>
      <c r="O21" s="9"/>
      <c r="P21" s="9"/>
      <c r="Q21" s="9"/>
      <c r="R21" s="9"/>
      <c r="S21" s="9"/>
      <c r="T21" s="9"/>
      <c r="U21" s="9"/>
      <c r="V21" s="7"/>
    </row>
    <row r="22" spans="1:22" x14ac:dyDescent="0.25">
      <c r="A22" s="168"/>
      <c r="B22" s="169"/>
      <c r="C22" s="163"/>
      <c r="D22" s="164"/>
      <c r="E22" s="94"/>
      <c r="G22" s="8"/>
      <c r="H22" s="9"/>
      <c r="I22" s="9"/>
      <c r="J22" s="9"/>
      <c r="K22" s="162"/>
      <c r="L22" s="162"/>
      <c r="M22" s="9"/>
      <c r="N22" s="9"/>
      <c r="O22" s="9"/>
      <c r="P22" s="9"/>
      <c r="Q22" s="9"/>
      <c r="R22" s="9"/>
      <c r="S22" s="9"/>
      <c r="T22" s="9"/>
      <c r="U22" s="9"/>
      <c r="V22" s="7"/>
    </row>
    <row r="23" spans="1:22" ht="18.75" x14ac:dyDescent="0.3">
      <c r="A23" s="168"/>
      <c r="B23" s="169"/>
      <c r="C23" s="163"/>
      <c r="D23" s="164"/>
      <c r="E23" s="94"/>
      <c r="G23" s="165" t="s">
        <v>1040</v>
      </c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7"/>
    </row>
    <row r="24" spans="1:22" ht="18.75" x14ac:dyDescent="0.3">
      <c r="A24" s="168"/>
      <c r="B24" s="169"/>
      <c r="C24" s="163"/>
      <c r="D24" s="164"/>
      <c r="E24" s="94"/>
      <c r="G24" s="102" t="s">
        <v>1078</v>
      </c>
      <c r="H24" s="103"/>
      <c r="I24" s="103"/>
      <c r="J24" s="103"/>
      <c r="K24" s="104"/>
      <c r="L24" s="104"/>
      <c r="M24" s="103"/>
      <c r="N24" s="103"/>
      <c r="O24" s="103"/>
      <c r="P24" s="103"/>
      <c r="Q24" s="103"/>
      <c r="R24" s="103"/>
      <c r="S24" s="103"/>
      <c r="T24" s="103"/>
      <c r="U24" s="103"/>
      <c r="V24" s="105"/>
    </row>
    <row r="25" spans="1:22" ht="18.75" x14ac:dyDescent="0.3">
      <c r="A25" s="168"/>
      <c r="B25" s="169"/>
      <c r="C25" s="163"/>
      <c r="D25" s="164"/>
      <c r="E25" s="94"/>
      <c r="G25" s="106" t="s">
        <v>985</v>
      </c>
      <c r="H25" s="103"/>
      <c r="I25" s="103"/>
      <c r="J25" s="103"/>
      <c r="K25" s="104"/>
      <c r="L25" s="104"/>
      <c r="M25" s="103"/>
      <c r="N25" s="103"/>
      <c r="O25" s="103"/>
      <c r="P25" s="103"/>
      <c r="Q25" s="103"/>
      <c r="R25" s="103"/>
      <c r="S25" s="103"/>
      <c r="T25" s="103"/>
      <c r="U25" s="103"/>
      <c r="V25" s="105"/>
    </row>
    <row r="26" spans="1:22" ht="15.75" thickBot="1" x14ac:dyDescent="0.3">
      <c r="A26" s="168"/>
      <c r="B26" s="169"/>
      <c r="C26" s="163"/>
      <c r="D26" s="164"/>
      <c r="E26" s="94"/>
      <c r="G26" s="1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2"/>
    </row>
    <row r="27" spans="1:22" x14ac:dyDescent="0.25">
      <c r="A27" s="168"/>
      <c r="B27" s="169"/>
      <c r="C27" s="163"/>
      <c r="D27" s="164"/>
      <c r="E27" s="94"/>
    </row>
    <row r="28" spans="1:22" x14ac:dyDescent="0.25">
      <c r="A28" s="168"/>
      <c r="B28" s="169"/>
      <c r="C28" s="163"/>
      <c r="D28" s="164"/>
      <c r="E28" s="94"/>
    </row>
    <row r="29" spans="1:22" x14ac:dyDescent="0.25">
      <c r="A29" s="168"/>
      <c r="B29" s="169"/>
      <c r="C29" s="163"/>
      <c r="D29" s="164"/>
      <c r="E29" s="94"/>
    </row>
    <row r="30" spans="1:22" x14ac:dyDescent="0.25">
      <c r="A30" s="168"/>
      <c r="B30" s="169"/>
      <c r="C30" s="163"/>
      <c r="D30" s="164"/>
      <c r="E30" s="94"/>
    </row>
    <row r="31" spans="1:22" x14ac:dyDescent="0.25">
      <c r="A31" s="123"/>
      <c r="B31" s="124"/>
      <c r="C31" s="163"/>
      <c r="D31" s="164"/>
      <c r="E31" s="94"/>
    </row>
    <row r="32" spans="1:22" x14ac:dyDescent="0.25">
      <c r="A32" s="123"/>
      <c r="B32" s="124"/>
      <c r="C32" s="163"/>
      <c r="D32" s="164"/>
      <c r="E32" s="94"/>
    </row>
    <row r="33" spans="1:5" x14ac:dyDescent="0.25">
      <c r="A33" s="123"/>
      <c r="B33" s="124"/>
      <c r="C33" s="163"/>
      <c r="D33" s="164"/>
      <c r="E33" s="94"/>
    </row>
    <row r="34" spans="1:5" x14ac:dyDescent="0.25">
      <c r="A34" s="123"/>
      <c r="B34" s="124"/>
      <c r="C34" s="163"/>
      <c r="D34" s="164"/>
      <c r="E34" s="94"/>
    </row>
    <row r="35" spans="1:5" x14ac:dyDescent="0.25">
      <c r="A35" s="123"/>
      <c r="B35" s="124"/>
      <c r="C35" s="163"/>
      <c r="D35" s="164"/>
      <c r="E35" s="94"/>
    </row>
    <row r="36" spans="1:5" x14ac:dyDescent="0.25">
      <c r="A36" s="123"/>
      <c r="B36" s="124"/>
      <c r="C36" s="163"/>
      <c r="D36" s="164"/>
      <c r="E36" s="94"/>
    </row>
    <row r="37" spans="1:5" x14ac:dyDescent="0.25">
      <c r="A37" s="123"/>
      <c r="B37" s="124"/>
      <c r="C37" s="163"/>
      <c r="D37" s="164"/>
      <c r="E37" s="94"/>
    </row>
    <row r="38" spans="1:5" x14ac:dyDescent="0.25">
      <c r="A38" s="123"/>
      <c r="B38" s="124"/>
      <c r="C38" s="163"/>
      <c r="D38" s="164"/>
      <c r="E38" s="94"/>
    </row>
    <row r="39" spans="1:5" x14ac:dyDescent="0.25">
      <c r="A39" s="123"/>
      <c r="B39" s="124"/>
      <c r="C39" s="163"/>
      <c r="D39" s="164"/>
      <c r="E39" s="94"/>
    </row>
    <row r="40" spans="1:5" x14ac:dyDescent="0.25">
      <c r="A40" s="123"/>
      <c r="B40" s="124"/>
      <c r="C40" s="163"/>
      <c r="D40" s="164"/>
      <c r="E40" s="94"/>
    </row>
    <row r="41" spans="1:5" x14ac:dyDescent="0.25">
      <c r="A41" s="123"/>
      <c r="B41" s="124"/>
      <c r="C41" s="163"/>
      <c r="D41" s="164"/>
      <c r="E41" s="94"/>
    </row>
    <row r="42" spans="1:5" x14ac:dyDescent="0.25">
      <c r="A42" s="123"/>
      <c r="B42" s="124"/>
      <c r="C42" s="163"/>
      <c r="D42" s="164"/>
      <c r="E42" s="94"/>
    </row>
    <row r="43" spans="1:5" x14ac:dyDescent="0.25">
      <c r="A43" s="123"/>
      <c r="B43" s="124"/>
      <c r="C43" s="163"/>
      <c r="D43" s="164"/>
      <c r="E43" s="94"/>
    </row>
    <row r="44" spans="1:5" x14ac:dyDescent="0.25">
      <c r="A44" s="123"/>
      <c r="B44" s="124"/>
      <c r="C44" s="163"/>
      <c r="D44" s="164"/>
      <c r="E44" s="94"/>
    </row>
    <row r="45" spans="1:5" x14ac:dyDescent="0.25">
      <c r="A45" s="123"/>
      <c r="B45" s="124"/>
      <c r="C45" s="163"/>
      <c r="D45" s="164"/>
      <c r="E45" s="94"/>
    </row>
    <row r="46" spans="1:5" x14ac:dyDescent="0.25">
      <c r="A46" s="168"/>
      <c r="B46" s="169"/>
      <c r="C46" s="163"/>
      <c r="D46" s="164"/>
      <c r="E46" s="94"/>
    </row>
    <row r="47" spans="1:5" x14ac:dyDescent="0.25">
      <c r="A47" s="168"/>
      <c r="B47" s="169"/>
      <c r="C47" s="163"/>
      <c r="D47" s="164"/>
      <c r="E47" s="94"/>
    </row>
    <row r="48" spans="1:5" x14ac:dyDescent="0.25">
      <c r="A48" s="168"/>
      <c r="B48" s="169"/>
      <c r="C48" s="163"/>
      <c r="D48" s="164"/>
      <c r="E48" s="94"/>
    </row>
    <row r="49" spans="1:7" x14ac:dyDescent="0.25">
      <c r="A49" s="168"/>
      <c r="B49" s="169"/>
      <c r="C49" s="163"/>
      <c r="D49" s="164"/>
      <c r="E49" s="94"/>
    </row>
    <row r="50" spans="1:7" x14ac:dyDescent="0.25">
      <c r="A50" s="168"/>
      <c r="B50" s="169"/>
      <c r="C50" s="163"/>
      <c r="D50" s="164"/>
      <c r="E50" s="94"/>
    </row>
    <row r="51" spans="1:7" x14ac:dyDescent="0.25">
      <c r="A51" s="168"/>
      <c r="B51" s="169"/>
      <c r="C51" s="163"/>
      <c r="D51" s="164"/>
      <c r="E51" s="94"/>
    </row>
    <row r="52" spans="1:7" ht="15.75" thickBot="1" x14ac:dyDescent="0.3">
      <c r="A52" s="173"/>
      <c r="B52" s="174"/>
      <c r="C52" s="175"/>
      <c r="D52" s="176"/>
      <c r="E52" s="125"/>
    </row>
    <row r="53" spans="1:7" x14ac:dyDescent="0.25">
      <c r="E53">
        <f>COUNTA(C13:D52)</f>
        <v>0</v>
      </c>
      <c r="G53" s="14"/>
    </row>
    <row r="54" spans="1:7" x14ac:dyDescent="0.25">
      <c r="E54" s="14">
        <f>SUM(E13:E52)</f>
        <v>0</v>
      </c>
    </row>
  </sheetData>
  <sheetProtection algorithmName="SHA-512" hashValue="ByctT/FpQ0DgZFpckgYNYtPAWEzwdBu7r80REWLwauRVNfsP4IoEyWXvnGCLGvTsOuaaDqeFz5EKivPRzN5T4g==" saltValue="TEZik4D9Mtjq7u72xacEbw==" spinCount="100000" sheet="1" formatCells="0" formatColumns="0" formatRows="0" insertRows="0" deleteRows="0" selectLockedCells="1"/>
  <mergeCells count="75"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A52:B52"/>
    <mergeCell ref="C52:D52"/>
    <mergeCell ref="A50:B50"/>
    <mergeCell ref="C50:D50"/>
    <mergeCell ref="C19:D19"/>
    <mergeCell ref="C26:D26"/>
    <mergeCell ref="C21:D21"/>
    <mergeCell ref="C22:D22"/>
    <mergeCell ref="A51:B51"/>
    <mergeCell ref="C51:D51"/>
    <mergeCell ref="C29:D29"/>
    <mergeCell ref="A49:B49"/>
    <mergeCell ref="C49:D49"/>
    <mergeCell ref="C20:D20"/>
    <mergeCell ref="C23:D23"/>
    <mergeCell ref="C24:D24"/>
    <mergeCell ref="A15:B15"/>
    <mergeCell ref="A16:B16"/>
    <mergeCell ref="A17:B17"/>
    <mergeCell ref="A25:B25"/>
    <mergeCell ref="A29:B29"/>
    <mergeCell ref="A20:B20"/>
    <mergeCell ref="A21:B21"/>
    <mergeCell ref="A22:B22"/>
    <mergeCell ref="A23:B23"/>
    <mergeCell ref="A24:B24"/>
    <mergeCell ref="A26:B26"/>
    <mergeCell ref="C15:D15"/>
    <mergeCell ref="C16:D16"/>
    <mergeCell ref="C17:D17"/>
    <mergeCell ref="C18:D18"/>
    <mergeCell ref="A48:B48"/>
    <mergeCell ref="C48:D48"/>
    <mergeCell ref="A30:B30"/>
    <mergeCell ref="C30:D30"/>
    <mergeCell ref="A46:B46"/>
    <mergeCell ref="C46:D46"/>
    <mergeCell ref="A47:B47"/>
    <mergeCell ref="C47:D47"/>
    <mergeCell ref="A27:B27"/>
    <mergeCell ref="C27:D27"/>
    <mergeCell ref="A28:B28"/>
    <mergeCell ref="C28:D28"/>
    <mergeCell ref="A12:B12"/>
    <mergeCell ref="C12:D12"/>
    <mergeCell ref="A13:B13"/>
    <mergeCell ref="C13:D13"/>
    <mergeCell ref="A14:B14"/>
    <mergeCell ref="C14:D14"/>
    <mergeCell ref="C25:D25"/>
    <mergeCell ref="K22:L22"/>
    <mergeCell ref="G23:V23"/>
    <mergeCell ref="A18:B18"/>
    <mergeCell ref="A19:B19"/>
    <mergeCell ref="K21:L21"/>
    <mergeCell ref="K16:L16"/>
    <mergeCell ref="K17:L17"/>
    <mergeCell ref="K18:L18"/>
    <mergeCell ref="K19:L19"/>
    <mergeCell ref="K20:L20"/>
  </mergeCells>
  <pageMargins left="0.7" right="0.7" top="0.75" bottom="0.75" header="0.3" footer="0.3"/>
  <pageSetup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018D70-690E-4F84-8BFB-27B8874411E6}">
          <x14:formula1>
            <xm:f>Tables!$N$13:$N$23</xm:f>
          </x14:formula1>
          <xm:sqref>C13:D52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W74"/>
  <sheetViews>
    <sheetView zoomScaleNormal="100" workbookViewId="0">
      <selection activeCell="A22" sqref="A22:B22"/>
    </sheetView>
  </sheetViews>
  <sheetFormatPr defaultRowHeight="15" x14ac:dyDescent="0.25"/>
  <cols>
    <col min="1" max="1" width="11.7109375" customWidth="1"/>
    <col min="3" max="3" width="17.7109375" customWidth="1"/>
    <col min="4" max="4" width="16.7109375" customWidth="1"/>
    <col min="5" max="5" width="12.7109375" customWidth="1"/>
    <col min="7" max="7" width="16.28515625" customWidth="1"/>
    <col min="8" max="9" width="18.5703125" customWidth="1"/>
    <col min="11" max="11" width="15.42578125" customWidth="1"/>
    <col min="12" max="12" width="4.5703125" customWidth="1"/>
  </cols>
  <sheetData>
    <row r="1" spans="1:23" x14ac:dyDescent="0.25">
      <c r="A1" t="e">
        <f>'Qrtly Tax Cert'!D4</f>
        <v>#N/A</v>
      </c>
      <c r="C1" s="59">
        <f>'Report Recon'!A4</f>
        <v>0</v>
      </c>
      <c r="D1" s="59">
        <f>'Qrtly Tax Cert'!I2</f>
        <v>0</v>
      </c>
    </row>
    <row r="2" spans="1:23" x14ac:dyDescent="0.25">
      <c r="K2" t="s">
        <v>0</v>
      </c>
    </row>
    <row r="3" spans="1:23" ht="15.75" thickBot="1" x14ac:dyDescent="0.3">
      <c r="A3" t="s">
        <v>318</v>
      </c>
      <c r="D3" s="14">
        <f>'Report Recon'!B8</f>
        <v>0</v>
      </c>
      <c r="F3" t="s">
        <v>319</v>
      </c>
      <c r="I3" s="14">
        <f>'Report Recon'!B14</f>
        <v>0</v>
      </c>
      <c r="K3" s="14">
        <f>I3-D3</f>
        <v>0</v>
      </c>
    </row>
    <row r="4" spans="1:23" x14ac:dyDescent="0.25">
      <c r="A4" t="s">
        <v>320</v>
      </c>
      <c r="D4" s="14">
        <f>D3*0.062</f>
        <v>0</v>
      </c>
      <c r="F4" t="s">
        <v>321</v>
      </c>
      <c r="I4" s="14">
        <f>I3*0.062</f>
        <v>0</v>
      </c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x14ac:dyDescent="0.25">
      <c r="A5" t="s">
        <v>322</v>
      </c>
      <c r="D5" s="14">
        <f>'Report Recon'!B9</f>
        <v>0</v>
      </c>
      <c r="F5" t="s">
        <v>224</v>
      </c>
      <c r="I5" s="14">
        <f>'Report Recon'!B15</f>
        <v>0</v>
      </c>
      <c r="L5" s="71" t="s">
        <v>986</v>
      </c>
      <c r="M5" s="13" t="s">
        <v>999</v>
      </c>
      <c r="N5" s="13"/>
      <c r="O5" s="13"/>
      <c r="P5" s="13"/>
      <c r="Q5" s="13"/>
      <c r="R5" s="13"/>
      <c r="S5" s="13"/>
      <c r="T5" s="13"/>
      <c r="U5" s="13"/>
      <c r="V5" s="13"/>
      <c r="W5" s="7"/>
    </row>
    <row r="6" spans="1:23" x14ac:dyDescent="0.25">
      <c r="L6" s="22"/>
      <c r="M6" s="72" t="s">
        <v>988</v>
      </c>
      <c r="N6" s="13"/>
      <c r="O6" s="13"/>
      <c r="P6" s="13"/>
      <c r="Q6" s="13"/>
      <c r="R6" s="13"/>
      <c r="S6" s="13"/>
      <c r="T6" s="13"/>
      <c r="U6" s="13"/>
      <c r="V6" s="13"/>
      <c r="W6" s="7"/>
    </row>
    <row r="7" spans="1:23" x14ac:dyDescent="0.25">
      <c r="A7" t="s">
        <v>208</v>
      </c>
      <c r="D7" s="14">
        <f>D4-D5</f>
        <v>0</v>
      </c>
      <c r="L7" s="22"/>
      <c r="M7" s="13"/>
      <c r="N7" s="13"/>
      <c r="O7" s="13"/>
      <c r="P7" s="13"/>
      <c r="Q7" s="13"/>
      <c r="R7" s="13"/>
      <c r="S7" s="13"/>
      <c r="T7" s="13"/>
      <c r="U7" s="13"/>
      <c r="V7" s="13"/>
      <c r="W7" s="7"/>
    </row>
    <row r="8" spans="1:23" x14ac:dyDescent="0.25">
      <c r="A8" t="s">
        <v>226</v>
      </c>
      <c r="D8" s="14">
        <f>H74</f>
        <v>0</v>
      </c>
      <c r="L8" s="71" t="s">
        <v>987</v>
      </c>
      <c r="M8" s="13" t="s">
        <v>989</v>
      </c>
      <c r="N8" s="13"/>
      <c r="O8" s="13"/>
      <c r="P8" s="13"/>
      <c r="Q8" s="13"/>
      <c r="R8" s="13"/>
      <c r="S8" s="13"/>
      <c r="T8" s="13"/>
      <c r="U8" s="13"/>
      <c r="V8" s="13"/>
      <c r="W8" s="7"/>
    </row>
    <row r="9" spans="1:23" x14ac:dyDescent="0.25">
      <c r="D9" s="14"/>
      <c r="L9" s="22"/>
      <c r="M9" s="13" t="s">
        <v>990</v>
      </c>
      <c r="N9" s="13"/>
      <c r="O9" s="13"/>
      <c r="P9" s="13"/>
      <c r="Q9" s="13"/>
      <c r="R9" s="13"/>
      <c r="S9" s="13"/>
      <c r="T9" s="13"/>
      <c r="U9" s="13"/>
      <c r="V9" s="13"/>
      <c r="W9" s="7"/>
    </row>
    <row r="10" spans="1:23" x14ac:dyDescent="0.25">
      <c r="A10" t="s">
        <v>228</v>
      </c>
      <c r="D10" s="14">
        <f>D7-D8</f>
        <v>0</v>
      </c>
      <c r="E10" s="18"/>
      <c r="F10" t="s">
        <v>225</v>
      </c>
      <c r="I10" s="14">
        <f>I4-I5</f>
        <v>0</v>
      </c>
      <c r="L10" s="22"/>
      <c r="M10" s="13" t="s">
        <v>991</v>
      </c>
      <c r="N10" s="13"/>
      <c r="O10" s="13"/>
      <c r="P10" s="13"/>
      <c r="Q10" s="13"/>
      <c r="R10" s="13"/>
      <c r="S10" s="13"/>
      <c r="T10" s="13"/>
      <c r="U10" s="13"/>
      <c r="V10" s="13"/>
      <c r="W10" s="7"/>
    </row>
    <row r="11" spans="1:23" x14ac:dyDescent="0.25">
      <c r="A11" t="s">
        <v>227</v>
      </c>
      <c r="D11" s="14">
        <v>0.5</v>
      </c>
      <c r="F11" t="s">
        <v>227</v>
      </c>
      <c r="I11" s="14">
        <v>0.5</v>
      </c>
      <c r="L11" s="8"/>
      <c r="M11" s="13"/>
      <c r="N11" s="9"/>
      <c r="O11" s="9"/>
      <c r="P11" s="9"/>
      <c r="Q11" s="9"/>
      <c r="R11" s="9"/>
      <c r="S11" s="9"/>
      <c r="T11" s="9"/>
      <c r="U11" s="9"/>
      <c r="V11" s="9"/>
      <c r="W11" s="7"/>
    </row>
    <row r="12" spans="1:23" x14ac:dyDescent="0.25">
      <c r="D12" s="14"/>
      <c r="I12" s="14"/>
      <c r="L12" s="8"/>
      <c r="M12" s="13" t="s">
        <v>992</v>
      </c>
      <c r="N12" s="73"/>
      <c r="O12" s="9"/>
      <c r="P12" s="9"/>
      <c r="Q12" s="9"/>
      <c r="R12" s="9"/>
      <c r="S12" s="9"/>
      <c r="T12" s="9"/>
      <c r="U12" s="9"/>
      <c r="V12" s="9"/>
      <c r="W12" s="7"/>
    </row>
    <row r="13" spans="1:23" x14ac:dyDescent="0.25">
      <c r="A13" t="s">
        <v>230</v>
      </c>
      <c r="D13" s="14">
        <f>IF(D11&gt;ABS(D10),0,D10)</f>
        <v>0</v>
      </c>
      <c r="F13" t="s">
        <v>229</v>
      </c>
      <c r="I13" s="14">
        <f>IF(I11&gt;ABS(I10),0,I10)</f>
        <v>0</v>
      </c>
      <c r="L13" s="8"/>
      <c r="M13" s="13" t="s">
        <v>993</v>
      </c>
      <c r="N13" s="9"/>
      <c r="O13" s="9"/>
      <c r="P13" s="9"/>
      <c r="Q13" s="9"/>
      <c r="R13" s="9"/>
      <c r="S13" s="9"/>
      <c r="T13" s="9"/>
      <c r="U13" s="9"/>
      <c r="V13" s="9"/>
      <c r="W13" s="7"/>
    </row>
    <row r="14" spans="1:23" x14ac:dyDescent="0.25">
      <c r="L14" s="8"/>
      <c r="M14" s="13" t="s">
        <v>994</v>
      </c>
      <c r="N14" s="9"/>
      <c r="O14" s="9"/>
      <c r="P14" s="9"/>
      <c r="Q14" s="9"/>
      <c r="R14" s="9"/>
      <c r="S14" s="9"/>
      <c r="T14" s="9"/>
      <c r="U14" s="9"/>
      <c r="V14" s="9"/>
      <c r="W14" s="7"/>
    </row>
    <row r="15" spans="1:23" x14ac:dyDescent="0.25">
      <c r="D15" s="14"/>
      <c r="L15" s="8"/>
      <c r="M15" s="9"/>
      <c r="N15" s="9"/>
      <c r="O15" s="9"/>
      <c r="P15" s="9"/>
      <c r="Q15" s="9"/>
      <c r="R15" s="9"/>
      <c r="S15" s="9"/>
      <c r="T15" s="9"/>
      <c r="U15" s="9"/>
      <c r="V15" s="9"/>
      <c r="W15" s="7"/>
    </row>
    <row r="16" spans="1:23" ht="19.5" thickBot="1" x14ac:dyDescent="0.35">
      <c r="D16" s="14"/>
      <c r="L16" s="11" t="s">
        <v>1001</v>
      </c>
      <c r="M16" s="3"/>
      <c r="N16" s="87"/>
      <c r="O16" s="3"/>
      <c r="P16" s="3"/>
      <c r="Q16" s="3"/>
      <c r="R16" s="3"/>
      <c r="S16" s="3"/>
      <c r="T16" s="3"/>
      <c r="U16" s="3"/>
      <c r="V16" s="3"/>
      <c r="W16" s="12"/>
    </row>
    <row r="17" spans="1:15" x14ac:dyDescent="0.25">
      <c r="D17" s="14"/>
      <c r="O17" s="20"/>
    </row>
    <row r="19" spans="1:15" x14ac:dyDescent="0.25">
      <c r="A19" s="177" t="s">
        <v>323</v>
      </c>
      <c r="B19" s="178"/>
      <c r="C19" s="179"/>
      <c r="D19" s="179"/>
      <c r="E19" s="179"/>
      <c r="F19" s="179"/>
      <c r="G19" s="179"/>
      <c r="H19" s="180"/>
      <c r="I19" s="180"/>
    </row>
    <row r="20" spans="1:15" ht="15.75" thickBot="1" x14ac:dyDescent="0.3">
      <c r="A20" s="181" t="s">
        <v>231</v>
      </c>
      <c r="B20" s="155"/>
      <c r="C20" s="127"/>
      <c r="D20" s="127"/>
      <c r="E20" s="127"/>
      <c r="F20" s="127"/>
      <c r="G20" s="127"/>
      <c r="H20" s="141"/>
      <c r="I20" s="141"/>
    </row>
    <row r="21" spans="1:15" ht="45" x14ac:dyDescent="0.25">
      <c r="A21" s="170" t="s">
        <v>203</v>
      </c>
      <c r="B21" s="171"/>
      <c r="C21" s="156" t="s">
        <v>184</v>
      </c>
      <c r="D21" s="157"/>
      <c r="E21" s="182" t="s">
        <v>232</v>
      </c>
      <c r="F21" s="183"/>
      <c r="G21" s="95" t="s">
        <v>233</v>
      </c>
      <c r="H21" s="95" t="s">
        <v>234</v>
      </c>
      <c r="I21" s="93" t="s">
        <v>235</v>
      </c>
    </row>
    <row r="22" spans="1:15" x14ac:dyDescent="0.25">
      <c r="A22" s="184"/>
      <c r="B22" s="185"/>
      <c r="C22" s="151"/>
      <c r="D22" s="186"/>
      <c r="E22" s="151"/>
      <c r="F22" s="186"/>
      <c r="G22" s="17"/>
      <c r="H22" s="21">
        <f t="shared" ref="H22:H73" si="0">SUMIF(E22,"Imputed Life",G22)</f>
        <v>0</v>
      </c>
      <c r="I22" s="96">
        <f t="shared" ref="I22:I73" si="1">SUMIF(E22,"other",G22)</f>
        <v>0</v>
      </c>
    </row>
    <row r="23" spans="1:15" x14ac:dyDescent="0.25">
      <c r="A23" s="187"/>
      <c r="B23" s="185"/>
      <c r="C23" s="151"/>
      <c r="D23" s="186"/>
      <c r="E23" s="151"/>
      <c r="F23" s="186"/>
      <c r="G23" s="17"/>
      <c r="H23" s="21">
        <f t="shared" si="0"/>
        <v>0</v>
      </c>
      <c r="I23" s="96">
        <f t="shared" si="1"/>
        <v>0</v>
      </c>
    </row>
    <row r="24" spans="1:15" x14ac:dyDescent="0.25">
      <c r="A24" s="187"/>
      <c r="B24" s="185"/>
      <c r="C24" s="151"/>
      <c r="D24" s="186"/>
      <c r="E24" s="151"/>
      <c r="F24" s="186"/>
      <c r="G24" s="17"/>
      <c r="H24" s="21">
        <f t="shared" si="0"/>
        <v>0</v>
      </c>
      <c r="I24" s="96">
        <f t="shared" si="1"/>
        <v>0</v>
      </c>
    </row>
    <row r="25" spans="1:15" x14ac:dyDescent="0.25">
      <c r="A25" s="187"/>
      <c r="B25" s="185"/>
      <c r="C25" s="151"/>
      <c r="D25" s="186"/>
      <c r="E25" s="151"/>
      <c r="F25" s="186"/>
      <c r="G25" s="17"/>
      <c r="H25" s="21">
        <f t="shared" si="0"/>
        <v>0</v>
      </c>
      <c r="I25" s="96">
        <f t="shared" si="1"/>
        <v>0</v>
      </c>
    </row>
    <row r="26" spans="1:15" x14ac:dyDescent="0.25">
      <c r="A26" s="187"/>
      <c r="B26" s="185"/>
      <c r="C26" s="151"/>
      <c r="D26" s="186"/>
      <c r="E26" s="151"/>
      <c r="F26" s="186"/>
      <c r="G26" s="17"/>
      <c r="H26" s="21">
        <f t="shared" si="0"/>
        <v>0</v>
      </c>
      <c r="I26" s="96">
        <f>SUMIF(E26,"other",G26)</f>
        <v>0</v>
      </c>
    </row>
    <row r="27" spans="1:15" x14ac:dyDescent="0.25">
      <c r="A27" s="187"/>
      <c r="B27" s="185"/>
      <c r="C27" s="151"/>
      <c r="D27" s="186"/>
      <c r="E27" s="151"/>
      <c r="F27" s="186"/>
      <c r="G27" s="17"/>
      <c r="H27" s="21">
        <f t="shared" si="0"/>
        <v>0</v>
      </c>
      <c r="I27" s="96">
        <f t="shared" si="1"/>
        <v>0</v>
      </c>
    </row>
    <row r="28" spans="1:15" x14ac:dyDescent="0.25">
      <c r="A28" s="187"/>
      <c r="B28" s="185"/>
      <c r="C28" s="188"/>
      <c r="D28" s="185"/>
      <c r="E28" s="188"/>
      <c r="F28" s="185"/>
      <c r="G28" s="17"/>
      <c r="H28" s="21">
        <f t="shared" si="0"/>
        <v>0</v>
      </c>
      <c r="I28" s="96">
        <f t="shared" si="1"/>
        <v>0</v>
      </c>
    </row>
    <row r="29" spans="1:15" x14ac:dyDescent="0.25">
      <c r="A29" s="187"/>
      <c r="B29" s="185"/>
      <c r="C29" s="151"/>
      <c r="D29" s="186"/>
      <c r="E29" s="151"/>
      <c r="F29" s="186"/>
      <c r="G29" s="17"/>
      <c r="H29" s="21">
        <f t="shared" si="0"/>
        <v>0</v>
      </c>
      <c r="I29" s="96">
        <f t="shared" si="1"/>
        <v>0</v>
      </c>
    </row>
    <row r="30" spans="1:15" x14ac:dyDescent="0.25">
      <c r="A30" s="187"/>
      <c r="B30" s="185"/>
      <c r="C30" s="151"/>
      <c r="D30" s="186"/>
      <c r="E30" s="151"/>
      <c r="F30" s="186"/>
      <c r="G30" s="17"/>
      <c r="H30" s="21">
        <f t="shared" si="0"/>
        <v>0</v>
      </c>
      <c r="I30" s="96">
        <f t="shared" si="1"/>
        <v>0</v>
      </c>
    </row>
    <row r="31" spans="1:15" x14ac:dyDescent="0.25">
      <c r="A31" s="187"/>
      <c r="B31" s="185"/>
      <c r="C31" s="151"/>
      <c r="D31" s="186"/>
      <c r="E31" s="151"/>
      <c r="F31" s="186"/>
      <c r="G31" s="17"/>
      <c r="H31" s="21">
        <f t="shared" si="0"/>
        <v>0</v>
      </c>
      <c r="I31" s="96">
        <f t="shared" si="1"/>
        <v>0</v>
      </c>
    </row>
    <row r="32" spans="1:15" x14ac:dyDescent="0.25">
      <c r="A32" s="187"/>
      <c r="B32" s="185"/>
      <c r="C32" s="151"/>
      <c r="D32" s="186"/>
      <c r="E32" s="151"/>
      <c r="F32" s="186"/>
      <c r="G32" s="17"/>
      <c r="H32" s="21">
        <f t="shared" ref="H32:H46" si="2">SUMIF(E32,"Imputed Life",G32)</f>
        <v>0</v>
      </c>
      <c r="I32" s="96">
        <f t="shared" ref="I32:I46" si="3">SUMIF(E32,"other",G32)</f>
        <v>0</v>
      </c>
    </row>
    <row r="33" spans="1:9" x14ac:dyDescent="0.25">
      <c r="A33" s="187"/>
      <c r="B33" s="185"/>
      <c r="C33" s="151"/>
      <c r="D33" s="186"/>
      <c r="E33" s="151"/>
      <c r="F33" s="186"/>
      <c r="G33" s="17"/>
      <c r="H33" s="21">
        <f t="shared" si="2"/>
        <v>0</v>
      </c>
      <c r="I33" s="96">
        <f t="shared" si="3"/>
        <v>0</v>
      </c>
    </row>
    <row r="34" spans="1:9" x14ac:dyDescent="0.25">
      <c r="A34" s="187"/>
      <c r="B34" s="185"/>
      <c r="C34" s="151"/>
      <c r="D34" s="186"/>
      <c r="E34" s="151"/>
      <c r="F34" s="186"/>
      <c r="G34" s="17"/>
      <c r="H34" s="21">
        <f t="shared" si="2"/>
        <v>0</v>
      </c>
      <c r="I34" s="96">
        <f t="shared" si="3"/>
        <v>0</v>
      </c>
    </row>
    <row r="35" spans="1:9" x14ac:dyDescent="0.25">
      <c r="A35" s="187"/>
      <c r="B35" s="185"/>
      <c r="C35" s="151"/>
      <c r="D35" s="186"/>
      <c r="E35" s="151"/>
      <c r="F35" s="186"/>
      <c r="G35" s="17"/>
      <c r="H35" s="21">
        <f t="shared" si="2"/>
        <v>0</v>
      </c>
      <c r="I35" s="96">
        <f t="shared" si="3"/>
        <v>0</v>
      </c>
    </row>
    <row r="36" spans="1:9" x14ac:dyDescent="0.25">
      <c r="A36" s="187"/>
      <c r="B36" s="185"/>
      <c r="C36" s="151"/>
      <c r="D36" s="186"/>
      <c r="E36" s="151"/>
      <c r="F36" s="186"/>
      <c r="G36" s="17"/>
      <c r="H36" s="21">
        <f t="shared" si="2"/>
        <v>0</v>
      </c>
      <c r="I36" s="96">
        <f t="shared" si="3"/>
        <v>0</v>
      </c>
    </row>
    <row r="37" spans="1:9" x14ac:dyDescent="0.25">
      <c r="A37" s="187"/>
      <c r="B37" s="185"/>
      <c r="C37" s="151"/>
      <c r="D37" s="186"/>
      <c r="E37" s="151"/>
      <c r="F37" s="186"/>
      <c r="G37" s="17"/>
      <c r="H37" s="21">
        <f t="shared" si="2"/>
        <v>0</v>
      </c>
      <c r="I37" s="96">
        <f t="shared" si="3"/>
        <v>0</v>
      </c>
    </row>
    <row r="38" spans="1:9" x14ac:dyDescent="0.25">
      <c r="A38" s="187"/>
      <c r="B38" s="185"/>
      <c r="C38" s="151"/>
      <c r="D38" s="186"/>
      <c r="E38" s="151"/>
      <c r="F38" s="186"/>
      <c r="G38" s="17"/>
      <c r="H38" s="21">
        <f t="shared" si="2"/>
        <v>0</v>
      </c>
      <c r="I38" s="96">
        <f t="shared" si="3"/>
        <v>0</v>
      </c>
    </row>
    <row r="39" spans="1:9" x14ac:dyDescent="0.25">
      <c r="A39" s="187"/>
      <c r="B39" s="185"/>
      <c r="C39" s="151"/>
      <c r="D39" s="186"/>
      <c r="E39" s="151"/>
      <c r="F39" s="186"/>
      <c r="G39" s="17"/>
      <c r="H39" s="21">
        <f t="shared" si="2"/>
        <v>0</v>
      </c>
      <c r="I39" s="96">
        <f t="shared" si="3"/>
        <v>0</v>
      </c>
    </row>
    <row r="40" spans="1:9" x14ac:dyDescent="0.25">
      <c r="A40" s="187"/>
      <c r="B40" s="185"/>
      <c r="C40" s="151"/>
      <c r="D40" s="186"/>
      <c r="E40" s="151"/>
      <c r="F40" s="186"/>
      <c r="G40" s="17"/>
      <c r="H40" s="21">
        <f t="shared" si="2"/>
        <v>0</v>
      </c>
      <c r="I40" s="96">
        <f t="shared" si="3"/>
        <v>0</v>
      </c>
    </row>
    <row r="41" spans="1:9" x14ac:dyDescent="0.25">
      <c r="A41" s="187"/>
      <c r="B41" s="185"/>
      <c r="C41" s="151"/>
      <c r="D41" s="186"/>
      <c r="E41" s="151"/>
      <c r="F41" s="186"/>
      <c r="G41" s="17"/>
      <c r="H41" s="21">
        <f t="shared" si="2"/>
        <v>0</v>
      </c>
      <c r="I41" s="96">
        <f t="shared" si="3"/>
        <v>0</v>
      </c>
    </row>
    <row r="42" spans="1:9" x14ac:dyDescent="0.25">
      <c r="A42" s="187"/>
      <c r="B42" s="185"/>
      <c r="C42" s="151"/>
      <c r="D42" s="186"/>
      <c r="E42" s="151"/>
      <c r="F42" s="186"/>
      <c r="G42" s="17"/>
      <c r="H42" s="21">
        <f t="shared" si="2"/>
        <v>0</v>
      </c>
      <c r="I42" s="96">
        <f t="shared" si="3"/>
        <v>0</v>
      </c>
    </row>
    <row r="43" spans="1:9" x14ac:dyDescent="0.25">
      <c r="A43" s="187"/>
      <c r="B43" s="185"/>
      <c r="C43" s="151"/>
      <c r="D43" s="186"/>
      <c r="E43" s="151"/>
      <c r="F43" s="186"/>
      <c r="G43" s="17"/>
      <c r="H43" s="21">
        <f t="shared" si="2"/>
        <v>0</v>
      </c>
      <c r="I43" s="96">
        <f t="shared" si="3"/>
        <v>0</v>
      </c>
    </row>
    <row r="44" spans="1:9" x14ac:dyDescent="0.25">
      <c r="A44" s="187"/>
      <c r="B44" s="185"/>
      <c r="C44" s="151"/>
      <c r="D44" s="186"/>
      <c r="E44" s="151"/>
      <c r="F44" s="186"/>
      <c r="G44" s="17"/>
      <c r="H44" s="21">
        <f t="shared" si="2"/>
        <v>0</v>
      </c>
      <c r="I44" s="96">
        <f t="shared" si="3"/>
        <v>0</v>
      </c>
    </row>
    <row r="45" spans="1:9" x14ac:dyDescent="0.25">
      <c r="A45" s="187"/>
      <c r="B45" s="185"/>
      <c r="C45" s="151"/>
      <c r="D45" s="186"/>
      <c r="E45" s="151"/>
      <c r="F45" s="186"/>
      <c r="G45" s="17"/>
      <c r="H45" s="21">
        <f t="shared" si="2"/>
        <v>0</v>
      </c>
      <c r="I45" s="96">
        <f t="shared" si="3"/>
        <v>0</v>
      </c>
    </row>
    <row r="46" spans="1:9" x14ac:dyDescent="0.25">
      <c r="A46" s="187"/>
      <c r="B46" s="185"/>
      <c r="C46" s="151"/>
      <c r="D46" s="186"/>
      <c r="E46" s="151"/>
      <c r="F46" s="186"/>
      <c r="G46" s="17"/>
      <c r="H46" s="21">
        <f t="shared" si="2"/>
        <v>0</v>
      </c>
      <c r="I46" s="96">
        <f t="shared" si="3"/>
        <v>0</v>
      </c>
    </row>
    <row r="47" spans="1:9" x14ac:dyDescent="0.25">
      <c r="A47" s="187"/>
      <c r="B47" s="185"/>
      <c r="C47" s="151"/>
      <c r="D47" s="186"/>
      <c r="E47" s="151"/>
      <c r="F47" s="186"/>
      <c r="G47" s="17"/>
      <c r="H47" s="21">
        <f t="shared" si="0"/>
        <v>0</v>
      </c>
      <c r="I47" s="96">
        <f t="shared" si="1"/>
        <v>0</v>
      </c>
    </row>
    <row r="48" spans="1:9" x14ac:dyDescent="0.25">
      <c r="A48" s="187"/>
      <c r="B48" s="185"/>
      <c r="C48" s="151"/>
      <c r="D48" s="186"/>
      <c r="E48" s="151"/>
      <c r="F48" s="186"/>
      <c r="G48" s="17"/>
      <c r="H48" s="21">
        <f t="shared" si="0"/>
        <v>0</v>
      </c>
      <c r="I48" s="96">
        <f t="shared" si="1"/>
        <v>0</v>
      </c>
    </row>
    <row r="49" spans="1:9" x14ac:dyDescent="0.25">
      <c r="A49" s="187"/>
      <c r="B49" s="185"/>
      <c r="C49" s="151"/>
      <c r="D49" s="186"/>
      <c r="E49" s="151"/>
      <c r="F49" s="186"/>
      <c r="G49" s="17"/>
      <c r="H49" s="21">
        <f t="shared" si="0"/>
        <v>0</v>
      </c>
      <c r="I49" s="96">
        <f t="shared" si="1"/>
        <v>0</v>
      </c>
    </row>
    <row r="50" spans="1:9" x14ac:dyDescent="0.25">
      <c r="A50" s="187"/>
      <c r="B50" s="185"/>
      <c r="C50" s="151"/>
      <c r="D50" s="186"/>
      <c r="E50" s="151"/>
      <c r="F50" s="186"/>
      <c r="G50" s="17"/>
      <c r="H50" s="21">
        <f t="shared" si="0"/>
        <v>0</v>
      </c>
      <c r="I50" s="96">
        <f t="shared" si="1"/>
        <v>0</v>
      </c>
    </row>
    <row r="51" spans="1:9" x14ac:dyDescent="0.25">
      <c r="A51" s="187"/>
      <c r="B51" s="185"/>
      <c r="C51" s="151"/>
      <c r="D51" s="186"/>
      <c r="E51" s="151"/>
      <c r="F51" s="186"/>
      <c r="G51" s="17"/>
      <c r="H51" s="21">
        <f t="shared" si="0"/>
        <v>0</v>
      </c>
      <c r="I51" s="96">
        <f t="shared" si="1"/>
        <v>0</v>
      </c>
    </row>
    <row r="52" spans="1:9" x14ac:dyDescent="0.25">
      <c r="A52" s="187"/>
      <c r="B52" s="185"/>
      <c r="C52" s="151"/>
      <c r="D52" s="186"/>
      <c r="E52" s="151"/>
      <c r="F52" s="186"/>
      <c r="G52" s="17"/>
      <c r="H52" s="21">
        <f t="shared" si="0"/>
        <v>0</v>
      </c>
      <c r="I52" s="96">
        <f t="shared" si="1"/>
        <v>0</v>
      </c>
    </row>
    <row r="53" spans="1:9" x14ac:dyDescent="0.25">
      <c r="A53" s="187"/>
      <c r="B53" s="185"/>
      <c r="C53" s="151"/>
      <c r="D53" s="186"/>
      <c r="E53" s="151"/>
      <c r="F53" s="186"/>
      <c r="G53" s="17"/>
      <c r="H53" s="21">
        <f t="shared" si="0"/>
        <v>0</v>
      </c>
      <c r="I53" s="96">
        <f t="shared" si="1"/>
        <v>0</v>
      </c>
    </row>
    <row r="54" spans="1:9" x14ac:dyDescent="0.25">
      <c r="A54" s="187"/>
      <c r="B54" s="185"/>
      <c r="C54" s="151"/>
      <c r="D54" s="186"/>
      <c r="E54" s="151"/>
      <c r="F54" s="186"/>
      <c r="G54" s="17"/>
      <c r="H54" s="21">
        <f t="shared" si="0"/>
        <v>0</v>
      </c>
      <c r="I54" s="96">
        <f t="shared" si="1"/>
        <v>0</v>
      </c>
    </row>
    <row r="55" spans="1:9" x14ac:dyDescent="0.25">
      <c r="A55" s="187"/>
      <c r="B55" s="185"/>
      <c r="C55" s="151"/>
      <c r="D55" s="186"/>
      <c r="E55" s="151"/>
      <c r="F55" s="186"/>
      <c r="G55" s="17"/>
      <c r="H55" s="21">
        <f t="shared" si="0"/>
        <v>0</v>
      </c>
      <c r="I55" s="96">
        <f t="shared" si="1"/>
        <v>0</v>
      </c>
    </row>
    <row r="56" spans="1:9" x14ac:dyDescent="0.25">
      <c r="A56" s="187"/>
      <c r="B56" s="185"/>
      <c r="C56" s="151"/>
      <c r="D56" s="186"/>
      <c r="E56" s="151"/>
      <c r="F56" s="186"/>
      <c r="G56" s="17"/>
      <c r="H56" s="21">
        <f t="shared" si="0"/>
        <v>0</v>
      </c>
      <c r="I56" s="96">
        <f t="shared" si="1"/>
        <v>0</v>
      </c>
    </row>
    <row r="57" spans="1:9" x14ac:dyDescent="0.25">
      <c r="A57" s="187"/>
      <c r="B57" s="185"/>
      <c r="C57" s="151"/>
      <c r="D57" s="186"/>
      <c r="E57" s="151"/>
      <c r="F57" s="186"/>
      <c r="G57" s="17"/>
      <c r="H57" s="21">
        <f t="shared" si="0"/>
        <v>0</v>
      </c>
      <c r="I57" s="96">
        <f t="shared" si="1"/>
        <v>0</v>
      </c>
    </row>
    <row r="58" spans="1:9" x14ac:dyDescent="0.25">
      <c r="A58" s="187"/>
      <c r="B58" s="185"/>
      <c r="C58" s="151"/>
      <c r="D58" s="186"/>
      <c r="E58" s="151"/>
      <c r="F58" s="186"/>
      <c r="G58" s="17"/>
      <c r="H58" s="21">
        <f t="shared" si="0"/>
        <v>0</v>
      </c>
      <c r="I58" s="96">
        <f t="shared" si="1"/>
        <v>0</v>
      </c>
    </row>
    <row r="59" spans="1:9" x14ac:dyDescent="0.25">
      <c r="A59" s="187"/>
      <c r="B59" s="185"/>
      <c r="C59" s="151"/>
      <c r="D59" s="186"/>
      <c r="E59" s="151"/>
      <c r="F59" s="186"/>
      <c r="G59" s="17"/>
      <c r="H59" s="21">
        <f t="shared" si="0"/>
        <v>0</v>
      </c>
      <c r="I59" s="96">
        <f t="shared" si="1"/>
        <v>0</v>
      </c>
    </row>
    <row r="60" spans="1:9" x14ac:dyDescent="0.25">
      <c r="A60" s="187"/>
      <c r="B60" s="185"/>
      <c r="C60" s="151"/>
      <c r="D60" s="186"/>
      <c r="E60" s="151"/>
      <c r="F60" s="186"/>
      <c r="G60" s="17"/>
      <c r="H60" s="21">
        <f t="shared" si="0"/>
        <v>0</v>
      </c>
      <c r="I60" s="96">
        <f t="shared" si="1"/>
        <v>0</v>
      </c>
    </row>
    <row r="61" spans="1:9" x14ac:dyDescent="0.25">
      <c r="A61" s="187"/>
      <c r="B61" s="185"/>
      <c r="C61" s="151"/>
      <c r="D61" s="186"/>
      <c r="E61" s="151"/>
      <c r="F61" s="186"/>
      <c r="G61" s="17"/>
      <c r="H61" s="21">
        <f t="shared" si="0"/>
        <v>0</v>
      </c>
      <c r="I61" s="96">
        <f t="shared" si="1"/>
        <v>0</v>
      </c>
    </row>
    <row r="62" spans="1:9" x14ac:dyDescent="0.25">
      <c r="A62" s="187"/>
      <c r="B62" s="185"/>
      <c r="C62" s="151"/>
      <c r="D62" s="186"/>
      <c r="E62" s="151"/>
      <c r="F62" s="186"/>
      <c r="G62" s="17"/>
      <c r="H62" s="21">
        <f t="shared" si="0"/>
        <v>0</v>
      </c>
      <c r="I62" s="96">
        <f t="shared" si="1"/>
        <v>0</v>
      </c>
    </row>
    <row r="63" spans="1:9" x14ac:dyDescent="0.25">
      <c r="A63" s="187"/>
      <c r="B63" s="185"/>
      <c r="C63" s="151"/>
      <c r="D63" s="186"/>
      <c r="E63" s="151"/>
      <c r="F63" s="186"/>
      <c r="G63" s="17"/>
      <c r="H63" s="21">
        <f t="shared" si="0"/>
        <v>0</v>
      </c>
      <c r="I63" s="96">
        <f t="shared" si="1"/>
        <v>0</v>
      </c>
    </row>
    <row r="64" spans="1:9" x14ac:dyDescent="0.25">
      <c r="A64" s="187"/>
      <c r="B64" s="185"/>
      <c r="C64" s="151"/>
      <c r="D64" s="186"/>
      <c r="E64" s="151"/>
      <c r="F64" s="186"/>
      <c r="G64" s="17"/>
      <c r="H64" s="21">
        <f t="shared" si="0"/>
        <v>0</v>
      </c>
      <c r="I64" s="96">
        <f t="shared" si="1"/>
        <v>0</v>
      </c>
    </row>
    <row r="65" spans="1:9" x14ac:dyDescent="0.25">
      <c r="A65" s="187"/>
      <c r="B65" s="185"/>
      <c r="C65" s="151"/>
      <c r="D65" s="186"/>
      <c r="E65" s="151"/>
      <c r="F65" s="186"/>
      <c r="G65" s="17"/>
      <c r="H65" s="21">
        <f t="shared" si="0"/>
        <v>0</v>
      </c>
      <c r="I65" s="96">
        <f t="shared" si="1"/>
        <v>0</v>
      </c>
    </row>
    <row r="66" spans="1:9" x14ac:dyDescent="0.25">
      <c r="A66" s="187"/>
      <c r="B66" s="185"/>
      <c r="C66" s="151"/>
      <c r="D66" s="186"/>
      <c r="E66" s="151"/>
      <c r="F66" s="186"/>
      <c r="G66" s="17"/>
      <c r="H66" s="21">
        <f t="shared" si="0"/>
        <v>0</v>
      </c>
      <c r="I66" s="96">
        <f t="shared" si="1"/>
        <v>0</v>
      </c>
    </row>
    <row r="67" spans="1:9" x14ac:dyDescent="0.25">
      <c r="A67" s="187"/>
      <c r="B67" s="185"/>
      <c r="C67" s="151"/>
      <c r="D67" s="186"/>
      <c r="E67" s="151"/>
      <c r="F67" s="186"/>
      <c r="G67" s="17"/>
      <c r="H67" s="21">
        <f t="shared" si="0"/>
        <v>0</v>
      </c>
      <c r="I67" s="96">
        <f t="shared" si="1"/>
        <v>0</v>
      </c>
    </row>
    <row r="68" spans="1:9" x14ac:dyDescent="0.25">
      <c r="A68" s="187"/>
      <c r="B68" s="185"/>
      <c r="C68" s="151"/>
      <c r="D68" s="186"/>
      <c r="E68" s="151"/>
      <c r="F68" s="186"/>
      <c r="G68" s="17"/>
      <c r="H68" s="21">
        <f t="shared" si="0"/>
        <v>0</v>
      </c>
      <c r="I68" s="96">
        <f t="shared" si="1"/>
        <v>0</v>
      </c>
    </row>
    <row r="69" spans="1:9" x14ac:dyDescent="0.25">
      <c r="A69" s="187"/>
      <c r="B69" s="185"/>
      <c r="C69" s="151"/>
      <c r="D69" s="186"/>
      <c r="E69" s="151"/>
      <c r="F69" s="186"/>
      <c r="G69" s="17"/>
      <c r="H69" s="21">
        <f t="shared" si="0"/>
        <v>0</v>
      </c>
      <c r="I69" s="96">
        <f t="shared" si="1"/>
        <v>0</v>
      </c>
    </row>
    <row r="70" spans="1:9" x14ac:dyDescent="0.25">
      <c r="A70" s="187"/>
      <c r="B70" s="185"/>
      <c r="C70" s="151"/>
      <c r="D70" s="186"/>
      <c r="E70" s="151"/>
      <c r="F70" s="186"/>
      <c r="G70" s="17"/>
      <c r="H70" s="21">
        <f t="shared" si="0"/>
        <v>0</v>
      </c>
      <c r="I70" s="96">
        <f t="shared" si="1"/>
        <v>0</v>
      </c>
    </row>
    <row r="71" spans="1:9" x14ac:dyDescent="0.25">
      <c r="A71" s="187"/>
      <c r="B71" s="185"/>
      <c r="C71" s="151"/>
      <c r="D71" s="186"/>
      <c r="E71" s="151"/>
      <c r="F71" s="186"/>
      <c r="G71" s="17"/>
      <c r="H71" s="21">
        <f t="shared" si="0"/>
        <v>0</v>
      </c>
      <c r="I71" s="96">
        <f t="shared" si="1"/>
        <v>0</v>
      </c>
    </row>
    <row r="72" spans="1:9" x14ac:dyDescent="0.25">
      <c r="A72" s="187"/>
      <c r="B72" s="185"/>
      <c r="C72" s="151"/>
      <c r="D72" s="186"/>
      <c r="E72" s="151"/>
      <c r="F72" s="186"/>
      <c r="G72" s="17"/>
      <c r="H72" s="21">
        <f t="shared" si="0"/>
        <v>0</v>
      </c>
      <c r="I72" s="96">
        <f t="shared" si="1"/>
        <v>0</v>
      </c>
    </row>
    <row r="73" spans="1:9" ht="15.75" thickBot="1" x14ac:dyDescent="0.3">
      <c r="A73" s="189"/>
      <c r="B73" s="190"/>
      <c r="C73" s="158"/>
      <c r="D73" s="191"/>
      <c r="E73" s="158"/>
      <c r="F73" s="191"/>
      <c r="G73" s="97"/>
      <c r="H73" s="98">
        <f t="shared" si="0"/>
        <v>0</v>
      </c>
      <c r="I73" s="99">
        <f t="shared" si="1"/>
        <v>0</v>
      </c>
    </row>
    <row r="74" spans="1:9" x14ac:dyDescent="0.25">
      <c r="G74" s="14">
        <f>SUM(G22:G73)</f>
        <v>0</v>
      </c>
      <c r="H74" s="14">
        <f>SUM(H22:H73)</f>
        <v>0</v>
      </c>
      <c r="I74" s="14">
        <f>SUM(I22:I73)</f>
        <v>0</v>
      </c>
    </row>
  </sheetData>
  <sheetProtection algorithmName="SHA-512" hashValue="spvsmWqlTLJzRxZJdINK2APnGnkPReS99WMhm+uWrJ1HaKPlX7NUuZLt3XEuPCIC5SOgvLBDmpsk9f6MFFAZVQ==" saltValue="1YdbuUpbMliPolyhz2+nOg==" spinCount="100000" sheet="1" formatCells="0" formatColumns="0" formatRows="0" insertRows="0" deleteRows="0" selectLockedCells="1"/>
  <mergeCells count="161">
    <mergeCell ref="A44:B44"/>
    <mergeCell ref="C44:D44"/>
    <mergeCell ref="E44:F44"/>
    <mergeCell ref="A45:B45"/>
    <mergeCell ref="C45:D45"/>
    <mergeCell ref="E45:F45"/>
    <mergeCell ref="A41:B41"/>
    <mergeCell ref="C41:D41"/>
    <mergeCell ref="E41:F41"/>
    <mergeCell ref="A42:B42"/>
    <mergeCell ref="C42:D42"/>
    <mergeCell ref="E42:F42"/>
    <mergeCell ref="A43:B43"/>
    <mergeCell ref="C43:D43"/>
    <mergeCell ref="E43:F43"/>
    <mergeCell ref="A38:B38"/>
    <mergeCell ref="C38:D38"/>
    <mergeCell ref="E38:F38"/>
    <mergeCell ref="A39:B39"/>
    <mergeCell ref="C39:D39"/>
    <mergeCell ref="E39:F39"/>
    <mergeCell ref="A40:B40"/>
    <mergeCell ref="C40:D40"/>
    <mergeCell ref="E40:F40"/>
    <mergeCell ref="A35:B35"/>
    <mergeCell ref="C35:D35"/>
    <mergeCell ref="E35:F35"/>
    <mergeCell ref="A36:B36"/>
    <mergeCell ref="C36:D36"/>
    <mergeCell ref="E36:F36"/>
    <mergeCell ref="A37:B37"/>
    <mergeCell ref="C37:D37"/>
    <mergeCell ref="E37:F37"/>
    <mergeCell ref="A32:B32"/>
    <mergeCell ref="C32:D32"/>
    <mergeCell ref="E32:F32"/>
    <mergeCell ref="A33:B33"/>
    <mergeCell ref="C33:D33"/>
    <mergeCell ref="E33:F33"/>
    <mergeCell ref="A34:B34"/>
    <mergeCell ref="C34:D34"/>
    <mergeCell ref="E34:F34"/>
    <mergeCell ref="A72:B72"/>
    <mergeCell ref="C72:D72"/>
    <mergeCell ref="E72:F72"/>
    <mergeCell ref="A73:B73"/>
    <mergeCell ref="C73:D73"/>
    <mergeCell ref="E73:F73"/>
    <mergeCell ref="A70:B70"/>
    <mergeCell ref="C70:D70"/>
    <mergeCell ref="E70:F70"/>
    <mergeCell ref="A71:B71"/>
    <mergeCell ref="C71:D71"/>
    <mergeCell ref="E71:F71"/>
    <mergeCell ref="A68:B68"/>
    <mergeCell ref="C68:D68"/>
    <mergeCell ref="E68:F68"/>
    <mergeCell ref="A69:B69"/>
    <mergeCell ref="C69:D69"/>
    <mergeCell ref="E69:F69"/>
    <mergeCell ref="A66:B66"/>
    <mergeCell ref="C66:D66"/>
    <mergeCell ref="E66:F66"/>
    <mergeCell ref="A67:B67"/>
    <mergeCell ref="C67:D67"/>
    <mergeCell ref="E67:F67"/>
    <mergeCell ref="A64:B64"/>
    <mergeCell ref="C64:D64"/>
    <mergeCell ref="E64:F64"/>
    <mergeCell ref="A65:B65"/>
    <mergeCell ref="C65:D65"/>
    <mergeCell ref="E65:F65"/>
    <mergeCell ref="A62:B62"/>
    <mergeCell ref="C62:D62"/>
    <mergeCell ref="E62:F62"/>
    <mergeCell ref="A63:B63"/>
    <mergeCell ref="C63:D63"/>
    <mergeCell ref="E63:F63"/>
    <mergeCell ref="A60:B60"/>
    <mergeCell ref="C60:D60"/>
    <mergeCell ref="E60:F60"/>
    <mergeCell ref="A61:B61"/>
    <mergeCell ref="C61:D61"/>
    <mergeCell ref="E61:F61"/>
    <mergeCell ref="A58:B58"/>
    <mergeCell ref="C58:D58"/>
    <mergeCell ref="E58:F58"/>
    <mergeCell ref="A59:B59"/>
    <mergeCell ref="C59:D59"/>
    <mergeCell ref="E59:F59"/>
    <mergeCell ref="A56:B56"/>
    <mergeCell ref="C56:D56"/>
    <mergeCell ref="E56:F56"/>
    <mergeCell ref="A57:B57"/>
    <mergeCell ref="C57:D57"/>
    <mergeCell ref="E57:F57"/>
    <mergeCell ref="A54:B54"/>
    <mergeCell ref="C54:D54"/>
    <mergeCell ref="E54:F54"/>
    <mergeCell ref="A55:B55"/>
    <mergeCell ref="C55:D55"/>
    <mergeCell ref="E55:F55"/>
    <mergeCell ref="A52:B52"/>
    <mergeCell ref="C52:D52"/>
    <mergeCell ref="E52:F52"/>
    <mergeCell ref="A53:B53"/>
    <mergeCell ref="C53:D53"/>
    <mergeCell ref="E53:F53"/>
    <mergeCell ref="A50:B50"/>
    <mergeCell ref="C50:D50"/>
    <mergeCell ref="E50:F50"/>
    <mergeCell ref="A51:B51"/>
    <mergeCell ref="C51:D51"/>
    <mergeCell ref="E51:F51"/>
    <mergeCell ref="A48:B48"/>
    <mergeCell ref="C48:D48"/>
    <mergeCell ref="E48:F48"/>
    <mergeCell ref="A49:B49"/>
    <mergeCell ref="C49:D49"/>
    <mergeCell ref="E49:F49"/>
    <mergeCell ref="A46:B46"/>
    <mergeCell ref="C46:D46"/>
    <mergeCell ref="E46:F46"/>
    <mergeCell ref="A47:B47"/>
    <mergeCell ref="C47:D47"/>
    <mergeCell ref="E47:F47"/>
    <mergeCell ref="A30:B30"/>
    <mergeCell ref="C30:D30"/>
    <mergeCell ref="E30:F30"/>
    <mergeCell ref="A31:B31"/>
    <mergeCell ref="C31:D31"/>
    <mergeCell ref="E31:F31"/>
    <mergeCell ref="A27:B27"/>
    <mergeCell ref="C27:D27"/>
    <mergeCell ref="E27:F27"/>
    <mergeCell ref="C28:D28"/>
    <mergeCell ref="E28:F28"/>
    <mergeCell ref="A29:B29"/>
    <mergeCell ref="C29:D29"/>
    <mergeCell ref="E29:F29"/>
    <mergeCell ref="A28:B28"/>
    <mergeCell ref="A19:I19"/>
    <mergeCell ref="A20:I20"/>
    <mergeCell ref="A21:B21"/>
    <mergeCell ref="C21:D21"/>
    <mergeCell ref="E21:F21"/>
    <mergeCell ref="A22:B22"/>
    <mergeCell ref="C22:D22"/>
    <mergeCell ref="E22:F22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</mergeCells>
  <dataValidations count="1">
    <dataValidation type="list" allowBlank="1" showInputMessage="1" showErrorMessage="1" sqref="F22:F27 F29:F73 E22:E73" xr:uid="{00000000-0002-0000-0400-000000000000}">
      <formula1>"Imputed Life, Other"</formula1>
    </dataValidation>
  </dataValidations>
  <printOptions horizontalCentered="1"/>
  <pageMargins left="0.2" right="0.2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W84"/>
  <sheetViews>
    <sheetView zoomScaleNormal="100" workbookViewId="0">
      <selection activeCell="A32" sqref="A32:B32"/>
    </sheetView>
  </sheetViews>
  <sheetFormatPr defaultRowHeight="15" x14ac:dyDescent="0.25"/>
  <cols>
    <col min="1" max="1" width="11.7109375" customWidth="1"/>
    <col min="3" max="3" width="27.140625" customWidth="1"/>
    <col min="4" max="4" width="16.7109375" customWidth="1"/>
    <col min="5" max="5" width="12.7109375" customWidth="1"/>
    <col min="7" max="7" width="16.28515625" customWidth="1"/>
    <col min="8" max="8" width="19.28515625" customWidth="1"/>
    <col min="9" max="9" width="18.28515625" customWidth="1"/>
    <col min="11" max="11" width="12.28515625" customWidth="1"/>
    <col min="12" max="12" width="4" customWidth="1"/>
  </cols>
  <sheetData>
    <row r="1" spans="1:23" x14ac:dyDescent="0.25">
      <c r="A1" t="e">
        <f>'Qrtly Tax Cert'!D4</f>
        <v>#N/A</v>
      </c>
      <c r="C1" s="59">
        <f>'Report Recon'!A4</f>
        <v>0</v>
      </c>
      <c r="D1" s="59">
        <f>'Qrtly Tax Cert'!I2</f>
        <v>0</v>
      </c>
    </row>
    <row r="2" spans="1:23" x14ac:dyDescent="0.25">
      <c r="K2" t="s">
        <v>0</v>
      </c>
    </row>
    <row r="3" spans="1:23" ht="15.75" thickBot="1" x14ac:dyDescent="0.3">
      <c r="A3" t="s">
        <v>324</v>
      </c>
      <c r="D3" s="14">
        <f>'Report Recon'!B10</f>
        <v>0</v>
      </c>
      <c r="F3" t="s">
        <v>325</v>
      </c>
      <c r="I3" s="14">
        <f>'Report Recon'!B16</f>
        <v>0</v>
      </c>
      <c r="K3" s="14">
        <f>I3-D3</f>
        <v>0</v>
      </c>
    </row>
    <row r="4" spans="1:23" x14ac:dyDescent="0.25">
      <c r="A4" t="s">
        <v>326</v>
      </c>
      <c r="D4" s="14">
        <f>D3*0.0145</f>
        <v>0</v>
      </c>
      <c r="F4" t="s">
        <v>327</v>
      </c>
      <c r="I4" s="14">
        <f>I3*0.0145</f>
        <v>0</v>
      </c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x14ac:dyDescent="0.25">
      <c r="A5" t="s">
        <v>328</v>
      </c>
      <c r="D5" s="14">
        <f>'Report Recon'!B11</f>
        <v>0</v>
      </c>
      <c r="F5" t="s">
        <v>329</v>
      </c>
      <c r="I5" s="14">
        <f>'Report Recon'!B17</f>
        <v>0</v>
      </c>
      <c r="L5" s="71" t="s">
        <v>986</v>
      </c>
      <c r="M5" s="13" t="s">
        <v>999</v>
      </c>
      <c r="N5" s="13"/>
      <c r="O5" s="13"/>
      <c r="P5" s="13"/>
      <c r="Q5" s="13"/>
      <c r="R5" s="13"/>
      <c r="S5" s="13"/>
      <c r="T5" s="13"/>
      <c r="U5" s="13"/>
      <c r="V5" s="13"/>
      <c r="W5" s="7"/>
    </row>
    <row r="6" spans="1:23" x14ac:dyDescent="0.25">
      <c r="D6" s="14">
        <f>D4-D5</f>
        <v>0</v>
      </c>
      <c r="I6" s="14">
        <f>I4-I5</f>
        <v>0</v>
      </c>
      <c r="L6" s="22"/>
      <c r="M6" s="72" t="s">
        <v>988</v>
      </c>
      <c r="N6" s="13"/>
      <c r="O6" s="13"/>
      <c r="P6" s="13"/>
      <c r="Q6" s="13"/>
      <c r="R6" s="13"/>
      <c r="S6" s="13"/>
      <c r="T6" s="13"/>
      <c r="U6" s="13"/>
      <c r="V6" s="13"/>
      <c r="W6" s="7"/>
    </row>
    <row r="7" spans="1:23" x14ac:dyDescent="0.25">
      <c r="D7" s="14"/>
      <c r="I7" s="14"/>
      <c r="L7" s="22"/>
      <c r="M7" s="13"/>
      <c r="N7" s="13"/>
      <c r="O7" s="13"/>
      <c r="P7" s="13"/>
      <c r="Q7" s="13"/>
      <c r="R7" s="13"/>
      <c r="S7" s="13"/>
      <c r="T7" s="13"/>
      <c r="U7" s="13"/>
      <c r="V7" s="13"/>
      <c r="W7" s="7"/>
    </row>
    <row r="8" spans="1:23" x14ac:dyDescent="0.25">
      <c r="A8" t="s">
        <v>330</v>
      </c>
      <c r="D8" s="14">
        <f>'Report Recon'!B12</f>
        <v>0</v>
      </c>
      <c r="I8" s="14"/>
      <c r="L8" s="71" t="s">
        <v>987</v>
      </c>
      <c r="M8" s="13" t="s">
        <v>989</v>
      </c>
      <c r="N8" s="13"/>
      <c r="O8" s="13"/>
      <c r="P8" s="13"/>
      <c r="Q8" s="13"/>
      <c r="R8" s="13"/>
      <c r="S8" s="13"/>
      <c r="T8" s="13"/>
      <c r="U8" s="13"/>
      <c r="V8" s="13"/>
      <c r="W8" s="7"/>
    </row>
    <row r="9" spans="1:23" x14ac:dyDescent="0.25">
      <c r="A9" t="s">
        <v>236</v>
      </c>
      <c r="D9" s="14">
        <f>D8*0.009</f>
        <v>0</v>
      </c>
      <c r="I9" s="14"/>
      <c r="L9" s="22"/>
      <c r="M9" s="13" t="s">
        <v>990</v>
      </c>
      <c r="N9" s="13"/>
      <c r="O9" s="13"/>
      <c r="P9" s="13"/>
      <c r="Q9" s="13"/>
      <c r="R9" s="13"/>
      <c r="S9" s="13"/>
      <c r="T9" s="13"/>
      <c r="U9" s="13"/>
      <c r="V9" s="13"/>
      <c r="W9" s="7"/>
    </row>
    <row r="10" spans="1:23" x14ac:dyDescent="0.25">
      <c r="A10" t="s">
        <v>331</v>
      </c>
      <c r="D10" s="14">
        <f>'Report Recon'!B13</f>
        <v>0</v>
      </c>
      <c r="L10" s="22"/>
      <c r="M10" s="13" t="s">
        <v>991</v>
      </c>
      <c r="N10" s="13"/>
      <c r="O10" s="13"/>
      <c r="P10" s="13"/>
      <c r="Q10" s="13"/>
      <c r="R10" s="13"/>
      <c r="S10" s="13"/>
      <c r="T10" s="13"/>
      <c r="U10" s="13"/>
      <c r="V10" s="13"/>
      <c r="W10" s="7"/>
    </row>
    <row r="11" spans="1:23" x14ac:dyDescent="0.25">
      <c r="D11" s="14">
        <f>D9-D10</f>
        <v>0</v>
      </c>
      <c r="L11" s="8"/>
      <c r="M11" s="13"/>
      <c r="N11" s="9"/>
      <c r="O11" s="9"/>
      <c r="P11" s="9"/>
      <c r="Q11" s="9"/>
      <c r="R11" s="9"/>
      <c r="S11" s="9"/>
      <c r="T11" s="9"/>
      <c r="U11" s="9"/>
      <c r="V11" s="9"/>
      <c r="W11" s="7"/>
    </row>
    <row r="12" spans="1:23" x14ac:dyDescent="0.25">
      <c r="D12" s="14"/>
      <c r="I12" s="14"/>
      <c r="L12" s="8"/>
      <c r="M12" s="13" t="s">
        <v>992</v>
      </c>
      <c r="N12" s="73"/>
      <c r="O12" s="9"/>
      <c r="P12" s="9"/>
      <c r="Q12" s="9"/>
      <c r="R12" s="9"/>
      <c r="S12" s="9"/>
      <c r="T12" s="9"/>
      <c r="U12" s="9"/>
      <c r="V12" s="9"/>
      <c r="W12" s="7"/>
    </row>
    <row r="13" spans="1:23" x14ac:dyDescent="0.25">
      <c r="A13" t="s">
        <v>237</v>
      </c>
      <c r="D13" s="14">
        <f>D4+D9</f>
        <v>0</v>
      </c>
      <c r="I13" s="14"/>
      <c r="L13" s="8"/>
      <c r="M13" s="13" t="s">
        <v>993</v>
      </c>
      <c r="N13" s="9"/>
      <c r="O13" s="9"/>
      <c r="P13" s="9"/>
      <c r="Q13" s="9"/>
      <c r="R13" s="9"/>
      <c r="S13" s="9"/>
      <c r="T13" s="9"/>
      <c r="U13" s="9"/>
      <c r="V13" s="9"/>
      <c r="W13" s="7"/>
    </row>
    <row r="14" spans="1:23" x14ac:dyDescent="0.25">
      <c r="A14" t="s">
        <v>332</v>
      </c>
      <c r="D14" s="14">
        <f>D5+D10</f>
        <v>0</v>
      </c>
      <c r="I14" s="14"/>
      <c r="L14" s="8"/>
      <c r="M14" s="13" t="s">
        <v>994</v>
      </c>
      <c r="N14" s="9"/>
      <c r="O14" s="9"/>
      <c r="P14" s="9"/>
      <c r="Q14" s="9"/>
      <c r="R14" s="9"/>
      <c r="S14" s="9"/>
      <c r="T14" s="9"/>
      <c r="U14" s="9"/>
      <c r="V14" s="9"/>
      <c r="W14" s="7"/>
    </row>
    <row r="15" spans="1:23" x14ac:dyDescent="0.25">
      <c r="D15" s="14"/>
      <c r="I15" s="14"/>
      <c r="L15" s="8"/>
      <c r="M15" s="9"/>
      <c r="N15" s="9"/>
      <c r="O15" s="9"/>
      <c r="P15" s="9"/>
      <c r="Q15" s="9"/>
      <c r="R15" s="9"/>
      <c r="S15" s="9"/>
      <c r="T15" s="9"/>
      <c r="U15" s="9"/>
      <c r="V15" s="9"/>
      <c r="W15" s="7"/>
    </row>
    <row r="16" spans="1:23" ht="19.5" thickBot="1" x14ac:dyDescent="0.35">
      <c r="L16" s="11" t="s">
        <v>1001</v>
      </c>
      <c r="M16" s="3"/>
      <c r="N16" s="87"/>
      <c r="O16" s="3"/>
      <c r="P16" s="3"/>
      <c r="Q16" s="3"/>
      <c r="R16" s="3"/>
      <c r="S16" s="3"/>
      <c r="T16" s="3"/>
      <c r="U16" s="3"/>
      <c r="V16" s="3"/>
      <c r="W16" s="12"/>
    </row>
    <row r="17" spans="1:15" x14ac:dyDescent="0.25">
      <c r="A17" t="s">
        <v>208</v>
      </c>
      <c r="D17" s="14">
        <f>D13-D14</f>
        <v>0</v>
      </c>
    </row>
    <row r="18" spans="1:15" x14ac:dyDescent="0.25">
      <c r="A18" t="s">
        <v>239</v>
      </c>
      <c r="D18" s="14">
        <f>H84</f>
        <v>0</v>
      </c>
      <c r="I18" s="14"/>
    </row>
    <row r="19" spans="1:15" x14ac:dyDescent="0.25">
      <c r="D19" s="14"/>
      <c r="I19" s="14"/>
      <c r="N19" s="19"/>
      <c r="O19" s="19"/>
    </row>
    <row r="20" spans="1:15" x14ac:dyDescent="0.25">
      <c r="A20" t="s">
        <v>333</v>
      </c>
      <c r="D20" s="14">
        <f>D17-D18</f>
        <v>0</v>
      </c>
      <c r="E20" s="18"/>
      <c r="F20" t="s">
        <v>334</v>
      </c>
      <c r="G20" s="60"/>
      <c r="I20" s="14">
        <f>I4-I5</f>
        <v>0</v>
      </c>
    </row>
    <row r="21" spans="1:15" x14ac:dyDescent="0.25">
      <c r="A21" t="s">
        <v>227</v>
      </c>
      <c r="D21" s="14">
        <v>0.5</v>
      </c>
      <c r="F21" t="s">
        <v>227</v>
      </c>
      <c r="I21" s="14">
        <v>0.5</v>
      </c>
      <c r="O21" s="20"/>
    </row>
    <row r="22" spans="1:15" x14ac:dyDescent="0.25">
      <c r="D22" s="14"/>
      <c r="O22" s="20"/>
    </row>
    <row r="23" spans="1:15" x14ac:dyDescent="0.25">
      <c r="A23" t="s">
        <v>240</v>
      </c>
      <c r="D23" s="14">
        <f>IF(D21&gt;ABS(D20),0,D20)</f>
        <v>0</v>
      </c>
      <c r="F23" t="s">
        <v>238</v>
      </c>
      <c r="I23" s="14">
        <f>IF(I21&gt;ABS(I20),0,I20)</f>
        <v>0</v>
      </c>
      <c r="O23" s="20"/>
    </row>
    <row r="24" spans="1:15" x14ac:dyDescent="0.25">
      <c r="D24" s="14"/>
      <c r="O24" s="20"/>
    </row>
    <row r="25" spans="1:15" x14ac:dyDescent="0.25">
      <c r="D25" s="14"/>
      <c r="O25" s="20"/>
    </row>
    <row r="26" spans="1:15" x14ac:dyDescent="0.25">
      <c r="D26" s="14"/>
    </row>
    <row r="27" spans="1:15" x14ac:dyDescent="0.25">
      <c r="D27" s="14"/>
    </row>
    <row r="29" spans="1:15" x14ac:dyDescent="0.25">
      <c r="A29" s="177" t="s">
        <v>335</v>
      </c>
      <c r="B29" s="178"/>
      <c r="C29" s="179"/>
      <c r="D29" s="179"/>
      <c r="E29" s="179"/>
      <c r="F29" s="179"/>
      <c r="G29" s="179"/>
      <c r="H29" s="180"/>
      <c r="I29" s="180"/>
    </row>
    <row r="30" spans="1:15" ht="15.75" thickBot="1" x14ac:dyDescent="0.3">
      <c r="A30" s="192" t="s">
        <v>1072</v>
      </c>
      <c r="B30" s="193"/>
      <c r="C30" s="193"/>
      <c r="D30" s="193"/>
      <c r="E30" s="193"/>
      <c r="F30" s="193"/>
      <c r="G30" s="193"/>
      <c r="H30" s="193"/>
      <c r="I30" s="193"/>
    </row>
    <row r="31" spans="1:15" ht="51" customHeight="1" x14ac:dyDescent="0.25">
      <c r="A31" s="170" t="s">
        <v>203</v>
      </c>
      <c r="B31" s="171"/>
      <c r="C31" s="156" t="s">
        <v>184</v>
      </c>
      <c r="D31" s="157"/>
      <c r="E31" s="194" t="s">
        <v>232</v>
      </c>
      <c r="F31" s="195"/>
      <c r="G31" s="95" t="s">
        <v>241</v>
      </c>
      <c r="H31" s="95" t="s">
        <v>242</v>
      </c>
      <c r="I31" s="93" t="s">
        <v>243</v>
      </c>
    </row>
    <row r="32" spans="1:15" x14ac:dyDescent="0.25">
      <c r="A32" s="187"/>
      <c r="B32" s="185"/>
      <c r="C32" s="151"/>
      <c r="D32" s="186"/>
      <c r="E32" s="188"/>
      <c r="F32" s="185"/>
      <c r="G32" s="17"/>
      <c r="H32" s="21">
        <f>SUMIF(E32,"Imputed Life",G32)</f>
        <v>0</v>
      </c>
      <c r="I32" s="96">
        <f>SUMIF(E32,"other",G32)</f>
        <v>0</v>
      </c>
    </row>
    <row r="33" spans="1:9" x14ac:dyDescent="0.25">
      <c r="A33" s="187"/>
      <c r="B33" s="185"/>
      <c r="C33" s="151"/>
      <c r="D33" s="186"/>
      <c r="E33" s="188"/>
      <c r="F33" s="185"/>
      <c r="G33" s="17"/>
      <c r="H33" s="21">
        <f>SUMIF(E33,"Imputed Life",G33)</f>
        <v>0</v>
      </c>
      <c r="I33" s="96">
        <f>SUMIF(E33,"other",G33)</f>
        <v>0</v>
      </c>
    </row>
    <row r="34" spans="1:9" x14ac:dyDescent="0.25">
      <c r="A34" s="187"/>
      <c r="B34" s="185"/>
      <c r="C34" s="151"/>
      <c r="D34" s="186"/>
      <c r="E34" s="188"/>
      <c r="F34" s="185"/>
      <c r="G34" s="17"/>
      <c r="H34" s="21">
        <f>SUMIF(E34,"Imputed Life",G34)</f>
        <v>0</v>
      </c>
      <c r="I34" s="96">
        <f>SUMIF(E34,"other",G34)</f>
        <v>0</v>
      </c>
    </row>
    <row r="35" spans="1:9" x14ac:dyDescent="0.25">
      <c r="A35" s="187"/>
      <c r="B35" s="185"/>
      <c r="C35" s="151"/>
      <c r="D35" s="186"/>
      <c r="E35" s="188"/>
      <c r="F35" s="185"/>
      <c r="G35" s="17"/>
      <c r="H35" s="21">
        <f t="shared" ref="H35:H83" si="0">SUMIF(E35,"Imputed Life",G35)</f>
        <v>0</v>
      </c>
      <c r="I35" s="96">
        <f t="shared" ref="I35:I83" si="1">SUMIF(E35,"other",G35)</f>
        <v>0</v>
      </c>
    </row>
    <row r="36" spans="1:9" x14ac:dyDescent="0.25">
      <c r="A36" s="187"/>
      <c r="B36" s="185"/>
      <c r="C36" s="151"/>
      <c r="D36" s="186"/>
      <c r="E36" s="188"/>
      <c r="F36" s="185"/>
      <c r="G36" s="17"/>
      <c r="H36" s="21">
        <f t="shared" si="0"/>
        <v>0</v>
      </c>
      <c r="I36" s="96">
        <f t="shared" si="1"/>
        <v>0</v>
      </c>
    </row>
    <row r="37" spans="1:9" x14ac:dyDescent="0.25">
      <c r="A37" s="187"/>
      <c r="B37" s="185"/>
      <c r="C37" s="151"/>
      <c r="D37" s="186"/>
      <c r="E37" s="188"/>
      <c r="F37" s="185"/>
      <c r="G37" s="17"/>
      <c r="H37" s="21">
        <f t="shared" si="0"/>
        <v>0</v>
      </c>
      <c r="I37" s="96">
        <f t="shared" si="1"/>
        <v>0</v>
      </c>
    </row>
    <row r="38" spans="1:9" x14ac:dyDescent="0.25">
      <c r="A38" s="187"/>
      <c r="B38" s="185"/>
      <c r="C38" s="151"/>
      <c r="D38" s="186"/>
      <c r="E38" s="188"/>
      <c r="F38" s="185"/>
      <c r="G38" s="17"/>
      <c r="H38" s="21">
        <f t="shared" si="0"/>
        <v>0</v>
      </c>
      <c r="I38" s="96">
        <f t="shared" si="1"/>
        <v>0</v>
      </c>
    </row>
    <row r="39" spans="1:9" x14ac:dyDescent="0.25">
      <c r="A39" s="187"/>
      <c r="B39" s="185"/>
      <c r="C39" s="151"/>
      <c r="D39" s="186"/>
      <c r="E39" s="188"/>
      <c r="F39" s="185"/>
      <c r="G39" s="17"/>
      <c r="H39" s="21">
        <f t="shared" si="0"/>
        <v>0</v>
      </c>
      <c r="I39" s="96">
        <f t="shared" si="1"/>
        <v>0</v>
      </c>
    </row>
    <row r="40" spans="1:9" x14ac:dyDescent="0.25">
      <c r="A40" s="187"/>
      <c r="B40" s="185"/>
      <c r="C40" s="151"/>
      <c r="D40" s="186"/>
      <c r="E40" s="188"/>
      <c r="F40" s="185"/>
      <c r="G40" s="17"/>
      <c r="H40" s="21">
        <f t="shared" si="0"/>
        <v>0</v>
      </c>
      <c r="I40" s="96">
        <f t="shared" si="1"/>
        <v>0</v>
      </c>
    </row>
    <row r="41" spans="1:9" x14ac:dyDescent="0.25">
      <c r="A41" s="187"/>
      <c r="B41" s="185"/>
      <c r="C41" s="151"/>
      <c r="D41" s="186"/>
      <c r="E41" s="188"/>
      <c r="F41" s="185"/>
      <c r="G41" s="17"/>
      <c r="H41" s="21">
        <f t="shared" si="0"/>
        <v>0</v>
      </c>
      <c r="I41" s="96">
        <f t="shared" si="1"/>
        <v>0</v>
      </c>
    </row>
    <row r="42" spans="1:9" x14ac:dyDescent="0.25">
      <c r="A42" s="187"/>
      <c r="B42" s="185"/>
      <c r="C42" s="151"/>
      <c r="D42" s="186"/>
      <c r="E42" s="188"/>
      <c r="F42" s="185"/>
      <c r="G42" s="17"/>
      <c r="H42" s="21">
        <f t="shared" si="0"/>
        <v>0</v>
      </c>
      <c r="I42" s="96">
        <f t="shared" si="1"/>
        <v>0</v>
      </c>
    </row>
    <row r="43" spans="1:9" x14ac:dyDescent="0.25">
      <c r="A43" s="187"/>
      <c r="B43" s="185"/>
      <c r="C43" s="151"/>
      <c r="D43" s="186"/>
      <c r="E43" s="188"/>
      <c r="F43" s="185"/>
      <c r="G43" s="17"/>
      <c r="H43" s="21">
        <f t="shared" si="0"/>
        <v>0</v>
      </c>
      <c r="I43" s="96">
        <f t="shared" si="1"/>
        <v>0</v>
      </c>
    </row>
    <row r="44" spans="1:9" x14ac:dyDescent="0.25">
      <c r="A44" s="187"/>
      <c r="B44" s="185"/>
      <c r="C44" s="151"/>
      <c r="D44" s="186"/>
      <c r="E44" s="188"/>
      <c r="F44" s="185"/>
      <c r="G44" s="17"/>
      <c r="H44" s="21">
        <f t="shared" si="0"/>
        <v>0</v>
      </c>
      <c r="I44" s="96">
        <f t="shared" si="1"/>
        <v>0</v>
      </c>
    </row>
    <row r="45" spans="1:9" x14ac:dyDescent="0.25">
      <c r="A45" s="187"/>
      <c r="B45" s="185"/>
      <c r="C45" s="151"/>
      <c r="D45" s="186"/>
      <c r="E45" s="188"/>
      <c r="F45" s="185"/>
      <c r="G45" s="17"/>
      <c r="H45" s="21">
        <f t="shared" ref="H45:H56" si="2">SUMIF(E45,"Imputed Life",G45)</f>
        <v>0</v>
      </c>
      <c r="I45" s="96">
        <f t="shared" ref="I45:I56" si="3">SUMIF(E45,"other",G45)</f>
        <v>0</v>
      </c>
    </row>
    <row r="46" spans="1:9" x14ac:dyDescent="0.25">
      <c r="A46" s="187"/>
      <c r="B46" s="185"/>
      <c r="C46" s="151"/>
      <c r="D46" s="186"/>
      <c r="E46" s="188"/>
      <c r="F46" s="185"/>
      <c r="G46" s="17"/>
      <c r="H46" s="21">
        <f t="shared" si="2"/>
        <v>0</v>
      </c>
      <c r="I46" s="96">
        <f t="shared" si="3"/>
        <v>0</v>
      </c>
    </row>
    <row r="47" spans="1:9" x14ac:dyDescent="0.25">
      <c r="A47" s="187"/>
      <c r="B47" s="185"/>
      <c r="C47" s="151"/>
      <c r="D47" s="186"/>
      <c r="E47" s="188"/>
      <c r="F47" s="185"/>
      <c r="G47" s="17"/>
      <c r="H47" s="21">
        <f t="shared" si="2"/>
        <v>0</v>
      </c>
      <c r="I47" s="96">
        <f t="shared" si="3"/>
        <v>0</v>
      </c>
    </row>
    <row r="48" spans="1:9" x14ac:dyDescent="0.25">
      <c r="A48" s="187"/>
      <c r="B48" s="185"/>
      <c r="C48" s="151"/>
      <c r="D48" s="186"/>
      <c r="E48" s="188"/>
      <c r="F48" s="185"/>
      <c r="G48" s="17"/>
      <c r="H48" s="21">
        <f t="shared" si="2"/>
        <v>0</v>
      </c>
      <c r="I48" s="96">
        <f t="shared" si="3"/>
        <v>0</v>
      </c>
    </row>
    <row r="49" spans="1:9" x14ac:dyDescent="0.25">
      <c r="A49" s="187"/>
      <c r="B49" s="185"/>
      <c r="C49" s="151"/>
      <c r="D49" s="186"/>
      <c r="E49" s="188"/>
      <c r="F49" s="185"/>
      <c r="G49" s="17"/>
      <c r="H49" s="21">
        <f t="shared" si="2"/>
        <v>0</v>
      </c>
      <c r="I49" s="96">
        <f t="shared" si="3"/>
        <v>0</v>
      </c>
    </row>
    <row r="50" spans="1:9" x14ac:dyDescent="0.25">
      <c r="A50" s="187"/>
      <c r="B50" s="185"/>
      <c r="C50" s="151"/>
      <c r="D50" s="186"/>
      <c r="E50" s="188"/>
      <c r="F50" s="185"/>
      <c r="G50" s="17"/>
      <c r="H50" s="21">
        <f t="shared" si="2"/>
        <v>0</v>
      </c>
      <c r="I50" s="96">
        <f t="shared" si="3"/>
        <v>0</v>
      </c>
    </row>
    <row r="51" spans="1:9" x14ac:dyDescent="0.25">
      <c r="A51" s="187"/>
      <c r="B51" s="185"/>
      <c r="C51" s="151"/>
      <c r="D51" s="186"/>
      <c r="E51" s="188"/>
      <c r="F51" s="185"/>
      <c r="G51" s="17"/>
      <c r="H51" s="21">
        <f t="shared" si="2"/>
        <v>0</v>
      </c>
      <c r="I51" s="96">
        <f t="shared" si="3"/>
        <v>0</v>
      </c>
    </row>
    <row r="52" spans="1:9" x14ac:dyDescent="0.25">
      <c r="A52" s="187"/>
      <c r="B52" s="185"/>
      <c r="C52" s="151"/>
      <c r="D52" s="186"/>
      <c r="E52" s="188"/>
      <c r="F52" s="185"/>
      <c r="G52" s="17"/>
      <c r="H52" s="21">
        <f t="shared" si="2"/>
        <v>0</v>
      </c>
      <c r="I52" s="96">
        <f t="shared" si="3"/>
        <v>0</v>
      </c>
    </row>
    <row r="53" spans="1:9" x14ac:dyDescent="0.25">
      <c r="A53" s="187"/>
      <c r="B53" s="185"/>
      <c r="C53" s="151"/>
      <c r="D53" s="186"/>
      <c r="E53" s="188"/>
      <c r="F53" s="185"/>
      <c r="G53" s="17"/>
      <c r="H53" s="21">
        <f t="shared" si="2"/>
        <v>0</v>
      </c>
      <c r="I53" s="96">
        <f t="shared" si="3"/>
        <v>0</v>
      </c>
    </row>
    <row r="54" spans="1:9" x14ac:dyDescent="0.25">
      <c r="A54" s="187"/>
      <c r="B54" s="185"/>
      <c r="C54" s="151"/>
      <c r="D54" s="186"/>
      <c r="E54" s="188"/>
      <c r="F54" s="185"/>
      <c r="G54" s="17"/>
      <c r="H54" s="21">
        <f t="shared" si="2"/>
        <v>0</v>
      </c>
      <c r="I54" s="96">
        <f t="shared" si="3"/>
        <v>0</v>
      </c>
    </row>
    <row r="55" spans="1:9" x14ac:dyDescent="0.25">
      <c r="A55" s="187"/>
      <c r="B55" s="185"/>
      <c r="C55" s="151"/>
      <c r="D55" s="186"/>
      <c r="E55" s="188"/>
      <c r="F55" s="185"/>
      <c r="G55" s="17"/>
      <c r="H55" s="21">
        <f t="shared" si="2"/>
        <v>0</v>
      </c>
      <c r="I55" s="96">
        <f t="shared" si="3"/>
        <v>0</v>
      </c>
    </row>
    <row r="56" spans="1:9" x14ac:dyDescent="0.25">
      <c r="A56" s="187"/>
      <c r="B56" s="185"/>
      <c r="C56" s="151"/>
      <c r="D56" s="186"/>
      <c r="E56" s="188"/>
      <c r="F56" s="185"/>
      <c r="G56" s="17"/>
      <c r="H56" s="21">
        <f t="shared" si="2"/>
        <v>0</v>
      </c>
      <c r="I56" s="96">
        <f t="shared" si="3"/>
        <v>0</v>
      </c>
    </row>
    <row r="57" spans="1:9" x14ac:dyDescent="0.25">
      <c r="A57" s="187"/>
      <c r="B57" s="185"/>
      <c r="C57" s="151"/>
      <c r="D57" s="186"/>
      <c r="E57" s="188"/>
      <c r="F57" s="185"/>
      <c r="G57" s="17"/>
      <c r="H57" s="21">
        <f t="shared" si="0"/>
        <v>0</v>
      </c>
      <c r="I57" s="96">
        <f t="shared" si="1"/>
        <v>0</v>
      </c>
    </row>
    <row r="58" spans="1:9" x14ac:dyDescent="0.25">
      <c r="A58" s="187"/>
      <c r="B58" s="185"/>
      <c r="C58" s="151"/>
      <c r="D58" s="186"/>
      <c r="E58" s="188"/>
      <c r="F58" s="185"/>
      <c r="G58" s="17"/>
      <c r="H58" s="21">
        <f t="shared" si="0"/>
        <v>0</v>
      </c>
      <c r="I58" s="96">
        <f t="shared" si="1"/>
        <v>0</v>
      </c>
    </row>
    <row r="59" spans="1:9" x14ac:dyDescent="0.25">
      <c r="A59" s="187"/>
      <c r="B59" s="185"/>
      <c r="C59" s="151"/>
      <c r="D59" s="186"/>
      <c r="E59" s="188"/>
      <c r="F59" s="185"/>
      <c r="G59" s="17"/>
      <c r="H59" s="21">
        <f t="shared" si="0"/>
        <v>0</v>
      </c>
      <c r="I59" s="96">
        <f t="shared" si="1"/>
        <v>0</v>
      </c>
    </row>
    <row r="60" spans="1:9" x14ac:dyDescent="0.25">
      <c r="A60" s="187"/>
      <c r="B60" s="185"/>
      <c r="C60" s="151"/>
      <c r="D60" s="186"/>
      <c r="E60" s="188"/>
      <c r="F60" s="185"/>
      <c r="G60" s="17"/>
      <c r="H60" s="21">
        <f t="shared" si="0"/>
        <v>0</v>
      </c>
      <c r="I60" s="96">
        <f t="shared" si="1"/>
        <v>0</v>
      </c>
    </row>
    <row r="61" spans="1:9" x14ac:dyDescent="0.25">
      <c r="A61" s="187"/>
      <c r="B61" s="185"/>
      <c r="C61" s="151"/>
      <c r="D61" s="186"/>
      <c r="E61" s="188"/>
      <c r="F61" s="185"/>
      <c r="G61" s="17"/>
      <c r="H61" s="21">
        <f t="shared" si="0"/>
        <v>0</v>
      </c>
      <c r="I61" s="96">
        <f t="shared" si="1"/>
        <v>0</v>
      </c>
    </row>
    <row r="62" spans="1:9" x14ac:dyDescent="0.25">
      <c r="A62" s="187"/>
      <c r="B62" s="185"/>
      <c r="C62" s="151"/>
      <c r="D62" s="186"/>
      <c r="E62" s="188"/>
      <c r="F62" s="185"/>
      <c r="G62" s="17"/>
      <c r="H62" s="21">
        <f t="shared" si="0"/>
        <v>0</v>
      </c>
      <c r="I62" s="96">
        <f t="shared" si="1"/>
        <v>0</v>
      </c>
    </row>
    <row r="63" spans="1:9" x14ac:dyDescent="0.25">
      <c r="A63" s="187"/>
      <c r="B63" s="185"/>
      <c r="C63" s="151"/>
      <c r="D63" s="186"/>
      <c r="E63" s="188"/>
      <c r="F63" s="185"/>
      <c r="G63" s="17"/>
      <c r="H63" s="21">
        <f t="shared" si="0"/>
        <v>0</v>
      </c>
      <c r="I63" s="96">
        <f t="shared" si="1"/>
        <v>0</v>
      </c>
    </row>
    <row r="64" spans="1:9" x14ac:dyDescent="0.25">
      <c r="A64" s="187"/>
      <c r="B64" s="185"/>
      <c r="C64" s="151"/>
      <c r="D64" s="186"/>
      <c r="E64" s="188"/>
      <c r="F64" s="185"/>
      <c r="G64" s="17"/>
      <c r="H64" s="21">
        <f t="shared" si="0"/>
        <v>0</v>
      </c>
      <c r="I64" s="96">
        <f t="shared" si="1"/>
        <v>0</v>
      </c>
    </row>
    <row r="65" spans="1:9" x14ac:dyDescent="0.25">
      <c r="A65" s="187"/>
      <c r="B65" s="185"/>
      <c r="C65" s="151"/>
      <c r="D65" s="186"/>
      <c r="E65" s="188"/>
      <c r="F65" s="185"/>
      <c r="G65" s="17"/>
      <c r="H65" s="21">
        <f t="shared" si="0"/>
        <v>0</v>
      </c>
      <c r="I65" s="96">
        <f t="shared" si="1"/>
        <v>0</v>
      </c>
    </row>
    <row r="66" spans="1:9" x14ac:dyDescent="0.25">
      <c r="A66" s="187"/>
      <c r="B66" s="185"/>
      <c r="C66" s="151"/>
      <c r="D66" s="186"/>
      <c r="E66" s="188"/>
      <c r="F66" s="185"/>
      <c r="G66" s="17"/>
      <c r="H66" s="21">
        <f t="shared" si="0"/>
        <v>0</v>
      </c>
      <c r="I66" s="96">
        <f t="shared" si="1"/>
        <v>0</v>
      </c>
    </row>
    <row r="67" spans="1:9" x14ac:dyDescent="0.25">
      <c r="A67" s="187"/>
      <c r="B67" s="185"/>
      <c r="C67" s="151"/>
      <c r="D67" s="186"/>
      <c r="E67" s="188"/>
      <c r="F67" s="185"/>
      <c r="G67" s="17"/>
      <c r="H67" s="21">
        <f t="shared" si="0"/>
        <v>0</v>
      </c>
      <c r="I67" s="96">
        <f t="shared" si="1"/>
        <v>0</v>
      </c>
    </row>
    <row r="68" spans="1:9" x14ac:dyDescent="0.25">
      <c r="A68" s="187"/>
      <c r="B68" s="185"/>
      <c r="C68" s="151"/>
      <c r="D68" s="186"/>
      <c r="E68" s="188"/>
      <c r="F68" s="185"/>
      <c r="G68" s="17"/>
      <c r="H68" s="21">
        <f t="shared" si="0"/>
        <v>0</v>
      </c>
      <c r="I68" s="96">
        <f t="shared" si="1"/>
        <v>0</v>
      </c>
    </row>
    <row r="69" spans="1:9" x14ac:dyDescent="0.25">
      <c r="A69" s="187"/>
      <c r="B69" s="185"/>
      <c r="C69" s="151"/>
      <c r="D69" s="186"/>
      <c r="E69" s="188"/>
      <c r="F69" s="185"/>
      <c r="G69" s="17"/>
      <c r="H69" s="21">
        <f t="shared" si="0"/>
        <v>0</v>
      </c>
      <c r="I69" s="96">
        <f t="shared" si="1"/>
        <v>0</v>
      </c>
    </row>
    <row r="70" spans="1:9" x14ac:dyDescent="0.25">
      <c r="A70" s="187"/>
      <c r="B70" s="185"/>
      <c r="C70" s="151"/>
      <c r="D70" s="186"/>
      <c r="E70" s="188"/>
      <c r="F70" s="185"/>
      <c r="G70" s="17"/>
      <c r="H70" s="21">
        <f t="shared" si="0"/>
        <v>0</v>
      </c>
      <c r="I70" s="96">
        <f t="shared" si="1"/>
        <v>0</v>
      </c>
    </row>
    <row r="71" spans="1:9" x14ac:dyDescent="0.25">
      <c r="A71" s="187"/>
      <c r="B71" s="185"/>
      <c r="C71" s="151"/>
      <c r="D71" s="186"/>
      <c r="E71" s="188"/>
      <c r="F71" s="185"/>
      <c r="G71" s="17"/>
      <c r="H71" s="21">
        <f t="shared" si="0"/>
        <v>0</v>
      </c>
      <c r="I71" s="96">
        <f t="shared" si="1"/>
        <v>0</v>
      </c>
    </row>
    <row r="72" spans="1:9" x14ac:dyDescent="0.25">
      <c r="A72" s="187"/>
      <c r="B72" s="185"/>
      <c r="C72" s="151"/>
      <c r="D72" s="186"/>
      <c r="E72" s="188"/>
      <c r="F72" s="185"/>
      <c r="G72" s="17"/>
      <c r="H72" s="21">
        <f t="shared" si="0"/>
        <v>0</v>
      </c>
      <c r="I72" s="96">
        <f t="shared" si="1"/>
        <v>0</v>
      </c>
    </row>
    <row r="73" spans="1:9" x14ac:dyDescent="0.25">
      <c r="A73" s="187"/>
      <c r="B73" s="185"/>
      <c r="C73" s="151"/>
      <c r="D73" s="186"/>
      <c r="E73" s="188"/>
      <c r="F73" s="185"/>
      <c r="G73" s="17"/>
      <c r="H73" s="21">
        <f t="shared" si="0"/>
        <v>0</v>
      </c>
      <c r="I73" s="96">
        <f t="shared" si="1"/>
        <v>0</v>
      </c>
    </row>
    <row r="74" spans="1:9" x14ac:dyDescent="0.25">
      <c r="A74" s="187"/>
      <c r="B74" s="185"/>
      <c r="C74" s="151"/>
      <c r="D74" s="186"/>
      <c r="E74" s="188"/>
      <c r="F74" s="185"/>
      <c r="G74" s="17"/>
      <c r="H74" s="21">
        <f t="shared" si="0"/>
        <v>0</v>
      </c>
      <c r="I74" s="96">
        <f t="shared" si="1"/>
        <v>0</v>
      </c>
    </row>
    <row r="75" spans="1:9" x14ac:dyDescent="0.25">
      <c r="A75" s="187"/>
      <c r="B75" s="185"/>
      <c r="C75" s="151"/>
      <c r="D75" s="186"/>
      <c r="E75" s="188"/>
      <c r="F75" s="185"/>
      <c r="G75" s="17"/>
      <c r="H75" s="21">
        <f t="shared" si="0"/>
        <v>0</v>
      </c>
      <c r="I75" s="96">
        <f t="shared" si="1"/>
        <v>0</v>
      </c>
    </row>
    <row r="76" spans="1:9" x14ac:dyDescent="0.25">
      <c r="A76" s="187"/>
      <c r="B76" s="185"/>
      <c r="C76" s="151"/>
      <c r="D76" s="186"/>
      <c r="E76" s="188"/>
      <c r="F76" s="185"/>
      <c r="G76" s="17"/>
      <c r="H76" s="21">
        <f t="shared" si="0"/>
        <v>0</v>
      </c>
      <c r="I76" s="96">
        <f t="shared" si="1"/>
        <v>0</v>
      </c>
    </row>
    <row r="77" spans="1:9" x14ac:dyDescent="0.25">
      <c r="A77" s="187"/>
      <c r="B77" s="185"/>
      <c r="C77" s="151"/>
      <c r="D77" s="186"/>
      <c r="E77" s="188"/>
      <c r="F77" s="185"/>
      <c r="G77" s="17"/>
      <c r="H77" s="21">
        <f t="shared" si="0"/>
        <v>0</v>
      </c>
      <c r="I77" s="96">
        <f t="shared" si="1"/>
        <v>0</v>
      </c>
    </row>
    <row r="78" spans="1:9" x14ac:dyDescent="0.25">
      <c r="A78" s="187"/>
      <c r="B78" s="185"/>
      <c r="C78" s="151"/>
      <c r="D78" s="186"/>
      <c r="E78" s="188"/>
      <c r="F78" s="185"/>
      <c r="G78" s="17"/>
      <c r="H78" s="21">
        <f t="shared" si="0"/>
        <v>0</v>
      </c>
      <c r="I78" s="96">
        <f t="shared" si="1"/>
        <v>0</v>
      </c>
    </row>
    <row r="79" spans="1:9" x14ac:dyDescent="0.25">
      <c r="A79" s="187"/>
      <c r="B79" s="185"/>
      <c r="C79" s="151"/>
      <c r="D79" s="186"/>
      <c r="E79" s="188"/>
      <c r="F79" s="185"/>
      <c r="G79" s="17"/>
      <c r="H79" s="21">
        <f t="shared" si="0"/>
        <v>0</v>
      </c>
      <c r="I79" s="96">
        <f t="shared" si="1"/>
        <v>0</v>
      </c>
    </row>
    <row r="80" spans="1:9" x14ac:dyDescent="0.25">
      <c r="A80" s="187"/>
      <c r="B80" s="185"/>
      <c r="C80" s="151"/>
      <c r="D80" s="186"/>
      <c r="E80" s="188"/>
      <c r="F80" s="185"/>
      <c r="G80" s="17"/>
      <c r="H80" s="21">
        <f t="shared" si="0"/>
        <v>0</v>
      </c>
      <c r="I80" s="96">
        <f t="shared" si="1"/>
        <v>0</v>
      </c>
    </row>
    <row r="81" spans="1:9" x14ac:dyDescent="0.25">
      <c r="A81" s="187"/>
      <c r="B81" s="185"/>
      <c r="C81" s="151"/>
      <c r="D81" s="186"/>
      <c r="E81" s="188"/>
      <c r="F81" s="185"/>
      <c r="G81" s="17"/>
      <c r="H81" s="21">
        <f t="shared" si="0"/>
        <v>0</v>
      </c>
      <c r="I81" s="96">
        <f t="shared" si="1"/>
        <v>0</v>
      </c>
    </row>
    <row r="82" spans="1:9" x14ac:dyDescent="0.25">
      <c r="A82" s="187"/>
      <c r="B82" s="185"/>
      <c r="C82" s="151"/>
      <c r="D82" s="186"/>
      <c r="E82" s="188"/>
      <c r="F82" s="185"/>
      <c r="G82" s="17"/>
      <c r="H82" s="21">
        <f t="shared" si="0"/>
        <v>0</v>
      </c>
      <c r="I82" s="96">
        <f t="shared" si="1"/>
        <v>0</v>
      </c>
    </row>
    <row r="83" spans="1:9" ht="15.75" thickBot="1" x14ac:dyDescent="0.3">
      <c r="A83" s="189"/>
      <c r="B83" s="190"/>
      <c r="C83" s="158"/>
      <c r="D83" s="191"/>
      <c r="E83" s="196"/>
      <c r="F83" s="190"/>
      <c r="G83" s="97"/>
      <c r="H83" s="98">
        <f t="shared" si="0"/>
        <v>0</v>
      </c>
      <c r="I83" s="99">
        <f t="shared" si="1"/>
        <v>0</v>
      </c>
    </row>
    <row r="84" spans="1:9" x14ac:dyDescent="0.25">
      <c r="G84" s="14">
        <f>SUM(G32:G83)</f>
        <v>0</v>
      </c>
      <c r="H84" s="14">
        <f>SUM(H32:H83)</f>
        <v>0</v>
      </c>
      <c r="I84" s="14">
        <f>SUM(I32:I83)</f>
        <v>0</v>
      </c>
    </row>
  </sheetData>
  <sheetProtection algorithmName="SHA-512" hashValue="aLbmcW0Q4egIzeSq/h0NBXgF4w4+BOmynB1/iF+64NQnBqvoyj9Wirm1MIw5pbwhln3NV7DRoy3iB3Cd4Znsaw==" saltValue="XsrnncnkGzq5RFuUuJ92Gw==" spinCount="100000" sheet="1" formatCells="0" formatColumns="0" formatRows="0" insertRows="0" deleteRows="0" selectLockedCells="1"/>
  <mergeCells count="161">
    <mergeCell ref="A54:B54"/>
    <mergeCell ref="C54:D54"/>
    <mergeCell ref="E54:F54"/>
    <mergeCell ref="A55:B55"/>
    <mergeCell ref="C55:D55"/>
    <mergeCell ref="E55:F55"/>
    <mergeCell ref="A56:B56"/>
    <mergeCell ref="C56:D56"/>
    <mergeCell ref="E56:F56"/>
    <mergeCell ref="A51:B51"/>
    <mergeCell ref="C51:D51"/>
    <mergeCell ref="E51:F51"/>
    <mergeCell ref="A52:B52"/>
    <mergeCell ref="C52:D52"/>
    <mergeCell ref="E52:F52"/>
    <mergeCell ref="A53:B53"/>
    <mergeCell ref="C53:D53"/>
    <mergeCell ref="E53:F53"/>
    <mergeCell ref="A48:B48"/>
    <mergeCell ref="C48:D48"/>
    <mergeCell ref="E48:F48"/>
    <mergeCell ref="A49:B49"/>
    <mergeCell ref="C49:D49"/>
    <mergeCell ref="E49:F49"/>
    <mergeCell ref="A50:B50"/>
    <mergeCell ref="C50:D50"/>
    <mergeCell ref="E50:F50"/>
    <mergeCell ref="A45:B45"/>
    <mergeCell ref="C45:D45"/>
    <mergeCell ref="E45:F45"/>
    <mergeCell ref="A46:B46"/>
    <mergeCell ref="C46:D46"/>
    <mergeCell ref="E46:F46"/>
    <mergeCell ref="A47:B47"/>
    <mergeCell ref="C47:D47"/>
    <mergeCell ref="E47:F47"/>
    <mergeCell ref="A83:B83"/>
    <mergeCell ref="C83:D83"/>
    <mergeCell ref="E83:F83"/>
    <mergeCell ref="A81:B81"/>
    <mergeCell ref="C81:D81"/>
    <mergeCell ref="E81:F81"/>
    <mergeCell ref="A82:B82"/>
    <mergeCell ref="C82:D82"/>
    <mergeCell ref="E82:F82"/>
    <mergeCell ref="A79:B79"/>
    <mergeCell ref="C79:D79"/>
    <mergeCell ref="E79:F79"/>
    <mergeCell ref="A80:B80"/>
    <mergeCell ref="C80:D80"/>
    <mergeCell ref="E80:F80"/>
    <mergeCell ref="A77:B77"/>
    <mergeCell ref="C77:D77"/>
    <mergeCell ref="E77:F77"/>
    <mergeCell ref="A78:B78"/>
    <mergeCell ref="C78:D78"/>
    <mergeCell ref="E78:F78"/>
    <mergeCell ref="A75:B75"/>
    <mergeCell ref="C75:D75"/>
    <mergeCell ref="E75:F75"/>
    <mergeCell ref="A76:B76"/>
    <mergeCell ref="C76:D76"/>
    <mergeCell ref="E76:F76"/>
    <mergeCell ref="A73:B73"/>
    <mergeCell ref="C73:D73"/>
    <mergeCell ref="E73:F73"/>
    <mergeCell ref="A74:B74"/>
    <mergeCell ref="C74:D74"/>
    <mergeCell ref="E74:F74"/>
    <mergeCell ref="A71:B71"/>
    <mergeCell ref="C71:D71"/>
    <mergeCell ref="E71:F71"/>
    <mergeCell ref="A72:B72"/>
    <mergeCell ref="C72:D72"/>
    <mergeCell ref="E72:F72"/>
    <mergeCell ref="A69:B69"/>
    <mergeCell ref="C69:D69"/>
    <mergeCell ref="E69:F69"/>
    <mergeCell ref="A70:B70"/>
    <mergeCell ref="C70:D70"/>
    <mergeCell ref="E70:F70"/>
    <mergeCell ref="A67:B67"/>
    <mergeCell ref="C67:D67"/>
    <mergeCell ref="E67:F67"/>
    <mergeCell ref="A68:B68"/>
    <mergeCell ref="C68:D68"/>
    <mergeCell ref="E68:F68"/>
    <mergeCell ref="A65:B65"/>
    <mergeCell ref="C65:D65"/>
    <mergeCell ref="E65:F65"/>
    <mergeCell ref="A66:B66"/>
    <mergeCell ref="C66:D66"/>
    <mergeCell ref="E66:F66"/>
    <mergeCell ref="A63:B63"/>
    <mergeCell ref="C63:D63"/>
    <mergeCell ref="E63:F63"/>
    <mergeCell ref="A64:B64"/>
    <mergeCell ref="C64:D64"/>
    <mergeCell ref="E64:F64"/>
    <mergeCell ref="A61:B61"/>
    <mergeCell ref="C61:D61"/>
    <mergeCell ref="E61:F61"/>
    <mergeCell ref="A62:B62"/>
    <mergeCell ref="C62:D62"/>
    <mergeCell ref="E62:F62"/>
    <mergeCell ref="A59:B59"/>
    <mergeCell ref="C59:D59"/>
    <mergeCell ref="E59:F59"/>
    <mergeCell ref="A60:B60"/>
    <mergeCell ref="C60:D60"/>
    <mergeCell ref="E60:F60"/>
    <mergeCell ref="A57:B57"/>
    <mergeCell ref="C57:D57"/>
    <mergeCell ref="E57:F57"/>
    <mergeCell ref="A58:B58"/>
    <mergeCell ref="C58:D58"/>
    <mergeCell ref="E58:F58"/>
    <mergeCell ref="A43:B43"/>
    <mergeCell ref="C43:D43"/>
    <mergeCell ref="E43:F43"/>
    <mergeCell ref="A44:B44"/>
    <mergeCell ref="C44:D44"/>
    <mergeCell ref="E44:F44"/>
    <mergeCell ref="A41:B41"/>
    <mergeCell ref="C41:D41"/>
    <mergeCell ref="E41:F41"/>
    <mergeCell ref="A42:B42"/>
    <mergeCell ref="C42:D42"/>
    <mergeCell ref="E42:F42"/>
    <mergeCell ref="A39:B39"/>
    <mergeCell ref="C39:D39"/>
    <mergeCell ref="E39:F39"/>
    <mergeCell ref="A40:B40"/>
    <mergeCell ref="C40:D40"/>
    <mergeCell ref="E40:F40"/>
    <mergeCell ref="A37:B37"/>
    <mergeCell ref="C37:D37"/>
    <mergeCell ref="E37:F37"/>
    <mergeCell ref="A38:B38"/>
    <mergeCell ref="C38:D38"/>
    <mergeCell ref="E38:F38"/>
    <mergeCell ref="A29:I29"/>
    <mergeCell ref="A30:I30"/>
    <mergeCell ref="A31:B31"/>
    <mergeCell ref="C31:D31"/>
    <mergeCell ref="E31:F31"/>
    <mergeCell ref="A32:B32"/>
    <mergeCell ref="C32:D32"/>
    <mergeCell ref="E32:F32"/>
    <mergeCell ref="A36:B36"/>
    <mergeCell ref="C36:D36"/>
    <mergeCell ref="E36:F36"/>
    <mergeCell ref="A33:B33"/>
    <mergeCell ref="C33:D33"/>
    <mergeCell ref="E33:F33"/>
    <mergeCell ref="A34:B34"/>
    <mergeCell ref="C34:D34"/>
    <mergeCell ref="E34:F34"/>
    <mergeCell ref="A35:B35"/>
    <mergeCell ref="C35:D35"/>
    <mergeCell ref="E35:F35"/>
  </mergeCells>
  <dataValidations count="1">
    <dataValidation type="list" allowBlank="1" showInputMessage="1" showErrorMessage="1" sqref="E32:F83" xr:uid="{00000000-0002-0000-0500-000000000000}">
      <formula1>"Imputed Life, Other"</formula1>
    </dataValidation>
  </dataValidations>
  <printOptions horizontalCentered="1"/>
  <pageMargins left="0.2" right="0.2" top="0.75" bottom="0.75" header="0.3" footer="0.3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203"/>
  <sheetViews>
    <sheetView workbookViewId="0">
      <selection activeCell="B106" sqref="B106"/>
    </sheetView>
  </sheetViews>
  <sheetFormatPr defaultRowHeight="15" x14ac:dyDescent="0.25"/>
  <cols>
    <col min="5" max="5" width="55.7109375" customWidth="1"/>
    <col min="6" max="6" width="15.7109375" customWidth="1"/>
    <col min="9" max="9" width="11.42578125" customWidth="1"/>
    <col min="11" max="11" width="22.85546875" customWidth="1"/>
  </cols>
  <sheetData>
    <row r="1" spans="2:17" x14ac:dyDescent="0.25">
      <c r="H1" s="25" t="s">
        <v>336</v>
      </c>
      <c r="I1" s="25" t="s">
        <v>337</v>
      </c>
      <c r="K1" t="s">
        <v>338</v>
      </c>
    </row>
    <row r="2" spans="2:17" x14ac:dyDescent="0.25">
      <c r="B2" s="19" t="s">
        <v>3</v>
      </c>
      <c r="D2" s="61" t="s">
        <v>339</v>
      </c>
      <c r="E2" s="62" t="s">
        <v>340</v>
      </c>
      <c r="F2" s="61" t="s">
        <v>341</v>
      </c>
      <c r="H2" s="25">
        <v>2023</v>
      </c>
      <c r="I2" s="25" t="s">
        <v>342</v>
      </c>
      <c r="K2" t="s">
        <v>343</v>
      </c>
      <c r="M2" t="s">
        <v>1093</v>
      </c>
      <c r="Q2" t="s">
        <v>1010</v>
      </c>
    </row>
    <row r="3" spans="2:17" x14ac:dyDescent="0.25">
      <c r="B3" s="1" t="s">
        <v>4</v>
      </c>
      <c r="D3" s="61" t="s">
        <v>344</v>
      </c>
      <c r="E3" s="62" t="s">
        <v>345</v>
      </c>
      <c r="F3" s="61" t="s">
        <v>346</v>
      </c>
      <c r="H3" s="25">
        <v>2024</v>
      </c>
      <c r="I3" s="25" t="s">
        <v>347</v>
      </c>
      <c r="K3" t="s">
        <v>348</v>
      </c>
      <c r="M3" t="s">
        <v>982</v>
      </c>
      <c r="Q3" t="s">
        <v>1011</v>
      </c>
    </row>
    <row r="4" spans="2:17" x14ac:dyDescent="0.25">
      <c r="B4" s="1" t="s">
        <v>5</v>
      </c>
      <c r="D4" s="61" t="s">
        <v>349</v>
      </c>
      <c r="E4" s="62" t="s">
        <v>350</v>
      </c>
      <c r="F4" s="61" t="s">
        <v>351</v>
      </c>
      <c r="H4" s="25">
        <v>2025</v>
      </c>
      <c r="I4" s="25" t="s">
        <v>352</v>
      </c>
      <c r="K4" t="s">
        <v>353</v>
      </c>
      <c r="M4" t="s">
        <v>1050</v>
      </c>
      <c r="Q4" t="s">
        <v>1066</v>
      </c>
    </row>
    <row r="5" spans="2:17" x14ac:dyDescent="0.25">
      <c r="B5" s="1" t="s">
        <v>6</v>
      </c>
      <c r="D5" s="61" t="s">
        <v>354</v>
      </c>
      <c r="E5" s="62" t="s">
        <v>355</v>
      </c>
      <c r="F5" s="61" t="s">
        <v>356</v>
      </c>
      <c r="H5" s="25">
        <v>2026</v>
      </c>
      <c r="I5" s="25" t="s">
        <v>357</v>
      </c>
      <c r="K5" t="s">
        <v>358</v>
      </c>
      <c r="M5" t="s">
        <v>1092</v>
      </c>
    </row>
    <row r="6" spans="2:17" x14ac:dyDescent="0.25">
      <c r="B6" s="1" t="s">
        <v>7</v>
      </c>
      <c r="D6" s="61" t="s">
        <v>359</v>
      </c>
      <c r="E6" s="62" t="s">
        <v>360</v>
      </c>
      <c r="F6" s="61" t="s">
        <v>361</v>
      </c>
      <c r="H6" s="25">
        <v>2027</v>
      </c>
      <c r="K6" t="s">
        <v>362</v>
      </c>
      <c r="M6" t="s">
        <v>249</v>
      </c>
    </row>
    <row r="7" spans="2:17" x14ac:dyDescent="0.25">
      <c r="B7" s="1" t="s">
        <v>8</v>
      </c>
      <c r="D7" s="61" t="s">
        <v>363</v>
      </c>
      <c r="E7" s="62" t="s">
        <v>364</v>
      </c>
      <c r="F7" s="61" t="s">
        <v>365</v>
      </c>
      <c r="H7" s="25">
        <v>2028</v>
      </c>
      <c r="K7" t="s">
        <v>366</v>
      </c>
      <c r="M7" t="s">
        <v>250</v>
      </c>
    </row>
    <row r="8" spans="2:17" x14ac:dyDescent="0.25">
      <c r="B8" s="1" t="s">
        <v>9</v>
      </c>
      <c r="D8" s="61" t="s">
        <v>367</v>
      </c>
      <c r="E8" s="62" t="s">
        <v>368</v>
      </c>
      <c r="F8" s="61" t="s">
        <v>369</v>
      </c>
      <c r="H8" s="25">
        <v>2029</v>
      </c>
      <c r="K8" t="s">
        <v>370</v>
      </c>
      <c r="M8" t="s">
        <v>251</v>
      </c>
    </row>
    <row r="9" spans="2:17" x14ac:dyDescent="0.25">
      <c r="B9" s="1" t="s">
        <v>10</v>
      </c>
      <c r="D9" s="61" t="s">
        <v>371</v>
      </c>
      <c r="E9" s="62" t="s">
        <v>372</v>
      </c>
      <c r="F9" s="61" t="s">
        <v>373</v>
      </c>
      <c r="H9" s="25">
        <v>2030</v>
      </c>
      <c r="K9" t="s">
        <v>374</v>
      </c>
      <c r="M9" t="s">
        <v>297</v>
      </c>
    </row>
    <row r="10" spans="2:17" x14ac:dyDescent="0.25">
      <c r="B10" s="1" t="s">
        <v>11</v>
      </c>
      <c r="D10" s="61" t="s">
        <v>375</v>
      </c>
      <c r="E10" s="62" t="s">
        <v>376</v>
      </c>
      <c r="F10" s="61" t="s">
        <v>377</v>
      </c>
      <c r="H10" s="25">
        <v>2031</v>
      </c>
      <c r="K10" t="s">
        <v>378</v>
      </c>
    </row>
    <row r="11" spans="2:17" x14ac:dyDescent="0.25">
      <c r="B11" s="1" t="s">
        <v>12</v>
      </c>
      <c r="D11" s="61" t="s">
        <v>379</v>
      </c>
      <c r="E11" s="62" t="s">
        <v>380</v>
      </c>
      <c r="F11" s="61" t="s">
        <v>381</v>
      </c>
      <c r="H11" s="25">
        <v>2032</v>
      </c>
      <c r="K11" t="s">
        <v>382</v>
      </c>
    </row>
    <row r="12" spans="2:17" x14ac:dyDescent="0.25">
      <c r="B12" s="1" t="s">
        <v>13</v>
      </c>
      <c r="D12" s="61" t="s">
        <v>383</v>
      </c>
      <c r="E12" s="62" t="s">
        <v>384</v>
      </c>
      <c r="F12" s="61" t="s">
        <v>385</v>
      </c>
      <c r="H12" s="25">
        <v>2033</v>
      </c>
      <c r="K12" t="s">
        <v>386</v>
      </c>
      <c r="N12" t="s">
        <v>1079</v>
      </c>
    </row>
    <row r="13" spans="2:17" x14ac:dyDescent="0.25">
      <c r="B13" s="1" t="s">
        <v>14</v>
      </c>
      <c r="D13" s="61" t="s">
        <v>387</v>
      </c>
      <c r="E13" s="62" t="s">
        <v>388</v>
      </c>
      <c r="F13" s="61" t="s">
        <v>389</v>
      </c>
      <c r="H13" s="25">
        <v>2034</v>
      </c>
      <c r="K13" t="s">
        <v>390</v>
      </c>
      <c r="N13" t="s">
        <v>1080</v>
      </c>
    </row>
    <row r="14" spans="2:17" x14ac:dyDescent="0.25">
      <c r="B14" s="1" t="s">
        <v>15</v>
      </c>
      <c r="D14" s="61" t="s">
        <v>391</v>
      </c>
      <c r="E14" s="62" t="s">
        <v>392</v>
      </c>
      <c r="F14" s="61" t="s">
        <v>393</v>
      </c>
      <c r="H14" s="25">
        <v>2035</v>
      </c>
      <c r="K14" t="s">
        <v>394</v>
      </c>
      <c r="N14" t="s">
        <v>1081</v>
      </c>
    </row>
    <row r="15" spans="2:17" x14ac:dyDescent="0.25">
      <c r="B15" s="1" t="s">
        <v>16</v>
      </c>
      <c r="D15" s="61" t="s">
        <v>395</v>
      </c>
      <c r="E15" s="62" t="s">
        <v>396</v>
      </c>
      <c r="F15" s="61" t="s">
        <v>397</v>
      </c>
      <c r="H15" s="25">
        <v>2036</v>
      </c>
      <c r="K15" t="s">
        <v>398</v>
      </c>
      <c r="N15" t="s">
        <v>1082</v>
      </c>
    </row>
    <row r="16" spans="2:17" x14ac:dyDescent="0.25">
      <c r="B16" s="1" t="s">
        <v>17</v>
      </c>
      <c r="D16" s="61" t="s">
        <v>399</v>
      </c>
      <c r="E16" s="62" t="s">
        <v>400</v>
      </c>
      <c r="F16" s="61" t="s">
        <v>401</v>
      </c>
      <c r="H16" s="25">
        <v>2037</v>
      </c>
      <c r="K16" t="s">
        <v>402</v>
      </c>
      <c r="N16" t="s">
        <v>1083</v>
      </c>
    </row>
    <row r="17" spans="2:14" x14ac:dyDescent="0.25">
      <c r="B17" s="1" t="s">
        <v>18</v>
      </c>
      <c r="D17" s="61" t="s">
        <v>403</v>
      </c>
      <c r="E17" s="62" t="s">
        <v>404</v>
      </c>
      <c r="F17" s="61" t="s">
        <v>405</v>
      </c>
      <c r="H17" s="25">
        <v>2038</v>
      </c>
      <c r="K17" t="s">
        <v>406</v>
      </c>
      <c r="N17" t="s">
        <v>1084</v>
      </c>
    </row>
    <row r="18" spans="2:14" x14ac:dyDescent="0.25">
      <c r="B18" s="1" t="s">
        <v>1</v>
      </c>
      <c r="D18" s="61" t="s">
        <v>407</v>
      </c>
      <c r="E18" s="62" t="s">
        <v>408</v>
      </c>
      <c r="F18" s="61" t="s">
        <v>409</v>
      </c>
      <c r="H18" s="25">
        <v>2039</v>
      </c>
      <c r="K18" t="s">
        <v>410</v>
      </c>
      <c r="N18" t="s">
        <v>1085</v>
      </c>
    </row>
    <row r="19" spans="2:14" x14ac:dyDescent="0.25">
      <c r="B19" t="s">
        <v>19</v>
      </c>
      <c r="D19" s="61" t="s">
        <v>411</v>
      </c>
      <c r="E19" s="62" t="s">
        <v>412</v>
      </c>
      <c r="F19" s="61" t="s">
        <v>413</v>
      </c>
      <c r="H19" s="25">
        <v>2040</v>
      </c>
      <c r="K19" t="s">
        <v>414</v>
      </c>
      <c r="N19" t="s">
        <v>1086</v>
      </c>
    </row>
    <row r="20" spans="2:14" x14ac:dyDescent="0.25">
      <c r="B20" t="s">
        <v>20</v>
      </c>
      <c r="D20" s="61" t="s">
        <v>415</v>
      </c>
      <c r="E20" s="62" t="s">
        <v>416</v>
      </c>
      <c r="F20" s="61" t="s">
        <v>417</v>
      </c>
      <c r="H20" s="25">
        <v>2041</v>
      </c>
      <c r="K20" t="s">
        <v>418</v>
      </c>
      <c r="N20" t="s">
        <v>1087</v>
      </c>
    </row>
    <row r="21" spans="2:14" x14ac:dyDescent="0.25">
      <c r="B21" t="s">
        <v>1099</v>
      </c>
      <c r="D21" s="61" t="s">
        <v>419</v>
      </c>
      <c r="E21" s="62" t="s">
        <v>1100</v>
      </c>
      <c r="F21" s="61" t="s">
        <v>420</v>
      </c>
      <c r="H21" s="25"/>
      <c r="K21" t="s">
        <v>421</v>
      </c>
      <c r="N21" t="s">
        <v>1088</v>
      </c>
    </row>
    <row r="22" spans="2:14" x14ac:dyDescent="0.25">
      <c r="B22" t="s">
        <v>21</v>
      </c>
      <c r="D22" s="61" t="s">
        <v>422</v>
      </c>
      <c r="E22" s="62" t="s">
        <v>423</v>
      </c>
      <c r="F22" s="61" t="s">
        <v>424</v>
      </c>
      <c r="K22" t="s">
        <v>425</v>
      </c>
      <c r="N22" t="s">
        <v>1089</v>
      </c>
    </row>
    <row r="23" spans="2:14" x14ac:dyDescent="0.25">
      <c r="B23" t="s">
        <v>22</v>
      </c>
      <c r="D23" s="61" t="s">
        <v>426</v>
      </c>
      <c r="E23" s="62" t="s">
        <v>427</v>
      </c>
      <c r="F23" s="61" t="s">
        <v>428</v>
      </c>
      <c r="K23" t="s">
        <v>429</v>
      </c>
      <c r="N23" t="s">
        <v>1090</v>
      </c>
    </row>
    <row r="24" spans="2:14" x14ac:dyDescent="0.25">
      <c r="B24" t="s">
        <v>23</v>
      </c>
      <c r="D24" s="61" t="s">
        <v>430</v>
      </c>
      <c r="E24" s="62" t="s">
        <v>431</v>
      </c>
      <c r="F24" s="61" t="s">
        <v>432</v>
      </c>
      <c r="K24" t="s">
        <v>433</v>
      </c>
    </row>
    <row r="25" spans="2:14" x14ac:dyDescent="0.25">
      <c r="B25" t="s">
        <v>24</v>
      </c>
      <c r="D25" s="61" t="s">
        <v>434</v>
      </c>
      <c r="E25" s="62" t="s">
        <v>435</v>
      </c>
      <c r="F25" s="61" t="s">
        <v>436</v>
      </c>
      <c r="K25" t="s">
        <v>437</v>
      </c>
    </row>
    <row r="26" spans="2:14" x14ac:dyDescent="0.25">
      <c r="B26" t="s">
        <v>25</v>
      </c>
      <c r="D26" s="61" t="s">
        <v>438</v>
      </c>
      <c r="E26" s="62" t="s">
        <v>439</v>
      </c>
      <c r="F26" s="61" t="s">
        <v>440</v>
      </c>
      <c r="K26" t="s">
        <v>441</v>
      </c>
    </row>
    <row r="27" spans="2:14" x14ac:dyDescent="0.25">
      <c r="B27" t="s">
        <v>26</v>
      </c>
      <c r="D27" s="61" t="s">
        <v>442</v>
      </c>
      <c r="E27" s="62" t="s">
        <v>443</v>
      </c>
      <c r="F27" s="61" t="s">
        <v>444</v>
      </c>
      <c r="K27" t="s">
        <v>445</v>
      </c>
    </row>
    <row r="28" spans="2:14" x14ac:dyDescent="0.25">
      <c r="B28" t="s">
        <v>27</v>
      </c>
      <c r="D28" s="61" t="s">
        <v>446</v>
      </c>
      <c r="E28" s="62" t="s">
        <v>447</v>
      </c>
      <c r="F28" s="61" t="s">
        <v>448</v>
      </c>
      <c r="K28" t="s">
        <v>449</v>
      </c>
    </row>
    <row r="29" spans="2:14" x14ac:dyDescent="0.25">
      <c r="B29" t="s">
        <v>28</v>
      </c>
      <c r="D29" s="61" t="s">
        <v>450</v>
      </c>
      <c r="E29" s="62" t="s">
        <v>451</v>
      </c>
      <c r="F29" s="61" t="s">
        <v>452</v>
      </c>
      <c r="K29" t="s">
        <v>453</v>
      </c>
    </row>
    <row r="30" spans="2:14" x14ac:dyDescent="0.25">
      <c r="B30" t="s">
        <v>29</v>
      </c>
      <c r="D30" s="61" t="s">
        <v>454</v>
      </c>
      <c r="E30" s="62" t="s">
        <v>455</v>
      </c>
      <c r="F30" s="61" t="s">
        <v>456</v>
      </c>
      <c r="K30" t="s">
        <v>457</v>
      </c>
    </row>
    <row r="31" spans="2:14" x14ac:dyDescent="0.25">
      <c r="B31" t="s">
        <v>30</v>
      </c>
      <c r="D31" s="61" t="s">
        <v>458</v>
      </c>
      <c r="E31" s="62" t="s">
        <v>459</v>
      </c>
      <c r="F31" s="61" t="s">
        <v>460</v>
      </c>
      <c r="K31" t="s">
        <v>461</v>
      </c>
    </row>
    <row r="32" spans="2:14" x14ac:dyDescent="0.25">
      <c r="B32" t="s">
        <v>31</v>
      </c>
      <c r="D32" s="61" t="s">
        <v>462</v>
      </c>
      <c r="E32" s="62" t="s">
        <v>463</v>
      </c>
      <c r="F32" s="61" t="s">
        <v>464</v>
      </c>
      <c r="K32" t="s">
        <v>465</v>
      </c>
    </row>
    <row r="33" spans="2:11" x14ac:dyDescent="0.25">
      <c r="B33" t="s">
        <v>32</v>
      </c>
      <c r="D33" s="61" t="s">
        <v>466</v>
      </c>
      <c r="E33" s="62" t="s">
        <v>467</v>
      </c>
      <c r="F33" s="61" t="s">
        <v>468</v>
      </c>
      <c r="K33" t="s">
        <v>469</v>
      </c>
    </row>
    <row r="34" spans="2:11" x14ac:dyDescent="0.25">
      <c r="B34" t="s">
        <v>33</v>
      </c>
      <c r="D34" s="61" t="s">
        <v>470</v>
      </c>
      <c r="E34" s="62" t="s">
        <v>471</v>
      </c>
      <c r="F34" s="61" t="s">
        <v>472</v>
      </c>
      <c r="K34" t="s">
        <v>473</v>
      </c>
    </row>
    <row r="35" spans="2:11" x14ac:dyDescent="0.25">
      <c r="B35" t="s">
        <v>34</v>
      </c>
      <c r="D35" s="61" t="s">
        <v>474</v>
      </c>
      <c r="E35" s="62" t="s">
        <v>475</v>
      </c>
      <c r="F35" s="61" t="s">
        <v>476</v>
      </c>
      <c r="K35" t="s">
        <v>477</v>
      </c>
    </row>
    <row r="36" spans="2:11" x14ac:dyDescent="0.25">
      <c r="B36" t="s">
        <v>35</v>
      </c>
      <c r="D36" s="61" t="s">
        <v>478</v>
      </c>
      <c r="E36" s="62" t="s">
        <v>479</v>
      </c>
      <c r="F36" s="61" t="s">
        <v>480</v>
      </c>
      <c r="K36" t="s">
        <v>481</v>
      </c>
    </row>
    <row r="37" spans="2:11" x14ac:dyDescent="0.25">
      <c r="B37" t="s">
        <v>36</v>
      </c>
      <c r="D37" s="61" t="s">
        <v>482</v>
      </c>
      <c r="E37" s="62" t="s">
        <v>483</v>
      </c>
      <c r="F37" s="61" t="s">
        <v>484</v>
      </c>
      <c r="K37" t="s">
        <v>485</v>
      </c>
    </row>
    <row r="38" spans="2:11" x14ac:dyDescent="0.25">
      <c r="B38" t="s">
        <v>37</v>
      </c>
      <c r="D38" s="61" t="s">
        <v>486</v>
      </c>
      <c r="E38" s="62" t="s">
        <v>487</v>
      </c>
      <c r="F38" s="61" t="s">
        <v>488</v>
      </c>
      <c r="K38" t="s">
        <v>489</v>
      </c>
    </row>
    <row r="39" spans="2:11" x14ac:dyDescent="0.25">
      <c r="B39" t="s">
        <v>38</v>
      </c>
      <c r="D39" s="61" t="s">
        <v>490</v>
      </c>
      <c r="E39" s="62" t="s">
        <v>491</v>
      </c>
      <c r="F39" s="61" t="s">
        <v>492</v>
      </c>
      <c r="K39" t="s">
        <v>493</v>
      </c>
    </row>
    <row r="40" spans="2:11" x14ac:dyDescent="0.25">
      <c r="B40" t="s">
        <v>39</v>
      </c>
      <c r="D40" s="61" t="s">
        <v>494</v>
      </c>
      <c r="E40" s="62" t="s">
        <v>495</v>
      </c>
      <c r="F40" s="61" t="s">
        <v>496</v>
      </c>
      <c r="K40" t="s">
        <v>497</v>
      </c>
    </row>
    <row r="41" spans="2:11" x14ac:dyDescent="0.25">
      <c r="B41" t="s">
        <v>40</v>
      </c>
      <c r="D41" s="61" t="s">
        <v>498</v>
      </c>
      <c r="E41" s="62" t="s">
        <v>499</v>
      </c>
      <c r="F41" s="61" t="s">
        <v>500</v>
      </c>
      <c r="K41" t="s">
        <v>501</v>
      </c>
    </row>
    <row r="42" spans="2:11" x14ac:dyDescent="0.25">
      <c r="B42" t="s">
        <v>41</v>
      </c>
      <c r="D42" s="61" t="s">
        <v>502</v>
      </c>
      <c r="E42" s="62" t="s">
        <v>503</v>
      </c>
      <c r="F42" s="61" t="s">
        <v>504</v>
      </c>
      <c r="K42" t="s">
        <v>505</v>
      </c>
    </row>
    <row r="43" spans="2:11" x14ac:dyDescent="0.25">
      <c r="B43" t="s">
        <v>42</v>
      </c>
      <c r="D43" s="61" t="s">
        <v>506</v>
      </c>
      <c r="E43" s="62" t="s">
        <v>507</v>
      </c>
      <c r="F43" s="61" t="s">
        <v>508</v>
      </c>
      <c r="K43" t="s">
        <v>509</v>
      </c>
    </row>
    <row r="44" spans="2:11" x14ac:dyDescent="0.25">
      <c r="B44" t="s">
        <v>43</v>
      </c>
      <c r="D44" s="61" t="s">
        <v>510</v>
      </c>
      <c r="E44" s="62" t="s">
        <v>511</v>
      </c>
      <c r="F44" s="61" t="s">
        <v>512</v>
      </c>
      <c r="K44" t="s">
        <v>513</v>
      </c>
    </row>
    <row r="45" spans="2:11" x14ac:dyDescent="0.25">
      <c r="B45" t="s">
        <v>44</v>
      </c>
      <c r="D45" s="61" t="s">
        <v>514</v>
      </c>
      <c r="E45" s="62" t="s">
        <v>515</v>
      </c>
      <c r="F45" s="61" t="s">
        <v>516</v>
      </c>
      <c r="K45" t="s">
        <v>517</v>
      </c>
    </row>
    <row r="46" spans="2:11" x14ac:dyDescent="0.25">
      <c r="B46" t="s">
        <v>1101</v>
      </c>
      <c r="D46" s="61" t="s">
        <v>518</v>
      </c>
      <c r="E46" s="62" t="s">
        <v>1102</v>
      </c>
      <c r="F46" s="61" t="s">
        <v>519</v>
      </c>
      <c r="K46" t="s">
        <v>520</v>
      </c>
    </row>
    <row r="47" spans="2:11" x14ac:dyDescent="0.25">
      <c r="B47" t="s">
        <v>45</v>
      </c>
      <c r="D47" s="61" t="s">
        <v>521</v>
      </c>
      <c r="E47" s="62" t="s">
        <v>522</v>
      </c>
      <c r="F47" s="61" t="s">
        <v>523</v>
      </c>
      <c r="K47" t="s">
        <v>524</v>
      </c>
    </row>
    <row r="48" spans="2:11" x14ac:dyDescent="0.25">
      <c r="B48" t="s">
        <v>46</v>
      </c>
      <c r="D48" s="61" t="s">
        <v>525</v>
      </c>
      <c r="E48" s="62" t="s">
        <v>526</v>
      </c>
      <c r="F48" s="61" t="s">
        <v>527</v>
      </c>
      <c r="K48" t="s">
        <v>528</v>
      </c>
    </row>
    <row r="49" spans="2:11" x14ac:dyDescent="0.25">
      <c r="B49" t="s">
        <v>47</v>
      </c>
      <c r="D49" s="61" t="s">
        <v>529</v>
      </c>
      <c r="E49" s="62" t="s">
        <v>530</v>
      </c>
      <c r="F49" s="61" t="s">
        <v>531</v>
      </c>
      <c r="K49" t="s">
        <v>532</v>
      </c>
    </row>
    <row r="50" spans="2:11" x14ac:dyDescent="0.25">
      <c r="B50" t="s">
        <v>48</v>
      </c>
      <c r="D50" s="61" t="s">
        <v>533</v>
      </c>
      <c r="E50" s="62" t="s">
        <v>534</v>
      </c>
      <c r="F50" s="61" t="s">
        <v>535</v>
      </c>
      <c r="K50" t="s">
        <v>536</v>
      </c>
    </row>
    <row r="51" spans="2:11" x14ac:dyDescent="0.25">
      <c r="B51" t="s">
        <v>49</v>
      </c>
      <c r="D51" s="61" t="s">
        <v>537</v>
      </c>
      <c r="E51" s="62" t="s">
        <v>538</v>
      </c>
      <c r="F51" s="61" t="s">
        <v>539</v>
      </c>
      <c r="K51" t="s">
        <v>540</v>
      </c>
    </row>
    <row r="52" spans="2:11" x14ac:dyDescent="0.25">
      <c r="B52" t="s">
        <v>50</v>
      </c>
      <c r="D52" s="61" t="s">
        <v>541</v>
      </c>
      <c r="E52" s="62" t="s">
        <v>542</v>
      </c>
      <c r="F52" s="61" t="s">
        <v>543</v>
      </c>
      <c r="K52" t="s">
        <v>544</v>
      </c>
    </row>
    <row r="53" spans="2:11" x14ac:dyDescent="0.25">
      <c r="B53" t="s">
        <v>51</v>
      </c>
      <c r="D53" s="61" t="s">
        <v>545</v>
      </c>
      <c r="E53" s="62" t="s">
        <v>546</v>
      </c>
      <c r="F53" s="61" t="s">
        <v>547</v>
      </c>
    </row>
    <row r="54" spans="2:11" x14ac:dyDescent="0.25">
      <c r="B54" t="s">
        <v>52</v>
      </c>
      <c r="D54" s="61" t="s">
        <v>548</v>
      </c>
      <c r="E54" s="62" t="s">
        <v>549</v>
      </c>
      <c r="F54" s="61" t="s">
        <v>550</v>
      </c>
    </row>
    <row r="55" spans="2:11" x14ac:dyDescent="0.25">
      <c r="B55" t="s">
        <v>53</v>
      </c>
      <c r="D55" s="61" t="s">
        <v>551</v>
      </c>
      <c r="E55" s="62" t="s">
        <v>552</v>
      </c>
      <c r="F55" s="61" t="s">
        <v>553</v>
      </c>
    </row>
    <row r="56" spans="2:11" x14ac:dyDescent="0.25">
      <c r="B56" t="s">
        <v>54</v>
      </c>
      <c r="D56" s="61" t="s">
        <v>554</v>
      </c>
      <c r="E56" s="62" t="s">
        <v>555</v>
      </c>
      <c r="F56" s="61" t="s">
        <v>556</v>
      </c>
    </row>
    <row r="57" spans="2:11" x14ac:dyDescent="0.25">
      <c r="B57" t="s">
        <v>55</v>
      </c>
      <c r="D57" s="61" t="s">
        <v>557</v>
      </c>
      <c r="E57" s="62" t="s">
        <v>558</v>
      </c>
      <c r="F57" s="61" t="s">
        <v>559</v>
      </c>
    </row>
    <row r="58" spans="2:11" x14ac:dyDescent="0.25">
      <c r="B58" t="s">
        <v>56</v>
      </c>
      <c r="D58" s="61" t="s">
        <v>560</v>
      </c>
      <c r="E58" s="62" t="s">
        <v>561</v>
      </c>
      <c r="F58" s="61" t="s">
        <v>562</v>
      </c>
    </row>
    <row r="59" spans="2:11" x14ac:dyDescent="0.25">
      <c r="B59" t="s">
        <v>57</v>
      </c>
      <c r="D59" s="61" t="s">
        <v>563</v>
      </c>
      <c r="E59" s="62" t="s">
        <v>564</v>
      </c>
      <c r="F59" s="61" t="s">
        <v>565</v>
      </c>
    </row>
    <row r="60" spans="2:11" x14ac:dyDescent="0.25">
      <c r="B60" t="s">
        <v>245</v>
      </c>
      <c r="D60" s="61" t="s">
        <v>566</v>
      </c>
      <c r="E60" s="62" t="s">
        <v>567</v>
      </c>
      <c r="F60" s="61" t="s">
        <v>568</v>
      </c>
    </row>
    <row r="61" spans="2:11" x14ac:dyDescent="0.25">
      <c r="B61" t="s">
        <v>58</v>
      </c>
      <c r="D61" s="61" t="s">
        <v>569</v>
      </c>
      <c r="E61" s="62" t="s">
        <v>570</v>
      </c>
      <c r="F61" s="61" t="s">
        <v>571</v>
      </c>
    </row>
    <row r="62" spans="2:11" x14ac:dyDescent="0.25">
      <c r="B62" t="s">
        <v>59</v>
      </c>
      <c r="D62" s="61" t="s">
        <v>572</v>
      </c>
      <c r="E62" s="62" t="s">
        <v>573</v>
      </c>
      <c r="F62" s="61" t="s">
        <v>574</v>
      </c>
    </row>
    <row r="63" spans="2:11" x14ac:dyDescent="0.25">
      <c r="B63" t="s">
        <v>60</v>
      </c>
      <c r="D63" s="61" t="s">
        <v>575</v>
      </c>
      <c r="E63" s="62" t="s">
        <v>576</v>
      </c>
      <c r="F63" s="61" t="s">
        <v>577</v>
      </c>
    </row>
    <row r="64" spans="2:11" x14ac:dyDescent="0.25">
      <c r="B64" t="s">
        <v>61</v>
      </c>
      <c r="D64" s="61" t="s">
        <v>578</v>
      </c>
      <c r="E64" s="62" t="s">
        <v>579</v>
      </c>
      <c r="F64" s="61" t="s">
        <v>580</v>
      </c>
    </row>
    <row r="65" spans="2:6" x14ac:dyDescent="0.25">
      <c r="B65" t="s">
        <v>62</v>
      </c>
      <c r="D65" s="61" t="s">
        <v>581</v>
      </c>
      <c r="E65" s="62" t="s">
        <v>582</v>
      </c>
      <c r="F65" s="61" t="s">
        <v>583</v>
      </c>
    </row>
    <row r="66" spans="2:6" x14ac:dyDescent="0.25">
      <c r="B66" t="s">
        <v>63</v>
      </c>
      <c r="D66" s="61" t="s">
        <v>584</v>
      </c>
      <c r="E66" s="62" t="s">
        <v>585</v>
      </c>
      <c r="F66" s="61" t="s">
        <v>586</v>
      </c>
    </row>
    <row r="67" spans="2:6" x14ac:dyDescent="0.25">
      <c r="B67" t="s">
        <v>64</v>
      </c>
      <c r="D67" s="61" t="s">
        <v>587</v>
      </c>
      <c r="E67" s="62" t="s">
        <v>588</v>
      </c>
      <c r="F67" s="61" t="s">
        <v>589</v>
      </c>
    </row>
    <row r="68" spans="2:6" x14ac:dyDescent="0.25">
      <c r="B68" t="s">
        <v>65</v>
      </c>
      <c r="D68" s="61" t="s">
        <v>590</v>
      </c>
      <c r="E68" s="62" t="s">
        <v>591</v>
      </c>
      <c r="F68" s="61" t="s">
        <v>592</v>
      </c>
    </row>
    <row r="69" spans="2:6" x14ac:dyDescent="0.25">
      <c r="B69" t="s">
        <v>66</v>
      </c>
      <c r="D69" s="61" t="s">
        <v>593</v>
      </c>
      <c r="E69" s="62" t="s">
        <v>594</v>
      </c>
      <c r="F69" s="61" t="s">
        <v>595</v>
      </c>
    </row>
    <row r="70" spans="2:6" x14ac:dyDescent="0.25">
      <c r="B70" t="s">
        <v>67</v>
      </c>
      <c r="D70" s="61" t="s">
        <v>596</v>
      </c>
      <c r="E70" s="62" t="s">
        <v>597</v>
      </c>
      <c r="F70" s="61" t="s">
        <v>598</v>
      </c>
    </row>
    <row r="71" spans="2:6" x14ac:dyDescent="0.25">
      <c r="B71" t="s">
        <v>68</v>
      </c>
      <c r="D71" s="61" t="s">
        <v>599</v>
      </c>
      <c r="E71" s="62" t="s">
        <v>600</v>
      </c>
      <c r="F71" s="61" t="s">
        <v>601</v>
      </c>
    </row>
    <row r="72" spans="2:6" x14ac:dyDescent="0.25">
      <c r="B72" t="s">
        <v>69</v>
      </c>
      <c r="D72" s="61" t="s">
        <v>602</v>
      </c>
      <c r="E72" s="62" t="s">
        <v>603</v>
      </c>
      <c r="F72" s="61" t="s">
        <v>604</v>
      </c>
    </row>
    <row r="73" spans="2:6" x14ac:dyDescent="0.25">
      <c r="B73" t="s">
        <v>70</v>
      </c>
      <c r="D73" s="61" t="s">
        <v>605</v>
      </c>
      <c r="E73" s="62" t="s">
        <v>606</v>
      </c>
      <c r="F73" s="61" t="s">
        <v>607</v>
      </c>
    </row>
    <row r="74" spans="2:6" x14ac:dyDescent="0.25">
      <c r="B74" t="s">
        <v>71</v>
      </c>
      <c r="D74" s="61" t="s">
        <v>608</v>
      </c>
      <c r="E74" s="62" t="s">
        <v>609</v>
      </c>
      <c r="F74" s="61" t="s">
        <v>610</v>
      </c>
    </row>
    <row r="75" spans="2:6" x14ac:dyDescent="0.25">
      <c r="B75" t="s">
        <v>72</v>
      </c>
      <c r="D75" s="61" t="s">
        <v>611</v>
      </c>
      <c r="E75" s="62" t="s">
        <v>612</v>
      </c>
      <c r="F75" s="61" t="s">
        <v>613</v>
      </c>
    </row>
    <row r="76" spans="2:6" x14ac:dyDescent="0.25">
      <c r="B76" t="s">
        <v>73</v>
      </c>
      <c r="D76" s="61" t="s">
        <v>614</v>
      </c>
      <c r="E76" s="62" t="s">
        <v>615</v>
      </c>
      <c r="F76" s="61" t="s">
        <v>616</v>
      </c>
    </row>
    <row r="77" spans="2:6" x14ac:dyDescent="0.25">
      <c r="B77" t="s">
        <v>74</v>
      </c>
      <c r="D77" s="61" t="s">
        <v>617</v>
      </c>
      <c r="E77" s="62" t="s">
        <v>618</v>
      </c>
      <c r="F77" s="61" t="s">
        <v>619</v>
      </c>
    </row>
    <row r="78" spans="2:6" x14ac:dyDescent="0.25">
      <c r="B78" t="s">
        <v>75</v>
      </c>
      <c r="D78" s="61" t="s">
        <v>620</v>
      </c>
      <c r="E78" s="62" t="s">
        <v>621</v>
      </c>
      <c r="F78" s="61" t="s">
        <v>622</v>
      </c>
    </row>
    <row r="79" spans="2:6" x14ac:dyDescent="0.25">
      <c r="B79" t="s">
        <v>76</v>
      </c>
      <c r="D79" s="61" t="s">
        <v>623</v>
      </c>
      <c r="E79" s="62" t="s">
        <v>624</v>
      </c>
      <c r="F79" s="61" t="s">
        <v>625</v>
      </c>
    </row>
    <row r="80" spans="2:6" x14ac:dyDescent="0.25">
      <c r="B80" t="s">
        <v>77</v>
      </c>
      <c r="D80" s="61" t="s">
        <v>626</v>
      </c>
      <c r="E80" s="62" t="s">
        <v>627</v>
      </c>
      <c r="F80" s="61" t="s">
        <v>628</v>
      </c>
    </row>
    <row r="81" spans="2:6" x14ac:dyDescent="0.25">
      <c r="B81" t="s">
        <v>78</v>
      </c>
      <c r="D81" s="61" t="s">
        <v>629</v>
      </c>
      <c r="E81" s="62" t="s">
        <v>630</v>
      </c>
      <c r="F81" s="61" t="s">
        <v>631</v>
      </c>
    </row>
    <row r="82" spans="2:6" x14ac:dyDescent="0.25">
      <c r="B82" t="s">
        <v>79</v>
      </c>
      <c r="D82" s="61" t="s">
        <v>632</v>
      </c>
      <c r="E82" s="62" t="s">
        <v>633</v>
      </c>
      <c r="F82" s="61" t="s">
        <v>634</v>
      </c>
    </row>
    <row r="83" spans="2:6" x14ac:dyDescent="0.25">
      <c r="B83" t="s">
        <v>80</v>
      </c>
      <c r="D83" s="61" t="s">
        <v>635</v>
      </c>
      <c r="E83" s="62" t="s">
        <v>636</v>
      </c>
      <c r="F83" s="61" t="s">
        <v>637</v>
      </c>
    </row>
    <row r="84" spans="2:6" x14ac:dyDescent="0.25">
      <c r="B84" t="s">
        <v>81</v>
      </c>
      <c r="D84" s="61" t="s">
        <v>638</v>
      </c>
      <c r="E84" s="62" t="s">
        <v>639</v>
      </c>
      <c r="F84" s="61" t="s">
        <v>1053</v>
      </c>
    </row>
    <row r="85" spans="2:6" x14ac:dyDescent="0.25">
      <c r="B85" t="s">
        <v>82</v>
      </c>
      <c r="D85" s="61" t="s">
        <v>640</v>
      </c>
      <c r="E85" s="62" t="s">
        <v>641</v>
      </c>
      <c r="F85" s="61" t="s">
        <v>642</v>
      </c>
    </row>
    <row r="86" spans="2:6" x14ac:dyDescent="0.25">
      <c r="B86" t="s">
        <v>83</v>
      </c>
      <c r="D86" s="61" t="s">
        <v>643</v>
      </c>
      <c r="E86" s="62" t="s">
        <v>644</v>
      </c>
      <c r="F86" s="61" t="s">
        <v>645</v>
      </c>
    </row>
    <row r="87" spans="2:6" x14ac:dyDescent="0.25">
      <c r="B87" t="s">
        <v>84</v>
      </c>
      <c r="D87" s="61" t="s">
        <v>646</v>
      </c>
      <c r="E87" s="62" t="s">
        <v>647</v>
      </c>
      <c r="F87" s="61" t="s">
        <v>648</v>
      </c>
    </row>
    <row r="88" spans="2:6" x14ac:dyDescent="0.25">
      <c r="B88" t="s">
        <v>85</v>
      </c>
      <c r="D88" s="61" t="s">
        <v>649</v>
      </c>
      <c r="E88" s="62" t="s">
        <v>650</v>
      </c>
      <c r="F88" s="61" t="s">
        <v>651</v>
      </c>
    </row>
    <row r="89" spans="2:6" x14ac:dyDescent="0.25">
      <c r="B89" t="s">
        <v>86</v>
      </c>
      <c r="D89" s="61" t="s">
        <v>652</v>
      </c>
      <c r="E89" s="62" t="s">
        <v>653</v>
      </c>
      <c r="F89" s="61" t="s">
        <v>654</v>
      </c>
    </row>
    <row r="90" spans="2:6" x14ac:dyDescent="0.25">
      <c r="B90" t="s">
        <v>87</v>
      </c>
      <c r="D90" s="61" t="s">
        <v>655</v>
      </c>
      <c r="E90" s="62" t="s">
        <v>656</v>
      </c>
      <c r="F90" s="61" t="s">
        <v>657</v>
      </c>
    </row>
    <row r="91" spans="2:6" x14ac:dyDescent="0.25">
      <c r="B91" t="s">
        <v>88</v>
      </c>
      <c r="D91" s="61" t="s">
        <v>658</v>
      </c>
      <c r="E91" s="62" t="s">
        <v>659</v>
      </c>
      <c r="F91" s="61" t="s">
        <v>660</v>
      </c>
    </row>
    <row r="92" spans="2:6" x14ac:dyDescent="0.25">
      <c r="B92" t="s">
        <v>89</v>
      </c>
      <c r="D92" s="61" t="s">
        <v>661</v>
      </c>
      <c r="E92" s="62" t="s">
        <v>662</v>
      </c>
      <c r="F92" s="61" t="s">
        <v>663</v>
      </c>
    </row>
    <row r="93" spans="2:6" x14ac:dyDescent="0.25">
      <c r="B93" t="s">
        <v>90</v>
      </c>
      <c r="D93" s="61" t="s">
        <v>664</v>
      </c>
      <c r="E93" s="62" t="s">
        <v>665</v>
      </c>
      <c r="F93" s="61" t="s">
        <v>666</v>
      </c>
    </row>
    <row r="94" spans="2:6" x14ac:dyDescent="0.25">
      <c r="B94" t="s">
        <v>1012</v>
      </c>
      <c r="D94" s="61" t="s">
        <v>667</v>
      </c>
      <c r="E94" s="62" t="s">
        <v>1013</v>
      </c>
      <c r="F94" s="61" t="s">
        <v>668</v>
      </c>
    </row>
    <row r="95" spans="2:6" x14ac:dyDescent="0.25">
      <c r="B95" t="s">
        <v>91</v>
      </c>
      <c r="D95" s="61" t="s">
        <v>669</v>
      </c>
      <c r="E95" s="62" t="s">
        <v>670</v>
      </c>
      <c r="F95" s="61" t="s">
        <v>671</v>
      </c>
    </row>
    <row r="96" spans="2:6" x14ac:dyDescent="0.25">
      <c r="B96" t="s">
        <v>1014</v>
      </c>
      <c r="D96" s="61" t="s">
        <v>672</v>
      </c>
      <c r="E96" s="62" t="s">
        <v>1015</v>
      </c>
      <c r="F96" s="61" t="s">
        <v>673</v>
      </c>
    </row>
    <row r="97" spans="2:6" x14ac:dyDescent="0.25">
      <c r="B97" t="s">
        <v>92</v>
      </c>
      <c r="D97" s="61" t="s">
        <v>674</v>
      </c>
      <c r="E97" s="62" t="s">
        <v>675</v>
      </c>
      <c r="F97" s="61" t="s">
        <v>676</v>
      </c>
    </row>
    <row r="98" spans="2:6" x14ac:dyDescent="0.25">
      <c r="B98" t="s">
        <v>1016</v>
      </c>
      <c r="D98" s="61" t="s">
        <v>677</v>
      </c>
      <c r="E98" s="62" t="s">
        <v>1017</v>
      </c>
      <c r="F98" s="61" t="s">
        <v>678</v>
      </c>
    </row>
    <row r="99" spans="2:6" x14ac:dyDescent="0.25">
      <c r="B99" t="s">
        <v>93</v>
      </c>
      <c r="D99" s="61" t="s">
        <v>679</v>
      </c>
      <c r="E99" s="62" t="s">
        <v>680</v>
      </c>
      <c r="F99" s="61" t="s">
        <v>681</v>
      </c>
    </row>
    <row r="100" spans="2:6" x14ac:dyDescent="0.25">
      <c r="B100" t="s">
        <v>94</v>
      </c>
      <c r="D100" s="61" t="s">
        <v>682</v>
      </c>
      <c r="E100" s="62" t="s">
        <v>683</v>
      </c>
      <c r="F100" s="61" t="s">
        <v>684</v>
      </c>
    </row>
    <row r="101" spans="2:6" x14ac:dyDescent="0.25">
      <c r="B101" t="s">
        <v>1018</v>
      </c>
      <c r="D101" s="61" t="s">
        <v>685</v>
      </c>
      <c r="E101" s="62" t="s">
        <v>1019</v>
      </c>
      <c r="F101" s="61" t="s">
        <v>686</v>
      </c>
    </row>
    <row r="102" spans="2:6" x14ac:dyDescent="0.25">
      <c r="B102" t="s">
        <v>95</v>
      </c>
      <c r="D102" s="61" t="s">
        <v>687</v>
      </c>
      <c r="E102" s="62" t="s">
        <v>688</v>
      </c>
      <c r="F102" s="61" t="s">
        <v>689</v>
      </c>
    </row>
    <row r="103" spans="2:6" x14ac:dyDescent="0.25">
      <c r="B103" t="s">
        <v>96</v>
      </c>
      <c r="D103" s="61" t="s">
        <v>690</v>
      </c>
      <c r="E103" s="62" t="s">
        <v>691</v>
      </c>
      <c r="F103" s="61" t="s">
        <v>692</v>
      </c>
    </row>
    <row r="104" spans="2:6" x14ac:dyDescent="0.25">
      <c r="B104" t="s">
        <v>97</v>
      </c>
      <c r="D104" s="61" t="s">
        <v>693</v>
      </c>
      <c r="E104" s="62" t="s">
        <v>694</v>
      </c>
      <c r="F104" s="61" t="s">
        <v>695</v>
      </c>
    </row>
    <row r="105" spans="2:6" x14ac:dyDescent="0.25">
      <c r="B105" t="s">
        <v>98</v>
      </c>
      <c r="D105" s="61" t="s">
        <v>696</v>
      </c>
      <c r="E105" s="62" t="s">
        <v>697</v>
      </c>
      <c r="F105" s="61" t="s">
        <v>698</v>
      </c>
    </row>
    <row r="106" spans="2:6" x14ac:dyDescent="0.25">
      <c r="B106" t="s">
        <v>1020</v>
      </c>
      <c r="D106" s="61" t="s">
        <v>699</v>
      </c>
      <c r="E106" s="62" t="s">
        <v>1021</v>
      </c>
      <c r="F106" s="61" t="s">
        <v>700</v>
      </c>
    </row>
    <row r="107" spans="2:6" x14ac:dyDescent="0.25">
      <c r="B107" t="s">
        <v>99</v>
      </c>
      <c r="D107" s="61" t="s">
        <v>701</v>
      </c>
      <c r="E107" s="62" t="s">
        <v>702</v>
      </c>
      <c r="F107" s="61" t="s">
        <v>703</v>
      </c>
    </row>
    <row r="108" spans="2:6" x14ac:dyDescent="0.25">
      <c r="B108" t="s">
        <v>100</v>
      </c>
      <c r="D108" s="61" t="s">
        <v>704</v>
      </c>
      <c r="E108" s="62" t="s">
        <v>705</v>
      </c>
      <c r="F108" s="61" t="s">
        <v>706</v>
      </c>
    </row>
    <row r="109" spans="2:6" x14ac:dyDescent="0.25">
      <c r="B109" t="s">
        <v>1054</v>
      </c>
      <c r="D109" s="89" t="s">
        <v>1056</v>
      </c>
      <c r="E109" t="s">
        <v>1055</v>
      </c>
      <c r="F109" s="61" t="s">
        <v>1057</v>
      </c>
    </row>
    <row r="110" spans="2:6" x14ac:dyDescent="0.25">
      <c r="B110" t="s">
        <v>101</v>
      </c>
      <c r="D110" s="61" t="s">
        <v>707</v>
      </c>
      <c r="E110" s="62" t="s">
        <v>708</v>
      </c>
      <c r="F110" s="61" t="s">
        <v>709</v>
      </c>
    </row>
    <row r="111" spans="2:6" x14ac:dyDescent="0.25">
      <c r="B111" t="s">
        <v>102</v>
      </c>
      <c r="D111" s="61" t="s">
        <v>710</v>
      </c>
      <c r="E111" s="62" t="s">
        <v>711</v>
      </c>
      <c r="F111" s="61" t="s">
        <v>712</v>
      </c>
    </row>
    <row r="112" spans="2:6" x14ac:dyDescent="0.25">
      <c r="B112" t="s">
        <v>103</v>
      </c>
      <c r="D112" s="61" t="s">
        <v>713</v>
      </c>
      <c r="E112" s="62" t="s">
        <v>714</v>
      </c>
      <c r="F112" s="61" t="s">
        <v>715</v>
      </c>
    </row>
    <row r="113" spans="2:6" x14ac:dyDescent="0.25">
      <c r="B113" t="s">
        <v>104</v>
      </c>
      <c r="D113" s="61" t="s">
        <v>716</v>
      </c>
      <c r="E113" s="62" t="s">
        <v>717</v>
      </c>
      <c r="F113" s="61" t="s">
        <v>718</v>
      </c>
    </row>
    <row r="114" spans="2:6" x14ac:dyDescent="0.25">
      <c r="B114" t="s">
        <v>105</v>
      </c>
      <c r="D114" s="61" t="s">
        <v>719</v>
      </c>
      <c r="E114" s="62" t="s">
        <v>720</v>
      </c>
      <c r="F114" s="61" t="s">
        <v>721</v>
      </c>
    </row>
    <row r="115" spans="2:6" x14ac:dyDescent="0.25">
      <c r="B115" t="s">
        <v>106</v>
      </c>
      <c r="D115" s="61" t="s">
        <v>722</v>
      </c>
      <c r="E115" s="62" t="s">
        <v>723</v>
      </c>
      <c r="F115" s="61" t="s">
        <v>724</v>
      </c>
    </row>
    <row r="116" spans="2:6" x14ac:dyDescent="0.25">
      <c r="B116" t="s">
        <v>1103</v>
      </c>
      <c r="D116" s="61" t="s">
        <v>725</v>
      </c>
      <c r="E116" s="62" t="s">
        <v>1104</v>
      </c>
      <c r="F116" s="61" t="s">
        <v>726</v>
      </c>
    </row>
    <row r="117" spans="2:6" x14ac:dyDescent="0.25">
      <c r="B117" t="s">
        <v>107</v>
      </c>
      <c r="D117" s="61" t="s">
        <v>727</v>
      </c>
      <c r="E117" s="62" t="s">
        <v>728</v>
      </c>
      <c r="F117" s="61" t="s">
        <v>729</v>
      </c>
    </row>
    <row r="118" spans="2:6" x14ac:dyDescent="0.25">
      <c r="B118" t="s">
        <v>108</v>
      </c>
      <c r="D118" s="61" t="s">
        <v>730</v>
      </c>
      <c r="E118" s="62" t="s">
        <v>731</v>
      </c>
      <c r="F118" s="61" t="s">
        <v>732</v>
      </c>
    </row>
    <row r="119" spans="2:6" x14ac:dyDescent="0.25">
      <c r="B119" t="s">
        <v>109</v>
      </c>
      <c r="D119" s="61" t="s">
        <v>733</v>
      </c>
      <c r="E119" s="62" t="s">
        <v>734</v>
      </c>
      <c r="F119" s="61" t="s">
        <v>735</v>
      </c>
    </row>
    <row r="120" spans="2:6" x14ac:dyDescent="0.25">
      <c r="B120" t="s">
        <v>110</v>
      </c>
      <c r="D120" s="61" t="s">
        <v>736</v>
      </c>
      <c r="E120" s="62" t="s">
        <v>737</v>
      </c>
      <c r="F120" s="61" t="s">
        <v>738</v>
      </c>
    </row>
    <row r="121" spans="2:6" x14ac:dyDescent="0.25">
      <c r="B121" t="s">
        <v>111</v>
      </c>
      <c r="D121" s="61" t="s">
        <v>739</v>
      </c>
      <c r="E121" s="62" t="s">
        <v>740</v>
      </c>
      <c r="F121" s="61" t="s">
        <v>741</v>
      </c>
    </row>
    <row r="122" spans="2:6" x14ac:dyDescent="0.25">
      <c r="B122" t="s">
        <v>112</v>
      </c>
      <c r="D122" s="61" t="s">
        <v>742</v>
      </c>
      <c r="E122" s="62" t="s">
        <v>743</v>
      </c>
      <c r="F122" s="61" t="s">
        <v>744</v>
      </c>
    </row>
    <row r="123" spans="2:6" x14ac:dyDescent="0.25">
      <c r="B123" t="s">
        <v>113</v>
      </c>
      <c r="D123" s="61" t="s">
        <v>745</v>
      </c>
      <c r="E123" s="62" t="s">
        <v>746</v>
      </c>
      <c r="F123" s="61" t="s">
        <v>747</v>
      </c>
    </row>
    <row r="124" spans="2:6" x14ac:dyDescent="0.25">
      <c r="B124" t="s">
        <v>968</v>
      </c>
      <c r="D124" s="61" t="s">
        <v>748</v>
      </c>
      <c r="E124" s="62" t="s">
        <v>749</v>
      </c>
      <c r="F124" s="61" t="s">
        <v>750</v>
      </c>
    </row>
    <row r="125" spans="2:6" x14ac:dyDescent="0.25">
      <c r="B125" t="s">
        <v>114</v>
      </c>
      <c r="D125" s="61" t="s">
        <v>751</v>
      </c>
      <c r="E125" s="62" t="s">
        <v>752</v>
      </c>
      <c r="F125" s="61" t="s">
        <v>753</v>
      </c>
    </row>
    <row r="126" spans="2:6" x14ac:dyDescent="0.25">
      <c r="B126" t="s">
        <v>115</v>
      </c>
      <c r="D126" s="61" t="s">
        <v>754</v>
      </c>
      <c r="E126" s="62" t="s">
        <v>755</v>
      </c>
      <c r="F126" s="61" t="s">
        <v>756</v>
      </c>
    </row>
    <row r="127" spans="2:6" x14ac:dyDescent="0.25">
      <c r="B127" t="s">
        <v>116</v>
      </c>
      <c r="D127" s="61" t="s">
        <v>757</v>
      </c>
      <c r="E127" s="62" t="s">
        <v>758</v>
      </c>
      <c r="F127" s="61" t="s">
        <v>759</v>
      </c>
    </row>
    <row r="128" spans="2:6" x14ac:dyDescent="0.25">
      <c r="B128" t="s">
        <v>117</v>
      </c>
      <c r="D128" s="61" t="s">
        <v>760</v>
      </c>
      <c r="E128" s="62" t="s">
        <v>761</v>
      </c>
      <c r="F128" s="61" t="s">
        <v>762</v>
      </c>
    </row>
    <row r="129" spans="2:6" x14ac:dyDescent="0.25">
      <c r="B129" t="s">
        <v>118</v>
      </c>
      <c r="D129" s="61" t="s">
        <v>763</v>
      </c>
      <c r="E129" s="62" t="s">
        <v>764</v>
      </c>
      <c r="F129" s="61" t="s">
        <v>765</v>
      </c>
    </row>
    <row r="130" spans="2:6" x14ac:dyDescent="0.25">
      <c r="B130" t="s">
        <v>119</v>
      </c>
      <c r="D130" s="61" t="s">
        <v>766</v>
      </c>
      <c r="E130" s="62" t="s">
        <v>767</v>
      </c>
      <c r="F130" s="61" t="s">
        <v>768</v>
      </c>
    </row>
    <row r="131" spans="2:6" x14ac:dyDescent="0.25">
      <c r="B131" t="s">
        <v>120</v>
      </c>
      <c r="D131" s="61" t="s">
        <v>769</v>
      </c>
      <c r="E131" s="62" t="s">
        <v>770</v>
      </c>
      <c r="F131" s="61" t="s">
        <v>771</v>
      </c>
    </row>
    <row r="132" spans="2:6" x14ac:dyDescent="0.25">
      <c r="B132" t="s">
        <v>121</v>
      </c>
      <c r="D132" s="61" t="s">
        <v>772</v>
      </c>
      <c r="E132" s="62" t="s">
        <v>773</v>
      </c>
      <c r="F132" s="61" t="s">
        <v>774</v>
      </c>
    </row>
    <row r="133" spans="2:6" x14ac:dyDescent="0.25">
      <c r="B133" t="s">
        <v>122</v>
      </c>
      <c r="D133" s="61" t="s">
        <v>775</v>
      </c>
      <c r="E133" s="62" t="s">
        <v>776</v>
      </c>
      <c r="F133" s="61" t="s">
        <v>777</v>
      </c>
    </row>
    <row r="134" spans="2:6" x14ac:dyDescent="0.25">
      <c r="B134" t="s">
        <v>123</v>
      </c>
      <c r="D134" s="61" t="s">
        <v>778</v>
      </c>
      <c r="E134" s="62" t="s">
        <v>779</v>
      </c>
      <c r="F134" s="61" t="s">
        <v>780</v>
      </c>
    </row>
    <row r="135" spans="2:6" x14ac:dyDescent="0.25">
      <c r="B135" t="s">
        <v>124</v>
      </c>
      <c r="D135" s="61" t="s">
        <v>781</v>
      </c>
      <c r="E135" s="62" t="s">
        <v>782</v>
      </c>
      <c r="F135" s="61" t="s">
        <v>783</v>
      </c>
    </row>
    <row r="136" spans="2:6" x14ac:dyDescent="0.25">
      <c r="B136" t="s">
        <v>125</v>
      </c>
      <c r="D136" s="61" t="s">
        <v>784</v>
      </c>
      <c r="E136" s="62" t="s">
        <v>785</v>
      </c>
      <c r="F136" s="61" t="s">
        <v>786</v>
      </c>
    </row>
    <row r="137" spans="2:6" x14ac:dyDescent="0.25">
      <c r="B137" t="s">
        <v>126</v>
      </c>
      <c r="D137" s="61" t="s">
        <v>787</v>
      </c>
      <c r="E137" s="62" t="s">
        <v>788</v>
      </c>
      <c r="F137" s="61" t="s">
        <v>789</v>
      </c>
    </row>
    <row r="138" spans="2:6" x14ac:dyDescent="0.25">
      <c r="B138" t="s">
        <v>127</v>
      </c>
      <c r="D138" s="61" t="s">
        <v>790</v>
      </c>
      <c r="E138" s="62" t="s">
        <v>791</v>
      </c>
      <c r="F138" s="61" t="s">
        <v>792</v>
      </c>
    </row>
    <row r="139" spans="2:6" x14ac:dyDescent="0.25">
      <c r="B139" t="s">
        <v>128</v>
      </c>
      <c r="D139" s="61" t="s">
        <v>793</v>
      </c>
      <c r="E139" s="62" t="s">
        <v>794</v>
      </c>
      <c r="F139" s="61" t="s">
        <v>795</v>
      </c>
    </row>
    <row r="140" spans="2:6" x14ac:dyDescent="0.25">
      <c r="B140" t="s">
        <v>129</v>
      </c>
      <c r="D140" s="61" t="s">
        <v>796</v>
      </c>
      <c r="E140" s="62" t="s">
        <v>797</v>
      </c>
      <c r="F140" s="61" t="s">
        <v>798</v>
      </c>
    </row>
    <row r="141" spans="2:6" x14ac:dyDescent="0.25">
      <c r="B141" t="s">
        <v>130</v>
      </c>
      <c r="D141" s="61" t="s">
        <v>799</v>
      </c>
      <c r="E141" s="62" t="s">
        <v>800</v>
      </c>
      <c r="F141" s="61" t="s">
        <v>801</v>
      </c>
    </row>
    <row r="142" spans="2:6" x14ac:dyDescent="0.25">
      <c r="B142" t="s">
        <v>131</v>
      </c>
      <c r="D142" s="61" t="s">
        <v>802</v>
      </c>
      <c r="E142" s="62" t="s">
        <v>803</v>
      </c>
      <c r="F142" s="61" t="s">
        <v>804</v>
      </c>
    </row>
    <row r="143" spans="2:6" x14ac:dyDescent="0.25">
      <c r="B143" t="s">
        <v>132</v>
      </c>
      <c r="D143" s="61" t="s">
        <v>805</v>
      </c>
      <c r="E143" s="62" t="s">
        <v>806</v>
      </c>
      <c r="F143" s="61" t="s">
        <v>807</v>
      </c>
    </row>
    <row r="144" spans="2:6" x14ac:dyDescent="0.25">
      <c r="B144" t="s">
        <v>133</v>
      </c>
      <c r="D144" s="61" t="s">
        <v>808</v>
      </c>
      <c r="E144" s="62" t="s">
        <v>809</v>
      </c>
      <c r="F144" s="61" t="s">
        <v>810</v>
      </c>
    </row>
    <row r="145" spans="2:6" x14ac:dyDescent="0.25">
      <c r="B145" t="s">
        <v>134</v>
      </c>
      <c r="D145" s="61" t="s">
        <v>811</v>
      </c>
      <c r="E145" s="62" t="s">
        <v>812</v>
      </c>
      <c r="F145" s="61" t="s">
        <v>813</v>
      </c>
    </row>
    <row r="146" spans="2:6" x14ac:dyDescent="0.25">
      <c r="B146" t="s">
        <v>135</v>
      </c>
      <c r="D146" s="61" t="s">
        <v>814</v>
      </c>
      <c r="E146" s="62" t="s">
        <v>815</v>
      </c>
      <c r="F146" s="61" t="s">
        <v>816</v>
      </c>
    </row>
    <row r="147" spans="2:6" x14ac:dyDescent="0.25">
      <c r="B147" t="s">
        <v>136</v>
      </c>
      <c r="D147" s="61" t="s">
        <v>817</v>
      </c>
      <c r="E147" s="62" t="s">
        <v>818</v>
      </c>
      <c r="F147" s="61" t="s">
        <v>819</v>
      </c>
    </row>
    <row r="148" spans="2:6" x14ac:dyDescent="0.25">
      <c r="B148" t="s">
        <v>137</v>
      </c>
      <c r="D148" s="61" t="s">
        <v>820</v>
      </c>
      <c r="E148" s="62" t="s">
        <v>821</v>
      </c>
      <c r="F148" s="61" t="s">
        <v>822</v>
      </c>
    </row>
    <row r="149" spans="2:6" x14ac:dyDescent="0.25">
      <c r="B149" t="s">
        <v>138</v>
      </c>
      <c r="D149" s="61" t="s">
        <v>823</v>
      </c>
      <c r="E149" s="62" t="s">
        <v>824</v>
      </c>
      <c r="F149" s="61" t="s">
        <v>825</v>
      </c>
    </row>
    <row r="150" spans="2:6" x14ac:dyDescent="0.25">
      <c r="B150" t="s">
        <v>139</v>
      </c>
      <c r="D150" s="61" t="s">
        <v>826</v>
      </c>
      <c r="E150" s="62" t="s">
        <v>827</v>
      </c>
      <c r="F150" s="61" t="s">
        <v>828</v>
      </c>
    </row>
    <row r="151" spans="2:6" x14ac:dyDescent="0.25">
      <c r="B151" t="s">
        <v>140</v>
      </c>
      <c r="D151" s="61" t="s">
        <v>829</v>
      </c>
      <c r="E151" s="62" t="s">
        <v>830</v>
      </c>
      <c r="F151" s="61" t="s">
        <v>831</v>
      </c>
    </row>
    <row r="152" spans="2:6" x14ac:dyDescent="0.25">
      <c r="B152" t="s">
        <v>141</v>
      </c>
      <c r="D152" s="61" t="s">
        <v>832</v>
      </c>
      <c r="E152" s="62" t="s">
        <v>833</v>
      </c>
      <c r="F152" s="61" t="s">
        <v>834</v>
      </c>
    </row>
    <row r="153" spans="2:6" x14ac:dyDescent="0.25">
      <c r="B153" t="s">
        <v>142</v>
      </c>
      <c r="D153" s="61" t="s">
        <v>835</v>
      </c>
      <c r="E153" s="62" t="s">
        <v>836</v>
      </c>
      <c r="F153" s="61" t="s">
        <v>837</v>
      </c>
    </row>
    <row r="154" spans="2:6" x14ac:dyDescent="0.25">
      <c r="B154" t="s">
        <v>143</v>
      </c>
      <c r="D154" s="61" t="s">
        <v>838</v>
      </c>
      <c r="E154" s="62" t="s">
        <v>839</v>
      </c>
      <c r="F154" s="61" t="s">
        <v>840</v>
      </c>
    </row>
    <row r="155" spans="2:6" x14ac:dyDescent="0.25">
      <c r="B155" t="s">
        <v>144</v>
      </c>
      <c r="D155" s="61" t="s">
        <v>841</v>
      </c>
      <c r="E155" s="62" t="s">
        <v>842</v>
      </c>
      <c r="F155" s="61" t="s">
        <v>843</v>
      </c>
    </row>
    <row r="156" spans="2:6" x14ac:dyDescent="0.25">
      <c r="B156" t="s">
        <v>145</v>
      </c>
      <c r="D156" s="61" t="s">
        <v>844</v>
      </c>
      <c r="E156" s="62" t="s">
        <v>845</v>
      </c>
      <c r="F156" s="61" t="s">
        <v>846</v>
      </c>
    </row>
    <row r="157" spans="2:6" x14ac:dyDescent="0.25">
      <c r="B157" t="s">
        <v>146</v>
      </c>
      <c r="D157" s="61" t="s">
        <v>847</v>
      </c>
      <c r="E157" s="62" t="s">
        <v>848</v>
      </c>
      <c r="F157" s="61" t="s">
        <v>849</v>
      </c>
    </row>
    <row r="158" spans="2:6" x14ac:dyDescent="0.25">
      <c r="B158" t="s">
        <v>147</v>
      </c>
      <c r="D158" s="61" t="s">
        <v>850</v>
      </c>
      <c r="E158" s="62" t="s">
        <v>851</v>
      </c>
      <c r="F158" s="61" t="s">
        <v>852</v>
      </c>
    </row>
    <row r="159" spans="2:6" x14ac:dyDescent="0.25">
      <c r="B159" t="s">
        <v>148</v>
      </c>
      <c r="D159" s="61" t="s">
        <v>853</v>
      </c>
      <c r="E159" s="62" t="s">
        <v>854</v>
      </c>
      <c r="F159" s="61" t="s">
        <v>855</v>
      </c>
    </row>
    <row r="160" spans="2:6" x14ac:dyDescent="0.25">
      <c r="B160" t="s">
        <v>149</v>
      </c>
      <c r="D160" s="61" t="s">
        <v>856</v>
      </c>
      <c r="E160" s="62" t="s">
        <v>857</v>
      </c>
      <c r="F160" s="61" t="s">
        <v>858</v>
      </c>
    </row>
    <row r="161" spans="2:6" x14ac:dyDescent="0.25">
      <c r="B161" t="s">
        <v>150</v>
      </c>
      <c r="D161" s="61" t="s">
        <v>859</v>
      </c>
      <c r="E161" s="62" t="s">
        <v>860</v>
      </c>
      <c r="F161" s="61" t="s">
        <v>861</v>
      </c>
    </row>
    <row r="162" spans="2:6" x14ac:dyDescent="0.25">
      <c r="B162" t="s">
        <v>151</v>
      </c>
      <c r="D162" s="61" t="s">
        <v>862</v>
      </c>
      <c r="E162" s="62" t="s">
        <v>863</v>
      </c>
      <c r="F162" s="61" t="s">
        <v>864</v>
      </c>
    </row>
    <row r="163" spans="2:6" x14ac:dyDescent="0.25">
      <c r="B163" t="s">
        <v>152</v>
      </c>
      <c r="D163" s="61" t="s">
        <v>865</v>
      </c>
      <c r="E163" s="62" t="s">
        <v>866</v>
      </c>
      <c r="F163" s="61" t="s">
        <v>867</v>
      </c>
    </row>
    <row r="164" spans="2:6" x14ac:dyDescent="0.25">
      <c r="B164" t="s">
        <v>153</v>
      </c>
      <c r="D164" s="61" t="s">
        <v>868</v>
      </c>
      <c r="E164" s="62" t="s">
        <v>869</v>
      </c>
      <c r="F164" s="61" t="s">
        <v>870</v>
      </c>
    </row>
    <row r="165" spans="2:6" x14ac:dyDescent="0.25">
      <c r="B165" t="s">
        <v>154</v>
      </c>
      <c r="D165" s="61" t="s">
        <v>871</v>
      </c>
      <c r="E165" s="62" t="s">
        <v>872</v>
      </c>
      <c r="F165" s="61" t="s">
        <v>873</v>
      </c>
    </row>
    <row r="166" spans="2:6" x14ac:dyDescent="0.25">
      <c r="B166" t="s">
        <v>155</v>
      </c>
      <c r="D166" s="61" t="s">
        <v>874</v>
      </c>
      <c r="E166" s="62" t="s">
        <v>875</v>
      </c>
      <c r="F166" s="61" t="s">
        <v>876</v>
      </c>
    </row>
    <row r="167" spans="2:6" x14ac:dyDescent="0.25">
      <c r="B167" t="s">
        <v>156</v>
      </c>
      <c r="D167" s="61" t="s">
        <v>877</v>
      </c>
      <c r="E167" s="62" t="s">
        <v>878</v>
      </c>
      <c r="F167" s="61" t="s">
        <v>879</v>
      </c>
    </row>
    <row r="168" spans="2:6" x14ac:dyDescent="0.25">
      <c r="B168" t="s">
        <v>157</v>
      </c>
      <c r="D168" s="61" t="s">
        <v>880</v>
      </c>
      <c r="E168" s="62" t="s">
        <v>881</v>
      </c>
      <c r="F168" s="61" t="s">
        <v>882</v>
      </c>
    </row>
    <row r="169" spans="2:6" x14ac:dyDescent="0.25">
      <c r="B169" t="s">
        <v>158</v>
      </c>
      <c r="D169" s="61" t="s">
        <v>883</v>
      </c>
      <c r="E169" s="62" t="s">
        <v>884</v>
      </c>
      <c r="F169" s="61" t="s">
        <v>885</v>
      </c>
    </row>
    <row r="170" spans="2:6" x14ac:dyDescent="0.25">
      <c r="B170" t="s">
        <v>159</v>
      </c>
      <c r="D170" s="61" t="s">
        <v>886</v>
      </c>
      <c r="E170" s="62" t="s">
        <v>887</v>
      </c>
      <c r="F170" s="61" t="s">
        <v>888</v>
      </c>
    </row>
    <row r="171" spans="2:6" x14ac:dyDescent="0.25">
      <c r="B171" t="s">
        <v>160</v>
      </c>
      <c r="D171" s="61" t="s">
        <v>889</v>
      </c>
      <c r="E171" s="62" t="s">
        <v>890</v>
      </c>
      <c r="F171" s="61" t="s">
        <v>891</v>
      </c>
    </row>
    <row r="172" spans="2:6" x14ac:dyDescent="0.25">
      <c r="B172" t="s">
        <v>161</v>
      </c>
      <c r="D172" s="61" t="s">
        <v>892</v>
      </c>
      <c r="E172" s="62" t="s">
        <v>893</v>
      </c>
      <c r="F172" s="61" t="s">
        <v>894</v>
      </c>
    </row>
    <row r="173" spans="2:6" x14ac:dyDescent="0.25">
      <c r="B173" t="s">
        <v>162</v>
      </c>
      <c r="D173" s="61" t="s">
        <v>895</v>
      </c>
      <c r="E173" s="62" t="s">
        <v>896</v>
      </c>
      <c r="F173" s="61" t="s">
        <v>897</v>
      </c>
    </row>
    <row r="174" spans="2:6" x14ac:dyDescent="0.25">
      <c r="B174" t="s">
        <v>163</v>
      </c>
      <c r="D174" s="61" t="s">
        <v>898</v>
      </c>
      <c r="E174" s="62" t="s">
        <v>899</v>
      </c>
      <c r="F174" s="61" t="s">
        <v>900</v>
      </c>
    </row>
    <row r="175" spans="2:6" x14ac:dyDescent="0.25">
      <c r="B175" t="s">
        <v>164</v>
      </c>
      <c r="D175" s="61" t="s">
        <v>901</v>
      </c>
      <c r="E175" s="62" t="s">
        <v>902</v>
      </c>
      <c r="F175" s="61" t="s">
        <v>903</v>
      </c>
    </row>
    <row r="176" spans="2:6" x14ac:dyDescent="0.25">
      <c r="B176" t="s">
        <v>165</v>
      </c>
      <c r="D176" s="61" t="s">
        <v>904</v>
      </c>
      <c r="E176" s="62" t="s">
        <v>905</v>
      </c>
      <c r="F176" s="61" t="s">
        <v>906</v>
      </c>
    </row>
    <row r="177" spans="2:6" x14ac:dyDescent="0.25">
      <c r="B177" t="s">
        <v>246</v>
      </c>
      <c r="D177" s="61" t="s">
        <v>907</v>
      </c>
      <c r="E177" s="62" t="s">
        <v>908</v>
      </c>
      <c r="F177" s="61" t="s">
        <v>1034</v>
      </c>
    </row>
    <row r="178" spans="2:6" x14ac:dyDescent="0.25">
      <c r="B178" t="s">
        <v>1095</v>
      </c>
      <c r="D178" s="89" t="s">
        <v>1096</v>
      </c>
      <c r="E178" s="62" t="s">
        <v>1097</v>
      </c>
      <c r="F178" s="61" t="s">
        <v>1098</v>
      </c>
    </row>
    <row r="179" spans="2:6" x14ac:dyDescent="0.25">
      <c r="B179" t="s">
        <v>166</v>
      </c>
      <c r="D179" s="61" t="s">
        <v>909</v>
      </c>
      <c r="E179" s="62" t="s">
        <v>910</v>
      </c>
      <c r="F179" s="61" t="s">
        <v>911</v>
      </c>
    </row>
    <row r="180" spans="2:6" x14ac:dyDescent="0.25">
      <c r="B180" t="s">
        <v>167</v>
      </c>
      <c r="D180" s="61" t="s">
        <v>912</v>
      </c>
      <c r="E180" s="62" t="s">
        <v>913</v>
      </c>
      <c r="F180" s="61" t="s">
        <v>914</v>
      </c>
    </row>
    <row r="181" spans="2:6" x14ac:dyDescent="0.25">
      <c r="B181" t="s">
        <v>1022</v>
      </c>
      <c r="D181" s="89" t="s">
        <v>1023</v>
      </c>
      <c r="E181" s="62" t="s">
        <v>1024</v>
      </c>
      <c r="F181" s="61" t="s">
        <v>1025</v>
      </c>
    </row>
    <row r="182" spans="2:6" x14ac:dyDescent="0.25">
      <c r="B182" t="s">
        <v>168</v>
      </c>
      <c r="D182" s="61" t="s">
        <v>915</v>
      </c>
      <c r="E182" s="62" t="s">
        <v>916</v>
      </c>
      <c r="F182" s="61" t="s">
        <v>917</v>
      </c>
    </row>
    <row r="183" spans="2:6" x14ac:dyDescent="0.25">
      <c r="B183" t="s">
        <v>1058</v>
      </c>
      <c r="D183" s="89" t="s">
        <v>1059</v>
      </c>
      <c r="E183" s="62" t="s">
        <v>1060</v>
      </c>
      <c r="F183" s="61" t="s">
        <v>1061</v>
      </c>
    </row>
    <row r="184" spans="2:6" x14ac:dyDescent="0.25">
      <c r="B184" t="s">
        <v>169</v>
      </c>
      <c r="D184" s="61" t="s">
        <v>918</v>
      </c>
      <c r="E184" s="62" t="s">
        <v>919</v>
      </c>
      <c r="F184" s="61" t="s">
        <v>920</v>
      </c>
    </row>
    <row r="185" spans="2:6" x14ac:dyDescent="0.25">
      <c r="B185" t="s">
        <v>170</v>
      </c>
      <c r="D185" s="61" t="s">
        <v>921</v>
      </c>
      <c r="E185" s="62" t="s">
        <v>922</v>
      </c>
      <c r="F185" s="61" t="s">
        <v>923</v>
      </c>
    </row>
    <row r="186" spans="2:6" x14ac:dyDescent="0.25">
      <c r="B186" t="s">
        <v>171</v>
      </c>
      <c r="D186" s="61" t="s">
        <v>924</v>
      </c>
      <c r="E186" s="62" t="s">
        <v>925</v>
      </c>
      <c r="F186" s="61" t="s">
        <v>926</v>
      </c>
    </row>
    <row r="187" spans="2:6" x14ac:dyDescent="0.25">
      <c r="B187" t="s">
        <v>247</v>
      </c>
      <c r="D187" s="61" t="s">
        <v>927</v>
      </c>
      <c r="E187" s="62" t="s">
        <v>928</v>
      </c>
      <c r="F187" s="61" t="s">
        <v>1035</v>
      </c>
    </row>
    <row r="188" spans="2:6" x14ac:dyDescent="0.25">
      <c r="B188" t="s">
        <v>969</v>
      </c>
      <c r="D188" s="61" t="s">
        <v>929</v>
      </c>
      <c r="E188" s="62" t="s">
        <v>930</v>
      </c>
      <c r="F188" s="61" t="s">
        <v>1036</v>
      </c>
    </row>
    <row r="189" spans="2:6" x14ac:dyDescent="0.25">
      <c r="B189" t="s">
        <v>1062</v>
      </c>
      <c r="D189" s="89" t="s">
        <v>1063</v>
      </c>
      <c r="E189" s="62" t="s">
        <v>1064</v>
      </c>
      <c r="F189" s="61" t="s">
        <v>1065</v>
      </c>
    </row>
    <row r="190" spans="2:6" x14ac:dyDescent="0.25">
      <c r="B190" t="s">
        <v>1026</v>
      </c>
      <c r="D190" s="89" t="s">
        <v>1027</v>
      </c>
      <c r="E190" s="62" t="s">
        <v>1028</v>
      </c>
      <c r="F190" s="61" t="s">
        <v>1029</v>
      </c>
    </row>
    <row r="191" spans="2:6" x14ac:dyDescent="0.25">
      <c r="B191" t="s">
        <v>1030</v>
      </c>
      <c r="D191" s="89" t="s">
        <v>1032</v>
      </c>
      <c r="E191" s="62" t="s">
        <v>1033</v>
      </c>
      <c r="F191" s="61" t="s">
        <v>1031</v>
      </c>
    </row>
    <row r="192" spans="2:6" x14ac:dyDescent="0.25">
      <c r="B192" t="s">
        <v>172</v>
      </c>
      <c r="D192" s="61" t="s">
        <v>931</v>
      </c>
      <c r="E192" s="62" t="s">
        <v>932</v>
      </c>
      <c r="F192" s="61" t="s">
        <v>933</v>
      </c>
    </row>
    <row r="193" spans="2:6" x14ac:dyDescent="0.25">
      <c r="B193" t="s">
        <v>173</v>
      </c>
      <c r="D193" s="61" t="s">
        <v>934</v>
      </c>
      <c r="E193" s="62" t="s">
        <v>935</v>
      </c>
      <c r="F193" s="61" t="s">
        <v>936</v>
      </c>
    </row>
    <row r="194" spans="2:6" x14ac:dyDescent="0.25">
      <c r="B194" t="s">
        <v>174</v>
      </c>
      <c r="D194" s="61" t="s">
        <v>937</v>
      </c>
      <c r="E194" s="62" t="s">
        <v>938</v>
      </c>
      <c r="F194" s="61" t="s">
        <v>939</v>
      </c>
    </row>
    <row r="195" spans="2:6" x14ac:dyDescent="0.25">
      <c r="B195" t="s">
        <v>175</v>
      </c>
      <c r="D195" s="61" t="s">
        <v>940</v>
      </c>
      <c r="E195" s="62" t="s">
        <v>941</v>
      </c>
      <c r="F195" s="61" t="s">
        <v>942</v>
      </c>
    </row>
    <row r="196" spans="2:6" x14ac:dyDescent="0.25">
      <c r="B196" t="s">
        <v>176</v>
      </c>
      <c r="D196" s="61" t="s">
        <v>943</v>
      </c>
      <c r="E196" s="62" t="s">
        <v>944</v>
      </c>
      <c r="F196" s="61" t="s">
        <v>945</v>
      </c>
    </row>
    <row r="197" spans="2:6" x14ac:dyDescent="0.25">
      <c r="B197" t="s">
        <v>177</v>
      </c>
      <c r="D197" s="61" t="s">
        <v>946</v>
      </c>
      <c r="E197" s="62" t="s">
        <v>947</v>
      </c>
      <c r="F197" s="61" t="s">
        <v>948</v>
      </c>
    </row>
    <row r="198" spans="2:6" x14ac:dyDescent="0.25">
      <c r="B198" t="s">
        <v>178</v>
      </c>
      <c r="D198" s="61" t="s">
        <v>949</v>
      </c>
      <c r="E198" s="62" t="s">
        <v>950</v>
      </c>
      <c r="F198" s="61" t="s">
        <v>951</v>
      </c>
    </row>
    <row r="199" spans="2:6" x14ac:dyDescent="0.25">
      <c r="B199" t="s">
        <v>179</v>
      </c>
      <c r="D199" s="61" t="s">
        <v>952</v>
      </c>
      <c r="E199" s="62" t="s">
        <v>953</v>
      </c>
      <c r="F199" s="61" t="s">
        <v>954</v>
      </c>
    </row>
    <row r="200" spans="2:6" x14ac:dyDescent="0.25">
      <c r="B200" t="s">
        <v>180</v>
      </c>
      <c r="D200" s="61" t="s">
        <v>955</v>
      </c>
      <c r="E200" s="62" t="s">
        <v>956</v>
      </c>
      <c r="F200" s="61" t="s">
        <v>957</v>
      </c>
    </row>
    <row r="201" spans="2:6" x14ac:dyDescent="0.25">
      <c r="B201" t="s">
        <v>181</v>
      </c>
      <c r="D201" s="61" t="s">
        <v>958</v>
      </c>
      <c r="E201" s="62" t="s">
        <v>959</v>
      </c>
      <c r="F201" s="61" t="s">
        <v>960</v>
      </c>
    </row>
    <row r="202" spans="2:6" x14ac:dyDescent="0.25">
      <c r="B202" t="s">
        <v>248</v>
      </c>
      <c r="D202" s="61" t="s">
        <v>961</v>
      </c>
      <c r="E202" s="62" t="s">
        <v>962</v>
      </c>
      <c r="F202" s="61" t="s">
        <v>963</v>
      </c>
    </row>
    <row r="203" spans="2:6" x14ac:dyDescent="0.25">
      <c r="B203" t="s">
        <v>182</v>
      </c>
      <c r="D203" s="61" t="s">
        <v>964</v>
      </c>
      <c r="E203" s="62" t="s">
        <v>965</v>
      </c>
      <c r="F203" s="61" t="s">
        <v>966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 Recon</vt:lpstr>
      <vt:lpstr>Qrtly Tax Cert</vt:lpstr>
      <vt:lpstr>Differences Explanation</vt:lpstr>
      <vt:lpstr>Fed to State Recon</vt:lpstr>
      <vt:lpstr>OASDI Tax Recon</vt:lpstr>
      <vt:lpstr>HI Tax Recon</vt:lpstr>
      <vt:lpstr>Tables</vt:lpstr>
      <vt:lpstr>'Differences Explanation'!Print_Area</vt:lpstr>
      <vt:lpstr>'Fed to State Recon'!Print_Area</vt:lpstr>
      <vt:lpstr>'HI Tax Recon'!Print_Area</vt:lpstr>
      <vt:lpstr>'OASDI Tax Recon'!Print_Area</vt:lpstr>
      <vt:lpstr>'Qrtly Tax Cert'!Print_Area</vt:lpstr>
      <vt:lpstr>'Report Recon'!Print_Area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Harris, Tiffany (DOA)</cp:lastModifiedBy>
  <cp:lastPrinted>2023-11-14T00:30:14Z</cp:lastPrinted>
  <dcterms:created xsi:type="dcterms:W3CDTF">2019-09-06T15:10:01Z</dcterms:created>
  <dcterms:modified xsi:type="dcterms:W3CDTF">2024-09-23T16:54:17Z</dcterms:modified>
</cp:coreProperties>
</file>