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05" windowWidth="15480" windowHeight="11640" activeTab="1"/>
  </bookViews>
  <sheets>
    <sheet name="State Begin Date" sheetId="1" r:id="rId1"/>
    <sheet name="Anniversary Date to AdjEmpDate" sheetId="4" r:id="rId2"/>
  </sheets>
  <definedNames>
    <definedName name="adjemp">'State Begin Date'!$D$17</definedName>
    <definedName name="adjlwop">'State Begin Date'!$D$12</definedName>
    <definedName name="cpmisanndate">'Anniversary Date to AdjEmpDate'!$B$10</definedName>
    <definedName name="csbd">'State Begin Date'!$D$11</definedName>
    <definedName name="currper">'State Begin Date'!$D$8</definedName>
    <definedName name="lstannmos">'Anniversary Date to AdjEmpDate'!$B$11</definedName>
    <definedName name="lwopno">'State Begin Date'!$D$9</definedName>
    <definedName name="MPS">'State Begin Date'!$D$14</definedName>
    <definedName name="pmisanndate">'Anniversary Date to AdjEmpDate'!$B$7</definedName>
    <definedName name="pmisannnew">'Anniversary Date to AdjEmpDate'!$B$12</definedName>
    <definedName name="pmisannnum">'Anniversary Date to AdjEmpDate'!$B$8</definedName>
    <definedName name="PSM">'State Begin Date'!$D$7</definedName>
    <definedName name="SBD">'State Begin Date'!$D$6</definedName>
    <definedName name="YRPS">'State Begin Date'!$D$13</definedName>
  </definedNames>
  <calcPr calcId="125725"/>
</workbook>
</file>

<file path=xl/calcChain.xml><?xml version="1.0" encoding="utf-8"?>
<calcChain xmlns="http://schemas.openxmlformats.org/spreadsheetml/2006/main">
  <c r="E9" i="1"/>
  <c r="D11"/>
  <c r="B10" i="4"/>
  <c r="B11"/>
  <c r="D12" i="1" l="1"/>
  <c r="D17" s="1"/>
  <c r="B12" i="4"/>
  <c r="B16" s="1"/>
  <c r="D13" i="1"/>
  <c r="D14" s="1"/>
  <c r="D20" l="1"/>
  <c r="B14" i="4"/>
  <c r="D19" i="1" l="1"/>
  <c r="D16"/>
</calcChain>
</file>

<file path=xl/sharedStrings.xml><?xml version="1.0" encoding="utf-8"?>
<sst xmlns="http://schemas.openxmlformats.org/spreadsheetml/2006/main" count="31" uniqueCount="27">
  <si>
    <t>PMIS State Begin Date:</t>
  </si>
  <si>
    <t>PMIS Prior Service Months:</t>
  </si>
  <si>
    <t>Employee Name:</t>
  </si>
  <si>
    <t>Full Years of Prior Service:</t>
  </si>
  <si>
    <t>Remainder Months of Prior Service:</t>
  </si>
  <si>
    <t>SDP Begin Date for HPIUS:</t>
  </si>
  <si>
    <t>ADJ EMP DATE for HPIUS:</t>
  </si>
  <si>
    <t>EIN:</t>
  </si>
  <si>
    <t>Convert to Top of Pay Period:</t>
  </si>
  <si>
    <t>Employee</t>
  </si>
  <si>
    <t>Convert PMIS Anniversary Date to CIPPS Adjusted Employment Date</t>
  </si>
  <si>
    <t>Employee A</t>
  </si>
  <si>
    <t>PMIS Next Anniversary Date (Nxt-Ann on PSE305)</t>
  </si>
  <si>
    <t>PMIS Last Anniversary Number (Anniv on PSE305)</t>
  </si>
  <si>
    <t>PMIS Next Anniversary Date</t>
  </si>
  <si>
    <t>Last Anniversary Months</t>
  </si>
  <si>
    <t>Next Anniversary Date Minus Last Ann Months</t>
  </si>
  <si>
    <t>NOTE: The employee’s leave accrual rate calculation includes all cumulative periods of salaried state service. Periods of Leave Without Pay of more than 14 consecutive calendar days normally do NOT count as service. Adjustment of the leave anniversary date is required in PMIS to record such LWOP periods.  This spreadsheet assumes that the PMIS Next Anniversary Date has been adjusted for periods of LWOP.</t>
  </si>
  <si>
    <t>PMIS Next Anniversary Date:</t>
  </si>
  <si>
    <t>PMIS Last Anniversary Number:</t>
  </si>
  <si>
    <t>Current Period Start Date H0BID:</t>
  </si>
  <si>
    <t>Revised 10/4/2012</t>
  </si>
  <si>
    <t>#Pay Periods of LWOP:</t>
  </si>
  <si>
    <t>Adjust Date for LWOP Periods:</t>
  </si>
  <si>
    <t>NOTE: The employee’s leave accrual rate calculation includes all cumulative periods of salaried state service. Periods of Leave Without Pay of more than 14 consecutive calendar days normally do NOT count as service. Adjustment of the leave anniversary date is required in PMIS when LWOP periods are entered.  This spreadsheet adjusts the PMIS Next Anniversary Date and CIPPS Adjusted Emplyment Date for periods of LWOP entered in D9.</t>
  </si>
  <si>
    <t>Revised 12/4/2012</t>
  </si>
  <si>
    <t>Calculate the PMIS Leave Anniversary Date From PMIS State Begin Date and PMIS Prior Service Months</t>
  </si>
</sst>
</file>

<file path=xl/styles.xml><?xml version="1.0" encoding="utf-8"?>
<styleSheet xmlns="http://schemas.openxmlformats.org/spreadsheetml/2006/main">
  <fonts count="4">
    <font>
      <sz val="10"/>
      <name val="Arial"/>
    </font>
    <font>
      <b/>
      <sz val="10"/>
      <name val="Arial"/>
      <family val="2"/>
    </font>
    <font>
      <sz val="8"/>
      <name val="Arial"/>
    </font>
    <font>
      <sz val="10"/>
      <color theme="0"/>
      <name val="Arial"/>
      <family val="2"/>
    </font>
  </fonts>
  <fills count="3">
    <fill>
      <patternFill patternType="none"/>
    </fill>
    <fill>
      <patternFill patternType="gray125"/>
    </fill>
    <fill>
      <patternFill patternType="solid">
        <fgColor indexed="43"/>
        <bgColor indexed="64"/>
      </patternFill>
    </fill>
  </fills>
  <borders count="2">
    <border>
      <left/>
      <right/>
      <top/>
      <bottom/>
      <diagonal/>
    </border>
    <border>
      <left style="double">
        <color indexed="64"/>
      </left>
      <right style="double">
        <color indexed="64"/>
      </right>
      <top style="double">
        <color indexed="64"/>
      </top>
      <bottom style="double">
        <color indexed="64"/>
      </bottom>
      <diagonal/>
    </border>
  </borders>
  <cellStyleXfs count="1">
    <xf numFmtId="0" fontId="0" fillId="0" borderId="0"/>
  </cellStyleXfs>
  <cellXfs count="28">
    <xf numFmtId="0" fontId="0" fillId="0" borderId="0" xfId="0"/>
    <xf numFmtId="14" fontId="0" fillId="0" borderId="0" xfId="0" applyNumberFormat="1"/>
    <xf numFmtId="0" fontId="1" fillId="0" borderId="0" xfId="0" applyFont="1"/>
    <xf numFmtId="1" fontId="0" fillId="0" borderId="0" xfId="0" applyNumberFormat="1"/>
    <xf numFmtId="0" fontId="1" fillId="0" borderId="0" xfId="0" applyFont="1" applyAlignment="1">
      <alignment horizontal="center"/>
    </xf>
    <xf numFmtId="0" fontId="0" fillId="0" borderId="0" xfId="0" applyAlignment="1"/>
    <xf numFmtId="14" fontId="0" fillId="2" borderId="0" xfId="0" applyNumberFormat="1" applyFill="1" applyProtection="1">
      <protection locked="0"/>
    </xf>
    <xf numFmtId="0" fontId="0" fillId="2" borderId="0" xfId="0" applyFill="1" applyProtection="1">
      <protection locked="0"/>
    </xf>
    <xf numFmtId="0" fontId="1" fillId="2" borderId="0" xfId="0" applyFont="1" applyFill="1" applyAlignment="1" applyProtection="1">
      <alignment horizontal="right"/>
      <protection locked="0"/>
    </xf>
    <xf numFmtId="0" fontId="1" fillId="2" borderId="0" xfId="0" applyFont="1" applyFill="1" applyProtection="1">
      <protection locked="0"/>
    </xf>
    <xf numFmtId="14" fontId="1" fillId="2" borderId="0" xfId="0" applyNumberFormat="1" applyFont="1" applyFill="1" applyProtection="1">
      <protection locked="0"/>
    </xf>
    <xf numFmtId="14" fontId="1" fillId="0" borderId="0" xfId="0" applyNumberFormat="1" applyFont="1"/>
    <xf numFmtId="1" fontId="1" fillId="0" borderId="0" xfId="0" applyNumberFormat="1" applyFont="1"/>
    <xf numFmtId="0" fontId="1" fillId="0" borderId="0" xfId="0" applyFont="1" applyBorder="1" applyAlignment="1">
      <alignment horizontal="right"/>
    </xf>
    <xf numFmtId="14" fontId="1" fillId="0" borderId="1" xfId="0" applyNumberFormat="1" applyFont="1" applyBorder="1"/>
    <xf numFmtId="0" fontId="0" fillId="0" borderId="0" xfId="0" applyAlignment="1">
      <alignment horizontal="left" vertical="top" wrapText="1"/>
    </xf>
    <xf numFmtId="1" fontId="0" fillId="2" borderId="0" xfId="0" applyNumberFormat="1" applyFill="1" applyProtection="1">
      <protection locked="0"/>
    </xf>
    <xf numFmtId="0" fontId="3" fillId="0" borderId="0" xfId="0" applyFont="1"/>
    <xf numFmtId="0" fontId="0" fillId="0" borderId="0" xfId="0" applyAlignment="1"/>
    <xf numFmtId="0" fontId="1" fillId="0" borderId="0" xfId="0" applyFont="1" applyAlignment="1">
      <alignment horizont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2" borderId="0" xfId="0" applyFill="1" applyAlignment="1" applyProtection="1">
      <protection locked="0"/>
    </xf>
    <xf numFmtId="0" fontId="0" fillId="2" borderId="0" xfId="0" quotePrefix="1" applyFill="1" applyAlignment="1" applyProtection="1">
      <alignment horizontal="left"/>
      <protection locked="0"/>
    </xf>
    <xf numFmtId="0" fontId="0" fillId="0" borderId="0" xfId="0" applyAlignment="1" applyProtection="1">
      <protection locked="0"/>
    </xf>
    <xf numFmtId="0" fontId="0" fillId="0" borderId="0" xfId="0" applyAlignment="1"/>
    <xf numFmtId="0" fontId="1" fillId="0" borderId="0" xfId="0" applyFont="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9"/>
  <sheetViews>
    <sheetView workbookViewId="0">
      <selection activeCell="G10" sqref="G10"/>
    </sheetView>
  </sheetViews>
  <sheetFormatPr defaultRowHeight="12.75"/>
  <cols>
    <col min="3" max="3" width="14.7109375" bestFit="1" customWidth="1"/>
    <col min="4" max="4" width="13.7109375" customWidth="1"/>
    <col min="5" max="5" width="10.140625" bestFit="1" customWidth="1"/>
    <col min="6" max="6" width="0.28515625" customWidth="1"/>
    <col min="7" max="7" width="4.7109375" customWidth="1"/>
  </cols>
  <sheetData>
    <row r="1" spans="1:11">
      <c r="A1" s="27" t="s">
        <v>26</v>
      </c>
      <c r="B1" s="22"/>
      <c r="C1" s="22"/>
      <c r="D1" s="22"/>
      <c r="E1" s="22"/>
      <c r="F1" s="22"/>
      <c r="G1" s="22"/>
      <c r="H1" s="22"/>
      <c r="I1" s="22"/>
      <c r="J1" s="22"/>
      <c r="K1" s="18"/>
    </row>
    <row r="2" spans="1:11">
      <c r="A2" s="22"/>
      <c r="B2" s="22"/>
      <c r="C2" s="22"/>
      <c r="D2" s="22"/>
      <c r="E2" s="22"/>
      <c r="F2" s="22"/>
      <c r="G2" s="22"/>
      <c r="H2" s="22"/>
      <c r="I2" s="22"/>
      <c r="J2" s="22"/>
      <c r="K2" s="18"/>
    </row>
    <row r="3" spans="1:11">
      <c r="A3" s="19"/>
      <c r="B3" s="19"/>
      <c r="C3" s="19"/>
      <c r="D3" s="19"/>
      <c r="E3" s="19"/>
      <c r="F3" s="19"/>
      <c r="G3" s="19"/>
      <c r="H3" s="19"/>
      <c r="I3" s="19"/>
      <c r="J3" s="19"/>
    </row>
    <row r="4" spans="1:11">
      <c r="A4" s="2" t="s">
        <v>2</v>
      </c>
      <c r="C4" s="23" t="s">
        <v>9</v>
      </c>
      <c r="D4" s="23"/>
    </row>
    <row r="5" spans="1:11">
      <c r="A5" s="2" t="s">
        <v>7</v>
      </c>
      <c r="C5" s="24">
        <v>999999900</v>
      </c>
      <c r="D5" s="25"/>
    </row>
    <row r="6" spans="1:11">
      <c r="A6" s="2" t="s">
        <v>0</v>
      </c>
      <c r="D6" s="6">
        <v>30713</v>
      </c>
    </row>
    <row r="7" spans="1:11">
      <c r="A7" s="2" t="s">
        <v>1</v>
      </c>
      <c r="D7" s="7">
        <v>0</v>
      </c>
    </row>
    <row r="8" spans="1:11">
      <c r="A8" s="2" t="s">
        <v>20</v>
      </c>
      <c r="D8" s="6">
        <v>41238</v>
      </c>
    </row>
    <row r="9" spans="1:11">
      <c r="A9" s="2" t="s">
        <v>22</v>
      </c>
      <c r="D9" s="16">
        <v>0</v>
      </c>
      <c r="E9" s="17" t="str">
        <f>IF(OR(D9=0,(D9/2)=INT(D9/2)),"even","odd")</f>
        <v>even</v>
      </c>
    </row>
    <row r="11" spans="1:11">
      <c r="A11" s="2" t="s">
        <v>8</v>
      </c>
      <c r="D11" s="1">
        <f>IF(SBD&gt;DATE(1997,6,10),DATE(YEAR(SBD),IF(DAY(SBD)&gt;25,MONTH(SBD)+1,MONTH(SBD)),IF(AND(DAY(SBD)&gt;10,DAY(SBD)&lt;26),25,10)),DATE(YEAR(SBD),IF(DAY(SBD)=1,MONTH(SBD)-1,MONTH(SBD)),IF(OR(DAY(SBD)=1,DAY(SBD)&gt;16),25,10)))</f>
        <v>30706</v>
      </c>
    </row>
    <row r="12" spans="1:11">
      <c r="A12" s="2" t="s">
        <v>23</v>
      </c>
      <c r="D12" s="1">
        <f>DATE(YEAR(csbd),IF(DAY(csbd)=25,MONTH(csbd)+ROUNDUP(lwopno/2,0),MONTH(csbd)+ROUNDDOWN(lwopno/2,0)),IF(E9="even",DAY(csbd),IF(DAY(csbd)=25,10,25)))</f>
        <v>30706</v>
      </c>
    </row>
    <row r="13" spans="1:11">
      <c r="A13" s="2" t="s">
        <v>3</v>
      </c>
      <c r="D13" s="3">
        <f>INT(PSM/12)</f>
        <v>0</v>
      </c>
    </row>
    <row r="14" spans="1:11">
      <c r="A14" s="2" t="s">
        <v>4</v>
      </c>
      <c r="D14">
        <f>PSM-(D13*12)</f>
        <v>0</v>
      </c>
    </row>
    <row r="16" spans="1:11">
      <c r="A16" s="2" t="s">
        <v>5</v>
      </c>
      <c r="D16" s="1">
        <f>DATE(YEAR(adjemp),MONTH(adjemp),1)</f>
        <v>30682</v>
      </c>
    </row>
    <row r="17" spans="1:8">
      <c r="A17" s="2" t="s">
        <v>6</v>
      </c>
      <c r="D17" s="1">
        <f>EDATE(adjlwop,-PSM)</f>
        <v>30706</v>
      </c>
      <c r="E17" s="1"/>
    </row>
    <row r="19" spans="1:8">
      <c r="A19" s="2" t="s">
        <v>18</v>
      </c>
      <c r="D19" s="1">
        <f>DATE(YEAR(adjemp)+5+(5*INT((((currper-adjemp)/365)/5))),MONTH(adjemp),DAY(adjemp))</f>
        <v>41664</v>
      </c>
    </row>
    <row r="20" spans="1:8">
      <c r="A20" s="2" t="s">
        <v>19</v>
      </c>
      <c r="D20" s="3">
        <f>(5*INT((((currper-adjemp)/365)/5)))</f>
        <v>25</v>
      </c>
    </row>
    <row r="22" spans="1:8">
      <c r="A22" s="20" t="s">
        <v>24</v>
      </c>
      <c r="B22" s="21"/>
      <c r="C22" s="22"/>
      <c r="D22" s="22"/>
      <c r="E22" s="22"/>
      <c r="F22" s="22"/>
      <c r="G22" s="22"/>
      <c r="H22" s="22"/>
    </row>
    <row r="23" spans="1:8">
      <c r="A23" s="21"/>
      <c r="B23" s="21"/>
      <c r="C23" s="22"/>
      <c r="D23" s="22"/>
      <c r="E23" s="22"/>
      <c r="F23" s="22"/>
      <c r="G23" s="22"/>
      <c r="H23" s="22"/>
    </row>
    <row r="24" spans="1:8">
      <c r="A24" s="21"/>
      <c r="B24" s="21"/>
      <c r="C24" s="22"/>
      <c r="D24" s="22"/>
      <c r="E24" s="22"/>
      <c r="F24" s="22"/>
      <c r="G24" s="22"/>
      <c r="H24" s="22"/>
    </row>
    <row r="25" spans="1:8">
      <c r="A25" s="21"/>
      <c r="B25" s="21"/>
      <c r="C25" s="22"/>
      <c r="D25" s="22"/>
      <c r="E25" s="22"/>
      <c r="F25" s="22"/>
      <c r="G25" s="22"/>
      <c r="H25" s="22"/>
    </row>
    <row r="26" spans="1:8">
      <c r="A26" s="21"/>
      <c r="B26" s="21"/>
      <c r="C26" s="22"/>
      <c r="D26" s="22"/>
      <c r="E26" s="22"/>
      <c r="F26" s="22"/>
      <c r="G26" s="22"/>
      <c r="H26" s="22"/>
    </row>
    <row r="27" spans="1:8">
      <c r="A27" s="21"/>
      <c r="B27" s="21"/>
      <c r="C27" s="22"/>
      <c r="D27" s="22"/>
      <c r="E27" s="22"/>
      <c r="F27" s="22"/>
      <c r="G27" s="22"/>
      <c r="H27" s="22"/>
    </row>
    <row r="28" spans="1:8">
      <c r="A28" s="21"/>
      <c r="B28" s="21"/>
      <c r="C28" s="22"/>
      <c r="D28" s="22"/>
      <c r="E28" s="22"/>
      <c r="F28" s="22"/>
      <c r="G28" s="22"/>
      <c r="H28" s="22"/>
    </row>
    <row r="29" spans="1:8">
      <c r="A29" s="2" t="s">
        <v>25</v>
      </c>
    </row>
  </sheetData>
  <sheetProtection password="CC16" sheet="1" objects="1" scenarios="1"/>
  <mergeCells count="5">
    <mergeCell ref="A22:H28"/>
    <mergeCell ref="A3:J3"/>
    <mergeCell ref="C4:D4"/>
    <mergeCell ref="C5:D5"/>
    <mergeCell ref="A1:J2"/>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3:C25"/>
  <sheetViews>
    <sheetView tabSelected="1" workbookViewId="0"/>
  </sheetViews>
  <sheetFormatPr defaultRowHeight="12.75"/>
  <cols>
    <col min="1" max="1" width="47.28515625" bestFit="1" customWidth="1"/>
    <col min="2" max="2" width="11.85546875" bestFit="1" customWidth="1"/>
  </cols>
  <sheetData>
    <row r="3" spans="1:3">
      <c r="A3" s="19" t="s">
        <v>10</v>
      </c>
      <c r="B3" s="26"/>
      <c r="C3" s="26"/>
    </row>
    <row r="4" spans="1:3">
      <c r="A4" s="4"/>
      <c r="B4" s="4"/>
      <c r="C4" s="5"/>
    </row>
    <row r="5" spans="1:3">
      <c r="A5" s="2" t="s">
        <v>2</v>
      </c>
      <c r="B5" s="8" t="s">
        <v>11</v>
      </c>
    </row>
    <row r="6" spans="1:3">
      <c r="A6" s="2" t="s">
        <v>7</v>
      </c>
      <c r="B6" s="9">
        <v>999999900</v>
      </c>
    </row>
    <row r="7" spans="1:3">
      <c r="A7" s="2" t="s">
        <v>12</v>
      </c>
      <c r="B7" s="10">
        <v>42180</v>
      </c>
    </row>
    <row r="8" spans="1:3">
      <c r="A8" s="2" t="s">
        <v>13</v>
      </c>
      <c r="B8" s="9">
        <v>20</v>
      </c>
    </row>
    <row r="9" spans="1:3">
      <c r="B9" s="2"/>
    </row>
    <row r="10" spans="1:3">
      <c r="A10" s="2" t="s">
        <v>14</v>
      </c>
      <c r="B10" s="11">
        <f>pmisanndate</f>
        <v>42180</v>
      </c>
    </row>
    <row r="11" spans="1:3">
      <c r="A11" s="2" t="s">
        <v>15</v>
      </c>
      <c r="B11" s="12">
        <f>(pmisannnum+5)*12</f>
        <v>300</v>
      </c>
    </row>
    <row r="12" spans="1:3">
      <c r="A12" s="2" t="s">
        <v>16</v>
      </c>
      <c r="B12" s="11">
        <f>EDATE(cpmisanndate,-lstannmos)</f>
        <v>33049</v>
      </c>
    </row>
    <row r="13" spans="1:3" ht="13.5" thickBot="1">
      <c r="B13" s="2"/>
    </row>
    <row r="14" spans="1:3" ht="14.25" thickTop="1" thickBot="1">
      <c r="A14" s="13" t="s">
        <v>5</v>
      </c>
      <c r="B14" s="14">
        <f>DATE(YEAR(pmisannnew),MONTH(pmisannnew),1)</f>
        <v>33025</v>
      </c>
    </row>
    <row r="15" spans="1:3" ht="14.25" thickTop="1" thickBot="1">
      <c r="A15" s="2"/>
      <c r="B15" s="11"/>
    </row>
    <row r="16" spans="1:3" ht="14.25" thickTop="1" thickBot="1">
      <c r="A16" s="13" t="s">
        <v>6</v>
      </c>
      <c r="B16" s="14">
        <f>pmisannnew</f>
        <v>33049</v>
      </c>
    </row>
    <row r="17" spans="1:3" ht="13.5" thickTop="1"/>
    <row r="18" spans="1:3">
      <c r="A18" s="20" t="s">
        <v>17</v>
      </c>
      <c r="B18" s="21"/>
      <c r="C18" s="15"/>
    </row>
    <row r="19" spans="1:3">
      <c r="A19" s="21"/>
      <c r="B19" s="21"/>
      <c r="C19" s="15"/>
    </row>
    <row r="20" spans="1:3">
      <c r="A20" s="21"/>
      <c r="B20" s="21"/>
      <c r="C20" s="15"/>
    </row>
    <row r="21" spans="1:3">
      <c r="A21" s="21"/>
      <c r="B21" s="21"/>
      <c r="C21" s="15"/>
    </row>
    <row r="22" spans="1:3">
      <c r="A22" s="21"/>
      <c r="B22" s="21"/>
      <c r="C22" s="15"/>
    </row>
    <row r="23" spans="1:3">
      <c r="A23" s="21"/>
      <c r="B23" s="21"/>
      <c r="C23" s="15"/>
    </row>
    <row r="24" spans="1:3">
      <c r="A24" s="21"/>
      <c r="B24" s="21"/>
      <c r="C24" s="15"/>
    </row>
    <row r="25" spans="1:3">
      <c r="A25" s="2" t="s">
        <v>21</v>
      </c>
    </row>
  </sheetData>
  <sheetProtection password="CC16" sheet="1"/>
  <mergeCells count="2">
    <mergeCell ref="A3:C3"/>
    <mergeCell ref="A18:B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State Begin Date</vt:lpstr>
      <vt:lpstr>Anniversary Date to AdjEmpDate</vt:lpstr>
      <vt:lpstr>adjemp</vt:lpstr>
      <vt:lpstr>adjlwop</vt:lpstr>
      <vt:lpstr>cpmisanndate</vt:lpstr>
      <vt:lpstr>csbd</vt:lpstr>
      <vt:lpstr>currper</vt:lpstr>
      <vt:lpstr>lstannmos</vt:lpstr>
      <vt:lpstr>lwopno</vt:lpstr>
      <vt:lpstr>MPS</vt:lpstr>
      <vt:lpstr>pmisanndate</vt:lpstr>
      <vt:lpstr>pmisannnew</vt:lpstr>
      <vt:lpstr>pmisannnum</vt:lpstr>
      <vt:lpstr>PSM</vt:lpstr>
      <vt:lpstr>SBD</vt:lpstr>
      <vt:lpstr>YRPS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Adjusted Employment Date Calculator </dc:title>
  <dc:subject>Adjusted Employment Date Calculator </dc:subject>
  <dc:creator>Virginia Department Of Accounts</dc:creator>
  <cp:lastModifiedBy>jrk37457</cp:lastModifiedBy>
  <cp:lastPrinted>2012-12-10T22:45:10Z</cp:lastPrinted>
  <dcterms:created xsi:type="dcterms:W3CDTF">2009-02-27T19:51:53Z</dcterms:created>
  <dcterms:modified xsi:type="dcterms:W3CDTF">2012-12-10T22:47:57Z</dcterms:modified>
</cp:coreProperties>
</file>