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Forms\Documents on the Web\"/>
    </mc:Choice>
  </mc:AlternateContent>
  <bookViews>
    <workbookView xWindow="0" yWindow="0" windowWidth="28800" windowHeight="12300"/>
  </bookViews>
  <sheets>
    <sheet name="Instructions" sheetId="3" r:id="rId1"/>
    <sheet name="HumanResources" sheetId="1" r:id="rId2"/>
    <sheet name="Payroll" sheetId="2" r:id="rId3"/>
  </sheets>
  <definedNames>
    <definedName name="_xlnm.Print_Area" localSheetId="1">HumanResources!$A$1:$I$68</definedName>
  </definedNames>
  <calcPr calcId="162913"/>
</workbook>
</file>

<file path=xl/calcChain.xml><?xml version="1.0" encoding="utf-8"?>
<calcChain xmlns="http://schemas.openxmlformats.org/spreadsheetml/2006/main">
  <c r="B12" i="2" l="1"/>
  <c r="B29" i="2" l="1"/>
  <c r="C13" i="2"/>
  <c r="B13" i="2"/>
  <c r="C12" i="2"/>
  <c r="B25" i="2"/>
  <c r="B24" i="2"/>
  <c r="B23" i="2"/>
  <c r="B22" i="2"/>
  <c r="I34" i="1"/>
  <c r="B19" i="2" s="1"/>
  <c r="B21" i="2"/>
  <c r="C68" i="1"/>
  <c r="C62" i="1"/>
  <c r="C56" i="1"/>
  <c r="C50" i="1"/>
  <c r="B63" i="1"/>
  <c r="B68" i="1"/>
  <c r="B45" i="1"/>
  <c r="B50" i="1"/>
  <c r="B57" i="1"/>
  <c r="B62" i="1"/>
  <c r="B51" i="1"/>
  <c r="B56" i="1"/>
  <c r="G18" i="1" l="1"/>
  <c r="D41" i="1"/>
  <c r="F41" i="1"/>
  <c r="E41" i="1"/>
  <c r="C11" i="2"/>
  <c r="B11" i="2"/>
  <c r="B4" i="2"/>
  <c r="B3" i="2"/>
  <c r="H18" i="1" l="1"/>
  <c r="D25" i="1" l="1"/>
  <c r="D11" i="2" l="1"/>
  <c r="E18" i="1"/>
  <c r="B20" i="2" l="1"/>
  <c r="B28" i="2" s="1"/>
  <c r="B17" i="2"/>
  <c r="G34" i="1"/>
  <c r="E34" i="1" l="1"/>
  <c r="F34" i="1" l="1"/>
  <c r="F18" i="1" l="1"/>
  <c r="B18" i="1"/>
  <c r="B20" i="1"/>
  <c r="B12" i="1"/>
  <c r="G41" i="1"/>
  <c r="G25" i="1"/>
  <c r="I18" i="1"/>
  <c r="B36" i="1"/>
  <c r="D34" i="1" l="1"/>
  <c r="H34" i="1"/>
  <c r="B34" i="1"/>
  <c r="C34" i="1"/>
  <c r="B8" i="2" s="1"/>
  <c r="E25" i="1" l="1"/>
  <c r="D18" i="1"/>
  <c r="F25" i="1"/>
  <c r="B41" i="1"/>
  <c r="C41" i="1"/>
  <c r="B27" i="1"/>
  <c r="B25" i="1"/>
  <c r="C25" i="1"/>
  <c r="C18" i="1"/>
  <c r="B10" i="2" l="1"/>
  <c r="D13" i="2" l="1"/>
  <c r="D12" i="2"/>
  <c r="B16" i="2" l="1"/>
  <c r="B18" i="2" s="1"/>
</calcChain>
</file>

<file path=xl/sharedStrings.xml><?xml version="1.0" encoding="utf-8"?>
<sst xmlns="http://schemas.openxmlformats.org/spreadsheetml/2006/main" count="132" uniqueCount="80">
  <si>
    <t>Creditable Compensation Certification Form</t>
  </si>
  <si>
    <t>Month</t>
  </si>
  <si>
    <t>Agency</t>
  </si>
  <si>
    <t>Judicial</t>
  </si>
  <si>
    <t>Judicial Plan 1</t>
  </si>
  <si>
    <t>Retirement Plan</t>
  </si>
  <si>
    <t>Org Code:</t>
  </si>
  <si>
    <t>Judicial Plan 2</t>
  </si>
  <si>
    <t>Hybrid Judicial</t>
  </si>
  <si>
    <t>Total Judicial Plans:</t>
  </si>
  <si>
    <t>SPORS</t>
  </si>
  <si>
    <t>SPORS Plan 1</t>
  </si>
  <si>
    <t>SPORS Plan 2</t>
  </si>
  <si>
    <t>Regular VRS</t>
  </si>
  <si>
    <t>Total SPORS Plans:</t>
  </si>
  <si>
    <t>Total VRS Plans:</t>
  </si>
  <si>
    <t>VRS Plan 1</t>
  </si>
  <si>
    <t>VRS Plan 2</t>
  </si>
  <si>
    <t>Hybrid Plan</t>
  </si>
  <si>
    <t>ORPPA Plan 1</t>
  </si>
  <si>
    <t>ORPPA Plan 2</t>
  </si>
  <si>
    <t>VaLORS</t>
  </si>
  <si>
    <t>VaLORS Plan 1</t>
  </si>
  <si>
    <t>VaLORS Plan 2</t>
  </si>
  <si>
    <t>Total VaLORS Plans:</t>
  </si>
  <si>
    <t>N/A</t>
  </si>
  <si>
    <t># Employees</t>
  </si>
  <si>
    <t>Creditable 
Compensation</t>
  </si>
  <si>
    <t># Employees
On LWOP</t>
  </si>
  <si>
    <t>Buy 
Backs</t>
  </si>
  <si>
    <t># Non VSDP 
Employees</t>
  </si>
  <si>
    <t>Monthly Cred Comp:</t>
  </si>
  <si>
    <t>Total LWOP Cred Comp</t>
  </si>
  <si>
    <t>Semi-Monthly Cred Comp:</t>
  </si>
  <si>
    <t>Non-Hybrid 5% EE Contribution:</t>
  </si>
  <si>
    <t>Hybrid 4 % EE Contribution:</t>
  </si>
  <si>
    <t>Eligible Cred Comp</t>
  </si>
  <si>
    <t>Cred Comp Lost for LWOP</t>
  </si>
  <si>
    <t>Employee Voluntary 
Contributions</t>
  </si>
  <si>
    <t>Employer Voluntary 
Contribution Match</t>
  </si>
  <si>
    <t xml:space="preserve"> </t>
  </si>
  <si>
    <t>Creditable Compensation Certification for Payroll</t>
  </si>
  <si>
    <t>Employee Voluntary 
Contributions
(From VNAV Snapshot)</t>
  </si>
  <si>
    <t>TIAA Plan 1</t>
  </si>
  <si>
    <t>TIAA Plan 2</t>
  </si>
  <si>
    <t>Fidelity Plan 1</t>
  </si>
  <si>
    <t>Fidelity Plan 2</t>
  </si>
  <si>
    <t>Total Fidelity Plans:</t>
  </si>
  <si>
    <t>Total TIAA Plans:</t>
  </si>
  <si>
    <t>Political Appointee ORP (ORPPA)</t>
  </si>
  <si>
    <t>Total ORPPA Plans:</t>
  </si>
  <si>
    <t>Fidelity (ORPHE)</t>
  </si>
  <si>
    <t>TIAA (ORPHE)</t>
  </si>
  <si>
    <t>DC PLAN (ORPHE)</t>
  </si>
  <si>
    <t>DC Plan 1</t>
  </si>
  <si>
    <t>DC Plan 2</t>
  </si>
  <si>
    <t>Total DC Plans:</t>
  </si>
  <si>
    <t>XXX</t>
  </si>
  <si>
    <t>Upcoming Month:</t>
  </si>
  <si>
    <t xml:space="preserve">Highlighted information below is required if applicable to your agency.
Sections not applicable to your agency may be deleted.
This reconciliation must be performed before COB of the first working day of the month being reconciled to ensure the proper VRS codes will interface to CIPPS:
1) Generate the monthly Snaphot in VNAV BEFORE the first working day of the month being reconciled.
2) Download the PMIS Salaries and reconcile those salaries to the creditable compensation in VNAV BEFORE the first working day fo the month being reconciled.
3) AFTER PMIS has been reconciled to VNAV, complete this spreadsheet using the reconciled information from the VNAV Snapshot for the upcoming month.
4) Send this spreadsheet to payroll so they can reconcile the collected deductions on Report 10 for the upcoming month. 
</t>
  </si>
  <si>
    <t>Employer Voluntary Contribution Match (Ded 106):</t>
  </si>
  <si>
    <t>Hybrid Mand 1% EE Contribution (Ded 105):</t>
  </si>
  <si>
    <t>Semi-Monthly Hybrid Cred Comp:</t>
  </si>
  <si>
    <t>Employee Deductions:</t>
  </si>
  <si>
    <t xml:space="preserve">Total Employee Fidelity (Ded 9): </t>
  </si>
  <si>
    <t>Total Hybrid Mand 1% EE Contribution (Ded 15):</t>
  </si>
  <si>
    <t>Total Employee Voluntary Contribution (Ded 16):</t>
  </si>
  <si>
    <t>Total Employee TIAA (Ded 14):</t>
  </si>
  <si>
    <t>Total Employee DC Plan (Ded 17):</t>
  </si>
  <si>
    <t>Total Employee ORPPA (Ded 11):</t>
  </si>
  <si>
    <t>Elected Official VRS Plan 1</t>
  </si>
  <si>
    <t>Semi-Monthly Non-Hybrid Cred Comp:</t>
  </si>
  <si>
    <t>Semi-Monthly Non 5% EE Cred Comp:</t>
  </si>
  <si>
    <t>Total VRS Employee Retirement (Ded 12):</t>
  </si>
  <si>
    <t>Total Buybacks (Ded 18 and 44):</t>
  </si>
  <si>
    <t>Employer DC Deductions:</t>
  </si>
  <si>
    <t>Reconcile these amounts to Report 10 Each Pay Period</t>
  </si>
  <si>
    <r>
      <t xml:space="preserve">Human Resources (HR) personnel, or their designee will need to maintain a spreadsheet of an agency's employees and the employees' creditable compenstation.  Using the information in that spreadsheet, they will balance the agency's creditable compensation to the information on the snapshot in My VRS Nativagator (VNAV).  Once balanced to VNAV, HR personnel will enter the information from VNAV into the HumanRecources worksheet in this workbook.  This will update the Payroll worksheet in this workbook, which will need to be provided to your Payroll Personnel.  Payroll will use that information to reconcile to Report 10 totals each pay period.  </t>
    </r>
    <r>
      <rPr>
        <b/>
        <sz val="11"/>
        <color theme="1"/>
        <rFont val="Calibri"/>
        <family val="2"/>
        <scheme val="minor"/>
      </rPr>
      <t xml:space="preserve">Note that his process must be completed prior to the </t>
    </r>
    <r>
      <rPr>
        <b/>
        <u/>
        <sz val="11"/>
        <color theme="1"/>
        <rFont val="Calibri"/>
        <family val="2"/>
        <scheme val="minor"/>
      </rPr>
      <t>first</t>
    </r>
    <r>
      <rPr>
        <b/>
        <sz val="11"/>
        <color theme="1"/>
        <rFont val="Calibri"/>
        <family val="2"/>
        <scheme val="minor"/>
      </rPr>
      <t xml:space="preserve"> VNAV interface with the Commonwealth Integrated Payroll Personnel System (CIPPS) each month.  Therefore, the Snapshot for the upcoming month must be generated in VNAV prior to the first working day of the reconciling month.</t>
    </r>
    <r>
      <rPr>
        <sz val="11"/>
        <color theme="1"/>
        <rFont val="Calibri"/>
        <family val="2"/>
        <scheme val="minor"/>
      </rPr>
      <t xml:space="preserve">
</t>
    </r>
  </si>
  <si>
    <t>Total Exepected Regular Pay (Include docks)</t>
  </si>
  <si>
    <t>NOTE - ORP Plans below should inlcude expected regular pay.  Adjust this amount if employee is expected to work a partial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</si>
</sst>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77">
    <xf numFmtId="0" fontId="0" fillId="0" borderId="0" xfId="0"/>
    <xf numFmtId="0" fontId="1" fillId="0" borderId="0" xfId="0" applyFont="1"/>
    <xf numFmtId="0" fontId="1" fillId="0" borderId="1" xfId="0" applyFont="1" applyBorder="1"/>
    <xf numFmtId="0" fontId="0" fillId="0" borderId="1" xfId="0" applyBorder="1"/>
    <xf numFmtId="0" fontId="0" fillId="0" borderId="1" xfId="0" applyFont="1" applyBorder="1"/>
    <xf numFmtId="1" fontId="1" fillId="0" borderId="1" xfId="0" applyNumberFormat="1" applyFont="1" applyBorder="1"/>
    <xf numFmtId="164" fontId="1" fillId="0" borderId="1" xfId="0" applyNumberFormat="1" applyFont="1" applyBorder="1"/>
    <xf numFmtId="0" fontId="1" fillId="0" borderId="0" xfId="0" applyFont="1" applyAlignment="1">
      <alignment horizontal="center" wrapText="1"/>
    </xf>
    <xf numFmtId="0" fontId="1" fillId="0" borderId="1" xfId="0" applyFont="1" applyBorder="1" applyAlignment="1">
      <alignment horizontal="left"/>
    </xf>
    <xf numFmtId="164" fontId="1" fillId="0" borderId="1" xfId="0" applyNumberFormat="1" applyFont="1" applyFill="1" applyBorder="1" applyProtection="1"/>
    <xf numFmtId="0" fontId="0" fillId="0" borderId="0" xfId="0" applyAlignment="1">
      <alignment horizontal="left" vertical="top"/>
    </xf>
    <xf numFmtId="164" fontId="0" fillId="2" borderId="1" xfId="0" applyNumberFormat="1" applyFont="1" applyFill="1" applyBorder="1" applyProtection="1">
      <protection locked="0"/>
    </xf>
    <xf numFmtId="1" fontId="0" fillId="2" borderId="1" xfId="0" applyNumberFormat="1" applyFont="1" applyFill="1" applyBorder="1" applyProtection="1">
      <protection locked="0"/>
    </xf>
    <xf numFmtId="164" fontId="0" fillId="2" borderId="1" xfId="0" applyNumberFormat="1" applyFill="1" applyBorder="1" applyProtection="1">
      <protection locked="0"/>
    </xf>
    <xf numFmtId="0" fontId="0" fillId="2" borderId="1" xfId="0" applyFill="1" applyBorder="1" applyProtection="1">
      <protection locked="0"/>
    </xf>
    <xf numFmtId="0" fontId="0" fillId="2" borderId="1" xfId="0" applyFont="1" applyFill="1" applyBorder="1" applyProtection="1">
      <protection locked="0"/>
    </xf>
    <xf numFmtId="0" fontId="2" fillId="0" borderId="2" xfId="0" applyFont="1" applyBorder="1"/>
    <xf numFmtId="0" fontId="0" fillId="0" borderId="2" xfId="0" applyBorder="1"/>
    <xf numFmtId="0" fontId="0" fillId="0" borderId="0" xfId="0" applyBorder="1"/>
    <xf numFmtId="164" fontId="0" fillId="0" borderId="0" xfId="0" applyNumberFormat="1"/>
    <xf numFmtId="49" fontId="0" fillId="2" borderId="1" xfId="0" quotePrefix="1" applyNumberFormat="1" applyFill="1" applyBorder="1" applyProtection="1">
      <protection locked="0"/>
    </xf>
    <xf numFmtId="0" fontId="2" fillId="0" borderId="0" xfId="0" applyFont="1" applyBorder="1"/>
    <xf numFmtId="0" fontId="0" fillId="0" borderId="4" xfId="0" applyBorder="1"/>
    <xf numFmtId="0" fontId="0" fillId="0" borderId="4" xfId="0" applyBorder="1" applyAlignment="1">
      <alignment horizontal="left" vertical="top"/>
    </xf>
    <xf numFmtId="0" fontId="2" fillId="0" borderId="0" xfId="0" applyFont="1" applyBorder="1" applyAlignment="1">
      <alignment horizontal="center"/>
    </xf>
    <xf numFmtId="0" fontId="1" fillId="0" borderId="4" xfId="0" applyFont="1" applyBorder="1"/>
    <xf numFmtId="0" fontId="0" fillId="0" borderId="5" xfId="0" applyBorder="1"/>
    <xf numFmtId="0" fontId="1" fillId="0" borderId="6" xfId="0" applyFont="1" applyBorder="1"/>
    <xf numFmtId="17" fontId="0" fillId="2" borderId="6" xfId="0" applyNumberFormat="1" applyFill="1" applyBorder="1" applyAlignment="1" applyProtection="1">
      <alignment horizontal="left"/>
      <protection locked="0"/>
    </xf>
    <xf numFmtId="0" fontId="0" fillId="0" borderId="0" xfId="0" applyBorder="1" applyAlignment="1">
      <alignment wrapText="1"/>
    </xf>
    <xf numFmtId="0" fontId="1" fillId="0" borderId="3" xfId="0" applyFont="1" applyFill="1" applyBorder="1" applyProtection="1"/>
    <xf numFmtId="49" fontId="0" fillId="0" borderId="0" xfId="0" quotePrefix="1" applyNumberFormat="1" applyFill="1" applyBorder="1" applyProtection="1"/>
    <xf numFmtId="0" fontId="1" fillId="0" borderId="0" xfId="0" applyFont="1" applyAlignment="1" applyProtection="1">
      <alignment horizontal="center"/>
    </xf>
    <xf numFmtId="0" fontId="0" fillId="0" borderId="0" xfId="0" applyProtection="1"/>
    <xf numFmtId="0" fontId="0" fillId="3" borderId="0" xfId="0" applyFill="1" applyProtection="1"/>
    <xf numFmtId="0" fontId="1" fillId="3" borderId="1" xfId="0" applyFont="1" applyFill="1" applyBorder="1" applyProtection="1"/>
    <xf numFmtId="0" fontId="1" fillId="3" borderId="0" xfId="0" applyFont="1" applyFill="1" applyBorder="1" applyProtection="1"/>
    <xf numFmtId="164" fontId="0" fillId="0" borderId="1" xfId="0" applyNumberFormat="1" applyBorder="1" applyProtection="1"/>
    <xf numFmtId="0" fontId="0" fillId="3" borderId="1" xfId="0" applyFill="1" applyBorder="1" applyProtection="1"/>
    <xf numFmtId="0" fontId="1" fillId="3" borderId="1" xfId="0" applyFont="1" applyFill="1" applyBorder="1" applyAlignment="1" applyProtection="1"/>
    <xf numFmtId="0" fontId="0" fillId="0" borderId="1" xfId="0" applyBorder="1" applyProtection="1"/>
    <xf numFmtId="0" fontId="0" fillId="0" borderId="10" xfId="0" applyBorder="1" applyAlignment="1" applyProtection="1"/>
    <xf numFmtId="0" fontId="0" fillId="0" borderId="11" xfId="0" applyBorder="1" applyAlignment="1" applyProtection="1"/>
    <xf numFmtId="0" fontId="0" fillId="0" borderId="9" xfId="0" applyBorder="1" applyAlignment="1" applyProtection="1"/>
    <xf numFmtId="0" fontId="0" fillId="0" borderId="12" xfId="0" applyBorder="1" applyAlignment="1" applyProtection="1"/>
    <xf numFmtId="0" fontId="0" fillId="0" borderId="3" xfId="0" applyBorder="1" applyAlignment="1" applyProtection="1"/>
    <xf numFmtId="0" fontId="0" fillId="0" borderId="13" xfId="0" applyBorder="1" applyAlignment="1" applyProtection="1"/>
    <xf numFmtId="164" fontId="0" fillId="0" borderId="0" xfId="0" applyNumberFormat="1" applyBorder="1" applyProtection="1"/>
    <xf numFmtId="164" fontId="0" fillId="0" borderId="10" xfId="0" applyNumberFormat="1" applyBorder="1" applyProtection="1"/>
    <xf numFmtId="164" fontId="0" fillId="0" borderId="11" xfId="0" applyNumberFormat="1" applyBorder="1" applyProtection="1"/>
    <xf numFmtId="0" fontId="1" fillId="3" borderId="1" xfId="0" applyFont="1" applyFill="1" applyBorder="1" applyAlignment="1" applyProtection="1">
      <alignment horizontal="left" indent="3"/>
    </xf>
    <xf numFmtId="0" fontId="0" fillId="0" borderId="0" xfId="0" applyBorder="1" applyAlignment="1" applyProtection="1"/>
    <xf numFmtId="0" fontId="0" fillId="0" borderId="0" xfId="0" applyAlignment="1">
      <alignment vertical="top"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0" fillId="0" borderId="2" xfId="0" applyBorder="1" applyAlignment="1">
      <alignment horizontal="center"/>
    </xf>
    <xf numFmtId="0" fontId="1" fillId="0" borderId="10" xfId="0" applyFont="1" applyBorder="1" applyAlignment="1">
      <alignment horizontal="center" vertical="center" wrapText="1"/>
    </xf>
    <xf numFmtId="0" fontId="0" fillId="0" borderId="2" xfId="0" applyBorder="1" applyAlignment="1">
      <alignment wrapText="1"/>
    </xf>
    <xf numFmtId="0" fontId="0" fillId="0" borderId="11" xfId="0" applyBorder="1" applyAlignment="1"/>
    <xf numFmtId="0" fontId="0" fillId="0" borderId="9" xfId="0" applyBorder="1" applyAlignment="1">
      <alignment wrapText="1"/>
    </xf>
    <xf numFmtId="0" fontId="0" fillId="0" borderId="0" xfId="0" applyBorder="1" applyAlignment="1">
      <alignment wrapText="1"/>
    </xf>
    <xf numFmtId="0" fontId="0" fillId="0" borderId="12" xfId="0" applyBorder="1" applyAlignment="1"/>
    <xf numFmtId="0" fontId="0" fillId="0" borderId="3" xfId="0" applyBorder="1" applyAlignment="1">
      <alignment wrapText="1"/>
    </xf>
    <xf numFmtId="0" fontId="0" fillId="0" borderId="4" xfId="0" applyBorder="1" applyAlignment="1">
      <alignment wrapText="1"/>
    </xf>
    <xf numFmtId="0" fontId="0" fillId="0" borderId="13" xfId="0" applyBorder="1" applyAlignment="1"/>
    <xf numFmtId="0" fontId="1" fillId="0" borderId="0" xfId="0" applyFont="1" applyAlignment="1">
      <alignment horizontal="center"/>
    </xf>
    <xf numFmtId="0" fontId="0" fillId="0" borderId="7" xfId="0" applyBorder="1" applyAlignment="1" applyProtection="1"/>
    <xf numFmtId="0" fontId="0" fillId="0" borderId="8" xfId="0" applyBorder="1" applyAlignment="1" applyProtection="1"/>
    <xf numFmtId="0" fontId="1" fillId="3" borderId="0" xfId="0" applyFont="1" applyFill="1" applyAlignment="1" applyProtection="1">
      <alignment horizontal="center"/>
    </xf>
    <xf numFmtId="0" fontId="0" fillId="3" borderId="0" xfId="0" applyFill="1" applyAlignment="1" applyProtection="1">
      <alignment horizontal="center"/>
    </xf>
    <xf numFmtId="17" fontId="0" fillId="0" borderId="7" xfId="0" applyNumberFormat="1" applyFill="1" applyBorder="1" applyAlignment="1" applyProtection="1">
      <alignment horizontal="left"/>
    </xf>
    <xf numFmtId="0" fontId="0" fillId="0" borderId="5" xfId="0" applyBorder="1" applyAlignment="1" applyProtection="1"/>
    <xf numFmtId="49" fontId="0" fillId="0" borderId="7" xfId="0" applyNumberFormat="1" applyFill="1" applyBorder="1" applyAlignment="1" applyProtection="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abSelected="1" workbookViewId="0">
      <selection sqref="A1:P15"/>
    </sheetView>
  </sheetViews>
  <sheetFormatPr defaultRowHeight="15" x14ac:dyDescent="0.25"/>
  <sheetData>
    <row r="1" spans="1:16" x14ac:dyDescent="0.25">
      <c r="A1" s="52" t="s">
        <v>77</v>
      </c>
      <c r="B1" s="52"/>
      <c r="C1" s="52"/>
      <c r="D1" s="52"/>
      <c r="E1" s="52"/>
      <c r="F1" s="52"/>
      <c r="G1" s="52"/>
      <c r="H1" s="52"/>
      <c r="I1" s="52"/>
      <c r="J1" s="52"/>
      <c r="K1" s="52"/>
      <c r="L1" s="52"/>
      <c r="M1" s="52"/>
      <c r="N1" s="52"/>
      <c r="O1" s="52"/>
      <c r="P1" s="52"/>
    </row>
    <row r="2" spans="1:16" x14ac:dyDescent="0.25">
      <c r="A2" s="52"/>
      <c r="B2" s="52"/>
      <c r="C2" s="52"/>
      <c r="D2" s="52"/>
      <c r="E2" s="52"/>
      <c r="F2" s="52"/>
      <c r="G2" s="52"/>
      <c r="H2" s="52"/>
      <c r="I2" s="52"/>
      <c r="J2" s="52"/>
      <c r="K2" s="52"/>
      <c r="L2" s="52"/>
      <c r="M2" s="52"/>
      <c r="N2" s="52"/>
      <c r="O2" s="52"/>
      <c r="P2" s="52"/>
    </row>
    <row r="3" spans="1:16" x14ac:dyDescent="0.25">
      <c r="A3" s="52"/>
      <c r="B3" s="52"/>
      <c r="C3" s="52"/>
      <c r="D3" s="52"/>
      <c r="E3" s="52"/>
      <c r="F3" s="52"/>
      <c r="G3" s="52"/>
      <c r="H3" s="52"/>
      <c r="I3" s="52"/>
      <c r="J3" s="52"/>
      <c r="K3" s="52"/>
      <c r="L3" s="52"/>
      <c r="M3" s="52"/>
      <c r="N3" s="52"/>
      <c r="O3" s="52"/>
      <c r="P3" s="52"/>
    </row>
    <row r="4" spans="1:16" x14ac:dyDescent="0.25">
      <c r="A4" s="52"/>
      <c r="B4" s="52"/>
      <c r="C4" s="52"/>
      <c r="D4" s="52"/>
      <c r="E4" s="52"/>
      <c r="F4" s="52"/>
      <c r="G4" s="52"/>
      <c r="H4" s="52"/>
      <c r="I4" s="52"/>
      <c r="J4" s="52"/>
      <c r="K4" s="52"/>
      <c r="L4" s="52"/>
      <c r="M4" s="52"/>
      <c r="N4" s="52"/>
      <c r="O4" s="52"/>
      <c r="P4" s="52"/>
    </row>
    <row r="5" spans="1:16" x14ac:dyDescent="0.25">
      <c r="A5" s="52"/>
      <c r="B5" s="52"/>
      <c r="C5" s="52"/>
      <c r="D5" s="52"/>
      <c r="E5" s="52"/>
      <c r="F5" s="52"/>
      <c r="G5" s="52"/>
      <c r="H5" s="52"/>
      <c r="I5" s="52"/>
      <c r="J5" s="52"/>
      <c r="K5" s="52"/>
      <c r="L5" s="52"/>
      <c r="M5" s="52"/>
      <c r="N5" s="52"/>
      <c r="O5" s="52"/>
      <c r="P5" s="52"/>
    </row>
    <row r="6" spans="1:16" x14ac:dyDescent="0.25">
      <c r="A6" s="52"/>
      <c r="B6" s="52"/>
      <c r="C6" s="52"/>
      <c r="D6" s="52"/>
      <c r="E6" s="52"/>
      <c r="F6" s="52"/>
      <c r="G6" s="52"/>
      <c r="H6" s="52"/>
      <c r="I6" s="52"/>
      <c r="J6" s="52"/>
      <c r="K6" s="52"/>
      <c r="L6" s="52"/>
      <c r="M6" s="52"/>
      <c r="N6" s="52"/>
      <c r="O6" s="52"/>
      <c r="P6" s="52"/>
    </row>
    <row r="7" spans="1:16" x14ac:dyDescent="0.25">
      <c r="A7" s="52"/>
      <c r="B7" s="52"/>
      <c r="C7" s="52"/>
      <c r="D7" s="52"/>
      <c r="E7" s="52"/>
      <c r="F7" s="52"/>
      <c r="G7" s="52"/>
      <c r="H7" s="52"/>
      <c r="I7" s="52"/>
      <c r="J7" s="52"/>
      <c r="K7" s="52"/>
      <c r="L7" s="52"/>
      <c r="M7" s="52"/>
      <c r="N7" s="52"/>
      <c r="O7" s="52"/>
      <c r="P7" s="52"/>
    </row>
    <row r="8" spans="1:16" x14ac:dyDescent="0.25">
      <c r="A8" s="52"/>
      <c r="B8" s="52"/>
      <c r="C8" s="52"/>
      <c r="D8" s="52"/>
      <c r="E8" s="52"/>
      <c r="F8" s="52"/>
      <c r="G8" s="52"/>
      <c r="H8" s="52"/>
      <c r="I8" s="52"/>
      <c r="J8" s="52"/>
      <c r="K8" s="52"/>
      <c r="L8" s="52"/>
      <c r="M8" s="52"/>
      <c r="N8" s="52"/>
      <c r="O8" s="52"/>
      <c r="P8" s="52"/>
    </row>
    <row r="9" spans="1:16" x14ac:dyDescent="0.25">
      <c r="A9" s="52"/>
      <c r="B9" s="52"/>
      <c r="C9" s="52"/>
      <c r="D9" s="52"/>
      <c r="E9" s="52"/>
      <c r="F9" s="52"/>
      <c r="G9" s="52"/>
      <c r="H9" s="52"/>
      <c r="I9" s="52"/>
      <c r="J9" s="52"/>
      <c r="K9" s="52"/>
      <c r="L9" s="52"/>
      <c r="M9" s="52"/>
      <c r="N9" s="52"/>
      <c r="O9" s="52"/>
      <c r="P9" s="52"/>
    </row>
    <row r="10" spans="1:16" x14ac:dyDescent="0.25">
      <c r="A10" s="52"/>
      <c r="B10" s="52"/>
      <c r="C10" s="52"/>
      <c r="D10" s="52"/>
      <c r="E10" s="52"/>
      <c r="F10" s="52"/>
      <c r="G10" s="52"/>
      <c r="H10" s="52"/>
      <c r="I10" s="52"/>
      <c r="J10" s="52"/>
      <c r="K10" s="52"/>
      <c r="L10" s="52"/>
      <c r="M10" s="52"/>
      <c r="N10" s="52"/>
      <c r="O10" s="52"/>
      <c r="P10" s="52"/>
    </row>
    <row r="11" spans="1:16" x14ac:dyDescent="0.25">
      <c r="A11" s="52"/>
      <c r="B11" s="52"/>
      <c r="C11" s="52"/>
      <c r="D11" s="52"/>
      <c r="E11" s="52"/>
      <c r="F11" s="52"/>
      <c r="G11" s="52"/>
      <c r="H11" s="52"/>
      <c r="I11" s="52"/>
      <c r="J11" s="52"/>
      <c r="K11" s="52"/>
      <c r="L11" s="52"/>
      <c r="M11" s="52"/>
      <c r="N11" s="52"/>
      <c r="O11" s="52"/>
      <c r="P11" s="52"/>
    </row>
    <row r="12" spans="1:16" x14ac:dyDescent="0.25">
      <c r="A12" s="52"/>
      <c r="B12" s="52"/>
      <c r="C12" s="52"/>
      <c r="D12" s="52"/>
      <c r="E12" s="52"/>
      <c r="F12" s="52"/>
      <c r="G12" s="52"/>
      <c r="H12" s="52"/>
      <c r="I12" s="52"/>
      <c r="J12" s="52"/>
      <c r="K12" s="52"/>
      <c r="L12" s="52"/>
      <c r="M12" s="52"/>
      <c r="N12" s="52"/>
      <c r="O12" s="52"/>
      <c r="P12" s="52"/>
    </row>
    <row r="13" spans="1:16" x14ac:dyDescent="0.25">
      <c r="A13" s="52"/>
      <c r="B13" s="52"/>
      <c r="C13" s="52"/>
      <c r="D13" s="52"/>
      <c r="E13" s="52"/>
      <c r="F13" s="52"/>
      <c r="G13" s="52"/>
      <c r="H13" s="52"/>
      <c r="I13" s="52"/>
      <c r="J13" s="52"/>
      <c r="K13" s="52"/>
      <c r="L13" s="52"/>
      <c r="M13" s="52"/>
      <c r="N13" s="52"/>
      <c r="O13" s="52"/>
      <c r="P13" s="52"/>
    </row>
    <row r="14" spans="1:16" x14ac:dyDescent="0.25">
      <c r="A14" s="52"/>
      <c r="B14" s="52"/>
      <c r="C14" s="52"/>
      <c r="D14" s="52"/>
      <c r="E14" s="52"/>
      <c r="F14" s="52"/>
      <c r="G14" s="52"/>
      <c r="H14" s="52"/>
      <c r="I14" s="52"/>
      <c r="J14" s="52"/>
      <c r="K14" s="52"/>
      <c r="L14" s="52"/>
      <c r="M14" s="52"/>
      <c r="N14" s="52"/>
      <c r="O14" s="52"/>
      <c r="P14" s="52"/>
    </row>
    <row r="15" spans="1:16" x14ac:dyDescent="0.25">
      <c r="A15" s="52"/>
      <c r="B15" s="52"/>
      <c r="C15" s="52"/>
      <c r="D15" s="52"/>
      <c r="E15" s="52"/>
      <c r="F15" s="52"/>
      <c r="G15" s="52"/>
      <c r="H15" s="52"/>
      <c r="I15" s="52"/>
      <c r="J15" s="52"/>
      <c r="K15" s="52"/>
      <c r="L15" s="52"/>
      <c r="M15" s="52"/>
      <c r="N15" s="52"/>
      <c r="O15" s="52"/>
      <c r="P15" s="52"/>
    </row>
  </sheetData>
  <sheetProtection algorithmName="SHA-512" hashValue="2zKVVCsPkUIAval8fXNID4vdRQUJryo8mgW8uiGm9bbEOStZAXoJPF02pqeHAMgRJT2MqCuzWXUnTE+6cDlm8A==" saltValue="1bCO2sqErPxkaiHGPtgLsg==" spinCount="100000" sheet="1" objects="1" scenarios="1"/>
  <mergeCells count="1">
    <mergeCell ref="A1:P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workbookViewId="0">
      <selection sqref="A1:I1"/>
    </sheetView>
  </sheetViews>
  <sheetFormatPr defaultRowHeight="15" x14ac:dyDescent="0.25"/>
  <cols>
    <col min="1" max="1" width="24.28515625" customWidth="1"/>
    <col min="2" max="2" width="11.5703125" customWidth="1"/>
    <col min="3" max="3" width="20.7109375" bestFit="1" customWidth="1"/>
    <col min="4" max="4" width="13.7109375" customWidth="1"/>
    <col min="5" max="5" width="12.85546875" bestFit="1" customWidth="1"/>
    <col min="6" max="6" width="21.5703125" customWidth="1"/>
    <col min="7" max="7" width="18.5703125" bestFit="1" customWidth="1"/>
    <col min="8" max="8" width="11" bestFit="1" customWidth="1"/>
    <col min="9" max="9" width="12.85546875" customWidth="1"/>
  </cols>
  <sheetData>
    <row r="1" spans="1:9" x14ac:dyDescent="0.25">
      <c r="A1" s="53" t="s">
        <v>0</v>
      </c>
      <c r="B1" s="53"/>
      <c r="C1" s="53"/>
      <c r="D1" s="53"/>
      <c r="E1" s="53"/>
      <c r="F1" s="54"/>
      <c r="G1" s="54"/>
      <c r="H1" s="54"/>
      <c r="I1" s="55"/>
    </row>
    <row r="2" spans="1:9" x14ac:dyDescent="0.25">
      <c r="A2" s="60" t="s">
        <v>59</v>
      </c>
      <c r="B2" s="61"/>
      <c r="C2" s="61"/>
      <c r="D2" s="61"/>
      <c r="E2" s="61"/>
      <c r="F2" s="61"/>
      <c r="G2" s="61"/>
      <c r="H2" s="61"/>
      <c r="I2" s="62"/>
    </row>
    <row r="3" spans="1:9" ht="17.45" customHeight="1" x14ac:dyDescent="0.25">
      <c r="A3" s="63"/>
      <c r="B3" s="64"/>
      <c r="C3" s="64"/>
      <c r="D3" s="64"/>
      <c r="E3" s="64"/>
      <c r="F3" s="64"/>
      <c r="G3" s="64"/>
      <c r="H3" s="64"/>
      <c r="I3" s="65"/>
    </row>
    <row r="4" spans="1:9" x14ac:dyDescent="0.25">
      <c r="A4" s="63"/>
      <c r="B4" s="64"/>
      <c r="C4" s="64"/>
      <c r="D4" s="64"/>
      <c r="E4" s="64"/>
      <c r="F4" s="64"/>
      <c r="G4" s="64"/>
      <c r="H4" s="64"/>
      <c r="I4" s="65"/>
    </row>
    <row r="5" spans="1:9" x14ac:dyDescent="0.25">
      <c r="A5" s="63"/>
      <c r="B5" s="64"/>
      <c r="C5" s="64"/>
      <c r="D5" s="64"/>
      <c r="E5" s="64"/>
      <c r="F5" s="64"/>
      <c r="G5" s="64"/>
      <c r="H5" s="64"/>
      <c r="I5" s="65"/>
    </row>
    <row r="6" spans="1:9" x14ac:dyDescent="0.25">
      <c r="A6" s="63"/>
      <c r="B6" s="64"/>
      <c r="C6" s="64"/>
      <c r="D6" s="64"/>
      <c r="E6" s="64"/>
      <c r="F6" s="64"/>
      <c r="G6" s="64"/>
      <c r="H6" s="64"/>
      <c r="I6" s="65"/>
    </row>
    <row r="7" spans="1:9" x14ac:dyDescent="0.25">
      <c r="A7" s="63"/>
      <c r="B7" s="64"/>
      <c r="C7" s="64"/>
      <c r="D7" s="64"/>
      <c r="E7" s="64"/>
      <c r="F7" s="64"/>
      <c r="G7" s="64"/>
      <c r="H7" s="64"/>
      <c r="I7" s="65"/>
    </row>
    <row r="8" spans="1:9" ht="40.5" customHeight="1" x14ac:dyDescent="0.25">
      <c r="A8" s="66"/>
      <c r="B8" s="67"/>
      <c r="C8" s="67"/>
      <c r="D8" s="67"/>
      <c r="E8" s="67"/>
      <c r="F8" s="67"/>
      <c r="G8" s="67"/>
      <c r="H8" s="67"/>
      <c r="I8" s="68"/>
    </row>
    <row r="9" spans="1:9" x14ac:dyDescent="0.25">
      <c r="A9" s="27" t="s">
        <v>58</v>
      </c>
      <c r="B9" s="28">
        <v>43101</v>
      </c>
      <c r="C9" s="29"/>
      <c r="D9" s="29"/>
      <c r="E9" s="29"/>
      <c r="F9" s="29"/>
      <c r="G9" s="29"/>
      <c r="H9" s="29"/>
    </row>
    <row r="10" spans="1:9" x14ac:dyDescent="0.25">
      <c r="A10" s="2" t="s">
        <v>2</v>
      </c>
      <c r="B10" s="20" t="s">
        <v>57</v>
      </c>
      <c r="C10" s="22"/>
      <c r="D10" s="23"/>
      <c r="E10" s="23"/>
      <c r="F10" s="23"/>
      <c r="G10" s="23"/>
      <c r="H10" s="18"/>
    </row>
    <row r="11" spans="1:9" x14ac:dyDescent="0.25">
      <c r="A11" s="30"/>
      <c r="B11" s="31"/>
      <c r="D11" s="10"/>
      <c r="E11" s="10"/>
      <c r="F11" s="10"/>
      <c r="G11" s="10"/>
      <c r="H11" s="26"/>
      <c r="I11" s="26"/>
    </row>
    <row r="12" spans="1:9" x14ac:dyDescent="0.25">
      <c r="A12" s="16" t="s">
        <v>6</v>
      </c>
      <c r="B12" s="16" t="str">
        <f>CONCATENATE(11,"-",B10)</f>
        <v>11-XXX</v>
      </c>
      <c r="C12" s="56" t="s">
        <v>3</v>
      </c>
      <c r="D12" s="56"/>
      <c r="E12" s="56"/>
      <c r="F12" s="56"/>
      <c r="G12" s="17"/>
      <c r="H12" s="18"/>
    </row>
    <row r="13" spans="1:9" x14ac:dyDescent="0.25">
      <c r="A13" s="21"/>
      <c r="B13" s="21"/>
      <c r="C13" s="24"/>
      <c r="D13" s="24"/>
      <c r="E13" s="24"/>
      <c r="F13" s="24"/>
      <c r="G13" s="18"/>
      <c r="H13" s="18"/>
    </row>
    <row r="14" spans="1:9" s="1" customFormat="1" ht="49.5" customHeight="1" x14ac:dyDescent="0.25">
      <c r="A14" s="1" t="s">
        <v>5</v>
      </c>
      <c r="B14" s="7" t="s">
        <v>26</v>
      </c>
      <c r="C14" s="7" t="s">
        <v>27</v>
      </c>
      <c r="D14" s="7" t="s">
        <v>28</v>
      </c>
      <c r="E14" s="7" t="s">
        <v>37</v>
      </c>
      <c r="F14" s="7" t="s">
        <v>42</v>
      </c>
      <c r="G14" s="7" t="s">
        <v>39</v>
      </c>
      <c r="H14" s="7" t="s">
        <v>30</v>
      </c>
      <c r="I14" s="7" t="s">
        <v>29</v>
      </c>
    </row>
    <row r="15" spans="1:9" x14ac:dyDescent="0.25">
      <c r="A15" s="3" t="s">
        <v>4</v>
      </c>
      <c r="B15" s="12">
        <v>0</v>
      </c>
      <c r="C15" s="11">
        <v>0</v>
      </c>
      <c r="D15" s="12">
        <v>0</v>
      </c>
      <c r="E15" s="11">
        <v>0</v>
      </c>
      <c r="F15" s="3" t="s">
        <v>25</v>
      </c>
      <c r="G15" s="3" t="s">
        <v>25</v>
      </c>
      <c r="H15" s="14">
        <v>0</v>
      </c>
      <c r="I15" s="11">
        <v>0</v>
      </c>
    </row>
    <row r="16" spans="1:9" x14ac:dyDescent="0.25">
      <c r="A16" s="4" t="s">
        <v>7</v>
      </c>
      <c r="B16" s="12">
        <v>0</v>
      </c>
      <c r="C16" s="11">
        <v>0</v>
      </c>
      <c r="D16" s="12">
        <v>0</v>
      </c>
      <c r="E16" s="11">
        <v>0</v>
      </c>
      <c r="F16" s="3" t="s">
        <v>25</v>
      </c>
      <c r="G16" s="3" t="s">
        <v>25</v>
      </c>
      <c r="H16" s="14">
        <v>0</v>
      </c>
      <c r="I16" s="11">
        <v>0</v>
      </c>
    </row>
    <row r="17" spans="1:9" x14ac:dyDescent="0.25">
      <c r="A17" s="4" t="s">
        <v>8</v>
      </c>
      <c r="B17" s="12">
        <v>0</v>
      </c>
      <c r="C17" s="11">
        <v>0</v>
      </c>
      <c r="D17" s="12">
        <v>0</v>
      </c>
      <c r="E17" s="11">
        <v>0</v>
      </c>
      <c r="F17" s="11">
        <v>0</v>
      </c>
      <c r="G17" s="11">
        <v>0</v>
      </c>
      <c r="H17" s="14">
        <v>0</v>
      </c>
      <c r="I17" s="11">
        <v>0</v>
      </c>
    </row>
    <row r="18" spans="1:9" x14ac:dyDescent="0.25">
      <c r="A18" s="8" t="s">
        <v>9</v>
      </c>
      <c r="B18" s="5">
        <f>SUM(B15:B17)</f>
        <v>0</v>
      </c>
      <c r="C18" s="9">
        <f>SUM(C15:C17)</f>
        <v>0</v>
      </c>
      <c r="D18" s="2">
        <f>SUM(D15:D17)</f>
        <v>0</v>
      </c>
      <c r="E18" s="6">
        <f>SUM(E15:E17)</f>
        <v>0</v>
      </c>
      <c r="F18" s="9">
        <f>F17</f>
        <v>0</v>
      </c>
      <c r="G18" s="9">
        <f>SUM(G17)</f>
        <v>0</v>
      </c>
      <c r="H18" s="2">
        <f>SUM(H15:H17)</f>
        <v>0</v>
      </c>
      <c r="I18" s="9">
        <f>SUM(I15:I17)</f>
        <v>0</v>
      </c>
    </row>
    <row r="19" spans="1:9" x14ac:dyDescent="0.25">
      <c r="I19" s="26"/>
    </row>
    <row r="20" spans="1:9" x14ac:dyDescent="0.25">
      <c r="A20" s="16" t="s">
        <v>6</v>
      </c>
      <c r="B20" s="16" t="str">
        <f>CONCATENATE(21,"-",B10)</f>
        <v>21-XXX</v>
      </c>
      <c r="C20" s="56" t="s">
        <v>10</v>
      </c>
      <c r="D20" s="56"/>
      <c r="E20" s="56"/>
      <c r="F20" s="56"/>
      <c r="G20" s="17"/>
      <c r="H20" s="17"/>
    </row>
    <row r="21" spans="1:9" x14ac:dyDescent="0.25">
      <c r="A21" s="18"/>
      <c r="B21" s="18"/>
      <c r="C21" s="18"/>
      <c r="D21" s="18"/>
      <c r="E21" s="18"/>
      <c r="F21" s="18"/>
      <c r="G21" s="18"/>
    </row>
    <row r="22" spans="1:9" ht="45" x14ac:dyDescent="0.25">
      <c r="A22" s="1" t="s">
        <v>5</v>
      </c>
      <c r="B22" s="7" t="s">
        <v>26</v>
      </c>
      <c r="C22" s="7" t="s">
        <v>27</v>
      </c>
      <c r="D22" s="7" t="s">
        <v>28</v>
      </c>
      <c r="E22" s="7" t="s">
        <v>37</v>
      </c>
      <c r="F22" s="7" t="s">
        <v>30</v>
      </c>
      <c r="G22" s="7" t="s">
        <v>29</v>
      </c>
    </row>
    <row r="23" spans="1:9" x14ac:dyDescent="0.25">
      <c r="A23" s="3" t="s">
        <v>11</v>
      </c>
      <c r="B23" s="14">
        <v>0</v>
      </c>
      <c r="C23" s="13">
        <v>0</v>
      </c>
      <c r="D23" s="12">
        <v>0</v>
      </c>
      <c r="E23" s="11">
        <v>0</v>
      </c>
      <c r="F23" s="14">
        <v>0</v>
      </c>
      <c r="G23" s="11">
        <v>0</v>
      </c>
    </row>
    <row r="24" spans="1:9" x14ac:dyDescent="0.25">
      <c r="A24" s="3" t="s">
        <v>12</v>
      </c>
      <c r="B24" s="14">
        <v>0</v>
      </c>
      <c r="C24" s="13">
        <v>0</v>
      </c>
      <c r="D24" s="12">
        <v>0</v>
      </c>
      <c r="E24" s="11">
        <v>0</v>
      </c>
      <c r="F24" s="14">
        <v>0</v>
      </c>
      <c r="G24" s="11">
        <v>0</v>
      </c>
    </row>
    <row r="25" spans="1:9" x14ac:dyDescent="0.25">
      <c r="A25" s="8" t="s">
        <v>14</v>
      </c>
      <c r="B25" s="2">
        <f>SUM(B23:B24)</f>
        <v>0</v>
      </c>
      <c r="C25" s="6">
        <f>SUM(C23:C24)</f>
        <v>0</v>
      </c>
      <c r="D25" s="5">
        <f>D23+D24</f>
        <v>0</v>
      </c>
      <c r="E25" s="6">
        <f>SUM(E22:E24)</f>
        <v>0</v>
      </c>
      <c r="F25" s="2">
        <f>SUM(F22:F24)</f>
        <v>0</v>
      </c>
      <c r="G25" s="9">
        <f>SUM(G23:G24)</f>
        <v>0</v>
      </c>
    </row>
    <row r="26" spans="1:9" x14ac:dyDescent="0.25">
      <c r="D26" s="25"/>
    </row>
    <row r="27" spans="1:9" x14ac:dyDescent="0.25">
      <c r="A27" s="16" t="s">
        <v>6</v>
      </c>
      <c r="B27" s="16" t="str">
        <f>CONCATENATE(30,"-",B10)</f>
        <v>30-XXX</v>
      </c>
      <c r="C27" s="56" t="s">
        <v>13</v>
      </c>
      <c r="D27" s="57"/>
      <c r="E27" s="58"/>
      <c r="F27" s="58"/>
      <c r="G27" s="17"/>
      <c r="H27" s="17"/>
      <c r="I27" s="17"/>
    </row>
    <row r="29" spans="1:9" ht="32.450000000000003" customHeight="1" x14ac:dyDescent="0.25">
      <c r="A29" s="1" t="s">
        <v>5</v>
      </c>
      <c r="B29" s="7" t="s">
        <v>26</v>
      </c>
      <c r="C29" s="7" t="s">
        <v>27</v>
      </c>
      <c r="D29" s="7" t="s">
        <v>28</v>
      </c>
      <c r="E29" s="7" t="s">
        <v>37</v>
      </c>
      <c r="F29" s="7" t="s">
        <v>38</v>
      </c>
      <c r="G29" s="7" t="s">
        <v>39</v>
      </c>
      <c r="H29" s="7" t="s">
        <v>30</v>
      </c>
      <c r="I29" s="7" t="s">
        <v>29</v>
      </c>
    </row>
    <row r="30" spans="1:9" x14ac:dyDescent="0.25">
      <c r="A30" s="3" t="s">
        <v>16</v>
      </c>
      <c r="B30" s="15">
        <v>0</v>
      </c>
      <c r="C30" s="11">
        <v>0</v>
      </c>
      <c r="D30" s="15">
        <v>0</v>
      </c>
      <c r="E30" s="11">
        <v>0</v>
      </c>
      <c r="F30" s="4" t="s">
        <v>25</v>
      </c>
      <c r="G30" s="4" t="s">
        <v>25</v>
      </c>
      <c r="H30" s="15">
        <v>0</v>
      </c>
      <c r="I30" s="11">
        <v>0</v>
      </c>
    </row>
    <row r="31" spans="1:9" x14ac:dyDescent="0.25">
      <c r="A31" s="4" t="s">
        <v>17</v>
      </c>
      <c r="B31" s="15">
        <v>0</v>
      </c>
      <c r="C31" s="11">
        <v>0</v>
      </c>
      <c r="D31" s="15">
        <v>0</v>
      </c>
      <c r="E31" s="11">
        <v>0</v>
      </c>
      <c r="F31" s="4" t="s">
        <v>25</v>
      </c>
      <c r="G31" s="4" t="s">
        <v>25</v>
      </c>
      <c r="H31" s="15">
        <v>0</v>
      </c>
      <c r="I31" s="11">
        <v>0</v>
      </c>
    </row>
    <row r="32" spans="1:9" x14ac:dyDescent="0.25">
      <c r="A32" s="4" t="s">
        <v>70</v>
      </c>
      <c r="B32" s="15">
        <v>0</v>
      </c>
      <c r="C32" s="11">
        <v>0</v>
      </c>
      <c r="D32" s="15">
        <v>0</v>
      </c>
      <c r="E32" s="11">
        <v>0</v>
      </c>
      <c r="F32" s="4" t="s">
        <v>25</v>
      </c>
      <c r="G32" s="4" t="s">
        <v>25</v>
      </c>
      <c r="H32" s="15">
        <v>0</v>
      </c>
      <c r="I32" s="11">
        <v>0</v>
      </c>
    </row>
    <row r="33" spans="1:9" x14ac:dyDescent="0.25">
      <c r="A33" s="4" t="s">
        <v>18</v>
      </c>
      <c r="B33" s="15">
        <v>0</v>
      </c>
      <c r="C33" s="11">
        <v>0</v>
      </c>
      <c r="D33" s="15">
        <v>0</v>
      </c>
      <c r="E33" s="11">
        <v>0</v>
      </c>
      <c r="F33" s="11">
        <v>0</v>
      </c>
      <c r="G33" s="11">
        <v>0</v>
      </c>
      <c r="H33" s="4" t="s">
        <v>25</v>
      </c>
      <c r="I33" s="11">
        <v>0</v>
      </c>
    </row>
    <row r="34" spans="1:9" x14ac:dyDescent="0.25">
      <c r="A34" s="8" t="s">
        <v>15</v>
      </c>
      <c r="B34" s="2">
        <f>SUM(B30:B33)</f>
        <v>0</v>
      </c>
      <c r="C34" s="6">
        <f>SUM(C30:C33)</f>
        <v>0</v>
      </c>
      <c r="D34" s="2">
        <f>SUM(D30:D33)</f>
        <v>0</v>
      </c>
      <c r="E34" s="9">
        <f>SUM(E30:E33)</f>
        <v>0</v>
      </c>
      <c r="F34" s="9">
        <f>F33</f>
        <v>0</v>
      </c>
      <c r="G34" s="9">
        <f>G33</f>
        <v>0</v>
      </c>
      <c r="H34" s="2">
        <f>H31+H30</f>
        <v>0</v>
      </c>
      <c r="I34" s="9">
        <f>SUM(I30:I33)</f>
        <v>0</v>
      </c>
    </row>
    <row r="35" spans="1:9" x14ac:dyDescent="0.25">
      <c r="F35" s="19"/>
      <c r="H35" s="26"/>
    </row>
    <row r="36" spans="1:9" x14ac:dyDescent="0.25">
      <c r="A36" s="16" t="s">
        <v>6</v>
      </c>
      <c r="B36" s="16" t="str">
        <f>CONCATENATE(70,"-",B10)</f>
        <v>70-XXX</v>
      </c>
      <c r="C36" s="56" t="s">
        <v>21</v>
      </c>
      <c r="D36" s="59"/>
      <c r="E36" s="59"/>
      <c r="F36" s="59"/>
      <c r="G36" s="17"/>
    </row>
    <row r="38" spans="1:9" ht="45" x14ac:dyDescent="0.25">
      <c r="A38" s="1" t="s">
        <v>5</v>
      </c>
      <c r="B38" s="7" t="s">
        <v>26</v>
      </c>
      <c r="C38" s="7" t="s">
        <v>27</v>
      </c>
      <c r="D38" s="7" t="s">
        <v>28</v>
      </c>
      <c r="E38" s="7" t="s">
        <v>37</v>
      </c>
      <c r="F38" s="7" t="s">
        <v>30</v>
      </c>
      <c r="G38" s="7" t="s">
        <v>29</v>
      </c>
    </row>
    <row r="39" spans="1:9" x14ac:dyDescent="0.25">
      <c r="A39" s="3" t="s">
        <v>22</v>
      </c>
      <c r="B39" s="14">
        <v>0</v>
      </c>
      <c r="C39" s="13">
        <v>0</v>
      </c>
      <c r="D39" s="14">
        <v>0</v>
      </c>
      <c r="E39" s="11">
        <v>0</v>
      </c>
      <c r="F39" s="14">
        <v>0</v>
      </c>
      <c r="G39" s="11">
        <v>0</v>
      </c>
    </row>
    <row r="40" spans="1:9" x14ac:dyDescent="0.25">
      <c r="A40" s="3" t="s">
        <v>23</v>
      </c>
      <c r="B40" s="14">
        <v>0</v>
      </c>
      <c r="C40" s="13">
        <v>0</v>
      </c>
      <c r="D40" s="14">
        <v>0</v>
      </c>
      <c r="E40" s="11">
        <v>0</v>
      </c>
      <c r="F40" s="14">
        <v>0</v>
      </c>
      <c r="G40" s="11">
        <v>0</v>
      </c>
    </row>
    <row r="41" spans="1:9" x14ac:dyDescent="0.25">
      <c r="A41" s="8" t="s">
        <v>24</v>
      </c>
      <c r="B41" s="2">
        <f t="shared" ref="B41:G41" si="0">SUM(B39:B40)</f>
        <v>0</v>
      </c>
      <c r="C41" s="6">
        <f t="shared" si="0"/>
        <v>0</v>
      </c>
      <c r="D41" s="2">
        <f t="shared" si="0"/>
        <v>0</v>
      </c>
      <c r="E41" s="6">
        <f t="shared" si="0"/>
        <v>0</v>
      </c>
      <c r="F41" s="2">
        <f t="shared" si="0"/>
        <v>0</v>
      </c>
      <c r="G41" s="9">
        <f t="shared" si="0"/>
        <v>0</v>
      </c>
    </row>
    <row r="43" spans="1:9" x14ac:dyDescent="0.25">
      <c r="A43" s="69" t="s">
        <v>79</v>
      </c>
      <c r="B43" s="69"/>
      <c r="C43" s="69"/>
      <c r="D43" s="69"/>
      <c r="E43" s="69"/>
      <c r="F43" s="69"/>
      <c r="G43" s="69"/>
      <c r="H43" s="69"/>
      <c r="I43" s="69"/>
    </row>
    <row r="45" spans="1:9" x14ac:dyDescent="0.25">
      <c r="A45" s="16" t="s">
        <v>6</v>
      </c>
      <c r="B45" s="16" t="str">
        <f>CONCATENATE(30,"-",B10)</f>
        <v>30-XXX</v>
      </c>
      <c r="C45" s="56" t="s">
        <v>49</v>
      </c>
      <c r="D45" s="59"/>
      <c r="E45" s="59"/>
      <c r="F45" s="59"/>
    </row>
    <row r="47" spans="1:9" ht="45" x14ac:dyDescent="0.25">
      <c r="A47" s="1" t="s">
        <v>5</v>
      </c>
      <c r="B47" s="7" t="s">
        <v>26</v>
      </c>
      <c r="C47" s="7" t="s">
        <v>78</v>
      </c>
    </row>
    <row r="48" spans="1:9" x14ac:dyDescent="0.25">
      <c r="A48" s="3" t="s">
        <v>19</v>
      </c>
      <c r="B48" s="14">
        <v>0</v>
      </c>
      <c r="C48" s="13">
        <v>0</v>
      </c>
    </row>
    <row r="49" spans="1:6" x14ac:dyDescent="0.25">
      <c r="A49" s="3" t="s">
        <v>20</v>
      </c>
      <c r="B49" s="14">
        <v>0</v>
      </c>
      <c r="C49" s="13">
        <v>0</v>
      </c>
    </row>
    <row r="50" spans="1:6" x14ac:dyDescent="0.25">
      <c r="A50" s="8" t="s">
        <v>50</v>
      </c>
      <c r="B50" s="2">
        <f t="shared" ref="B50:C50" si="1">SUM(B48:B49)</f>
        <v>0</v>
      </c>
      <c r="C50" s="6">
        <f t="shared" si="1"/>
        <v>0</v>
      </c>
    </row>
    <row r="51" spans="1:6" x14ac:dyDescent="0.25">
      <c r="A51" s="16" t="s">
        <v>6</v>
      </c>
      <c r="B51" s="16" t="str">
        <f>CONCATENATE(30,"-",B10)</f>
        <v>30-XXX</v>
      </c>
      <c r="C51" s="56" t="s">
        <v>51</v>
      </c>
      <c r="D51" s="56"/>
      <c r="E51" s="56"/>
      <c r="F51" s="56"/>
    </row>
    <row r="53" spans="1:6" ht="45" x14ac:dyDescent="0.25">
      <c r="A53" s="1" t="s">
        <v>5</v>
      </c>
      <c r="B53" s="7" t="s">
        <v>26</v>
      </c>
      <c r="C53" s="7" t="s">
        <v>78</v>
      </c>
    </row>
    <row r="54" spans="1:6" x14ac:dyDescent="0.25">
      <c r="A54" s="3" t="s">
        <v>45</v>
      </c>
      <c r="B54" s="14">
        <v>0</v>
      </c>
      <c r="C54" s="13">
        <v>0</v>
      </c>
    </row>
    <row r="55" spans="1:6" x14ac:dyDescent="0.25">
      <c r="A55" s="3" t="s">
        <v>46</v>
      </c>
      <c r="B55" s="14">
        <v>0</v>
      </c>
      <c r="C55" s="13">
        <v>0</v>
      </c>
    </row>
    <row r="56" spans="1:6" x14ac:dyDescent="0.25">
      <c r="A56" s="8" t="s">
        <v>47</v>
      </c>
      <c r="B56" s="2">
        <f t="shared" ref="B56:C56" si="2">SUM(B54:B55)</f>
        <v>0</v>
      </c>
      <c r="C56" s="6">
        <f t="shared" si="2"/>
        <v>0</v>
      </c>
    </row>
    <row r="57" spans="1:6" x14ac:dyDescent="0.25">
      <c r="A57" s="16" t="s">
        <v>6</v>
      </c>
      <c r="B57" s="16" t="str">
        <f>CONCATENATE(30,"-",B10)</f>
        <v>30-XXX</v>
      </c>
      <c r="C57" s="56" t="s">
        <v>52</v>
      </c>
      <c r="D57" s="56"/>
      <c r="E57" s="56"/>
      <c r="F57" s="56"/>
    </row>
    <row r="59" spans="1:6" ht="45" x14ac:dyDescent="0.25">
      <c r="A59" s="1" t="s">
        <v>5</v>
      </c>
      <c r="B59" s="7" t="s">
        <v>26</v>
      </c>
      <c r="C59" s="7" t="s">
        <v>78</v>
      </c>
    </row>
    <row r="60" spans="1:6" x14ac:dyDescent="0.25">
      <c r="A60" s="3" t="s">
        <v>43</v>
      </c>
      <c r="B60" s="14">
        <v>0</v>
      </c>
      <c r="C60" s="13">
        <v>0</v>
      </c>
    </row>
    <row r="61" spans="1:6" x14ac:dyDescent="0.25">
      <c r="A61" s="3" t="s">
        <v>44</v>
      </c>
      <c r="B61" s="14">
        <v>0</v>
      </c>
      <c r="C61" s="13">
        <v>0</v>
      </c>
    </row>
    <row r="62" spans="1:6" x14ac:dyDescent="0.25">
      <c r="A62" s="8" t="s">
        <v>48</v>
      </c>
      <c r="B62" s="2">
        <f t="shared" ref="B62:C62" si="3">SUM(B60:B61)</f>
        <v>0</v>
      </c>
      <c r="C62" s="6">
        <f t="shared" si="3"/>
        <v>0</v>
      </c>
    </row>
    <row r="63" spans="1:6" x14ac:dyDescent="0.25">
      <c r="A63" s="16" t="s">
        <v>6</v>
      </c>
      <c r="B63" s="16" t="str">
        <f>CONCATENATE(30,"-",B10)</f>
        <v>30-XXX</v>
      </c>
      <c r="C63" s="56" t="s">
        <v>53</v>
      </c>
      <c r="D63" s="59"/>
      <c r="E63" s="59"/>
      <c r="F63" s="59"/>
    </row>
    <row r="65" spans="1:3" ht="45" x14ac:dyDescent="0.25">
      <c r="A65" s="1" t="s">
        <v>5</v>
      </c>
      <c r="B65" s="7" t="s">
        <v>26</v>
      </c>
      <c r="C65" s="7" t="s">
        <v>78</v>
      </c>
    </row>
    <row r="66" spans="1:3" x14ac:dyDescent="0.25">
      <c r="A66" s="3" t="s">
        <v>54</v>
      </c>
      <c r="B66" s="14">
        <v>0</v>
      </c>
      <c r="C66" s="13">
        <v>0</v>
      </c>
    </row>
    <row r="67" spans="1:3" x14ac:dyDescent="0.25">
      <c r="A67" s="3" t="s">
        <v>55</v>
      </c>
      <c r="B67" s="14">
        <v>0</v>
      </c>
      <c r="C67" s="13">
        <v>0</v>
      </c>
    </row>
    <row r="68" spans="1:3" x14ac:dyDescent="0.25">
      <c r="A68" s="8" t="s">
        <v>56</v>
      </c>
      <c r="B68" s="2">
        <f t="shared" ref="B68:C68" si="4">SUM(B66:B67)</f>
        <v>0</v>
      </c>
      <c r="C68" s="6">
        <f t="shared" si="4"/>
        <v>0</v>
      </c>
    </row>
  </sheetData>
  <sheetProtection algorithmName="SHA-512" hashValue="CK25Uv8CrDw+V7n0vpfmcNRGIKT0jrPl+M4dhzSU4NNZA2h9+NDB70OsGCSnXzSuN+zJ4HyhXXpa+taDf5/h7A==" saltValue="13GurZ77TM0mIA8/RJZW6Q==" spinCount="100000" sheet="1" objects="1" scenarios="1" deleteRows="0"/>
  <mergeCells count="11">
    <mergeCell ref="A43:I43"/>
    <mergeCell ref="C51:F51"/>
    <mergeCell ref="C57:F57"/>
    <mergeCell ref="C45:F45"/>
    <mergeCell ref="C63:F63"/>
    <mergeCell ref="A1:I1"/>
    <mergeCell ref="C20:F20"/>
    <mergeCell ref="C27:F27"/>
    <mergeCell ref="C36:F36"/>
    <mergeCell ref="C12:F12"/>
    <mergeCell ref="A2:I8"/>
  </mergeCells>
  <printOptions horizontalCentered="1"/>
  <pageMargins left="0.25" right="0.25" top="0.75" bottom="0.75" header="0.3" footer="0.3"/>
  <pageSetup scale="69" fitToHeight="0" orientation="portrait" r:id="rId1"/>
  <rowBreaks count="1" manualBreakCount="1">
    <brk id="42" max="16383" man="1"/>
  </rowBreaks>
  <ignoredErrors>
    <ignoredError sqref="F18 H34 E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13" sqref="B13"/>
    </sheetView>
  </sheetViews>
  <sheetFormatPr defaultColWidth="8.85546875" defaultRowHeight="15" x14ac:dyDescent="0.25"/>
  <cols>
    <col min="1" max="1" width="45.85546875" style="33" customWidth="1"/>
    <col min="2" max="2" width="17.42578125" style="33" customWidth="1"/>
    <col min="3" max="3" width="22.7109375" style="33" customWidth="1"/>
    <col min="4" max="4" width="21" style="33" customWidth="1"/>
    <col min="5" max="5" width="16.7109375" style="33" bestFit="1" customWidth="1"/>
    <col min="6" max="16384" width="8.85546875" style="33"/>
  </cols>
  <sheetData>
    <row r="1" spans="1:5" x14ac:dyDescent="0.25">
      <c r="A1" s="72" t="s">
        <v>41</v>
      </c>
      <c r="B1" s="73"/>
      <c r="C1" s="73"/>
      <c r="D1" s="73"/>
      <c r="E1" s="32"/>
    </row>
    <row r="2" spans="1:5" x14ac:dyDescent="0.25">
      <c r="A2" s="72" t="s">
        <v>76</v>
      </c>
      <c r="B2" s="73"/>
      <c r="C2" s="73"/>
      <c r="D2" s="73"/>
    </row>
    <row r="3" spans="1:5" x14ac:dyDescent="0.25">
      <c r="A3" s="35" t="s">
        <v>1</v>
      </c>
      <c r="B3" s="74">
        <f>HumanResources!B9</f>
        <v>43101</v>
      </c>
      <c r="C3" s="75"/>
      <c r="D3" s="71"/>
    </row>
    <row r="4" spans="1:5" x14ac:dyDescent="0.25">
      <c r="A4" s="35" t="s">
        <v>2</v>
      </c>
      <c r="B4" s="76" t="str">
        <f>HumanResources!B10</f>
        <v>XXX</v>
      </c>
      <c r="C4" s="75"/>
      <c r="D4" s="71"/>
    </row>
    <row r="5" spans="1:5" x14ac:dyDescent="0.25">
      <c r="A5" s="36"/>
      <c r="B5" s="31"/>
    </row>
    <row r="6" spans="1:5" x14ac:dyDescent="0.25">
      <c r="A6" s="36"/>
      <c r="B6" s="31"/>
    </row>
    <row r="7" spans="1:5" x14ac:dyDescent="0.25">
      <c r="A7" s="34"/>
    </row>
    <row r="8" spans="1:5" x14ac:dyDescent="0.25">
      <c r="A8" s="35" t="s">
        <v>31</v>
      </c>
      <c r="B8" s="37">
        <f>HumanResources!C18+HumanResources!C25+HumanResources!C34+HumanResources!C41+HumanResources!C50+HumanResources!C56+HumanResources!C62+HumanResources!C68</f>
        <v>0</v>
      </c>
      <c r="C8" s="70"/>
      <c r="D8" s="71"/>
    </row>
    <row r="9" spans="1:5" x14ac:dyDescent="0.25">
      <c r="A9" s="38"/>
      <c r="B9" s="38"/>
      <c r="C9" s="39" t="s">
        <v>32</v>
      </c>
      <c r="D9" s="35" t="s">
        <v>36</v>
      </c>
    </row>
    <row r="10" spans="1:5" x14ac:dyDescent="0.25">
      <c r="A10" s="35" t="s">
        <v>33</v>
      </c>
      <c r="B10" s="37">
        <f>B8/2</f>
        <v>0</v>
      </c>
      <c r="C10" s="37"/>
      <c r="D10" s="37"/>
    </row>
    <row r="11" spans="1:5" x14ac:dyDescent="0.25">
      <c r="A11" s="35" t="s">
        <v>62</v>
      </c>
      <c r="B11" s="37">
        <f>(HumanResources!C17+HumanResources!C33)/2</f>
        <v>0</v>
      </c>
      <c r="C11" s="37">
        <f>HumanResources!E17+HumanResources!E33</f>
        <v>0</v>
      </c>
      <c r="D11" s="37">
        <f>B11-C11</f>
        <v>0</v>
      </c>
    </row>
    <row r="12" spans="1:5" x14ac:dyDescent="0.25">
      <c r="A12" s="35" t="s">
        <v>71</v>
      </c>
      <c r="B12" s="37">
        <f>B10-B11</f>
        <v>0</v>
      </c>
      <c r="C12" s="37">
        <f>(HumanResources!E17+HumanResources!E24+HumanResources!E33+HumanResources!E40+HumanResources!E49+HumanResources!E55+HumanResources!E61+HumanResources!E67)-C10</f>
        <v>0</v>
      </c>
      <c r="D12" s="37">
        <f>B12-C12</f>
        <v>0</v>
      </c>
    </row>
    <row r="13" spans="1:5" x14ac:dyDescent="0.25">
      <c r="A13" s="35" t="s">
        <v>72</v>
      </c>
      <c r="B13" s="37">
        <f>HumanResources!C15+HumanResources!C32</f>
        <v>0</v>
      </c>
      <c r="C13" s="37">
        <f>HumanResources!E15+HumanResources!E32</f>
        <v>0</v>
      </c>
      <c r="D13" s="37">
        <f>B13-C13</f>
        <v>0</v>
      </c>
    </row>
    <row r="14" spans="1:5" x14ac:dyDescent="0.25">
      <c r="A14" s="35"/>
      <c r="B14" s="37"/>
      <c r="C14" s="48"/>
      <c r="D14" s="49"/>
    </row>
    <row r="15" spans="1:5" x14ac:dyDescent="0.25">
      <c r="A15" s="35" t="s">
        <v>63</v>
      </c>
      <c r="B15" s="40"/>
      <c r="C15" s="41" t="s">
        <v>40</v>
      </c>
      <c r="D15" s="42"/>
    </row>
    <row r="16" spans="1:5" x14ac:dyDescent="0.25">
      <c r="A16" s="50" t="s">
        <v>34</v>
      </c>
      <c r="B16" s="37">
        <f>((D12-D13)*5%)*2</f>
        <v>0</v>
      </c>
      <c r="C16" s="43"/>
      <c r="D16" s="44"/>
    </row>
    <row r="17" spans="1:4" x14ac:dyDescent="0.25">
      <c r="A17" s="50" t="s">
        <v>35</v>
      </c>
      <c r="B17" s="37">
        <f>(D11*4%)*2</f>
        <v>0</v>
      </c>
      <c r="C17" s="43"/>
      <c r="D17" s="44"/>
    </row>
    <row r="18" spans="1:4" x14ac:dyDescent="0.25">
      <c r="A18" s="35" t="s">
        <v>73</v>
      </c>
      <c r="B18" s="37">
        <f>SUM(B16:B17)</f>
        <v>0</v>
      </c>
      <c r="C18" s="43"/>
      <c r="D18" s="44"/>
    </row>
    <row r="19" spans="1:4" x14ac:dyDescent="0.25">
      <c r="A19" s="35" t="s">
        <v>74</v>
      </c>
      <c r="B19" s="37">
        <f>HumanResources!I18+HumanResources!G25+HumanResources!I34+HumanResources!G41</f>
        <v>0</v>
      </c>
      <c r="C19" s="43"/>
      <c r="D19" s="44"/>
    </row>
    <row r="20" spans="1:4" x14ac:dyDescent="0.25">
      <c r="A20" s="35" t="s">
        <v>65</v>
      </c>
      <c r="B20" s="37">
        <f>(D11*1%)*2</f>
        <v>0</v>
      </c>
      <c r="C20" s="43"/>
      <c r="D20" s="44"/>
    </row>
    <row r="21" spans="1:4" x14ac:dyDescent="0.25">
      <c r="A21" s="35" t="s">
        <v>66</v>
      </c>
      <c r="B21" s="37">
        <f>HumanResources!F17+HumanResources!F33</f>
        <v>0</v>
      </c>
      <c r="C21" s="43"/>
      <c r="D21" s="44"/>
    </row>
    <row r="22" spans="1:4" x14ac:dyDescent="0.25">
      <c r="A22" s="36" t="s">
        <v>64</v>
      </c>
      <c r="B22" s="47">
        <f>HumanResources!C55*0.05</f>
        <v>0</v>
      </c>
      <c r="C22" s="43"/>
      <c r="D22" s="44"/>
    </row>
    <row r="23" spans="1:4" x14ac:dyDescent="0.25">
      <c r="A23" s="36" t="s">
        <v>67</v>
      </c>
      <c r="B23" s="47">
        <f>HumanResources!C61</f>
        <v>0</v>
      </c>
      <c r="C23" s="43"/>
      <c r="D23" s="44"/>
    </row>
    <row r="24" spans="1:4" x14ac:dyDescent="0.25">
      <c r="A24" s="36" t="s">
        <v>68</v>
      </c>
      <c r="B24" s="47">
        <f>HumanResources!C67</f>
        <v>0</v>
      </c>
      <c r="C24" s="43"/>
      <c r="D24" s="44"/>
    </row>
    <row r="25" spans="1:4" x14ac:dyDescent="0.25">
      <c r="A25" s="36" t="s">
        <v>69</v>
      </c>
      <c r="B25" s="47">
        <f>HumanResources!C49</f>
        <v>0</v>
      </c>
      <c r="C25" s="43"/>
      <c r="D25" s="44"/>
    </row>
    <row r="26" spans="1:4" x14ac:dyDescent="0.25">
      <c r="C26" s="45"/>
      <c r="D26" s="46"/>
    </row>
    <row r="27" spans="1:4" x14ac:dyDescent="0.25">
      <c r="A27" s="35" t="s">
        <v>75</v>
      </c>
      <c r="B27" s="40"/>
      <c r="C27" s="41" t="s">
        <v>40</v>
      </c>
      <c r="D27" s="42"/>
    </row>
    <row r="28" spans="1:4" x14ac:dyDescent="0.25">
      <c r="A28" s="35" t="s">
        <v>61</v>
      </c>
      <c r="B28" s="37">
        <f>B20</f>
        <v>0</v>
      </c>
      <c r="C28" s="51"/>
      <c r="D28" s="51"/>
    </row>
    <row r="29" spans="1:4" x14ac:dyDescent="0.25">
      <c r="A29" s="35" t="s">
        <v>60</v>
      </c>
      <c r="B29" s="37">
        <f>HumanResources!G18+HumanResources!G34</f>
        <v>0</v>
      </c>
      <c r="C29" s="51"/>
      <c r="D29" s="51"/>
    </row>
  </sheetData>
  <sheetProtection algorithmName="SHA-512" hashValue="wNznrYiMnqs89ch5lzBMCiqAo4HAqR6RJ69SZS8MeElxYjWQmsHedvLvDyt1PqFQSzcNU10y8OQNf3JKL1/zuA==" saltValue="88K4lNoEOub5/qXa5sUVnQ==" spinCount="100000" sheet="1" objects="1" scenarios="1"/>
  <mergeCells count="5">
    <mergeCell ref="C8:D8"/>
    <mergeCell ref="A1:D1"/>
    <mergeCell ref="B3:D3"/>
    <mergeCell ref="B4:D4"/>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HumanResources</vt:lpstr>
      <vt:lpstr>Payroll</vt:lpstr>
      <vt:lpstr>HumanResources!Print_Area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jrk37457</dc:creator>
  <cp:lastModifiedBy>VITA Program</cp:lastModifiedBy>
  <cp:lastPrinted>2018-08-20T14:02:19Z</cp:lastPrinted>
  <dcterms:created xsi:type="dcterms:W3CDTF">2015-02-09T21:45:54Z</dcterms:created>
  <dcterms:modified xsi:type="dcterms:W3CDTF">2020-05-04T22:01:43Z</dcterms:modified>
</cp:coreProperties>
</file>