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CIPPS Codes and Other Working docs\PayCalculation Spreadsheets\"/>
    </mc:Choice>
  </mc:AlternateContent>
  <bookViews>
    <workbookView xWindow="480" yWindow="30" windowWidth="27795" windowHeight="13350"/>
  </bookViews>
  <sheets>
    <sheet name="Pay Dock" sheetId="1" r:id="rId1"/>
  </sheets>
  <externalReferences>
    <externalReference r:id="rId2"/>
  </externalReferences>
  <definedNames>
    <definedName name="allretplans">'Pay Dock'!$A$161:$A$194</definedName>
    <definedName name="effdates" localSheetId="0">[1]Tables!$B:$B</definedName>
    <definedName name="endrange">'[1]VSDP Calculation Spreadsheet'!$C$10:$C$12</definedName>
    <definedName name="jobmods">'[1]VSDP Calculation Spreadsheet'!$H$44:$J$54</definedName>
    <definedName name="payrates" localSheetId="0">'Pay Dock'!$A$7:$E$9</definedName>
    <definedName name="_xlnm.Print_Area" localSheetId="0">'Pay Dock'!$A$1:$S$38</definedName>
    <definedName name="retcodes" localSheetId="0">[1]Tables!$C$4:$C$34</definedName>
    <definedName name="retcodesprev">#REF!</definedName>
    <definedName name="retlist">'[1]VSDP Calculation Spreadsheet'!$A$105:$A$115</definedName>
    <definedName name="retplans">#REF!</definedName>
    <definedName name="rettable" localSheetId="0">[1]Tables!$A$4:$X$400</definedName>
    <definedName name="selleav" localSheetId="0">'Pay Dock'!$M$7:$M$10</definedName>
    <definedName name="selleav">'[1]VSDP Calculation Spreadsheet'!$P$48:$P$52</definedName>
    <definedName name="taborder">#REF!,#REF!,#REF!,#REF!,#REF!,#REF!,#REF!,#REF!,#REF!,#REF!,#REF!,#REF!,#REF!,#REF!,#REF!,#REF!,#REF!,#REF!,#REF!,#REF!,#REF!,#REF!,#REF!,#REF!,#REF!,#REF!</definedName>
    <definedName name="vcmatch">'[1]Emp Table'!$A$2:$B$10</definedName>
    <definedName name="VSDPAPP">'[1]VSDP Calculation Spreadsheet'!$B$10:$D$12</definedName>
    <definedName name="wcbens">'[1]VSDP Calculation Spreadsheet'!$L$3:$S$14</definedName>
    <definedName name="workcomp">#REF!</definedName>
  </definedNames>
  <calcPr calcId="162913"/>
</workbook>
</file>

<file path=xl/calcChain.xml><?xml version="1.0" encoding="utf-8"?>
<calcChain xmlns="http://schemas.openxmlformats.org/spreadsheetml/2006/main">
  <c r="R18" i="1" l="1"/>
  <c r="Q22" i="1"/>
  <c r="Q19" i="1"/>
  <c r="J40" i="1" l="1"/>
  <c r="R35" i="1"/>
  <c r="R17" i="1"/>
  <c r="R14" i="1"/>
  <c r="B11" i="1"/>
  <c r="A7" i="1"/>
  <c r="O8" i="1" s="1"/>
  <c r="I4" i="1"/>
  <c r="I5" i="1"/>
  <c r="J5" i="1" l="1"/>
  <c r="C11" i="1"/>
  <c r="B12" i="1"/>
  <c r="B13" i="1"/>
  <c r="C13" i="1" l="1"/>
  <c r="C12" i="1"/>
  <c r="D11" i="1"/>
  <c r="E9" i="1"/>
  <c r="E8" i="1"/>
  <c r="E7" i="1"/>
  <c r="B22" i="1" l="1"/>
  <c r="C22" i="1"/>
  <c r="G22" i="1"/>
  <c r="K22" i="1"/>
  <c r="O22" i="1"/>
  <c r="F22" i="1"/>
  <c r="N22" i="1"/>
  <c r="D22" i="1"/>
  <c r="H22" i="1"/>
  <c r="L22" i="1"/>
  <c r="P22" i="1"/>
  <c r="J22" i="1"/>
  <c r="E22" i="1"/>
  <c r="I22" i="1"/>
  <c r="M22" i="1"/>
  <c r="B19" i="1"/>
  <c r="C19" i="1"/>
  <c r="G19" i="1"/>
  <c r="K19" i="1"/>
  <c r="O19" i="1"/>
  <c r="J19" i="1"/>
  <c r="D19" i="1"/>
  <c r="H19" i="1"/>
  <c r="L19" i="1"/>
  <c r="P19" i="1"/>
  <c r="F19" i="1"/>
  <c r="E19" i="1"/>
  <c r="I19" i="1"/>
  <c r="M19" i="1"/>
  <c r="N19" i="1"/>
  <c r="C15" i="1"/>
  <c r="B15" i="1"/>
  <c r="E11" i="1"/>
  <c r="D13" i="1"/>
  <c r="D12" i="1"/>
  <c r="R22" i="1" l="1"/>
  <c r="B21" i="1"/>
  <c r="D15" i="1"/>
  <c r="D21" i="1" s="1"/>
  <c r="E13" i="1"/>
  <c r="E15" i="1" s="1"/>
  <c r="E12" i="1"/>
  <c r="F11" i="1"/>
  <c r="C21" i="1"/>
  <c r="E21" i="1" l="1"/>
  <c r="G11" i="1"/>
  <c r="F13" i="1"/>
  <c r="F15" i="1" s="1"/>
  <c r="F12" i="1"/>
  <c r="F21" i="1" l="1"/>
  <c r="G13" i="1"/>
  <c r="G15" i="1" s="1"/>
  <c r="G12" i="1"/>
  <c r="H11" i="1"/>
  <c r="G21" i="1" l="1"/>
  <c r="I11" i="1"/>
  <c r="H13" i="1"/>
  <c r="H15" i="1" s="1"/>
  <c r="H12" i="1"/>
  <c r="H21" i="1" l="1"/>
  <c r="I13" i="1"/>
  <c r="I15" i="1" s="1"/>
  <c r="I12" i="1"/>
  <c r="J11" i="1"/>
  <c r="I21" i="1" l="1"/>
  <c r="K11" i="1"/>
  <c r="J13" i="1"/>
  <c r="J15" i="1" s="1"/>
  <c r="J12" i="1"/>
  <c r="J21" i="1" l="1"/>
  <c r="K13" i="1"/>
  <c r="K15" i="1" s="1"/>
  <c r="K12" i="1"/>
  <c r="L11" i="1"/>
  <c r="K21" i="1" l="1"/>
  <c r="M11" i="1"/>
  <c r="L13" i="1"/>
  <c r="L15" i="1" s="1"/>
  <c r="L12" i="1"/>
  <c r="L21" i="1" l="1"/>
  <c r="M13" i="1"/>
  <c r="M15" i="1" s="1"/>
  <c r="M12" i="1"/>
  <c r="N11" i="1"/>
  <c r="M21" i="1" l="1"/>
  <c r="O11" i="1"/>
  <c r="N13" i="1"/>
  <c r="N15" i="1" s="1"/>
  <c r="N12" i="1"/>
  <c r="N21" i="1" l="1"/>
  <c r="O13" i="1"/>
  <c r="O15" i="1" s="1"/>
  <c r="O12" i="1"/>
  <c r="P11" i="1"/>
  <c r="O21" i="1" l="1"/>
  <c r="Q11" i="1"/>
  <c r="P13" i="1"/>
  <c r="P15" i="1" s="1"/>
  <c r="P12" i="1"/>
  <c r="P21" i="1" l="1"/>
  <c r="R19" i="1"/>
  <c r="R36" i="1" s="1"/>
  <c r="Q15" i="1"/>
  <c r="Q13" i="1"/>
  <c r="R13" i="1" s="1"/>
  <c r="Q12" i="1"/>
  <c r="Q21" i="1" l="1"/>
  <c r="R21" i="1" s="1"/>
  <c r="R15" i="1"/>
</calcChain>
</file>

<file path=xl/sharedStrings.xml><?xml version="1.0" encoding="utf-8"?>
<sst xmlns="http://schemas.openxmlformats.org/spreadsheetml/2006/main" count="79" uniqueCount="79">
  <si>
    <t>Employee Information</t>
  </si>
  <si>
    <t>Pay Period Information</t>
  </si>
  <si>
    <t>Employee Name</t>
  </si>
  <si>
    <t>From</t>
  </si>
  <si>
    <t>To</t>
  </si>
  <si>
    <t>EIN</t>
  </si>
  <si>
    <t>Days</t>
  </si>
  <si>
    <t>Hrs</t>
  </si>
  <si>
    <t>Enter information in blue shaded areas of spreadsheet.</t>
  </si>
  <si>
    <t>Calendar Days:</t>
  </si>
  <si>
    <t>RATES OF PAY</t>
  </si>
  <si>
    <t>M-F WorkDays:</t>
  </si>
  <si>
    <t>BEGIN</t>
  </si>
  <si>
    <t>END</t>
  </si>
  <si>
    <t>FTE</t>
  </si>
  <si>
    <t>SEMI SALARY</t>
  </si>
  <si>
    <t>Partial Hrly Rate</t>
  </si>
  <si>
    <t>Mid Pay Period Start Date</t>
  </si>
  <si>
    <t>Mid Pay Period Term Date</t>
  </si>
  <si>
    <t>Ending H0BID Salary:</t>
  </si>
  <si>
    <t>Date of Retirement or LTD</t>
  </si>
  <si>
    <t>Date</t>
  </si>
  <si>
    <t>Totals</t>
  </si>
  <si>
    <t>Day</t>
  </si>
  <si>
    <t>Default M-F Sched Hrs</t>
  </si>
  <si>
    <t>Override AWS schedule</t>
  </si>
  <si>
    <t>REG PAY DUE</t>
  </si>
  <si>
    <t>Pay Reduction Summary</t>
  </si>
  <si>
    <t>LWOP Hrs</t>
  </si>
  <si>
    <t>LWOP AMT</t>
  </si>
  <si>
    <t>Additional Items to Be Docked</t>
  </si>
  <si>
    <t>Description</t>
  </si>
  <si>
    <t>Amount</t>
  </si>
  <si>
    <t>Total Pay Dock Amount</t>
  </si>
  <si>
    <t>Date Printed:</t>
  </si>
  <si>
    <t>Elected Official - VRS - EO</t>
  </si>
  <si>
    <t>Elected Official - Post Tax Buyback - BE</t>
  </si>
  <si>
    <t>Elected Official - Pre Tax Buyback - BE</t>
  </si>
  <si>
    <t>Fidelity - FI</t>
  </si>
  <si>
    <t>Fidelity - FN</t>
  </si>
  <si>
    <t>Judicial - J1</t>
  </si>
  <si>
    <t>Judicial - JN</t>
  </si>
  <si>
    <t>Judicial - Post Tax Buyback - B1</t>
  </si>
  <si>
    <t>Judicial - Post Tax Buyback - BJ</t>
  </si>
  <si>
    <t>Judicial - Pretax Buyback - B1</t>
  </si>
  <si>
    <t>Judicial - Pretax Buyback - BJ</t>
  </si>
  <si>
    <t>LT, JT, VT, ST</t>
  </si>
  <si>
    <t>ORP - CN</t>
  </si>
  <si>
    <t>ORP - CP</t>
  </si>
  <si>
    <t>SPORS - Post Tax Buyback - B3</t>
  </si>
  <si>
    <t>SPORS - Post Tax Buyback - BS</t>
  </si>
  <si>
    <t>SPORS - Pretax Buyback - B3</t>
  </si>
  <si>
    <t>SPORS - Pretax Buyback - BS</t>
  </si>
  <si>
    <t>SPORS - SN</t>
  </si>
  <si>
    <t>SPORS - SS</t>
  </si>
  <si>
    <t>TIAA - TA</t>
  </si>
  <si>
    <t>TIAA - TN</t>
  </si>
  <si>
    <t>VALORS - LN</t>
  </si>
  <si>
    <t>VALORS - LS</t>
  </si>
  <si>
    <t>VALORS - Post Tax Buyback - B4</t>
  </si>
  <si>
    <t>VALORS - Post Tax Buyback - BL</t>
  </si>
  <si>
    <t>VALORS - Pretax Buyback - B4</t>
  </si>
  <si>
    <t>VALORS - Pretax Buyback - BL</t>
  </si>
  <si>
    <t>VRS - Post Tax Buyback - BN</t>
  </si>
  <si>
    <t>VRS - Post Tax Buyback - BV</t>
  </si>
  <si>
    <t>VRS - Pretax Buyback - BN</t>
  </si>
  <si>
    <t>VRS - Pretax Buyback - BV</t>
  </si>
  <si>
    <t>VRS - VS</t>
  </si>
  <si>
    <t>VRS- VN</t>
  </si>
  <si>
    <t>RETIREMENT CALCULATIONS HAVE BEEN REMOVED FROM THIS SPREADSHEET.  EFFECTIVE 8/25/2012, RETIREMENT DEDUCTIONS CALCULATE ON SP 99 CONTBASE AND NO DEDUCTION OVERRIDES ARE NECESSARY FOR VSDP PROCESSING.  USE "CURRENT RETIREMENT CALCULATIONS" SPREADSHEET TO CALCULATE POST 8/25/2012 RETIREMENT.</t>
  </si>
  <si>
    <t>Leave Share Donations</t>
  </si>
  <si>
    <t>Regular Pay Amt Due (HUA03)</t>
  </si>
  <si>
    <t>Leave Share - HUC01 SP# 006</t>
  </si>
  <si>
    <t>1 - Use HUA03 and key the Total Pay Dock Amount (Cell R36) with a "-" indicator</t>
  </si>
  <si>
    <t>2- Use HUA03 and key the Total Regular Pay Amount Due (Cell R21) as the amount</t>
  </si>
  <si>
    <t>3 - Use HUE01 and key the Total Pay Dock Amount (Cell R36) for SP 76</t>
  </si>
  <si>
    <t>LAST REVISION DATE: 8/27/18</t>
  </si>
  <si>
    <t>Total Additional Dockings from Regular Pay</t>
  </si>
  <si>
    <t>To Dock this amount from the Regular Pay in CIPPS: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</si>
</sst>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quot;$&quot;#,##0.00"/>
    <numFmt numFmtId="166" formatCode="m/d/yy;@"/>
  </numFmts>
  <fonts count="10" x14ac:knownFonts="1">
    <font>
      <sz val="10"/>
      <name val="Arial"/>
    </font>
    <font>
      <b/>
      <sz val="9"/>
      <name val="Arial"/>
      <family val="2"/>
    </font>
    <font>
      <sz val="9"/>
      <name val="Arial"/>
      <family val="2"/>
    </font>
    <font>
      <b/>
      <sz val="8"/>
      <name val="Arial"/>
      <family val="2"/>
    </font>
    <font>
      <sz val="8"/>
      <name val="Arial"/>
      <family val="2"/>
    </font>
    <font>
      <sz val="9"/>
      <color indexed="9"/>
      <name val="Arial"/>
      <family val="2"/>
    </font>
    <font>
      <b/>
      <sz val="9"/>
      <color indexed="9"/>
      <name val="Arial"/>
      <family val="2"/>
    </font>
    <font>
      <b/>
      <sz val="8"/>
      <color indexed="8"/>
      <name val="Verdana"/>
      <family val="2"/>
    </font>
    <font>
      <sz val="10"/>
      <name val="Arial"/>
      <family val="2"/>
    </font>
    <font>
      <b/>
      <sz val="10"/>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53">
    <xf numFmtId="0" fontId="0" fillId="0" borderId="0" xfId="0"/>
    <xf numFmtId="0" fontId="2" fillId="0" borderId="0" xfId="0" applyFont="1" applyProtection="1">
      <protection hidden="1"/>
    </xf>
    <xf numFmtId="0" fontId="1" fillId="0" borderId="0" xfId="0" applyFont="1" applyFill="1" applyBorder="1" applyAlignment="1" applyProtection="1">
      <alignment horizontal="center"/>
      <protection hidden="1"/>
    </xf>
    <xf numFmtId="0" fontId="2" fillId="0" borderId="0" xfId="0" applyFont="1" applyFill="1" applyBorder="1" applyAlignment="1" applyProtection="1">
      <protection hidden="1"/>
    </xf>
    <xf numFmtId="0" fontId="2" fillId="0" borderId="0" xfId="0" applyFont="1" applyFill="1" applyBorder="1" applyProtection="1">
      <protection hidden="1"/>
    </xf>
    <xf numFmtId="0" fontId="1" fillId="2" borderId="4" xfId="0" applyFont="1" applyFill="1" applyBorder="1" applyAlignment="1" applyProtection="1">
      <alignment horizontal="left"/>
      <protection hidden="1"/>
    </xf>
    <xf numFmtId="14" fontId="2" fillId="3" borderId="5" xfId="0" applyNumberFormat="1" applyFont="1" applyFill="1" applyBorder="1" applyProtection="1">
      <protection locked="0"/>
    </xf>
    <xf numFmtId="0" fontId="1" fillId="2" borderId="5" xfId="0" applyFont="1" applyFill="1" applyBorder="1" applyAlignment="1" applyProtection="1">
      <alignment horizontal="center"/>
      <protection hidden="1"/>
    </xf>
    <xf numFmtId="14" fontId="2" fillId="3" borderId="6" xfId="0" applyNumberFormat="1" applyFont="1" applyFill="1" applyBorder="1" applyProtection="1">
      <protection locked="0"/>
    </xf>
    <xf numFmtId="14" fontId="2" fillId="0" borderId="0" xfId="0" applyNumberFormat="1" applyFont="1" applyProtection="1">
      <protection hidden="1"/>
    </xf>
    <xf numFmtId="14" fontId="2" fillId="0" borderId="0" xfId="0" applyNumberFormat="1" applyFont="1" applyFill="1" applyBorder="1" applyAlignment="1" applyProtection="1">
      <alignment horizontal="right"/>
      <protection hidden="1"/>
    </xf>
    <xf numFmtId="0" fontId="1" fillId="2" borderId="7" xfId="0" quotePrefix="1" applyFont="1" applyFill="1" applyBorder="1" applyAlignment="1" applyProtection="1">
      <alignment horizontal="left"/>
      <protection hidden="1"/>
    </xf>
    <xf numFmtId="0" fontId="1" fillId="2" borderId="0" xfId="0" applyFont="1" applyFill="1" applyBorder="1" applyAlignment="1" applyProtection="1">
      <alignment horizontal="center"/>
      <protection hidden="1"/>
    </xf>
    <xf numFmtId="0" fontId="2" fillId="2" borderId="8" xfId="0" applyFont="1" applyFill="1" applyBorder="1" applyProtection="1">
      <protection hidden="1"/>
    </xf>
    <xf numFmtId="0" fontId="1" fillId="2" borderId="7" xfId="0" applyFont="1" applyFill="1" applyBorder="1" applyProtection="1">
      <protection hidden="1"/>
    </xf>
    <xf numFmtId="0" fontId="2" fillId="2" borderId="0" xfId="0" applyFont="1" applyFill="1" applyBorder="1" applyProtection="1">
      <protection hidden="1"/>
    </xf>
    <xf numFmtId="0" fontId="1" fillId="2" borderId="0" xfId="0" applyFont="1" applyFill="1" applyBorder="1" applyProtection="1">
      <protection hidden="1"/>
    </xf>
    <xf numFmtId="0" fontId="1" fillId="2" borderId="8" xfId="0" applyFont="1" applyFill="1" applyBorder="1" applyProtection="1">
      <protection hidden="1"/>
    </xf>
    <xf numFmtId="14" fontId="2" fillId="0" borderId="0" xfId="0" applyNumberFormat="1" applyFont="1" applyFill="1" applyProtection="1">
      <protection hidden="1"/>
    </xf>
    <xf numFmtId="0" fontId="3" fillId="0" borderId="0" xfId="0" quotePrefix="1" applyFont="1" applyFill="1" applyBorder="1" applyAlignment="1" applyProtection="1">
      <alignment horizontal="left"/>
      <protection hidden="1"/>
    </xf>
    <xf numFmtId="164" fontId="2" fillId="0" borderId="0" xfId="0" applyNumberFormat="1" applyFont="1" applyFill="1" applyBorder="1" applyAlignment="1" applyProtection="1">
      <alignment horizontal="right"/>
      <protection hidden="1"/>
    </xf>
    <xf numFmtId="14" fontId="2" fillId="0" borderId="0" xfId="0" applyNumberFormat="1" applyFont="1" applyFill="1" applyBorder="1" applyAlignment="1" applyProtection="1">
      <protection hidden="1"/>
    </xf>
    <xf numFmtId="0" fontId="1" fillId="0" borderId="9" xfId="0" quotePrefix="1" applyFont="1" applyFill="1" applyBorder="1" applyAlignment="1" applyProtection="1">
      <alignment horizontal="left"/>
      <protection hidden="1"/>
    </xf>
    <xf numFmtId="1" fontId="2" fillId="2" borderId="0" xfId="0" applyNumberFormat="1" applyFont="1" applyFill="1" applyBorder="1" applyProtection="1">
      <protection hidden="1"/>
    </xf>
    <xf numFmtId="0" fontId="2" fillId="0" borderId="0" xfId="0" quotePrefix="1" applyFont="1" applyFill="1" applyAlignment="1" applyProtection="1">
      <alignment horizontal="left"/>
      <protection hidden="1"/>
    </xf>
    <xf numFmtId="165" fontId="2" fillId="0" borderId="0" xfId="0" applyNumberFormat="1" applyFont="1" applyFill="1" applyBorder="1" applyAlignment="1" applyProtection="1">
      <protection hidden="1"/>
    </xf>
    <xf numFmtId="0" fontId="2" fillId="0" borderId="0" xfId="0" applyFont="1" applyFill="1" applyBorder="1" applyAlignment="1" applyProtection="1">
      <alignment horizontal="right"/>
      <protection hidden="1"/>
    </xf>
    <xf numFmtId="0" fontId="1" fillId="0" borderId="15" xfId="0" applyFont="1" applyFill="1" applyBorder="1" applyAlignment="1" applyProtection="1">
      <alignment horizontal="center" wrapText="1"/>
      <protection hidden="1"/>
    </xf>
    <xf numFmtId="14" fontId="1" fillId="0" borderId="16" xfId="0" applyNumberFormat="1" applyFont="1" applyFill="1" applyBorder="1" applyAlignment="1" applyProtection="1">
      <alignment horizontal="center" wrapText="1"/>
      <protection hidden="1"/>
    </xf>
    <xf numFmtId="0" fontId="1" fillId="0" borderId="16" xfId="0" applyFont="1" applyFill="1" applyBorder="1" applyAlignment="1" applyProtection="1">
      <alignment horizontal="center" wrapText="1"/>
      <protection hidden="1"/>
    </xf>
    <xf numFmtId="0" fontId="1" fillId="0" borderId="17" xfId="0" applyFont="1" applyBorder="1" applyAlignment="1" applyProtection="1">
      <alignment horizontal="center" wrapText="1"/>
      <protection hidden="1"/>
    </xf>
    <xf numFmtId="0" fontId="1" fillId="2" borderId="18" xfId="0" applyFont="1" applyFill="1" applyBorder="1" applyAlignment="1" applyProtection="1">
      <alignment horizontal="left"/>
      <protection hidden="1"/>
    </xf>
    <xf numFmtId="0" fontId="2" fillId="2" borderId="19" xfId="0" applyFont="1" applyFill="1" applyBorder="1" applyProtection="1">
      <protection hidden="1"/>
    </xf>
    <xf numFmtId="14" fontId="4" fillId="2" borderId="8" xfId="0" applyNumberFormat="1" applyFont="1" applyFill="1" applyBorder="1" applyAlignment="1" applyProtection="1">
      <alignment horizontal="right"/>
      <protection hidden="1"/>
    </xf>
    <xf numFmtId="14" fontId="5" fillId="0" borderId="0" xfId="0" applyNumberFormat="1" applyFont="1" applyProtection="1">
      <protection hidden="1"/>
    </xf>
    <xf numFmtId="14" fontId="1" fillId="0" borderId="0" xfId="0" quotePrefix="1" applyNumberFormat="1" applyFont="1" applyFill="1" applyBorder="1" applyAlignment="1" applyProtection="1">
      <alignment horizontal="center"/>
      <protection hidden="1"/>
    </xf>
    <xf numFmtId="0" fontId="2" fillId="0" borderId="0" xfId="0" applyFont="1" applyFill="1" applyBorder="1" applyAlignment="1" applyProtection="1">
      <alignment horizontal="center"/>
      <protection hidden="1"/>
    </xf>
    <xf numFmtId="164" fontId="2" fillId="0" borderId="0" xfId="0" applyNumberFormat="1" applyFont="1" applyFill="1" applyBorder="1" applyAlignment="1" applyProtection="1">
      <alignment horizontal="center"/>
      <protection hidden="1"/>
    </xf>
    <xf numFmtId="14" fontId="2" fillId="2" borderId="20" xfId="0" applyNumberFormat="1" applyFont="1" applyFill="1" applyBorder="1" applyAlignment="1" applyProtection="1"/>
    <xf numFmtId="14" fontId="2" fillId="3" borderId="21" xfId="0" applyNumberFormat="1" applyFont="1" applyFill="1" applyBorder="1" applyAlignment="1" applyProtection="1">
      <alignment horizontal="center"/>
      <protection locked="0"/>
    </xf>
    <xf numFmtId="9" fontId="2" fillId="3" borderId="21" xfId="0" applyNumberFormat="1" applyFont="1" applyFill="1" applyBorder="1" applyProtection="1">
      <protection locked="0"/>
    </xf>
    <xf numFmtId="2" fontId="1" fillId="3" borderId="21" xfId="0" applyNumberFormat="1" applyFont="1" applyFill="1" applyBorder="1" applyAlignment="1" applyProtection="1">
      <protection locked="0"/>
    </xf>
    <xf numFmtId="2" fontId="1" fillId="2" borderId="22" xfId="0" applyNumberFormat="1" applyFont="1" applyFill="1" applyBorder="1" applyProtection="1">
      <protection hidden="1"/>
    </xf>
    <xf numFmtId="0" fontId="2" fillId="0" borderId="0" xfId="0" applyFont="1" applyBorder="1" applyProtection="1">
      <protection hidden="1"/>
    </xf>
    <xf numFmtId="0" fontId="1" fillId="0" borderId="0" xfId="0" quotePrefix="1" applyFont="1" applyFill="1" applyBorder="1" applyAlignment="1" applyProtection="1">
      <alignment horizontal="right"/>
      <protection hidden="1"/>
    </xf>
    <xf numFmtId="10" fontId="2" fillId="0" borderId="0" xfId="0" applyNumberFormat="1" applyFont="1" applyFill="1" applyBorder="1" applyAlignment="1" applyProtection="1">
      <protection hidden="1"/>
    </xf>
    <xf numFmtId="14" fontId="2" fillId="3" borderId="20" xfId="0" applyNumberFormat="1" applyFont="1" applyFill="1" applyBorder="1" applyProtection="1">
      <protection locked="0"/>
    </xf>
    <xf numFmtId="2" fontId="1" fillId="3" borderId="21" xfId="0" applyNumberFormat="1" applyFont="1" applyFill="1" applyBorder="1" applyProtection="1">
      <protection locked="0"/>
    </xf>
    <xf numFmtId="0" fontId="2" fillId="0" borderId="0" xfId="0" applyFont="1" applyFill="1" applyProtection="1">
      <protection hidden="1"/>
    </xf>
    <xf numFmtId="14" fontId="2" fillId="3" borderId="8" xfId="0" applyNumberFormat="1" applyFont="1" applyFill="1" applyBorder="1" applyAlignment="1" applyProtection="1">
      <protection locked="0"/>
    </xf>
    <xf numFmtId="0" fontId="1" fillId="0" borderId="0" xfId="0" quotePrefix="1" applyFont="1" applyAlignment="1" applyProtection="1">
      <alignment horizontal="left"/>
      <protection hidden="1"/>
    </xf>
    <xf numFmtId="165" fontId="1" fillId="0" borderId="0" xfId="0" applyNumberFormat="1" applyFont="1" applyFill="1" applyBorder="1" applyAlignment="1" applyProtection="1">
      <alignment horizontal="center"/>
      <protection hidden="1"/>
    </xf>
    <xf numFmtId="165" fontId="1" fillId="0" borderId="0" xfId="0" applyNumberFormat="1" applyFont="1" applyFill="1" applyBorder="1" applyAlignment="1" applyProtection="1">
      <protection hidden="1"/>
    </xf>
    <xf numFmtId="0" fontId="1" fillId="0" borderId="0" xfId="0" applyFont="1" applyFill="1" applyBorder="1" applyAlignment="1" applyProtection="1">
      <protection hidden="1"/>
    </xf>
    <xf numFmtId="14" fontId="2" fillId="3" borderId="23" xfId="0" applyNumberFormat="1" applyFont="1" applyFill="1" applyBorder="1" applyProtection="1">
      <protection locked="0"/>
    </xf>
    <xf numFmtId="14" fontId="2" fillId="3" borderId="24" xfId="0" applyNumberFormat="1" applyFont="1" applyFill="1" applyBorder="1" applyAlignment="1" applyProtection="1">
      <alignment horizontal="center"/>
      <protection locked="0"/>
    </xf>
    <xf numFmtId="9" fontId="2" fillId="3" borderId="24" xfId="0" applyNumberFormat="1" applyFont="1" applyFill="1" applyBorder="1" applyProtection="1">
      <protection locked="0"/>
    </xf>
    <xf numFmtId="2" fontId="1" fillId="3" borderId="24" xfId="0" applyNumberFormat="1" applyFont="1" applyFill="1" applyBorder="1" applyProtection="1">
      <protection locked="0"/>
    </xf>
    <xf numFmtId="2" fontId="1" fillId="2" borderId="25" xfId="0" applyNumberFormat="1" applyFont="1" applyFill="1" applyBorder="1" applyProtection="1">
      <protection hidden="1"/>
    </xf>
    <xf numFmtId="14" fontId="2" fillId="3" borderId="26" xfId="0" applyNumberFormat="1" applyFont="1" applyFill="1" applyBorder="1" applyAlignment="1" applyProtection="1">
      <protection locked="0"/>
    </xf>
    <xf numFmtId="165" fontId="2" fillId="0" borderId="0" xfId="0" applyNumberFormat="1" applyFont="1" applyFill="1" applyBorder="1" applyProtection="1">
      <protection hidden="1"/>
    </xf>
    <xf numFmtId="2" fontId="2" fillId="0" borderId="0" xfId="0" applyNumberFormat="1" applyFont="1" applyFill="1" applyProtection="1">
      <protection hidden="1"/>
    </xf>
    <xf numFmtId="2" fontId="2" fillId="0" borderId="0" xfId="0" applyNumberFormat="1" applyFont="1" applyFill="1" applyBorder="1" applyProtection="1">
      <protection hidden="1"/>
    </xf>
    <xf numFmtId="14" fontId="2" fillId="0" borderId="0" xfId="0" applyNumberFormat="1" applyFont="1" applyFill="1" applyBorder="1" applyProtection="1">
      <protection hidden="1"/>
    </xf>
    <xf numFmtId="14" fontId="3" fillId="0" borderId="21" xfId="0" applyNumberFormat="1" applyFont="1" applyBorder="1" applyProtection="1">
      <protection hidden="1"/>
    </xf>
    <xf numFmtId="166" fontId="3" fillId="0" borderId="21" xfId="0" applyNumberFormat="1" applyFont="1" applyBorder="1" applyAlignment="1" applyProtection="1">
      <alignment horizontal="center"/>
      <protection hidden="1"/>
    </xf>
    <xf numFmtId="0" fontId="3" fillId="0" borderId="21" xfId="0" applyFont="1" applyBorder="1" applyAlignment="1" applyProtection="1">
      <alignment horizontal="center"/>
      <protection hidden="1"/>
    </xf>
    <xf numFmtId="0" fontId="6" fillId="0" borderId="0" xfId="0" applyFont="1" applyFill="1" applyBorder="1" applyProtection="1">
      <protection hidden="1"/>
    </xf>
    <xf numFmtId="0" fontId="3" fillId="0" borderId="21" xfId="0" applyFont="1" applyBorder="1" applyProtection="1">
      <protection hidden="1"/>
    </xf>
    <xf numFmtId="0" fontId="7" fillId="0" borderId="21" xfId="0" applyFont="1" applyBorder="1" applyAlignment="1" applyProtection="1">
      <alignment horizontal="center"/>
      <protection hidden="1"/>
    </xf>
    <xf numFmtId="0" fontId="4" fillId="0" borderId="21" xfId="0" applyFont="1" applyBorder="1" applyAlignment="1" applyProtection="1">
      <alignment horizontal="center"/>
      <protection hidden="1"/>
    </xf>
    <xf numFmtId="0" fontId="3" fillId="0" borderId="21" xfId="0" quotePrefix="1" applyFont="1" applyBorder="1" applyAlignment="1" applyProtection="1">
      <alignment horizontal="left"/>
      <protection hidden="1"/>
    </xf>
    <xf numFmtId="0" fontId="7" fillId="3" borderId="21" xfId="0" applyFont="1" applyFill="1" applyBorder="1" applyAlignment="1" applyProtection="1">
      <alignment horizontal="center"/>
      <protection locked="0"/>
    </xf>
    <xf numFmtId="0" fontId="5" fillId="0" borderId="0" xfId="0" applyFont="1" applyFill="1" applyBorder="1" applyProtection="1">
      <protection hidden="1"/>
    </xf>
    <xf numFmtId="2" fontId="4" fillId="0" borderId="21" xfId="0" applyNumberFormat="1" applyFont="1" applyBorder="1" applyProtection="1">
      <protection hidden="1"/>
    </xf>
    <xf numFmtId="2" fontId="4" fillId="0" borderId="21" xfId="0" applyNumberFormat="1" applyFont="1" applyBorder="1" applyAlignment="1" applyProtection="1">
      <alignment horizontal="center"/>
      <protection hidden="1"/>
    </xf>
    <xf numFmtId="0" fontId="4" fillId="3" borderId="21" xfId="0" applyFont="1" applyFill="1" applyBorder="1" applyProtection="1">
      <protection locked="0"/>
    </xf>
    <xf numFmtId="2" fontId="4" fillId="0" borderId="21" xfId="0" applyNumberFormat="1" applyFont="1" applyFill="1" applyBorder="1" applyProtection="1">
      <protection hidden="1"/>
    </xf>
    <xf numFmtId="0" fontId="4" fillId="2" borderId="21" xfId="0" applyFont="1" applyFill="1" applyBorder="1" applyProtection="1">
      <protection hidden="1"/>
    </xf>
    <xf numFmtId="0" fontId="3" fillId="0" borderId="0" xfId="0" applyFont="1" applyBorder="1" applyProtection="1">
      <protection hidden="1"/>
    </xf>
    <xf numFmtId="2" fontId="4" fillId="0" borderId="0" xfId="0" applyNumberFormat="1" applyFont="1" applyFill="1" applyBorder="1" applyProtection="1">
      <protection hidden="1"/>
    </xf>
    <xf numFmtId="2" fontId="4" fillId="0" borderId="0" xfId="0" applyNumberFormat="1" applyFont="1" applyBorder="1" applyProtection="1">
      <protection hidden="1"/>
    </xf>
    <xf numFmtId="2" fontId="4" fillId="0" borderId="0" xfId="0" applyNumberFormat="1" applyFont="1" applyFill="1" applyBorder="1" applyProtection="1">
      <protection locked="0"/>
    </xf>
    <xf numFmtId="2" fontId="2" fillId="0" borderId="0" xfId="0" applyNumberFormat="1" applyFont="1" applyProtection="1">
      <protection hidden="1"/>
    </xf>
    <xf numFmtId="164" fontId="2" fillId="0" borderId="0" xfId="0" applyNumberFormat="1" applyFont="1" applyFill="1" applyBorder="1" applyProtection="1">
      <protection locked="0"/>
    </xf>
    <xf numFmtId="164" fontId="2" fillId="0" borderId="0" xfId="0" applyNumberFormat="1" applyFont="1" applyFill="1" applyBorder="1" applyProtection="1">
      <protection hidden="1"/>
    </xf>
    <xf numFmtId="0" fontId="1" fillId="3" borderId="21" xfId="0" applyFont="1" applyFill="1" applyBorder="1" applyProtection="1">
      <protection locked="0"/>
    </xf>
    <xf numFmtId="0" fontId="2" fillId="0" borderId="0" xfId="0" applyFont="1" applyProtection="1">
      <protection locked="0"/>
    </xf>
    <xf numFmtId="2" fontId="2" fillId="3" borderId="21" xfId="0" applyNumberFormat="1" applyFont="1" applyFill="1" applyBorder="1" applyProtection="1">
      <protection locked="0"/>
    </xf>
    <xf numFmtId="0" fontId="2" fillId="3" borderId="21" xfId="0" applyFont="1" applyFill="1" applyBorder="1" applyProtection="1">
      <protection locked="0"/>
    </xf>
    <xf numFmtId="0" fontId="1" fillId="0" borderId="0" xfId="0" applyFont="1" applyBorder="1" applyAlignment="1" applyProtection="1">
      <alignment horizontal="right"/>
      <protection locked="0"/>
    </xf>
    <xf numFmtId="0" fontId="1" fillId="0" borderId="0" xfId="0" quotePrefix="1" applyFont="1" applyBorder="1" applyAlignment="1" applyProtection="1">
      <alignment horizontal="right"/>
      <protection locked="0"/>
    </xf>
    <xf numFmtId="3" fontId="1" fillId="0" borderId="0" xfId="0" applyNumberFormat="1" applyFont="1" applyBorder="1" applyAlignment="1" applyProtection="1">
      <alignment horizontal="right"/>
      <protection locked="0"/>
    </xf>
    <xf numFmtId="165" fontId="2" fillId="0" borderId="0" xfId="0" applyNumberFormat="1" applyFont="1" applyBorder="1" applyAlignment="1" applyProtection="1">
      <alignment horizontal="right"/>
      <protection locked="0"/>
    </xf>
    <xf numFmtId="0" fontId="1" fillId="0" borderId="0" xfId="0" quotePrefix="1" applyFont="1" applyBorder="1" applyAlignment="1" applyProtection="1">
      <alignment horizontal="right" wrapText="1"/>
      <protection locked="0"/>
    </xf>
    <xf numFmtId="0" fontId="2" fillId="0" borderId="0" xfId="0" applyFont="1" applyBorder="1" applyAlignment="1" applyProtection="1">
      <alignment wrapText="1"/>
      <protection locked="0"/>
    </xf>
    <xf numFmtId="2" fontId="1" fillId="0" borderId="21" xfId="0" applyNumberFormat="1" applyFont="1" applyBorder="1" applyProtection="1">
      <protection hidden="1"/>
    </xf>
    <xf numFmtId="2" fontId="1" fillId="0" borderId="28" xfId="0" applyNumberFormat="1" applyFont="1" applyBorder="1" applyProtection="1">
      <protection hidden="1"/>
    </xf>
    <xf numFmtId="0" fontId="0" fillId="0" borderId="5" xfId="0" applyBorder="1" applyAlignment="1">
      <alignment wrapText="1"/>
    </xf>
    <xf numFmtId="0" fontId="1" fillId="0" borderId="0" xfId="0" applyFont="1" applyBorder="1" applyAlignment="1" applyProtection="1">
      <protection hidden="1"/>
    </xf>
    <xf numFmtId="0" fontId="2" fillId="0" borderId="0" xfId="0" applyFont="1" applyBorder="1" applyAlignment="1" applyProtection="1">
      <protection hidden="1"/>
    </xf>
    <xf numFmtId="2" fontId="0" fillId="0" borderId="0" xfId="0" applyNumberFormat="1" applyBorder="1" applyAlignment="1" applyProtection="1">
      <protection hidden="1"/>
    </xf>
    <xf numFmtId="14" fontId="1" fillId="0" borderId="0" xfId="0" quotePrefix="1" applyNumberFormat="1" applyFont="1" applyAlignment="1" applyProtection="1">
      <alignment horizontal="left"/>
      <protection hidden="1"/>
    </xf>
    <xf numFmtId="166" fontId="2" fillId="0" borderId="0" xfId="0" applyNumberFormat="1" applyFont="1" applyAlignment="1" applyProtection="1">
      <alignment horizontal="center"/>
      <protection hidden="1"/>
    </xf>
    <xf numFmtId="166" fontId="1" fillId="0" borderId="0" xfId="0" applyNumberFormat="1" applyFont="1" applyAlignment="1" applyProtection="1">
      <alignment horizontal="center"/>
      <protection hidden="1"/>
    </xf>
    <xf numFmtId="0" fontId="1" fillId="0" borderId="0" xfId="0" applyFont="1" applyProtection="1">
      <protection hidden="1"/>
    </xf>
    <xf numFmtId="0" fontId="1" fillId="0" borderId="0" xfId="0" applyFont="1" applyAlignment="1" applyProtection="1">
      <alignment horizontal="left"/>
      <protection hidden="1"/>
    </xf>
    <xf numFmtId="0" fontId="9" fillId="0" borderId="21" xfId="0" quotePrefix="1" applyFont="1" applyBorder="1" applyAlignment="1" applyProtection="1">
      <alignment horizontal="left"/>
      <protection hidden="1"/>
    </xf>
    <xf numFmtId="0" fontId="9" fillId="0" borderId="21" xfId="0" applyFont="1" applyBorder="1" applyAlignment="1" applyProtection="1">
      <alignment horizontal="left"/>
      <protection hidden="1"/>
    </xf>
    <xf numFmtId="0" fontId="9" fillId="0" borderId="21" xfId="0" applyFont="1" applyBorder="1" applyProtection="1">
      <protection hidden="1"/>
    </xf>
    <xf numFmtId="0" fontId="3" fillId="0" borderId="21" xfId="0" quotePrefix="1" applyFont="1" applyBorder="1" applyAlignment="1" applyProtection="1">
      <alignment horizontal="left"/>
      <protection hidden="1"/>
    </xf>
    <xf numFmtId="0" fontId="1" fillId="0" borderId="12" xfId="0" applyFont="1" applyFill="1" applyBorder="1" applyAlignment="1" applyProtection="1">
      <alignment horizontal="center"/>
      <protection hidden="1"/>
    </xf>
    <xf numFmtId="0" fontId="2" fillId="0" borderId="13" xfId="0" applyFont="1" applyBorder="1" applyAlignment="1" applyProtection="1">
      <alignment horizontal="center"/>
      <protection hidden="1"/>
    </xf>
    <xf numFmtId="0" fontId="2" fillId="0" borderId="14" xfId="0" applyFont="1" applyBorder="1" applyAlignment="1" applyProtection="1">
      <alignment horizontal="center"/>
      <protection hidden="1"/>
    </xf>
    <xf numFmtId="0" fontId="1" fillId="0" borderId="1" xfId="0" applyFont="1" applyBorder="1" applyAlignment="1" applyProtection="1">
      <alignment horizontal="center"/>
      <protection hidden="1"/>
    </xf>
    <xf numFmtId="0" fontId="1" fillId="0" borderId="2" xfId="0" applyFont="1" applyBorder="1" applyAlignment="1" applyProtection="1">
      <alignment horizontal="center"/>
      <protection hidden="1"/>
    </xf>
    <xf numFmtId="0" fontId="1" fillId="0" borderId="3" xfId="0" applyFont="1" applyBorder="1" applyAlignment="1" applyProtection="1">
      <alignment horizontal="center"/>
      <protection hidden="1"/>
    </xf>
    <xf numFmtId="0" fontId="1" fillId="0" borderId="4"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0" borderId="6" xfId="0" applyFont="1" applyBorder="1" applyAlignment="1" applyProtection="1">
      <alignment horizontal="center"/>
      <protection hidden="1"/>
    </xf>
    <xf numFmtId="0" fontId="1" fillId="3" borderId="5" xfId="0" applyFont="1" applyFill="1" applyBorder="1" applyAlignment="1" applyProtection="1">
      <alignment horizontal="center"/>
      <protection locked="0"/>
    </xf>
    <xf numFmtId="0" fontId="2" fillId="3" borderId="5" xfId="0" applyFont="1" applyFill="1" applyBorder="1" applyAlignment="1" applyProtection="1">
      <protection locked="0"/>
    </xf>
    <xf numFmtId="0" fontId="2" fillId="3" borderId="6" xfId="0" applyFont="1" applyFill="1" applyBorder="1" applyAlignment="1" applyProtection="1">
      <protection locked="0"/>
    </xf>
    <xf numFmtId="0" fontId="1" fillId="3" borderId="0" xfId="0" applyFont="1" applyFill="1" applyBorder="1" applyAlignment="1" applyProtection="1">
      <alignment horizontal="center"/>
      <protection locked="0"/>
    </xf>
    <xf numFmtId="0" fontId="1" fillId="0" borderId="10" xfId="0" quotePrefix="1" applyFont="1" applyFill="1" applyBorder="1" applyAlignment="1" applyProtection="1">
      <alignment horizontal="left"/>
      <protection locked="0"/>
    </xf>
    <xf numFmtId="0" fontId="0" fillId="0" borderId="10" xfId="0" applyFill="1" applyBorder="1" applyAlignment="1"/>
    <xf numFmtId="0" fontId="0" fillId="0" borderId="11" xfId="0" applyFill="1" applyBorder="1" applyAlignment="1"/>
    <xf numFmtId="0" fontId="2" fillId="3" borderId="21" xfId="0" applyFont="1" applyFill="1" applyBorder="1" applyAlignment="1" applyProtection="1">
      <protection locked="0"/>
    </xf>
    <xf numFmtId="0" fontId="1" fillId="2" borderId="4" xfId="0" quotePrefix="1" applyFont="1" applyFill="1" applyBorder="1" applyAlignment="1" applyProtection="1">
      <alignment horizontal="left"/>
      <protection hidden="1"/>
    </xf>
    <xf numFmtId="0" fontId="2" fillId="2" borderId="5" xfId="0" applyFont="1" applyFill="1" applyBorder="1" applyAlignment="1" applyProtection="1">
      <protection hidden="1"/>
    </xf>
    <xf numFmtId="0" fontId="1" fillId="2" borderId="7" xfId="0" applyFont="1" applyFill="1" applyBorder="1" applyAlignment="1" applyProtection="1">
      <alignment horizontal="left"/>
      <protection hidden="1"/>
    </xf>
    <xf numFmtId="0" fontId="0" fillId="0" borderId="0" xfId="0" applyAlignment="1"/>
    <xf numFmtId="0" fontId="1" fillId="2" borderId="18" xfId="0" quotePrefix="1" applyFont="1" applyFill="1" applyBorder="1" applyAlignment="1" applyProtection="1">
      <alignment horizontal="left"/>
      <protection hidden="1"/>
    </xf>
    <xf numFmtId="0" fontId="0" fillId="0" borderId="19" xfId="0" applyBorder="1" applyAlignment="1"/>
    <xf numFmtId="0" fontId="3" fillId="0" borderId="21" xfId="0" quotePrefix="1" applyFont="1" applyBorder="1" applyAlignment="1" applyProtection="1">
      <alignment horizontal="center"/>
      <protection hidden="1"/>
    </xf>
    <xf numFmtId="0" fontId="3" fillId="0" borderId="21" xfId="0" applyFont="1" applyBorder="1" applyAlignment="1" applyProtection="1">
      <alignment horizontal="center"/>
      <protection hidden="1"/>
    </xf>
    <xf numFmtId="0" fontId="3" fillId="0" borderId="21" xfId="0" quotePrefix="1" applyFont="1" applyBorder="1" applyAlignment="1" applyProtection="1">
      <alignment horizontal="left"/>
      <protection hidden="1"/>
    </xf>
    <xf numFmtId="0" fontId="3" fillId="0" borderId="21" xfId="0" applyFont="1" applyBorder="1" applyAlignment="1" applyProtection="1">
      <protection hidden="1"/>
    </xf>
    <xf numFmtId="0" fontId="3" fillId="0" borderId="0" xfId="0" applyFont="1" applyBorder="1" applyAlignment="1" applyProtection="1">
      <alignment horizontal="center" vertical="top" wrapText="1"/>
      <protection locked="0"/>
    </xf>
    <xf numFmtId="0" fontId="0" fillId="0" borderId="0" xfId="0" applyAlignment="1" applyProtection="1">
      <alignment horizontal="center"/>
      <protection locked="0"/>
    </xf>
    <xf numFmtId="0" fontId="1" fillId="3" borderId="21" xfId="0" applyFont="1" applyFill="1" applyBorder="1" applyAlignment="1" applyProtection="1">
      <alignment horizontal="center"/>
      <protection locked="0"/>
    </xf>
    <xf numFmtId="0" fontId="2" fillId="3" borderId="21" xfId="0" applyFont="1" applyFill="1" applyBorder="1" applyAlignment="1" applyProtection="1">
      <alignment horizontal="left"/>
      <protection locked="0"/>
    </xf>
    <xf numFmtId="0" fontId="1" fillId="0" borderId="0" xfId="0" applyFont="1" applyBorder="1" applyAlignment="1" applyProtection="1">
      <alignment horizontal="right" wrapText="1"/>
      <protection locked="0"/>
    </xf>
    <xf numFmtId="166" fontId="1" fillId="0" borderId="0" xfId="0" applyNumberFormat="1" applyFont="1" applyAlignment="1" applyProtection="1">
      <alignment horizontal="right"/>
      <protection hidden="1"/>
    </xf>
    <xf numFmtId="0" fontId="8" fillId="0" borderId="0" xfId="0" applyFont="1" applyAlignment="1">
      <alignment wrapText="1"/>
    </xf>
    <xf numFmtId="0" fontId="0" fillId="0" borderId="0" xfId="0" applyAlignment="1">
      <alignment wrapText="1"/>
    </xf>
    <xf numFmtId="0" fontId="1" fillId="0" borderId="21" xfId="0" quotePrefix="1" applyFont="1" applyBorder="1" applyAlignment="1" applyProtection="1">
      <alignment horizontal="left"/>
      <protection hidden="1"/>
    </xf>
    <xf numFmtId="0" fontId="2" fillId="0" borderId="21" xfId="0" applyFont="1" applyBorder="1" applyAlignment="1" applyProtection="1">
      <protection hidden="1"/>
    </xf>
    <xf numFmtId="0" fontId="1" fillId="0" borderId="1" xfId="0" applyFont="1" applyBorder="1" applyAlignment="1" applyProtection="1">
      <alignment horizontal="right"/>
      <protection hidden="1"/>
    </xf>
    <xf numFmtId="0" fontId="1" fillId="0" borderId="2" xfId="0" applyFont="1" applyBorder="1" applyAlignment="1" applyProtection="1">
      <alignment horizontal="right"/>
      <protection hidden="1"/>
    </xf>
    <xf numFmtId="0" fontId="1" fillId="0" borderId="27" xfId="0" applyFont="1" applyBorder="1" applyAlignment="1" applyProtection="1">
      <alignment horizontal="right"/>
      <protection hidden="1"/>
    </xf>
    <xf numFmtId="2" fontId="1" fillId="0" borderId="5" xfId="0" applyNumberFormat="1" applyFont="1" applyBorder="1" applyAlignment="1" applyProtection="1">
      <alignment wrapText="1"/>
      <protection hidden="1"/>
    </xf>
    <xf numFmtId="0" fontId="0" fillId="0" borderId="5" xfId="0" applyBorder="1" applyAlignment="1">
      <alignment wrapText="1"/>
    </xf>
  </cellXfs>
  <cellStyles count="1">
    <cellStyle name="Normal" xfId="0" builtinId="0"/>
  </cellStyles>
  <dxfs count="6">
    <dxf>
      <font>
        <condense val="0"/>
        <extend val="0"/>
        <color auto="1"/>
      </font>
      <fill>
        <patternFill>
          <bgColor indexed="43"/>
        </patternFill>
      </fill>
    </dxf>
    <dxf>
      <font>
        <b val="0"/>
        <i val="0"/>
        <condense val="0"/>
        <extend val="0"/>
        <color indexed="41"/>
      </font>
    </dxf>
    <dxf>
      <font>
        <b val="0"/>
        <i val="0"/>
        <condense val="0"/>
        <extend val="0"/>
        <color indexed="9"/>
      </font>
    </dxf>
    <dxf>
      <font>
        <b val="0"/>
        <i val="0"/>
        <condense val="0"/>
        <extend val="0"/>
        <color indexed="9"/>
      </font>
    </dxf>
    <dxf>
      <font>
        <condense val="0"/>
        <extend val="0"/>
        <color indexed="9"/>
      </font>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47625</xdr:colOff>
          <xdr:row>5</xdr:row>
          <xdr:rowOff>28575</xdr:rowOff>
        </xdr:from>
        <xdr:to>
          <xdr:col>15</xdr:col>
          <xdr:colOff>304800</xdr:colOff>
          <xdr:row>5</xdr:row>
          <xdr:rowOff>295275</xdr:rowOff>
        </xdr:to>
        <xdr:sp macro="" textlink="">
          <xdr:nvSpPr>
            <xdr:cNvPr id="1025" name="CheckBox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oa.virginia.gov/Payroll/VSDP/OnePageVSDP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DP Calculation Spreadsheet"/>
      <sheetName val="Pay Dock"/>
      <sheetName val="Current Retirement Calculations"/>
      <sheetName val="Prior Retirement Calculations"/>
      <sheetName val="Instructions"/>
      <sheetName val="Tables"/>
      <sheetName val="Emp Table"/>
      <sheetName val="Revisions"/>
    </sheetNames>
    <sheetDataSet>
      <sheetData sheetId="0">
        <row r="3">
          <cell r="L3"/>
          <cell r="M3"/>
          <cell r="N3"/>
          <cell r="O3">
            <v>0</v>
          </cell>
          <cell r="P3">
            <v>0</v>
          </cell>
          <cell r="Q3">
            <v>0</v>
          </cell>
          <cell r="R3">
            <v>0</v>
          </cell>
          <cell r="S3">
            <v>0</v>
          </cell>
        </row>
        <row r="4">
          <cell r="L4"/>
          <cell r="M4"/>
          <cell r="N4"/>
          <cell r="O4">
            <v>0</v>
          </cell>
          <cell r="P4">
            <v>0</v>
          </cell>
          <cell r="Q4">
            <v>0</v>
          </cell>
          <cell r="R4">
            <v>0</v>
          </cell>
          <cell r="S4">
            <v>0</v>
          </cell>
        </row>
        <row r="5">
          <cell r="L5"/>
          <cell r="M5"/>
          <cell r="N5"/>
          <cell r="O5">
            <v>0</v>
          </cell>
          <cell r="P5">
            <v>0</v>
          </cell>
          <cell r="Q5">
            <v>0</v>
          </cell>
          <cell r="R5">
            <v>0</v>
          </cell>
          <cell r="S5">
            <v>0</v>
          </cell>
        </row>
        <row r="6">
          <cell r="L6"/>
          <cell r="M6"/>
          <cell r="N6"/>
          <cell r="O6">
            <v>0</v>
          </cell>
          <cell r="P6">
            <v>0</v>
          </cell>
          <cell r="Q6">
            <v>0</v>
          </cell>
          <cell r="R6">
            <v>0</v>
          </cell>
          <cell r="S6">
            <v>0</v>
          </cell>
        </row>
        <row r="7">
          <cell r="L7"/>
          <cell r="M7"/>
          <cell r="N7"/>
          <cell r="O7">
            <v>0</v>
          </cell>
          <cell r="P7">
            <v>0</v>
          </cell>
          <cell r="Q7">
            <v>0</v>
          </cell>
          <cell r="R7">
            <v>0</v>
          </cell>
          <cell r="S7">
            <v>0</v>
          </cell>
        </row>
        <row r="8">
          <cell r="L8"/>
          <cell r="M8"/>
          <cell r="N8"/>
          <cell r="O8">
            <v>0</v>
          </cell>
          <cell r="P8">
            <v>0</v>
          </cell>
          <cell r="Q8">
            <v>0</v>
          </cell>
          <cell r="R8">
            <v>0</v>
          </cell>
          <cell r="S8">
            <v>0</v>
          </cell>
        </row>
        <row r="9">
          <cell r="L9"/>
          <cell r="M9"/>
          <cell r="N9"/>
          <cell r="O9">
            <v>0</v>
          </cell>
          <cell r="P9">
            <v>0</v>
          </cell>
          <cell r="Q9">
            <v>0</v>
          </cell>
          <cell r="R9">
            <v>0</v>
          </cell>
          <cell r="S9">
            <v>0</v>
          </cell>
        </row>
        <row r="10">
          <cell r="B10">
            <v>42155</v>
          </cell>
          <cell r="C10">
            <v>42189</v>
          </cell>
          <cell r="D10">
            <v>1</v>
          </cell>
          <cell r="L10"/>
          <cell r="M10"/>
          <cell r="N10"/>
          <cell r="O10">
            <v>0</v>
          </cell>
          <cell r="P10">
            <v>0</v>
          </cell>
          <cell r="Q10">
            <v>0</v>
          </cell>
          <cell r="R10">
            <v>0</v>
          </cell>
          <cell r="S10">
            <v>0</v>
          </cell>
        </row>
        <row r="11">
          <cell r="B11">
            <v>42190</v>
          </cell>
          <cell r="C11">
            <v>42224</v>
          </cell>
          <cell r="D11">
            <v>0.8</v>
          </cell>
          <cell r="L11"/>
          <cell r="M11"/>
          <cell r="N11"/>
          <cell r="O11">
            <v>0</v>
          </cell>
          <cell r="P11">
            <v>0</v>
          </cell>
          <cell r="Q11">
            <v>0</v>
          </cell>
          <cell r="R11">
            <v>0</v>
          </cell>
          <cell r="S11">
            <v>0</v>
          </cell>
        </row>
        <row r="12">
          <cell r="B12">
            <v>42225</v>
          </cell>
          <cell r="C12">
            <v>42329</v>
          </cell>
          <cell r="D12">
            <v>0.6</v>
          </cell>
          <cell r="L12"/>
          <cell r="M12"/>
          <cell r="N12"/>
          <cell r="O12">
            <v>0</v>
          </cell>
          <cell r="P12">
            <v>0</v>
          </cell>
          <cell r="Q12">
            <v>0</v>
          </cell>
          <cell r="R12">
            <v>0</v>
          </cell>
          <cell r="S12">
            <v>0</v>
          </cell>
        </row>
        <row r="13">
          <cell r="L13"/>
          <cell r="M13"/>
          <cell r="N13"/>
          <cell r="O13">
            <v>0</v>
          </cell>
          <cell r="P13">
            <v>0</v>
          </cell>
          <cell r="Q13">
            <v>0</v>
          </cell>
          <cell r="R13">
            <v>0</v>
          </cell>
          <cell r="S13">
            <v>0</v>
          </cell>
        </row>
        <row r="14">
          <cell r="L14"/>
          <cell r="M14"/>
          <cell r="N14"/>
          <cell r="O14">
            <v>0</v>
          </cell>
          <cell r="P14">
            <v>0</v>
          </cell>
          <cell r="Q14">
            <v>0</v>
          </cell>
          <cell r="R14">
            <v>0</v>
          </cell>
          <cell r="S14">
            <v>0</v>
          </cell>
        </row>
        <row r="44">
          <cell r="H44"/>
          <cell r="I44"/>
          <cell r="J44"/>
        </row>
        <row r="45">
          <cell r="H45"/>
          <cell r="I45"/>
          <cell r="J45"/>
        </row>
        <row r="46">
          <cell r="H46"/>
          <cell r="I46"/>
          <cell r="J46"/>
        </row>
        <row r="47">
          <cell r="H47"/>
          <cell r="I47"/>
          <cell r="J47"/>
        </row>
        <row r="48">
          <cell r="H48"/>
          <cell r="I48"/>
          <cell r="J48"/>
          <cell r="P48"/>
        </row>
        <row r="49">
          <cell r="H49"/>
          <cell r="I49"/>
          <cell r="J49"/>
          <cell r="P49"/>
        </row>
        <row r="50">
          <cell r="H50"/>
          <cell r="I50"/>
          <cell r="J50"/>
          <cell r="P50"/>
        </row>
        <row r="51">
          <cell r="H51"/>
          <cell r="I51"/>
          <cell r="J51"/>
          <cell r="P51"/>
        </row>
        <row r="52">
          <cell r="H52"/>
          <cell r="I52"/>
          <cell r="J52"/>
          <cell r="P52"/>
        </row>
        <row r="53">
          <cell r="H53"/>
          <cell r="I53"/>
          <cell r="J53"/>
        </row>
        <row r="54">
          <cell r="H54"/>
          <cell r="I54"/>
          <cell r="J54"/>
        </row>
        <row r="105">
          <cell r="A105" t="str">
            <v>Elected Official - VRS - EO</v>
          </cell>
        </row>
        <row r="106">
          <cell r="A106" t="str">
            <v>VRS - VS</v>
          </cell>
        </row>
        <row r="107">
          <cell r="A107" t="str">
            <v>VRS- VN</v>
          </cell>
        </row>
        <row r="108">
          <cell r="A108" t="str">
            <v>SPORS - SS</v>
          </cell>
        </row>
        <row r="109">
          <cell r="A109" t="str">
            <v>SPORS - SN</v>
          </cell>
        </row>
        <row r="110">
          <cell r="A110" t="str">
            <v>VALORS - LS</v>
          </cell>
        </row>
        <row r="111">
          <cell r="A111" t="str">
            <v>VALORS - LN</v>
          </cell>
        </row>
        <row r="112">
          <cell r="A112" t="str">
            <v>HYBRID - HB</v>
          </cell>
        </row>
        <row r="113">
          <cell r="A113" t="str">
            <v>HYBRID JUDICIAL - HJ</v>
          </cell>
        </row>
        <row r="114">
          <cell r="A114"/>
        </row>
        <row r="115">
          <cell r="A115"/>
        </row>
      </sheetData>
      <sheetData sheetId="1"/>
      <sheetData sheetId="2"/>
      <sheetData sheetId="3"/>
      <sheetData sheetId="4"/>
      <sheetData sheetId="5">
        <row r="3">
          <cell r="B3" t="str">
            <v>EFF DATE</v>
          </cell>
        </row>
        <row r="4">
          <cell r="A4" t="str">
            <v>Fidelity - FI39989</v>
          </cell>
          <cell r="B4">
            <v>39989</v>
          </cell>
          <cell r="C4" t="str">
            <v>Fidelity - FI</v>
          </cell>
          <cell r="D4" t="str">
            <v>X</v>
          </cell>
          <cell r="E4" t="str">
            <v>X</v>
          </cell>
          <cell r="F4" t="str">
            <v>X</v>
          </cell>
          <cell r="G4" t="str">
            <v>X</v>
          </cell>
          <cell r="H4" t="str">
            <v>X</v>
          </cell>
          <cell r="I4" t="str">
            <v>X</v>
          </cell>
          <cell r="J4" t="str">
            <v>X</v>
          </cell>
          <cell r="K4" t="str">
            <v>X</v>
          </cell>
          <cell r="L4" t="str">
            <v>X</v>
          </cell>
          <cell r="M4" t="str">
            <v>X</v>
          </cell>
          <cell r="N4" t="str">
            <v>X</v>
          </cell>
          <cell r="O4">
            <v>0.104</v>
          </cell>
          <cell r="P4" t="str">
            <v>X</v>
          </cell>
          <cell r="Q4" t="str">
            <v>X</v>
          </cell>
          <cell r="R4">
            <v>0.01</v>
          </cell>
          <cell r="S4" t="str">
            <v>X</v>
          </cell>
          <cell r="T4" t="str">
            <v>X</v>
          </cell>
          <cell r="U4">
            <v>7.9000000000000008E-3</v>
          </cell>
          <cell r="V4" t="str">
            <v>X</v>
          </cell>
          <cell r="W4" t="str">
            <v>X</v>
          </cell>
          <cell r="X4" t="str">
            <v>X</v>
          </cell>
        </row>
        <row r="5">
          <cell r="A5" t="str">
            <v>Fidelity - FN39989</v>
          </cell>
          <cell r="B5">
            <v>39989</v>
          </cell>
          <cell r="C5" t="str">
            <v>Fidelity - FN</v>
          </cell>
          <cell r="D5" t="str">
            <v>X</v>
          </cell>
          <cell r="E5" t="str">
            <v>X</v>
          </cell>
          <cell r="F5" t="str">
            <v>X</v>
          </cell>
          <cell r="G5" t="str">
            <v>X</v>
          </cell>
          <cell r="H5" t="str">
            <v>X</v>
          </cell>
          <cell r="I5" t="str">
            <v>X</v>
          </cell>
          <cell r="J5" t="str">
            <v>X</v>
          </cell>
          <cell r="K5" t="str">
            <v>X</v>
          </cell>
          <cell r="L5" t="str">
            <v>X</v>
          </cell>
          <cell r="M5" t="str">
            <v>X</v>
          </cell>
          <cell r="N5" t="str">
            <v>X</v>
          </cell>
          <cell r="O5" t="str">
            <v>X</v>
          </cell>
          <cell r="P5" t="str">
            <v>X</v>
          </cell>
          <cell r="Q5" t="str">
            <v>X</v>
          </cell>
          <cell r="R5" t="str">
            <v>X</v>
          </cell>
          <cell r="S5" t="str">
            <v>X</v>
          </cell>
          <cell r="T5" t="str">
            <v>X</v>
          </cell>
          <cell r="U5" t="str">
            <v>X</v>
          </cell>
          <cell r="V5" t="str">
            <v>X</v>
          </cell>
          <cell r="W5" t="str">
            <v>X</v>
          </cell>
          <cell r="X5" t="str">
            <v>X</v>
          </cell>
        </row>
        <row r="6">
          <cell r="A6" t="str">
            <v>Judicial - J139989</v>
          </cell>
          <cell r="B6">
            <v>39989</v>
          </cell>
          <cell r="C6" t="str">
            <v>Judicial - J1</v>
          </cell>
          <cell r="D6" t="str">
            <v>X</v>
          </cell>
          <cell r="E6" t="str">
            <v>X</v>
          </cell>
          <cell r="F6" t="str">
            <v>X</v>
          </cell>
          <cell r="G6" t="str">
            <v>X</v>
          </cell>
          <cell r="H6" t="str">
            <v>X</v>
          </cell>
          <cell r="I6" t="str">
            <v>X</v>
          </cell>
          <cell r="J6" t="str">
            <v>X</v>
          </cell>
          <cell r="K6" t="str">
            <v>X</v>
          </cell>
          <cell r="L6" t="str">
            <v>X</v>
          </cell>
          <cell r="M6" t="str">
            <v>X</v>
          </cell>
          <cell r="N6" t="str">
            <v>X</v>
          </cell>
          <cell r="O6" t="str">
            <v>X</v>
          </cell>
          <cell r="P6" t="str">
            <v>X</v>
          </cell>
          <cell r="Q6" t="str">
            <v>X</v>
          </cell>
          <cell r="R6">
            <v>0.01</v>
          </cell>
          <cell r="S6">
            <v>0.39510000000000001</v>
          </cell>
          <cell r="T6" t="str">
            <v>X</v>
          </cell>
          <cell r="U6">
            <v>7.9000000000000008E-3</v>
          </cell>
          <cell r="V6" t="str">
            <v>X</v>
          </cell>
          <cell r="W6" t="str">
            <v>X</v>
          </cell>
          <cell r="X6" t="str">
            <v>X</v>
          </cell>
        </row>
        <row r="7">
          <cell r="A7" t="str">
            <v>Judicial - JN39989</v>
          </cell>
          <cell r="B7">
            <v>39989</v>
          </cell>
          <cell r="C7" t="str">
            <v>Judicial - JN</v>
          </cell>
          <cell r="D7" t="str">
            <v>X</v>
          </cell>
          <cell r="E7" t="str">
            <v>X</v>
          </cell>
          <cell r="F7" t="str">
            <v>X</v>
          </cell>
          <cell r="G7" t="str">
            <v>X</v>
          </cell>
          <cell r="H7" t="str">
            <v>X</v>
          </cell>
          <cell r="I7" t="str">
            <v>X</v>
          </cell>
          <cell r="J7" t="str">
            <v>X</v>
          </cell>
          <cell r="K7" t="str">
            <v>X</v>
          </cell>
          <cell r="L7" t="str">
            <v>X</v>
          </cell>
          <cell r="M7" t="str">
            <v>X</v>
          </cell>
          <cell r="N7" t="str">
            <v>X</v>
          </cell>
          <cell r="O7" t="str">
            <v>X</v>
          </cell>
          <cell r="P7" t="str">
            <v>X</v>
          </cell>
          <cell r="Q7" t="str">
            <v>X</v>
          </cell>
          <cell r="R7" t="str">
            <v>X</v>
          </cell>
          <cell r="S7" t="str">
            <v>X</v>
          </cell>
          <cell r="T7" t="str">
            <v>X</v>
          </cell>
          <cell r="U7" t="str">
            <v>X</v>
          </cell>
          <cell r="V7" t="str">
            <v>X</v>
          </cell>
          <cell r="W7" t="str">
            <v>X</v>
          </cell>
          <cell r="X7" t="str">
            <v>X</v>
          </cell>
        </row>
        <row r="8">
          <cell r="A8" t="str">
            <v>Judicial - Post Tax Buyback - B139989</v>
          </cell>
          <cell r="B8">
            <v>39989</v>
          </cell>
          <cell r="C8" t="str">
            <v>Judicial - Post Tax Buyback - B1</v>
          </cell>
          <cell r="D8" t="str">
            <v>X</v>
          </cell>
          <cell r="E8" t="str">
            <v>X</v>
          </cell>
          <cell r="F8" t="str">
            <v>X</v>
          </cell>
          <cell r="G8" t="str">
            <v>X</v>
          </cell>
          <cell r="H8" t="str">
            <v>X</v>
          </cell>
          <cell r="I8" t="str">
            <v>X</v>
          </cell>
          <cell r="J8">
            <v>0.05</v>
          </cell>
          <cell r="K8" t="str">
            <v>X</v>
          </cell>
          <cell r="L8" t="str">
            <v>X</v>
          </cell>
          <cell r="M8" t="str">
            <v>X</v>
          </cell>
          <cell r="N8" t="str">
            <v>X</v>
          </cell>
          <cell r="O8" t="str">
            <v>X</v>
          </cell>
          <cell r="P8" t="str">
            <v>X</v>
          </cell>
          <cell r="Q8" t="str">
            <v>X</v>
          </cell>
          <cell r="R8">
            <v>0.01</v>
          </cell>
          <cell r="S8">
            <v>0.39510000000000001</v>
          </cell>
          <cell r="T8" t="str">
            <v>X</v>
          </cell>
          <cell r="U8">
            <v>7.9000000000000008E-3</v>
          </cell>
          <cell r="V8" t="str">
            <v>X</v>
          </cell>
          <cell r="W8" t="str">
            <v>X</v>
          </cell>
          <cell r="X8" t="str">
            <v>X</v>
          </cell>
        </row>
        <row r="9">
          <cell r="A9" t="str">
            <v>Judicial - Post Tax Buyback - BJ39989</v>
          </cell>
          <cell r="B9">
            <v>39989</v>
          </cell>
          <cell r="C9" t="str">
            <v>Judicial - Post Tax Buyback - BJ</v>
          </cell>
          <cell r="D9" t="str">
            <v>X</v>
          </cell>
          <cell r="E9" t="str">
            <v>X</v>
          </cell>
          <cell r="F9" t="str">
            <v>X</v>
          </cell>
          <cell r="G9" t="str">
            <v>X</v>
          </cell>
          <cell r="H9" t="str">
            <v>X</v>
          </cell>
          <cell r="I9" t="str">
            <v>X</v>
          </cell>
          <cell r="J9" t="str">
            <v>X</v>
          </cell>
          <cell r="K9" t="str">
            <v>X</v>
          </cell>
          <cell r="L9" t="str">
            <v>X</v>
          </cell>
          <cell r="M9" t="str">
            <v>X</v>
          </cell>
          <cell r="N9" t="str">
            <v>X</v>
          </cell>
          <cell r="O9" t="str">
            <v>X</v>
          </cell>
          <cell r="P9" t="str">
            <v>X</v>
          </cell>
          <cell r="Q9" t="str">
            <v>X</v>
          </cell>
          <cell r="R9" t="str">
            <v>X</v>
          </cell>
          <cell r="S9" t="str">
            <v>X</v>
          </cell>
          <cell r="T9" t="str">
            <v>X</v>
          </cell>
          <cell r="U9" t="str">
            <v>X</v>
          </cell>
          <cell r="V9" t="str">
            <v>X</v>
          </cell>
          <cell r="W9" t="str">
            <v>X</v>
          </cell>
          <cell r="X9" t="str">
            <v>X</v>
          </cell>
        </row>
        <row r="10">
          <cell r="A10" t="str">
            <v>Judicial - Pretax Buyback - B139989</v>
          </cell>
          <cell r="B10">
            <v>39989</v>
          </cell>
          <cell r="C10" t="str">
            <v>Judicial - Pretax Buyback - B1</v>
          </cell>
          <cell r="D10" t="str">
            <v>X</v>
          </cell>
          <cell r="E10" t="str">
            <v>X</v>
          </cell>
          <cell r="F10" t="str">
            <v>X</v>
          </cell>
          <cell r="G10" t="str">
            <v>X</v>
          </cell>
          <cell r="H10" t="str">
            <v>X</v>
          </cell>
          <cell r="I10" t="str">
            <v>X</v>
          </cell>
          <cell r="J10" t="str">
            <v>X</v>
          </cell>
          <cell r="K10">
            <v>0.05</v>
          </cell>
          <cell r="L10" t="str">
            <v>X</v>
          </cell>
          <cell r="M10" t="str">
            <v>X</v>
          </cell>
          <cell r="N10" t="str">
            <v>X</v>
          </cell>
          <cell r="O10" t="str">
            <v>X</v>
          </cell>
          <cell r="P10" t="str">
            <v>X</v>
          </cell>
          <cell r="Q10" t="str">
            <v>X</v>
          </cell>
          <cell r="R10">
            <v>0.01</v>
          </cell>
          <cell r="S10">
            <v>0.39510000000000001</v>
          </cell>
          <cell r="T10" t="str">
            <v>X</v>
          </cell>
          <cell r="U10">
            <v>7.9000000000000008E-3</v>
          </cell>
          <cell r="V10" t="str">
            <v>X</v>
          </cell>
          <cell r="W10" t="str">
            <v>X</v>
          </cell>
          <cell r="X10" t="str">
            <v>X</v>
          </cell>
        </row>
        <row r="11">
          <cell r="A11" t="str">
            <v>Judicial - Pretax Buyback - BJ39989</v>
          </cell>
          <cell r="B11">
            <v>39989</v>
          </cell>
          <cell r="C11" t="str">
            <v>Judicial - Pretax Buyback - BJ</v>
          </cell>
          <cell r="D11" t="str">
            <v>X</v>
          </cell>
          <cell r="E11" t="str">
            <v>X</v>
          </cell>
          <cell r="F11" t="str">
            <v>X</v>
          </cell>
          <cell r="G11" t="str">
            <v>X</v>
          </cell>
          <cell r="H11" t="str">
            <v>X</v>
          </cell>
          <cell r="I11" t="str">
            <v>X</v>
          </cell>
          <cell r="J11" t="str">
            <v>X</v>
          </cell>
          <cell r="K11" t="str">
            <v>X</v>
          </cell>
          <cell r="L11" t="str">
            <v>X</v>
          </cell>
          <cell r="M11" t="str">
            <v>X</v>
          </cell>
          <cell r="N11" t="str">
            <v>X</v>
          </cell>
          <cell r="O11" t="str">
            <v>X</v>
          </cell>
          <cell r="P11" t="str">
            <v>X</v>
          </cell>
          <cell r="Q11" t="str">
            <v>X</v>
          </cell>
          <cell r="R11" t="str">
            <v>X</v>
          </cell>
          <cell r="S11" t="str">
            <v>X</v>
          </cell>
          <cell r="T11" t="str">
            <v>X</v>
          </cell>
          <cell r="U11" t="str">
            <v>X</v>
          </cell>
          <cell r="V11" t="str">
            <v>X</v>
          </cell>
          <cell r="W11" t="str">
            <v>X</v>
          </cell>
          <cell r="X11" t="str">
            <v>X</v>
          </cell>
        </row>
        <row r="12">
          <cell r="A12" t="str">
            <v>LT, JT, VT, ST39989</v>
          </cell>
          <cell r="B12">
            <v>39989</v>
          </cell>
          <cell r="C12" t="str">
            <v>LT, JT, VT, ST</v>
          </cell>
          <cell r="D12" t="str">
            <v>X</v>
          </cell>
          <cell r="E12" t="str">
            <v>X</v>
          </cell>
          <cell r="F12" t="str">
            <v>X</v>
          </cell>
          <cell r="G12" t="str">
            <v>X</v>
          </cell>
          <cell r="H12" t="str">
            <v>X</v>
          </cell>
          <cell r="I12" t="str">
            <v>X</v>
          </cell>
          <cell r="J12" t="str">
            <v>X</v>
          </cell>
          <cell r="K12" t="str">
            <v>X</v>
          </cell>
          <cell r="L12" t="str">
            <v>X</v>
          </cell>
          <cell r="M12" t="str">
            <v>X</v>
          </cell>
          <cell r="N12" t="str">
            <v>X</v>
          </cell>
          <cell r="O12" t="str">
            <v>X</v>
          </cell>
          <cell r="P12" t="str">
            <v>X</v>
          </cell>
          <cell r="Q12" t="str">
            <v>X</v>
          </cell>
          <cell r="R12" t="str">
            <v>X</v>
          </cell>
          <cell r="S12" t="str">
            <v>X</v>
          </cell>
          <cell r="T12" t="str">
            <v>X</v>
          </cell>
          <cell r="U12" t="str">
            <v>X</v>
          </cell>
          <cell r="V12" t="str">
            <v>X</v>
          </cell>
          <cell r="W12" t="str">
            <v>X</v>
          </cell>
          <cell r="X12" t="str">
            <v>X</v>
          </cell>
        </row>
        <row r="13">
          <cell r="A13" t="str">
            <v>ORP - CN39989</v>
          </cell>
          <cell r="B13">
            <v>39989</v>
          </cell>
          <cell r="C13" t="str">
            <v>ORP - CN</v>
          </cell>
          <cell r="D13" t="str">
            <v>X</v>
          </cell>
          <cell r="E13" t="str">
            <v>X</v>
          </cell>
          <cell r="F13" t="str">
            <v>X</v>
          </cell>
          <cell r="G13" t="str">
            <v>X</v>
          </cell>
          <cell r="H13" t="str">
            <v>X</v>
          </cell>
          <cell r="I13" t="str">
            <v>X</v>
          </cell>
          <cell r="J13" t="str">
            <v>X</v>
          </cell>
          <cell r="K13" t="str">
            <v>X</v>
          </cell>
          <cell r="L13" t="str">
            <v>X</v>
          </cell>
          <cell r="M13" t="str">
            <v>X</v>
          </cell>
          <cell r="N13" t="str">
            <v>X</v>
          </cell>
          <cell r="O13" t="str">
            <v>X</v>
          </cell>
          <cell r="P13" t="str">
            <v>X</v>
          </cell>
          <cell r="Q13" t="str">
            <v>X</v>
          </cell>
          <cell r="R13" t="str">
            <v>X</v>
          </cell>
          <cell r="S13" t="str">
            <v>X</v>
          </cell>
          <cell r="T13" t="str">
            <v>X</v>
          </cell>
          <cell r="U13" t="str">
            <v>X</v>
          </cell>
          <cell r="V13" t="str">
            <v>X</v>
          </cell>
          <cell r="W13" t="str">
            <v>X</v>
          </cell>
          <cell r="X13" t="str">
            <v>X</v>
          </cell>
        </row>
        <row r="14">
          <cell r="A14" t="str">
            <v>ORP - CP39989</v>
          </cell>
          <cell r="B14">
            <v>39989</v>
          </cell>
          <cell r="C14" t="str">
            <v>ORP - CP</v>
          </cell>
          <cell r="D14" t="str">
            <v>X</v>
          </cell>
          <cell r="E14" t="str">
            <v>X</v>
          </cell>
          <cell r="F14" t="str">
            <v>X</v>
          </cell>
          <cell r="G14" t="str">
            <v>X</v>
          </cell>
          <cell r="H14" t="str">
            <v>X</v>
          </cell>
          <cell r="I14" t="str">
            <v>X</v>
          </cell>
          <cell r="J14" t="str">
            <v>X</v>
          </cell>
          <cell r="K14" t="str">
            <v>X</v>
          </cell>
          <cell r="L14" t="str">
            <v>X</v>
          </cell>
          <cell r="M14" t="str">
            <v>X</v>
          </cell>
          <cell r="N14" t="str">
            <v>X</v>
          </cell>
          <cell r="O14" t="str">
            <v>X</v>
          </cell>
          <cell r="P14">
            <v>0.104</v>
          </cell>
          <cell r="Q14" t="str">
            <v>X</v>
          </cell>
          <cell r="R14">
            <v>0.01</v>
          </cell>
          <cell r="S14" t="str">
            <v>X</v>
          </cell>
          <cell r="T14" t="str">
            <v>X</v>
          </cell>
          <cell r="U14">
            <v>7.9000000000000008E-3</v>
          </cell>
          <cell r="V14" t="str">
            <v>X</v>
          </cell>
          <cell r="W14" t="str">
            <v>X</v>
          </cell>
          <cell r="X14" t="str">
            <v>X</v>
          </cell>
        </row>
        <row r="15">
          <cell r="A15" t="str">
            <v>SPORS - Post Tax Buyback - B339989</v>
          </cell>
          <cell r="B15">
            <v>39989</v>
          </cell>
          <cell r="C15" t="str">
            <v>SPORS - Post Tax Buyback - B3</v>
          </cell>
          <cell r="D15" t="str">
            <v>X</v>
          </cell>
          <cell r="E15" t="str">
            <v>X</v>
          </cell>
          <cell r="F15" t="str">
            <v>X</v>
          </cell>
          <cell r="G15" t="str">
            <v>X</v>
          </cell>
          <cell r="H15" t="str">
            <v>X</v>
          </cell>
          <cell r="I15" t="str">
            <v>X</v>
          </cell>
          <cell r="J15">
            <v>0.05</v>
          </cell>
          <cell r="K15" t="str">
            <v>X</v>
          </cell>
          <cell r="L15" t="str">
            <v>X</v>
          </cell>
          <cell r="M15" t="str">
            <v>X</v>
          </cell>
          <cell r="N15" t="str">
            <v>X</v>
          </cell>
          <cell r="O15" t="str">
            <v>X</v>
          </cell>
          <cell r="P15" t="str">
            <v>X</v>
          </cell>
          <cell r="Q15" t="str">
            <v>X</v>
          </cell>
          <cell r="R15">
            <v>0.01</v>
          </cell>
          <cell r="S15">
            <v>0.2505</v>
          </cell>
          <cell r="T15" t="str">
            <v>X</v>
          </cell>
          <cell r="U15">
            <v>7.9000000000000008E-3</v>
          </cell>
          <cell r="V15" t="str">
            <v>X</v>
          </cell>
          <cell r="W15" t="str">
            <v>X</v>
          </cell>
          <cell r="X15">
            <v>0.01</v>
          </cell>
        </row>
        <row r="16">
          <cell r="A16" t="str">
            <v>SPORS - Post Tax Buyback - BS39989</v>
          </cell>
          <cell r="B16">
            <v>39989</v>
          </cell>
          <cell r="C16" t="str">
            <v>SPORS - Post Tax Buyback - BS</v>
          </cell>
          <cell r="D16" t="str">
            <v>X</v>
          </cell>
          <cell r="E16" t="str">
            <v>X</v>
          </cell>
          <cell r="F16" t="str">
            <v>X</v>
          </cell>
          <cell r="G16" t="str">
            <v>X</v>
          </cell>
          <cell r="H16" t="str">
            <v>X</v>
          </cell>
          <cell r="I16" t="str">
            <v>X</v>
          </cell>
          <cell r="J16" t="str">
            <v>X</v>
          </cell>
          <cell r="K16" t="str">
            <v>X</v>
          </cell>
          <cell r="L16" t="str">
            <v>X</v>
          </cell>
          <cell r="M16" t="str">
            <v>X</v>
          </cell>
          <cell r="N16" t="str">
            <v>X</v>
          </cell>
          <cell r="O16" t="str">
            <v>X</v>
          </cell>
          <cell r="P16" t="str">
            <v>X</v>
          </cell>
          <cell r="Q16" t="str">
            <v>X</v>
          </cell>
          <cell r="R16" t="str">
            <v>X</v>
          </cell>
          <cell r="S16" t="str">
            <v>X</v>
          </cell>
          <cell r="T16" t="str">
            <v>X</v>
          </cell>
          <cell r="U16" t="str">
            <v>X</v>
          </cell>
          <cell r="V16" t="str">
            <v>X</v>
          </cell>
          <cell r="W16" t="str">
            <v>X</v>
          </cell>
          <cell r="X16" t="str">
            <v>X</v>
          </cell>
        </row>
        <row r="17">
          <cell r="A17" t="str">
            <v>SPORS - Pretax Buyback - B339989</v>
          </cell>
          <cell r="B17">
            <v>39989</v>
          </cell>
          <cell r="C17" t="str">
            <v>SPORS - Pretax Buyback - B3</v>
          </cell>
          <cell r="D17" t="str">
            <v>X</v>
          </cell>
          <cell r="E17" t="str">
            <v>X</v>
          </cell>
          <cell r="F17" t="str">
            <v>X</v>
          </cell>
          <cell r="G17" t="str">
            <v>X</v>
          </cell>
          <cell r="H17" t="str">
            <v>X</v>
          </cell>
          <cell r="I17" t="str">
            <v>X</v>
          </cell>
          <cell r="J17" t="str">
            <v>X</v>
          </cell>
          <cell r="K17">
            <v>0.05</v>
          </cell>
          <cell r="L17" t="str">
            <v>X</v>
          </cell>
          <cell r="M17" t="str">
            <v>X</v>
          </cell>
          <cell r="N17" t="str">
            <v>X</v>
          </cell>
          <cell r="O17" t="str">
            <v>X</v>
          </cell>
          <cell r="P17" t="str">
            <v>X</v>
          </cell>
          <cell r="Q17" t="str">
            <v>X</v>
          </cell>
          <cell r="R17">
            <v>0.01</v>
          </cell>
          <cell r="S17">
            <v>0.2505</v>
          </cell>
          <cell r="T17" t="str">
            <v>X</v>
          </cell>
          <cell r="U17">
            <v>7.9000000000000008E-3</v>
          </cell>
          <cell r="V17" t="str">
            <v>X</v>
          </cell>
          <cell r="W17" t="str">
            <v>X</v>
          </cell>
          <cell r="X17">
            <v>0.01</v>
          </cell>
        </row>
        <row r="18">
          <cell r="A18" t="str">
            <v>SPORS - Pretax Buyback - BS39989</v>
          </cell>
          <cell r="B18">
            <v>39989</v>
          </cell>
          <cell r="C18" t="str">
            <v>SPORS - Pretax Buyback - BS</v>
          </cell>
          <cell r="D18" t="str">
            <v>X</v>
          </cell>
          <cell r="E18" t="str">
            <v>X</v>
          </cell>
          <cell r="F18" t="str">
            <v>X</v>
          </cell>
          <cell r="G18" t="str">
            <v>X</v>
          </cell>
          <cell r="H18" t="str">
            <v>X</v>
          </cell>
          <cell r="I18" t="str">
            <v>X</v>
          </cell>
          <cell r="J18" t="str">
            <v>X</v>
          </cell>
          <cell r="K18" t="str">
            <v>X</v>
          </cell>
          <cell r="L18" t="str">
            <v>X</v>
          </cell>
          <cell r="M18" t="str">
            <v>X</v>
          </cell>
          <cell r="N18" t="str">
            <v>X</v>
          </cell>
          <cell r="O18" t="str">
            <v>X</v>
          </cell>
          <cell r="P18" t="str">
            <v>X</v>
          </cell>
          <cell r="Q18" t="str">
            <v>X</v>
          </cell>
          <cell r="R18" t="str">
            <v>X</v>
          </cell>
          <cell r="S18" t="str">
            <v>X</v>
          </cell>
          <cell r="T18" t="str">
            <v>X</v>
          </cell>
          <cell r="U18" t="str">
            <v>X</v>
          </cell>
          <cell r="V18" t="str">
            <v>X</v>
          </cell>
          <cell r="W18" t="str">
            <v>X</v>
          </cell>
          <cell r="X18" t="str">
            <v>X</v>
          </cell>
        </row>
        <row r="19">
          <cell r="A19" t="str">
            <v>SPORS - SN39989</v>
          </cell>
          <cell r="B19">
            <v>39989</v>
          </cell>
          <cell r="C19" t="str">
            <v>SPORS - SN</v>
          </cell>
          <cell r="D19" t="str">
            <v>X</v>
          </cell>
          <cell r="E19" t="str">
            <v>X</v>
          </cell>
          <cell r="F19" t="str">
            <v>X</v>
          </cell>
          <cell r="G19" t="str">
            <v>X</v>
          </cell>
          <cell r="H19" t="str">
            <v>X</v>
          </cell>
          <cell r="I19" t="str">
            <v>X</v>
          </cell>
          <cell r="J19" t="str">
            <v>X</v>
          </cell>
          <cell r="K19" t="str">
            <v>X</v>
          </cell>
          <cell r="L19" t="str">
            <v>X</v>
          </cell>
          <cell r="M19" t="str">
            <v>X</v>
          </cell>
          <cell r="N19" t="str">
            <v>X</v>
          </cell>
          <cell r="O19" t="str">
            <v>X</v>
          </cell>
          <cell r="P19" t="str">
            <v>X</v>
          </cell>
          <cell r="Q19" t="str">
            <v>X</v>
          </cell>
          <cell r="R19" t="str">
            <v>X</v>
          </cell>
          <cell r="S19" t="str">
            <v>X</v>
          </cell>
          <cell r="T19" t="str">
            <v>X</v>
          </cell>
          <cell r="U19" t="str">
            <v>X</v>
          </cell>
          <cell r="V19" t="str">
            <v>X</v>
          </cell>
          <cell r="W19" t="str">
            <v>X</v>
          </cell>
          <cell r="X19" t="str">
            <v>X</v>
          </cell>
        </row>
        <row r="20">
          <cell r="A20" t="str">
            <v>SPORS - SS39989</v>
          </cell>
          <cell r="B20">
            <v>39989</v>
          </cell>
          <cell r="C20" t="str">
            <v>SPORS - SS</v>
          </cell>
          <cell r="D20" t="str">
            <v>X</v>
          </cell>
          <cell r="E20" t="str">
            <v>X</v>
          </cell>
          <cell r="F20" t="str">
            <v>X</v>
          </cell>
          <cell r="G20" t="str">
            <v>X</v>
          </cell>
          <cell r="H20" t="str">
            <v>X</v>
          </cell>
          <cell r="I20" t="str">
            <v>X</v>
          </cell>
          <cell r="J20" t="str">
            <v>X</v>
          </cell>
          <cell r="K20" t="str">
            <v>X</v>
          </cell>
          <cell r="L20" t="str">
            <v>X</v>
          </cell>
          <cell r="M20" t="str">
            <v>X</v>
          </cell>
          <cell r="N20" t="str">
            <v>X</v>
          </cell>
          <cell r="O20" t="str">
            <v>X</v>
          </cell>
          <cell r="P20" t="str">
            <v>X</v>
          </cell>
          <cell r="Q20" t="str">
            <v>X</v>
          </cell>
          <cell r="R20">
            <v>0.01</v>
          </cell>
          <cell r="S20">
            <v>0.2505</v>
          </cell>
          <cell r="T20" t="str">
            <v>X</v>
          </cell>
          <cell r="U20">
            <v>7.9000000000000008E-3</v>
          </cell>
          <cell r="V20" t="str">
            <v>X</v>
          </cell>
          <cell r="W20" t="str">
            <v>X</v>
          </cell>
          <cell r="X20">
            <v>0.01</v>
          </cell>
        </row>
        <row r="21">
          <cell r="A21" t="str">
            <v>TIAA - TA39989</v>
          </cell>
          <cell r="B21">
            <v>39989</v>
          </cell>
          <cell r="C21" t="str">
            <v>TIAA - TA</v>
          </cell>
          <cell r="D21" t="str">
            <v>X</v>
          </cell>
          <cell r="E21" t="str">
            <v>X</v>
          </cell>
          <cell r="F21" t="str">
            <v>X</v>
          </cell>
          <cell r="G21" t="str">
            <v>X</v>
          </cell>
          <cell r="H21" t="str">
            <v>X</v>
          </cell>
          <cell r="I21" t="str">
            <v>X</v>
          </cell>
          <cell r="J21" t="str">
            <v>X</v>
          </cell>
          <cell r="K21" t="str">
            <v>X</v>
          </cell>
          <cell r="L21" t="str">
            <v>X</v>
          </cell>
          <cell r="M21" t="str">
            <v>X</v>
          </cell>
          <cell r="N21" t="str">
            <v>X</v>
          </cell>
          <cell r="O21" t="str">
            <v>X</v>
          </cell>
          <cell r="P21" t="str">
            <v>X</v>
          </cell>
          <cell r="Q21">
            <v>0.104</v>
          </cell>
          <cell r="R21">
            <v>0.01</v>
          </cell>
          <cell r="S21" t="str">
            <v>X</v>
          </cell>
          <cell r="T21" t="str">
            <v>X</v>
          </cell>
          <cell r="U21">
            <v>7.9000000000000008E-3</v>
          </cell>
          <cell r="V21" t="str">
            <v>X</v>
          </cell>
          <cell r="W21" t="str">
            <v>X</v>
          </cell>
          <cell r="X21" t="str">
            <v>X</v>
          </cell>
        </row>
        <row r="22">
          <cell r="A22" t="str">
            <v>TIAA - TN39989</v>
          </cell>
          <cell r="B22">
            <v>39989</v>
          </cell>
          <cell r="C22" t="str">
            <v>TIAA - TN</v>
          </cell>
          <cell r="D22" t="str">
            <v>X</v>
          </cell>
          <cell r="E22" t="str">
            <v>X</v>
          </cell>
          <cell r="F22" t="str">
            <v>X</v>
          </cell>
          <cell r="G22" t="str">
            <v>X</v>
          </cell>
          <cell r="H22" t="str">
            <v>X</v>
          </cell>
          <cell r="I22" t="str">
            <v>X</v>
          </cell>
          <cell r="J22" t="str">
            <v>X</v>
          </cell>
          <cell r="K22" t="str">
            <v>X</v>
          </cell>
          <cell r="L22" t="str">
            <v>X</v>
          </cell>
          <cell r="M22" t="str">
            <v>X</v>
          </cell>
          <cell r="N22" t="str">
            <v>X</v>
          </cell>
          <cell r="O22" t="str">
            <v>X</v>
          </cell>
          <cell r="P22" t="str">
            <v>X</v>
          </cell>
          <cell r="Q22" t="str">
            <v>X</v>
          </cell>
          <cell r="R22" t="str">
            <v>X</v>
          </cell>
          <cell r="S22" t="str">
            <v>X</v>
          </cell>
          <cell r="T22" t="str">
            <v>X</v>
          </cell>
          <cell r="U22" t="str">
            <v>X</v>
          </cell>
          <cell r="V22" t="str">
            <v>X</v>
          </cell>
          <cell r="W22" t="str">
            <v>X</v>
          </cell>
          <cell r="X22" t="str">
            <v>X</v>
          </cell>
        </row>
        <row r="23">
          <cell r="A23" t="str">
            <v>VALORS - LN39989</v>
          </cell>
          <cell r="B23">
            <v>39989</v>
          </cell>
          <cell r="C23" t="str">
            <v>VALORS - LN</v>
          </cell>
          <cell r="D23" t="str">
            <v>X</v>
          </cell>
          <cell r="E23" t="str">
            <v>X</v>
          </cell>
          <cell r="F23" t="str">
            <v>X</v>
          </cell>
          <cell r="G23" t="str">
            <v>X</v>
          </cell>
          <cell r="H23" t="str">
            <v>X</v>
          </cell>
          <cell r="I23" t="str">
            <v>X</v>
          </cell>
          <cell r="J23" t="str">
            <v>X</v>
          </cell>
          <cell r="K23" t="str">
            <v>X</v>
          </cell>
          <cell r="L23" t="str">
            <v>X</v>
          </cell>
          <cell r="M23" t="str">
            <v>X</v>
          </cell>
          <cell r="N23" t="str">
            <v>X</v>
          </cell>
          <cell r="O23" t="str">
            <v>X</v>
          </cell>
          <cell r="P23" t="str">
            <v>X</v>
          </cell>
          <cell r="Q23" t="str">
            <v>X</v>
          </cell>
          <cell r="R23" t="str">
            <v>X</v>
          </cell>
          <cell r="S23" t="str">
            <v>X</v>
          </cell>
          <cell r="T23" t="str">
            <v>X</v>
          </cell>
          <cell r="U23" t="str">
            <v>X</v>
          </cell>
          <cell r="V23" t="str">
            <v>X</v>
          </cell>
          <cell r="W23" t="str">
            <v>X</v>
          </cell>
          <cell r="X23" t="str">
            <v>X</v>
          </cell>
        </row>
        <row r="24">
          <cell r="A24" t="str">
            <v>VALORS - LS39989</v>
          </cell>
          <cell r="B24">
            <v>39989</v>
          </cell>
          <cell r="C24" t="str">
            <v>VALORS - LS</v>
          </cell>
          <cell r="D24" t="str">
            <v>X</v>
          </cell>
          <cell r="E24" t="str">
            <v>X</v>
          </cell>
          <cell r="F24" t="str">
            <v>X</v>
          </cell>
          <cell r="G24" t="str">
            <v>X</v>
          </cell>
          <cell r="H24" t="str">
            <v>X</v>
          </cell>
          <cell r="I24" t="str">
            <v>X</v>
          </cell>
          <cell r="J24" t="str">
            <v>X</v>
          </cell>
          <cell r="K24" t="str">
            <v>X</v>
          </cell>
          <cell r="L24" t="str">
            <v>X</v>
          </cell>
          <cell r="M24" t="str">
            <v>X</v>
          </cell>
          <cell r="N24" t="str">
            <v>X</v>
          </cell>
          <cell r="O24" t="str">
            <v>X</v>
          </cell>
          <cell r="P24" t="str">
            <v>X</v>
          </cell>
          <cell r="Q24" t="str">
            <v>X</v>
          </cell>
          <cell r="R24">
            <v>0.01</v>
          </cell>
          <cell r="S24">
            <v>0.1923</v>
          </cell>
          <cell r="T24" t="str">
            <v>X</v>
          </cell>
          <cell r="U24">
            <v>7.9000000000000008E-3</v>
          </cell>
          <cell r="V24" t="str">
            <v>X</v>
          </cell>
          <cell r="W24" t="str">
            <v>X</v>
          </cell>
          <cell r="X24">
            <v>0.01</v>
          </cell>
        </row>
        <row r="25">
          <cell r="A25" t="str">
            <v>VALORS - Post Tax Buyback - B439989</v>
          </cell>
          <cell r="B25">
            <v>39989</v>
          </cell>
          <cell r="C25" t="str">
            <v>VALORS - Post Tax Buyback - B4</v>
          </cell>
          <cell r="D25" t="str">
            <v>X</v>
          </cell>
          <cell r="E25" t="str">
            <v>X</v>
          </cell>
          <cell r="F25" t="str">
            <v>X</v>
          </cell>
          <cell r="G25" t="str">
            <v>X</v>
          </cell>
          <cell r="H25">
            <v>0.05</v>
          </cell>
          <cell r="I25">
            <v>0.05</v>
          </cell>
          <cell r="J25">
            <v>0.05</v>
          </cell>
          <cell r="K25" t="str">
            <v>X</v>
          </cell>
          <cell r="L25" t="str">
            <v>X</v>
          </cell>
          <cell r="M25" t="str">
            <v>X</v>
          </cell>
          <cell r="N25" t="str">
            <v>X</v>
          </cell>
          <cell r="O25" t="str">
            <v>X</v>
          </cell>
          <cell r="P25" t="str">
            <v>X</v>
          </cell>
          <cell r="Q25" t="str">
            <v>X</v>
          </cell>
          <cell r="R25">
            <v>0.01</v>
          </cell>
          <cell r="S25">
            <v>0.1923</v>
          </cell>
          <cell r="T25" t="str">
            <v>X</v>
          </cell>
          <cell r="U25">
            <v>7.9000000000000008E-3</v>
          </cell>
          <cell r="V25" t="str">
            <v>X</v>
          </cell>
          <cell r="W25" t="str">
            <v>X</v>
          </cell>
          <cell r="X25">
            <v>0.01</v>
          </cell>
        </row>
        <row r="26">
          <cell r="A26" t="str">
            <v>VALORS - Post Tax Buyback - BL39989</v>
          </cell>
          <cell r="B26">
            <v>39989</v>
          </cell>
          <cell r="C26" t="str">
            <v>VALORS - Post Tax Buyback - BL</v>
          </cell>
          <cell r="D26" t="str">
            <v>X</v>
          </cell>
          <cell r="E26" t="str">
            <v>X</v>
          </cell>
          <cell r="F26" t="str">
            <v>X</v>
          </cell>
          <cell r="G26" t="str">
            <v>X</v>
          </cell>
          <cell r="H26" t="str">
            <v>X</v>
          </cell>
          <cell r="I26" t="str">
            <v>X</v>
          </cell>
          <cell r="J26" t="str">
            <v>X</v>
          </cell>
          <cell r="K26" t="str">
            <v>X</v>
          </cell>
          <cell r="L26" t="str">
            <v>X</v>
          </cell>
          <cell r="M26" t="str">
            <v>X</v>
          </cell>
          <cell r="N26" t="str">
            <v>X</v>
          </cell>
          <cell r="O26" t="str">
            <v>X</v>
          </cell>
          <cell r="P26" t="str">
            <v>X</v>
          </cell>
          <cell r="Q26" t="str">
            <v>X</v>
          </cell>
          <cell r="R26" t="str">
            <v>X</v>
          </cell>
          <cell r="S26" t="str">
            <v>X</v>
          </cell>
          <cell r="T26" t="str">
            <v>X</v>
          </cell>
          <cell r="U26" t="str">
            <v>X</v>
          </cell>
          <cell r="V26" t="str">
            <v>X</v>
          </cell>
          <cell r="W26" t="str">
            <v>X</v>
          </cell>
          <cell r="X26" t="str">
            <v>X</v>
          </cell>
        </row>
        <row r="27">
          <cell r="A27" t="str">
            <v>VALORS - Pretax Buyback - B439989</v>
          </cell>
          <cell r="B27">
            <v>39989</v>
          </cell>
          <cell r="C27" t="str">
            <v>VALORS - Pretax Buyback - B4</v>
          </cell>
          <cell r="D27" t="str">
            <v>X</v>
          </cell>
          <cell r="E27" t="str">
            <v>X</v>
          </cell>
          <cell r="F27" t="str">
            <v>X</v>
          </cell>
          <cell r="G27" t="str">
            <v>X</v>
          </cell>
          <cell r="H27" t="str">
            <v>X</v>
          </cell>
          <cell r="I27" t="str">
            <v>X</v>
          </cell>
          <cell r="J27" t="str">
            <v>X</v>
          </cell>
          <cell r="K27">
            <v>0.05</v>
          </cell>
          <cell r="L27" t="str">
            <v>X</v>
          </cell>
          <cell r="M27" t="str">
            <v>X</v>
          </cell>
          <cell r="N27" t="str">
            <v>X</v>
          </cell>
          <cell r="O27" t="str">
            <v>X</v>
          </cell>
          <cell r="P27" t="str">
            <v>X</v>
          </cell>
          <cell r="Q27" t="str">
            <v>X</v>
          </cell>
          <cell r="R27">
            <v>0.01</v>
          </cell>
          <cell r="S27">
            <v>0.1923</v>
          </cell>
          <cell r="T27" t="str">
            <v>X</v>
          </cell>
          <cell r="U27">
            <v>7.9000000000000008E-3</v>
          </cell>
          <cell r="V27" t="str">
            <v>X</v>
          </cell>
          <cell r="W27" t="str">
            <v>X</v>
          </cell>
          <cell r="X27">
            <v>0.01</v>
          </cell>
        </row>
        <row r="28">
          <cell r="A28" t="str">
            <v>VALORS - Pretax Buyback - BL39989</v>
          </cell>
          <cell r="B28">
            <v>39989</v>
          </cell>
          <cell r="C28" t="str">
            <v>VALORS - Pretax Buyback - BL</v>
          </cell>
          <cell r="D28" t="str">
            <v>X</v>
          </cell>
          <cell r="E28" t="str">
            <v>X</v>
          </cell>
          <cell r="F28" t="str">
            <v>X</v>
          </cell>
          <cell r="G28" t="str">
            <v>X</v>
          </cell>
          <cell r="H28" t="str">
            <v>X</v>
          </cell>
          <cell r="I28" t="str">
            <v>X</v>
          </cell>
          <cell r="J28" t="str">
            <v>X</v>
          </cell>
          <cell r="K28" t="str">
            <v>X</v>
          </cell>
          <cell r="L28" t="str">
            <v>X</v>
          </cell>
          <cell r="M28" t="str">
            <v>X</v>
          </cell>
          <cell r="N28" t="str">
            <v>X</v>
          </cell>
          <cell r="O28" t="str">
            <v>X</v>
          </cell>
          <cell r="P28" t="str">
            <v>X</v>
          </cell>
          <cell r="Q28" t="str">
            <v>X</v>
          </cell>
          <cell r="R28" t="str">
            <v>X</v>
          </cell>
          <cell r="S28" t="str">
            <v>X</v>
          </cell>
          <cell r="T28" t="str">
            <v>X</v>
          </cell>
          <cell r="U28" t="str">
            <v>X</v>
          </cell>
          <cell r="V28" t="str">
            <v>X</v>
          </cell>
          <cell r="W28" t="str">
            <v>X</v>
          </cell>
          <cell r="X28" t="str">
            <v>X</v>
          </cell>
        </row>
        <row r="29">
          <cell r="A29" t="str">
            <v>VRS - Post Tax Buyback - BN39989</v>
          </cell>
          <cell r="B29">
            <v>39989</v>
          </cell>
          <cell r="C29" t="str">
            <v>VRS - Post Tax Buyback - BN</v>
          </cell>
          <cell r="D29" t="str">
            <v>X</v>
          </cell>
          <cell r="E29" t="str">
            <v>X</v>
          </cell>
          <cell r="F29" t="str">
            <v>X</v>
          </cell>
          <cell r="G29" t="str">
            <v>X</v>
          </cell>
          <cell r="H29" t="str">
            <v>X</v>
          </cell>
          <cell r="I29" t="str">
            <v>X</v>
          </cell>
          <cell r="J29" t="str">
            <v>X</v>
          </cell>
          <cell r="K29" t="str">
            <v>X</v>
          </cell>
          <cell r="L29" t="str">
            <v>X</v>
          </cell>
          <cell r="M29" t="str">
            <v>X</v>
          </cell>
          <cell r="N29" t="str">
            <v>X</v>
          </cell>
          <cell r="O29" t="str">
            <v>X</v>
          </cell>
          <cell r="P29" t="str">
            <v>X</v>
          </cell>
          <cell r="Q29" t="str">
            <v>X</v>
          </cell>
          <cell r="R29" t="str">
            <v>X</v>
          </cell>
          <cell r="S29" t="str">
            <v>X</v>
          </cell>
          <cell r="T29" t="str">
            <v>X</v>
          </cell>
          <cell r="U29" t="str">
            <v>X</v>
          </cell>
          <cell r="V29" t="str">
            <v>X</v>
          </cell>
          <cell r="W29" t="str">
            <v>X</v>
          </cell>
          <cell r="X29" t="str">
            <v>X</v>
          </cell>
        </row>
        <row r="30">
          <cell r="A30" t="str">
            <v>VRS - Post Tax Buyback - BV39989</v>
          </cell>
          <cell r="B30">
            <v>39989</v>
          </cell>
          <cell r="C30" t="str">
            <v>VRS - Post Tax Buyback - BV</v>
          </cell>
          <cell r="D30" t="str">
            <v>X</v>
          </cell>
          <cell r="E30" t="str">
            <v>X</v>
          </cell>
          <cell r="F30" t="str">
            <v>X</v>
          </cell>
          <cell r="G30" t="str">
            <v>X</v>
          </cell>
          <cell r="H30" t="str">
            <v>X</v>
          </cell>
          <cell r="I30" t="str">
            <v>X</v>
          </cell>
          <cell r="J30">
            <v>0.05</v>
          </cell>
          <cell r="K30" t="str">
            <v>X</v>
          </cell>
          <cell r="L30" t="str">
            <v>X</v>
          </cell>
          <cell r="M30" t="str">
            <v>X</v>
          </cell>
          <cell r="N30" t="str">
            <v>X</v>
          </cell>
          <cell r="O30" t="str">
            <v>X</v>
          </cell>
          <cell r="P30" t="str">
            <v>X</v>
          </cell>
          <cell r="Q30" t="str">
            <v>X</v>
          </cell>
          <cell r="R30">
            <v>0.01</v>
          </cell>
          <cell r="S30">
            <v>0.11260000000000001</v>
          </cell>
          <cell r="T30" t="str">
            <v>X</v>
          </cell>
          <cell r="U30">
            <v>7.9000000000000008E-3</v>
          </cell>
          <cell r="V30" t="str">
            <v>X</v>
          </cell>
          <cell r="W30">
            <v>0.01</v>
          </cell>
          <cell r="X30" t="str">
            <v>X</v>
          </cell>
        </row>
        <row r="31">
          <cell r="A31" t="str">
            <v>VRS - Pretax Buyback - BN39989</v>
          </cell>
          <cell r="B31">
            <v>39989</v>
          </cell>
          <cell r="C31" t="str">
            <v>VRS - Pretax Buyback - BN</v>
          </cell>
          <cell r="D31" t="str">
            <v>X</v>
          </cell>
          <cell r="E31" t="str">
            <v>X</v>
          </cell>
          <cell r="F31" t="str">
            <v>X</v>
          </cell>
          <cell r="G31" t="str">
            <v>X</v>
          </cell>
          <cell r="H31" t="str">
            <v>X</v>
          </cell>
          <cell r="I31" t="str">
            <v>X</v>
          </cell>
          <cell r="J31" t="str">
            <v>X</v>
          </cell>
          <cell r="K31" t="str">
            <v>X</v>
          </cell>
          <cell r="L31" t="str">
            <v>X</v>
          </cell>
          <cell r="M31" t="str">
            <v>X</v>
          </cell>
          <cell r="N31" t="str">
            <v>X</v>
          </cell>
          <cell r="O31" t="str">
            <v>X</v>
          </cell>
          <cell r="P31" t="str">
            <v>X</v>
          </cell>
          <cell r="Q31" t="str">
            <v>X</v>
          </cell>
          <cell r="R31" t="str">
            <v>X</v>
          </cell>
          <cell r="S31" t="str">
            <v>X</v>
          </cell>
          <cell r="T31" t="str">
            <v>X</v>
          </cell>
          <cell r="U31" t="str">
            <v>X</v>
          </cell>
          <cell r="V31" t="str">
            <v>X</v>
          </cell>
          <cell r="W31" t="str">
            <v>X</v>
          </cell>
          <cell r="X31" t="str">
            <v>X</v>
          </cell>
        </row>
        <row r="32">
          <cell r="A32" t="str">
            <v>VRS - Pretax Buyback - BV39989</v>
          </cell>
          <cell r="B32">
            <v>39989</v>
          </cell>
          <cell r="C32" t="str">
            <v>VRS - Pretax Buyback - BV</v>
          </cell>
          <cell r="D32" t="str">
            <v>X</v>
          </cell>
          <cell r="E32" t="str">
            <v>X</v>
          </cell>
          <cell r="F32" t="str">
            <v>X</v>
          </cell>
          <cell r="G32" t="str">
            <v>X</v>
          </cell>
          <cell r="H32" t="str">
            <v>X</v>
          </cell>
          <cell r="I32" t="str">
            <v>X</v>
          </cell>
          <cell r="J32" t="str">
            <v>X</v>
          </cell>
          <cell r="K32">
            <v>0.05</v>
          </cell>
          <cell r="L32" t="str">
            <v>X</v>
          </cell>
          <cell r="M32" t="str">
            <v>X</v>
          </cell>
          <cell r="N32" t="str">
            <v>X</v>
          </cell>
          <cell r="O32" t="str">
            <v>X</v>
          </cell>
          <cell r="P32" t="str">
            <v>X</v>
          </cell>
          <cell r="Q32" t="str">
            <v>X</v>
          </cell>
          <cell r="R32">
            <v>0.01</v>
          </cell>
          <cell r="S32">
            <v>0.11260000000000001</v>
          </cell>
          <cell r="T32" t="str">
            <v>X</v>
          </cell>
          <cell r="U32">
            <v>7.9000000000000008E-3</v>
          </cell>
          <cell r="V32" t="str">
            <v>X</v>
          </cell>
          <cell r="W32">
            <v>0.01</v>
          </cell>
          <cell r="X32" t="str">
            <v>X</v>
          </cell>
        </row>
        <row r="33">
          <cell r="A33" t="str">
            <v>VRS - VS39989</v>
          </cell>
          <cell r="B33">
            <v>39989</v>
          </cell>
          <cell r="C33" t="str">
            <v>VRS - VS</v>
          </cell>
          <cell r="D33" t="str">
            <v>X</v>
          </cell>
          <cell r="E33" t="str">
            <v>X</v>
          </cell>
          <cell r="F33" t="str">
            <v>X</v>
          </cell>
          <cell r="G33" t="str">
            <v>X</v>
          </cell>
          <cell r="H33" t="str">
            <v>X</v>
          </cell>
          <cell r="I33" t="str">
            <v>X</v>
          </cell>
          <cell r="J33" t="str">
            <v>X</v>
          </cell>
          <cell r="K33" t="str">
            <v>X</v>
          </cell>
          <cell r="L33" t="str">
            <v>X</v>
          </cell>
          <cell r="M33" t="str">
            <v>X</v>
          </cell>
          <cell r="N33" t="str">
            <v>X</v>
          </cell>
          <cell r="O33" t="str">
            <v>X</v>
          </cell>
          <cell r="P33" t="str">
            <v>X</v>
          </cell>
          <cell r="Q33" t="str">
            <v>X</v>
          </cell>
          <cell r="R33">
            <v>0.01</v>
          </cell>
          <cell r="S33">
            <v>0.11260000000000001</v>
          </cell>
          <cell r="T33" t="str">
            <v>X</v>
          </cell>
          <cell r="U33">
            <v>7.9000000000000008E-3</v>
          </cell>
          <cell r="V33" t="str">
            <v>X</v>
          </cell>
          <cell r="W33">
            <v>0.01</v>
          </cell>
          <cell r="X33" t="str">
            <v>X</v>
          </cell>
        </row>
        <row r="34">
          <cell r="A34" t="str">
            <v>VRS- VN39989</v>
          </cell>
          <cell r="B34">
            <v>39989</v>
          </cell>
          <cell r="C34" t="str">
            <v>VRS- VN</v>
          </cell>
          <cell r="D34" t="str">
            <v>X</v>
          </cell>
          <cell r="E34" t="str">
            <v>X</v>
          </cell>
          <cell r="F34" t="str">
            <v>X</v>
          </cell>
          <cell r="G34" t="str">
            <v>X</v>
          </cell>
          <cell r="H34" t="str">
            <v>X</v>
          </cell>
          <cell r="I34" t="str">
            <v>X</v>
          </cell>
          <cell r="J34" t="str">
            <v>X</v>
          </cell>
          <cell r="K34" t="str">
            <v>X</v>
          </cell>
          <cell r="L34" t="str">
            <v>X</v>
          </cell>
          <cell r="M34" t="str">
            <v>X</v>
          </cell>
          <cell r="N34" t="str">
            <v>X</v>
          </cell>
          <cell r="O34" t="str">
            <v>X</v>
          </cell>
          <cell r="P34" t="str">
            <v>X</v>
          </cell>
          <cell r="Q34" t="str">
            <v>X</v>
          </cell>
          <cell r="R34" t="str">
            <v>X</v>
          </cell>
          <cell r="S34" t="str">
            <v>X</v>
          </cell>
          <cell r="T34" t="str">
            <v>X</v>
          </cell>
          <cell r="U34" t="str">
            <v>X</v>
          </cell>
          <cell r="V34" t="str">
            <v>X</v>
          </cell>
          <cell r="W34" t="str">
            <v>X</v>
          </cell>
          <cell r="X34" t="str">
            <v>X</v>
          </cell>
        </row>
        <row r="35">
          <cell r="A35" t="str">
            <v>Fidelity - FI40262</v>
          </cell>
          <cell r="B35">
            <v>40262</v>
          </cell>
          <cell r="C35" t="str">
            <v>Fidelity - FI</v>
          </cell>
          <cell r="D35" t="str">
            <v>X</v>
          </cell>
          <cell r="E35" t="str">
            <v>X</v>
          </cell>
          <cell r="F35" t="str">
            <v>X</v>
          </cell>
          <cell r="G35" t="str">
            <v>X</v>
          </cell>
          <cell r="H35" t="str">
            <v>X</v>
          </cell>
          <cell r="I35" t="str">
            <v>X</v>
          </cell>
          <cell r="J35" t="str">
            <v>X</v>
          </cell>
          <cell r="K35" t="str">
            <v>X</v>
          </cell>
          <cell r="L35" t="str">
            <v>X</v>
          </cell>
          <cell r="M35" t="str">
            <v>X</v>
          </cell>
          <cell r="N35" t="str">
            <v>X</v>
          </cell>
          <cell r="O35">
            <v>0.104</v>
          </cell>
          <cell r="P35" t="str">
            <v>X</v>
          </cell>
          <cell r="Q35" t="str">
            <v>X</v>
          </cell>
          <cell r="R35">
            <v>0.01</v>
          </cell>
          <cell r="S35" t="str">
            <v>X</v>
          </cell>
          <cell r="T35" t="str">
            <v>X</v>
          </cell>
          <cell r="U35">
            <v>7.9000000000000008E-3</v>
          </cell>
          <cell r="V35" t="str">
            <v>X</v>
          </cell>
          <cell r="W35" t="str">
            <v>X</v>
          </cell>
          <cell r="X35" t="str">
            <v>X</v>
          </cell>
        </row>
        <row r="36">
          <cell r="A36" t="str">
            <v>Fidelity - FN40262</v>
          </cell>
          <cell r="B36">
            <v>40262</v>
          </cell>
          <cell r="C36" t="str">
            <v>Fidelity - FN</v>
          </cell>
          <cell r="D36" t="str">
            <v>X</v>
          </cell>
          <cell r="E36" t="str">
            <v>X</v>
          </cell>
          <cell r="F36" t="str">
            <v>X</v>
          </cell>
          <cell r="G36" t="str">
            <v>X</v>
          </cell>
          <cell r="H36" t="str">
            <v>X</v>
          </cell>
          <cell r="I36" t="str">
            <v>X</v>
          </cell>
          <cell r="J36" t="str">
            <v>X</v>
          </cell>
          <cell r="K36" t="str">
            <v>X</v>
          </cell>
          <cell r="L36" t="str">
            <v>X</v>
          </cell>
          <cell r="M36" t="str">
            <v>X</v>
          </cell>
          <cell r="N36" t="str">
            <v>X</v>
          </cell>
          <cell r="O36" t="str">
            <v>X</v>
          </cell>
          <cell r="P36" t="str">
            <v>X</v>
          </cell>
          <cell r="Q36" t="str">
            <v>X</v>
          </cell>
          <cell r="R36" t="str">
            <v>X</v>
          </cell>
          <cell r="S36" t="str">
            <v>X</v>
          </cell>
          <cell r="T36" t="str">
            <v>X</v>
          </cell>
          <cell r="U36" t="str">
            <v>X</v>
          </cell>
          <cell r="V36" t="str">
            <v>X</v>
          </cell>
          <cell r="W36" t="str">
            <v>X</v>
          </cell>
          <cell r="X36" t="str">
            <v>X</v>
          </cell>
        </row>
        <row r="37">
          <cell r="A37" t="str">
            <v>Judicial - J140262</v>
          </cell>
          <cell r="B37">
            <v>40262</v>
          </cell>
          <cell r="C37" t="str">
            <v>Judicial - J1</v>
          </cell>
          <cell r="D37" t="str">
            <v>X</v>
          </cell>
          <cell r="E37" t="str">
            <v>X</v>
          </cell>
          <cell r="F37" t="str">
            <v>X</v>
          </cell>
          <cell r="G37" t="str">
            <v>X</v>
          </cell>
          <cell r="H37" t="str">
            <v>X</v>
          </cell>
          <cell r="I37" t="str">
            <v>X</v>
          </cell>
          <cell r="J37" t="str">
            <v>X</v>
          </cell>
          <cell r="K37" t="str">
            <v>X</v>
          </cell>
          <cell r="L37" t="str">
            <v>X</v>
          </cell>
          <cell r="M37" t="str">
            <v>X</v>
          </cell>
          <cell r="N37" t="str">
            <v>X</v>
          </cell>
          <cell r="O37" t="str">
            <v>X</v>
          </cell>
          <cell r="P37" t="str">
            <v>X</v>
          </cell>
          <cell r="Q37" t="str">
            <v>X</v>
          </cell>
          <cell r="R37">
            <v>0.01</v>
          </cell>
          <cell r="S37">
            <v>0.34510000000000002</v>
          </cell>
          <cell r="T37" t="str">
            <v>X</v>
          </cell>
          <cell r="U37">
            <v>7.9000000000000008E-3</v>
          </cell>
          <cell r="V37">
            <v>0.05</v>
          </cell>
          <cell r="W37" t="str">
            <v>X</v>
          </cell>
          <cell r="X37" t="str">
            <v>X</v>
          </cell>
        </row>
        <row r="38">
          <cell r="A38" t="str">
            <v>Judicial - JN40262</v>
          </cell>
          <cell r="B38">
            <v>40262</v>
          </cell>
          <cell r="C38" t="str">
            <v>Judicial - JN</v>
          </cell>
          <cell r="D38" t="str">
            <v>X</v>
          </cell>
          <cell r="E38" t="str">
            <v>X</v>
          </cell>
          <cell r="F38" t="str">
            <v>X</v>
          </cell>
          <cell r="G38" t="str">
            <v>X</v>
          </cell>
          <cell r="H38" t="str">
            <v>X</v>
          </cell>
          <cell r="I38" t="str">
            <v>X</v>
          </cell>
          <cell r="J38" t="str">
            <v>X</v>
          </cell>
          <cell r="K38" t="str">
            <v>X</v>
          </cell>
          <cell r="L38" t="str">
            <v>X</v>
          </cell>
          <cell r="M38" t="str">
            <v>X</v>
          </cell>
          <cell r="N38" t="str">
            <v>X</v>
          </cell>
          <cell r="O38" t="str">
            <v>X</v>
          </cell>
          <cell r="P38" t="str">
            <v>X</v>
          </cell>
          <cell r="Q38" t="str">
            <v>X</v>
          </cell>
          <cell r="R38" t="str">
            <v>X</v>
          </cell>
          <cell r="S38" t="str">
            <v>X</v>
          </cell>
          <cell r="T38" t="str">
            <v>X</v>
          </cell>
          <cell r="U38" t="str">
            <v>X</v>
          </cell>
          <cell r="V38" t="str">
            <v>X</v>
          </cell>
          <cell r="W38" t="str">
            <v>X</v>
          </cell>
          <cell r="X38" t="str">
            <v>X</v>
          </cell>
        </row>
        <row r="39">
          <cell r="A39" t="str">
            <v>Judicial - Post Tax Buyback - B140262</v>
          </cell>
          <cell r="B39">
            <v>40262</v>
          </cell>
          <cell r="C39" t="str">
            <v>Judicial - Post Tax Buyback - B1</v>
          </cell>
          <cell r="D39" t="str">
            <v>X</v>
          </cell>
          <cell r="E39" t="str">
            <v>X</v>
          </cell>
          <cell r="F39" t="str">
            <v>X</v>
          </cell>
          <cell r="G39" t="str">
            <v>X</v>
          </cell>
          <cell r="H39" t="str">
            <v>X</v>
          </cell>
          <cell r="I39" t="str">
            <v>X</v>
          </cell>
          <cell r="J39">
            <v>0.05</v>
          </cell>
          <cell r="K39" t="str">
            <v>X</v>
          </cell>
          <cell r="L39" t="str">
            <v>X</v>
          </cell>
          <cell r="M39" t="str">
            <v>X</v>
          </cell>
          <cell r="N39" t="str">
            <v>X</v>
          </cell>
          <cell r="O39" t="str">
            <v>X</v>
          </cell>
          <cell r="P39" t="str">
            <v>X</v>
          </cell>
          <cell r="Q39" t="str">
            <v>X</v>
          </cell>
          <cell r="R39">
            <v>0.01</v>
          </cell>
          <cell r="S39">
            <v>0.34510000000000002</v>
          </cell>
          <cell r="T39" t="str">
            <v>X</v>
          </cell>
          <cell r="U39">
            <v>7.9000000000000008E-3</v>
          </cell>
          <cell r="V39">
            <v>0.05</v>
          </cell>
          <cell r="W39" t="str">
            <v>X</v>
          </cell>
          <cell r="X39" t="str">
            <v>X</v>
          </cell>
        </row>
        <row r="40">
          <cell r="A40" t="str">
            <v>Judicial - Post Tax Buyback - BJ40262</v>
          </cell>
          <cell r="B40">
            <v>40262</v>
          </cell>
          <cell r="C40" t="str">
            <v>Judicial - Post Tax Buyback - BJ</v>
          </cell>
          <cell r="D40" t="str">
            <v>X</v>
          </cell>
          <cell r="E40" t="str">
            <v>X</v>
          </cell>
          <cell r="F40" t="str">
            <v>X</v>
          </cell>
          <cell r="G40" t="str">
            <v>X</v>
          </cell>
          <cell r="H40" t="str">
            <v>X</v>
          </cell>
          <cell r="I40" t="str">
            <v>X</v>
          </cell>
          <cell r="J40" t="str">
            <v>X</v>
          </cell>
          <cell r="K40" t="str">
            <v>X</v>
          </cell>
          <cell r="L40" t="str">
            <v>X</v>
          </cell>
          <cell r="M40" t="str">
            <v>X</v>
          </cell>
          <cell r="N40" t="str">
            <v>X</v>
          </cell>
          <cell r="O40" t="str">
            <v>X</v>
          </cell>
          <cell r="P40" t="str">
            <v>X</v>
          </cell>
          <cell r="Q40" t="str">
            <v>X</v>
          </cell>
          <cell r="R40" t="str">
            <v>X</v>
          </cell>
          <cell r="S40" t="str">
            <v>X</v>
          </cell>
          <cell r="T40" t="str">
            <v>X</v>
          </cell>
          <cell r="U40" t="str">
            <v>X</v>
          </cell>
          <cell r="V40" t="str">
            <v>X</v>
          </cell>
          <cell r="W40" t="str">
            <v>X</v>
          </cell>
          <cell r="X40" t="str">
            <v>X</v>
          </cell>
        </row>
        <row r="41">
          <cell r="A41" t="str">
            <v>Judicial - Pretax Buyback - B140262</v>
          </cell>
          <cell r="B41">
            <v>40262</v>
          </cell>
          <cell r="C41" t="str">
            <v>Judicial - Pretax Buyback - B1</v>
          </cell>
          <cell r="D41" t="str">
            <v>X</v>
          </cell>
          <cell r="E41" t="str">
            <v>X</v>
          </cell>
          <cell r="F41" t="str">
            <v>X</v>
          </cell>
          <cell r="G41" t="str">
            <v>X</v>
          </cell>
          <cell r="H41" t="str">
            <v>X</v>
          </cell>
          <cell r="I41" t="str">
            <v>X</v>
          </cell>
          <cell r="J41" t="str">
            <v>X</v>
          </cell>
          <cell r="K41">
            <v>0.05</v>
          </cell>
          <cell r="L41" t="str">
            <v>X</v>
          </cell>
          <cell r="M41" t="str">
            <v>X</v>
          </cell>
          <cell r="N41" t="str">
            <v>X</v>
          </cell>
          <cell r="O41" t="str">
            <v>X</v>
          </cell>
          <cell r="P41" t="str">
            <v>X</v>
          </cell>
          <cell r="Q41" t="str">
            <v>X</v>
          </cell>
          <cell r="R41">
            <v>0.01</v>
          </cell>
          <cell r="S41">
            <v>0.34510000000000002</v>
          </cell>
          <cell r="T41" t="str">
            <v>X</v>
          </cell>
          <cell r="U41">
            <v>7.9000000000000008E-3</v>
          </cell>
          <cell r="V41">
            <v>0.05</v>
          </cell>
          <cell r="W41" t="str">
            <v>X</v>
          </cell>
          <cell r="X41" t="str">
            <v>X</v>
          </cell>
        </row>
        <row r="42">
          <cell r="A42" t="str">
            <v>Judicial - Pretax Buyback - BJ40262</v>
          </cell>
          <cell r="B42">
            <v>40262</v>
          </cell>
          <cell r="C42" t="str">
            <v>Judicial - Pretax Buyback - BJ</v>
          </cell>
          <cell r="D42" t="str">
            <v>X</v>
          </cell>
          <cell r="E42" t="str">
            <v>X</v>
          </cell>
          <cell r="F42" t="str">
            <v>X</v>
          </cell>
          <cell r="G42" t="str">
            <v>X</v>
          </cell>
          <cell r="H42" t="str">
            <v>X</v>
          </cell>
          <cell r="I42" t="str">
            <v>X</v>
          </cell>
          <cell r="J42" t="str">
            <v>X</v>
          </cell>
          <cell r="K42" t="str">
            <v>X</v>
          </cell>
          <cell r="L42" t="str">
            <v>X</v>
          </cell>
          <cell r="M42" t="str">
            <v>X</v>
          </cell>
          <cell r="N42" t="str">
            <v>X</v>
          </cell>
          <cell r="O42" t="str">
            <v>X</v>
          </cell>
          <cell r="P42" t="str">
            <v>X</v>
          </cell>
          <cell r="Q42" t="str">
            <v>X</v>
          </cell>
          <cell r="R42" t="str">
            <v>X</v>
          </cell>
          <cell r="S42" t="str">
            <v>X</v>
          </cell>
          <cell r="T42" t="str">
            <v>X</v>
          </cell>
          <cell r="U42" t="str">
            <v>X</v>
          </cell>
          <cell r="V42" t="str">
            <v>X</v>
          </cell>
          <cell r="W42" t="str">
            <v>X</v>
          </cell>
          <cell r="X42" t="str">
            <v>X</v>
          </cell>
        </row>
        <row r="43">
          <cell r="A43" t="str">
            <v>LT, JT, VT, ST40262</v>
          </cell>
          <cell r="B43">
            <v>40262</v>
          </cell>
          <cell r="C43" t="str">
            <v>LT, JT, VT, ST</v>
          </cell>
          <cell r="D43" t="str">
            <v>X</v>
          </cell>
          <cell r="E43" t="str">
            <v>X</v>
          </cell>
          <cell r="F43" t="str">
            <v>X</v>
          </cell>
          <cell r="G43" t="str">
            <v>X</v>
          </cell>
          <cell r="H43" t="str">
            <v>X</v>
          </cell>
          <cell r="I43" t="str">
            <v>X</v>
          </cell>
          <cell r="J43" t="str">
            <v>X</v>
          </cell>
          <cell r="K43" t="str">
            <v>X</v>
          </cell>
          <cell r="L43" t="str">
            <v>X</v>
          </cell>
          <cell r="M43" t="str">
            <v>X</v>
          </cell>
          <cell r="N43" t="str">
            <v>X</v>
          </cell>
          <cell r="O43" t="str">
            <v>X</v>
          </cell>
          <cell r="P43" t="str">
            <v>X</v>
          </cell>
          <cell r="Q43" t="str">
            <v>X</v>
          </cell>
          <cell r="R43" t="str">
            <v>X</v>
          </cell>
          <cell r="S43" t="str">
            <v>X</v>
          </cell>
          <cell r="T43" t="str">
            <v>X</v>
          </cell>
          <cell r="U43" t="str">
            <v>X</v>
          </cell>
          <cell r="V43" t="str">
            <v>X</v>
          </cell>
          <cell r="W43" t="str">
            <v>X</v>
          </cell>
          <cell r="X43" t="str">
            <v>X</v>
          </cell>
        </row>
        <row r="44">
          <cell r="A44" t="str">
            <v>ORP - CN40262</v>
          </cell>
          <cell r="B44">
            <v>40262</v>
          </cell>
          <cell r="C44" t="str">
            <v>ORP - CN</v>
          </cell>
          <cell r="D44" t="str">
            <v>X</v>
          </cell>
          <cell r="E44" t="str">
            <v>X</v>
          </cell>
          <cell r="F44" t="str">
            <v>X</v>
          </cell>
          <cell r="G44" t="str">
            <v>X</v>
          </cell>
          <cell r="H44" t="str">
            <v>X</v>
          </cell>
          <cell r="I44" t="str">
            <v>X</v>
          </cell>
          <cell r="J44" t="str">
            <v>X</v>
          </cell>
          <cell r="K44" t="str">
            <v>X</v>
          </cell>
          <cell r="L44" t="str">
            <v>X</v>
          </cell>
          <cell r="M44" t="str">
            <v>X</v>
          </cell>
          <cell r="N44" t="str">
            <v>X</v>
          </cell>
          <cell r="O44" t="str">
            <v>X</v>
          </cell>
          <cell r="P44" t="str">
            <v>X</v>
          </cell>
          <cell r="Q44" t="str">
            <v>X</v>
          </cell>
          <cell r="R44" t="str">
            <v>X</v>
          </cell>
          <cell r="S44" t="str">
            <v>X</v>
          </cell>
          <cell r="T44" t="str">
            <v>X</v>
          </cell>
          <cell r="U44" t="str">
            <v>X</v>
          </cell>
          <cell r="V44" t="str">
            <v>X</v>
          </cell>
          <cell r="W44" t="str">
            <v>X</v>
          </cell>
          <cell r="X44" t="str">
            <v>X</v>
          </cell>
        </row>
        <row r="45">
          <cell r="A45" t="str">
            <v>ORP - CP40262</v>
          </cell>
          <cell r="B45">
            <v>40262</v>
          </cell>
          <cell r="C45" t="str">
            <v>ORP - CP</v>
          </cell>
          <cell r="D45" t="str">
            <v>X</v>
          </cell>
          <cell r="E45" t="str">
            <v>X</v>
          </cell>
          <cell r="F45" t="str">
            <v>X</v>
          </cell>
          <cell r="G45" t="str">
            <v>X</v>
          </cell>
          <cell r="H45" t="str">
            <v>X</v>
          </cell>
          <cell r="I45" t="str">
            <v>X</v>
          </cell>
          <cell r="J45" t="str">
            <v>X</v>
          </cell>
          <cell r="K45" t="str">
            <v>X</v>
          </cell>
          <cell r="L45" t="str">
            <v>X</v>
          </cell>
          <cell r="M45" t="str">
            <v>X</v>
          </cell>
          <cell r="N45" t="str">
            <v>X</v>
          </cell>
          <cell r="O45" t="str">
            <v>X</v>
          </cell>
          <cell r="P45">
            <v>0.104</v>
          </cell>
          <cell r="Q45" t="str">
            <v>X</v>
          </cell>
          <cell r="R45">
            <v>0.01</v>
          </cell>
          <cell r="S45" t="str">
            <v>X</v>
          </cell>
          <cell r="T45" t="str">
            <v>X</v>
          </cell>
          <cell r="U45">
            <v>7.9000000000000008E-3</v>
          </cell>
          <cell r="V45" t="str">
            <v>X</v>
          </cell>
          <cell r="W45" t="str">
            <v>X</v>
          </cell>
          <cell r="X45" t="str">
            <v>X</v>
          </cell>
        </row>
        <row r="46">
          <cell r="A46" t="str">
            <v>SPORS - Post Tax Buyback - B340262</v>
          </cell>
          <cell r="B46">
            <v>40262</v>
          </cell>
          <cell r="C46" t="str">
            <v>SPORS - Post Tax Buyback - B3</v>
          </cell>
          <cell r="D46" t="str">
            <v>X</v>
          </cell>
          <cell r="E46" t="str">
            <v>X</v>
          </cell>
          <cell r="F46" t="str">
            <v>X</v>
          </cell>
          <cell r="G46" t="str">
            <v>X</v>
          </cell>
          <cell r="H46" t="str">
            <v>X</v>
          </cell>
          <cell r="I46" t="str">
            <v>X</v>
          </cell>
          <cell r="J46">
            <v>0.05</v>
          </cell>
          <cell r="K46" t="str">
            <v>X</v>
          </cell>
          <cell r="L46" t="str">
            <v>X</v>
          </cell>
          <cell r="M46" t="str">
            <v>X</v>
          </cell>
          <cell r="N46" t="str">
            <v>X</v>
          </cell>
          <cell r="O46" t="str">
            <v>X</v>
          </cell>
          <cell r="P46" t="str">
            <v>X</v>
          </cell>
          <cell r="Q46" t="str">
            <v>X</v>
          </cell>
          <cell r="R46">
            <v>0.01</v>
          </cell>
          <cell r="S46">
            <v>0.20050000000000001</v>
          </cell>
          <cell r="T46" t="str">
            <v>X</v>
          </cell>
          <cell r="U46">
            <v>7.9000000000000008E-3</v>
          </cell>
          <cell r="V46">
            <v>0.05</v>
          </cell>
          <cell r="W46" t="str">
            <v>X</v>
          </cell>
          <cell r="X46">
            <v>0.01</v>
          </cell>
        </row>
        <row r="47">
          <cell r="A47" t="str">
            <v>SPORS - Post Tax Buyback - BS40262</v>
          </cell>
          <cell r="B47">
            <v>40262</v>
          </cell>
          <cell r="C47" t="str">
            <v>SPORS - Post Tax Buyback - BS</v>
          </cell>
          <cell r="D47" t="str">
            <v>X</v>
          </cell>
          <cell r="E47" t="str">
            <v>X</v>
          </cell>
          <cell r="F47" t="str">
            <v>X</v>
          </cell>
          <cell r="G47" t="str">
            <v>X</v>
          </cell>
          <cell r="H47">
            <v>0.05</v>
          </cell>
          <cell r="I47">
            <v>0.05</v>
          </cell>
          <cell r="J47" t="str">
            <v>X</v>
          </cell>
          <cell r="K47" t="str">
            <v>X</v>
          </cell>
          <cell r="L47" t="str">
            <v>X</v>
          </cell>
          <cell r="M47" t="str">
            <v>X</v>
          </cell>
          <cell r="N47" t="str">
            <v>X</v>
          </cell>
          <cell r="O47" t="str">
            <v>X</v>
          </cell>
          <cell r="P47" t="str">
            <v>X</v>
          </cell>
          <cell r="Q47" t="str">
            <v>X</v>
          </cell>
          <cell r="R47" t="str">
            <v>X</v>
          </cell>
          <cell r="S47" t="str">
            <v>X</v>
          </cell>
          <cell r="T47" t="str">
            <v>X</v>
          </cell>
          <cell r="U47" t="str">
            <v>X</v>
          </cell>
          <cell r="V47" t="str">
            <v>X</v>
          </cell>
          <cell r="W47" t="str">
            <v>X</v>
          </cell>
          <cell r="X47" t="str">
            <v>X</v>
          </cell>
        </row>
        <row r="48">
          <cell r="A48" t="str">
            <v>SPORS - Pretax Buyback - B340262</v>
          </cell>
          <cell r="B48">
            <v>40262</v>
          </cell>
          <cell r="C48" t="str">
            <v>SPORS - Pretax Buyback - B3</v>
          </cell>
          <cell r="D48" t="str">
            <v>X</v>
          </cell>
          <cell r="E48" t="str">
            <v>X</v>
          </cell>
          <cell r="F48" t="str">
            <v>X</v>
          </cell>
          <cell r="G48" t="str">
            <v>X</v>
          </cell>
          <cell r="H48" t="str">
            <v>X</v>
          </cell>
          <cell r="I48" t="str">
            <v>X</v>
          </cell>
          <cell r="J48" t="str">
            <v>X</v>
          </cell>
          <cell r="K48">
            <v>0.05</v>
          </cell>
          <cell r="L48" t="str">
            <v>X</v>
          </cell>
          <cell r="M48" t="str">
            <v>X</v>
          </cell>
          <cell r="N48" t="str">
            <v>X</v>
          </cell>
          <cell r="O48" t="str">
            <v>X</v>
          </cell>
          <cell r="P48" t="str">
            <v>X</v>
          </cell>
          <cell r="Q48" t="str">
            <v>X</v>
          </cell>
          <cell r="R48">
            <v>0.01</v>
          </cell>
          <cell r="S48">
            <v>0.20050000000000001</v>
          </cell>
          <cell r="T48" t="str">
            <v>X</v>
          </cell>
          <cell r="U48">
            <v>7.9000000000000008E-3</v>
          </cell>
          <cell r="V48">
            <v>0.05</v>
          </cell>
          <cell r="W48" t="str">
            <v>X</v>
          </cell>
          <cell r="X48">
            <v>0.01</v>
          </cell>
        </row>
        <row r="49">
          <cell r="A49" t="str">
            <v>SPORS - Pretax Buyback - BS40262</v>
          </cell>
          <cell r="B49">
            <v>40262</v>
          </cell>
          <cell r="C49" t="str">
            <v>SPORS - Pretax Buyback - BS</v>
          </cell>
          <cell r="D49" t="str">
            <v>X</v>
          </cell>
          <cell r="E49" t="str">
            <v>X</v>
          </cell>
          <cell r="F49" t="str">
            <v>X</v>
          </cell>
          <cell r="G49" t="str">
            <v>X</v>
          </cell>
          <cell r="H49" t="str">
            <v>X</v>
          </cell>
          <cell r="I49" t="str">
            <v>X</v>
          </cell>
          <cell r="J49" t="str">
            <v>X</v>
          </cell>
          <cell r="K49" t="str">
            <v>X</v>
          </cell>
          <cell r="L49" t="str">
            <v>X</v>
          </cell>
          <cell r="M49" t="str">
            <v>X</v>
          </cell>
          <cell r="N49" t="str">
            <v>X</v>
          </cell>
          <cell r="O49" t="str">
            <v>X</v>
          </cell>
          <cell r="P49" t="str">
            <v>X</v>
          </cell>
          <cell r="Q49" t="str">
            <v>X</v>
          </cell>
          <cell r="R49" t="str">
            <v>X</v>
          </cell>
          <cell r="S49" t="str">
            <v>X</v>
          </cell>
          <cell r="T49" t="str">
            <v>X</v>
          </cell>
          <cell r="U49" t="str">
            <v>X</v>
          </cell>
          <cell r="V49" t="str">
            <v>X</v>
          </cell>
          <cell r="W49" t="str">
            <v>X</v>
          </cell>
          <cell r="X49" t="str">
            <v>X</v>
          </cell>
        </row>
        <row r="50">
          <cell r="A50" t="str">
            <v>SPORS - SN40262</v>
          </cell>
          <cell r="B50">
            <v>40262</v>
          </cell>
          <cell r="C50" t="str">
            <v>SPORS - SN</v>
          </cell>
          <cell r="D50" t="str">
            <v>X</v>
          </cell>
          <cell r="E50" t="str">
            <v>X</v>
          </cell>
          <cell r="F50" t="str">
            <v>X</v>
          </cell>
          <cell r="G50" t="str">
            <v>X</v>
          </cell>
          <cell r="H50" t="str">
            <v>X</v>
          </cell>
          <cell r="I50" t="str">
            <v>X</v>
          </cell>
          <cell r="J50" t="str">
            <v>X</v>
          </cell>
          <cell r="K50" t="str">
            <v>X</v>
          </cell>
          <cell r="L50" t="str">
            <v>X</v>
          </cell>
          <cell r="M50" t="str">
            <v>X</v>
          </cell>
          <cell r="N50" t="str">
            <v>X</v>
          </cell>
          <cell r="O50" t="str">
            <v>X</v>
          </cell>
          <cell r="P50" t="str">
            <v>X</v>
          </cell>
          <cell r="Q50" t="str">
            <v>X</v>
          </cell>
          <cell r="R50" t="str">
            <v>X</v>
          </cell>
          <cell r="S50" t="str">
            <v>X</v>
          </cell>
          <cell r="T50" t="str">
            <v>X</v>
          </cell>
          <cell r="U50" t="str">
            <v>X</v>
          </cell>
          <cell r="V50" t="str">
            <v>X</v>
          </cell>
          <cell r="W50" t="str">
            <v>X</v>
          </cell>
          <cell r="X50" t="str">
            <v>X</v>
          </cell>
        </row>
        <row r="51">
          <cell r="A51" t="str">
            <v>SPORS - SS40262</v>
          </cell>
          <cell r="B51">
            <v>40262</v>
          </cell>
          <cell r="C51" t="str">
            <v>SPORS - SS</v>
          </cell>
          <cell r="D51" t="str">
            <v>X</v>
          </cell>
          <cell r="E51" t="str">
            <v>X</v>
          </cell>
          <cell r="F51" t="str">
            <v>X</v>
          </cell>
          <cell r="G51" t="str">
            <v>X</v>
          </cell>
          <cell r="H51" t="str">
            <v>X</v>
          </cell>
          <cell r="I51" t="str">
            <v>X</v>
          </cell>
          <cell r="J51" t="str">
            <v>X</v>
          </cell>
          <cell r="K51" t="str">
            <v>X</v>
          </cell>
          <cell r="L51" t="str">
            <v>X</v>
          </cell>
          <cell r="M51" t="str">
            <v>X</v>
          </cell>
          <cell r="N51" t="str">
            <v>X</v>
          </cell>
          <cell r="O51" t="str">
            <v>X</v>
          </cell>
          <cell r="P51" t="str">
            <v>X</v>
          </cell>
          <cell r="Q51" t="str">
            <v>X</v>
          </cell>
          <cell r="R51">
            <v>0.01</v>
          </cell>
          <cell r="S51">
            <v>0.20050000000000001</v>
          </cell>
          <cell r="T51" t="str">
            <v>X</v>
          </cell>
          <cell r="U51">
            <v>7.9000000000000008E-3</v>
          </cell>
          <cell r="V51">
            <v>0.05</v>
          </cell>
          <cell r="W51" t="str">
            <v>X</v>
          </cell>
          <cell r="X51">
            <v>0.01</v>
          </cell>
        </row>
        <row r="52">
          <cell r="A52" t="str">
            <v>TIAA - TA40262</v>
          </cell>
          <cell r="B52">
            <v>40262</v>
          </cell>
          <cell r="C52" t="str">
            <v>TIAA - TA</v>
          </cell>
          <cell r="D52" t="str">
            <v>X</v>
          </cell>
          <cell r="E52" t="str">
            <v>X</v>
          </cell>
          <cell r="F52" t="str">
            <v>X</v>
          </cell>
          <cell r="G52" t="str">
            <v>X</v>
          </cell>
          <cell r="H52" t="str">
            <v>X</v>
          </cell>
          <cell r="I52" t="str">
            <v>X</v>
          </cell>
          <cell r="J52" t="str">
            <v>X</v>
          </cell>
          <cell r="K52" t="str">
            <v>X</v>
          </cell>
          <cell r="L52" t="str">
            <v>X</v>
          </cell>
          <cell r="M52" t="str">
            <v>X</v>
          </cell>
          <cell r="N52" t="str">
            <v>X</v>
          </cell>
          <cell r="O52" t="str">
            <v>X</v>
          </cell>
          <cell r="P52" t="str">
            <v>X</v>
          </cell>
          <cell r="Q52">
            <v>0.104</v>
          </cell>
          <cell r="R52">
            <v>0.01</v>
          </cell>
          <cell r="S52" t="str">
            <v>X</v>
          </cell>
          <cell r="T52" t="str">
            <v>X</v>
          </cell>
          <cell r="U52">
            <v>7.9000000000000008E-3</v>
          </cell>
          <cell r="V52" t="str">
            <v>X</v>
          </cell>
          <cell r="W52" t="str">
            <v>X</v>
          </cell>
          <cell r="X52" t="str">
            <v>X</v>
          </cell>
        </row>
        <row r="53">
          <cell r="A53" t="str">
            <v>TIAA - TN40262</v>
          </cell>
          <cell r="B53">
            <v>40262</v>
          </cell>
          <cell r="C53" t="str">
            <v>TIAA - TN</v>
          </cell>
          <cell r="D53" t="str">
            <v>X</v>
          </cell>
          <cell r="E53" t="str">
            <v>X</v>
          </cell>
          <cell r="F53" t="str">
            <v>X</v>
          </cell>
          <cell r="G53" t="str">
            <v>X</v>
          </cell>
          <cell r="H53" t="str">
            <v>X</v>
          </cell>
          <cell r="I53" t="str">
            <v>X</v>
          </cell>
          <cell r="J53" t="str">
            <v>X</v>
          </cell>
          <cell r="K53" t="str">
            <v>X</v>
          </cell>
          <cell r="L53" t="str">
            <v>X</v>
          </cell>
          <cell r="M53" t="str">
            <v>X</v>
          </cell>
          <cell r="N53" t="str">
            <v>X</v>
          </cell>
          <cell r="O53" t="str">
            <v>X</v>
          </cell>
          <cell r="P53" t="str">
            <v>X</v>
          </cell>
          <cell r="Q53" t="str">
            <v>X</v>
          </cell>
          <cell r="R53" t="str">
            <v>X</v>
          </cell>
          <cell r="S53" t="str">
            <v>X</v>
          </cell>
          <cell r="T53" t="str">
            <v>X</v>
          </cell>
          <cell r="U53" t="str">
            <v>X</v>
          </cell>
          <cell r="V53" t="str">
            <v>X</v>
          </cell>
          <cell r="W53" t="str">
            <v>X</v>
          </cell>
          <cell r="X53" t="str">
            <v>X</v>
          </cell>
        </row>
        <row r="54">
          <cell r="A54" t="str">
            <v>VALORS - LN40262</v>
          </cell>
          <cell r="B54">
            <v>40262</v>
          </cell>
          <cell r="C54" t="str">
            <v>VALORS - LN</v>
          </cell>
          <cell r="D54" t="str">
            <v>X</v>
          </cell>
          <cell r="E54" t="str">
            <v>X</v>
          </cell>
          <cell r="F54" t="str">
            <v>X</v>
          </cell>
          <cell r="G54" t="str">
            <v>X</v>
          </cell>
          <cell r="H54"/>
          <cell r="I54"/>
          <cell r="J54" t="str">
            <v>X</v>
          </cell>
          <cell r="K54" t="str">
            <v>X</v>
          </cell>
          <cell r="L54" t="str">
            <v>X</v>
          </cell>
          <cell r="M54" t="str">
            <v>X</v>
          </cell>
          <cell r="N54" t="str">
            <v>X</v>
          </cell>
          <cell r="O54" t="str">
            <v>X</v>
          </cell>
          <cell r="P54" t="str">
            <v>X</v>
          </cell>
          <cell r="Q54" t="str">
            <v>X</v>
          </cell>
          <cell r="R54" t="str">
            <v>X</v>
          </cell>
          <cell r="S54" t="str">
            <v>X</v>
          </cell>
          <cell r="T54" t="str">
            <v>X</v>
          </cell>
          <cell r="U54" t="str">
            <v>X</v>
          </cell>
          <cell r="V54" t="str">
            <v>X</v>
          </cell>
          <cell r="W54" t="str">
            <v>X</v>
          </cell>
          <cell r="X54" t="str">
            <v>X</v>
          </cell>
        </row>
        <row r="55">
          <cell r="A55" t="str">
            <v>VALORS - LS40262</v>
          </cell>
          <cell r="B55">
            <v>40262</v>
          </cell>
          <cell r="C55" t="str">
            <v>VALORS - LS</v>
          </cell>
          <cell r="D55" t="str">
            <v>X</v>
          </cell>
          <cell r="E55" t="str">
            <v>X</v>
          </cell>
          <cell r="F55" t="str">
            <v>X</v>
          </cell>
          <cell r="G55" t="str">
            <v>X</v>
          </cell>
          <cell r="H55"/>
          <cell r="I55"/>
          <cell r="J55" t="str">
            <v>X</v>
          </cell>
          <cell r="K55" t="str">
            <v>X</v>
          </cell>
          <cell r="L55" t="str">
            <v>X</v>
          </cell>
          <cell r="M55" t="str">
            <v>X</v>
          </cell>
          <cell r="N55" t="str">
            <v>X</v>
          </cell>
          <cell r="O55" t="str">
            <v>X</v>
          </cell>
          <cell r="P55" t="str">
            <v>X</v>
          </cell>
          <cell r="Q55" t="str">
            <v>X</v>
          </cell>
          <cell r="R55">
            <v>0.01</v>
          </cell>
          <cell r="S55">
            <v>0.14230000000000001</v>
          </cell>
          <cell r="T55" t="str">
            <v>X</v>
          </cell>
          <cell r="U55">
            <v>7.9000000000000008E-3</v>
          </cell>
          <cell r="V55">
            <v>0.05</v>
          </cell>
          <cell r="W55" t="str">
            <v>X</v>
          </cell>
          <cell r="X55">
            <v>0.01</v>
          </cell>
        </row>
        <row r="56">
          <cell r="A56" t="str">
            <v>VALORS - Post Tax Buyback - B440262</v>
          </cell>
          <cell r="B56">
            <v>40262</v>
          </cell>
          <cell r="C56" t="str">
            <v>VALORS - Post Tax Buyback - B4</v>
          </cell>
          <cell r="D56" t="str">
            <v>X</v>
          </cell>
          <cell r="E56" t="str">
            <v>X</v>
          </cell>
          <cell r="F56" t="str">
            <v>X</v>
          </cell>
          <cell r="G56" t="str">
            <v>X</v>
          </cell>
          <cell r="H56"/>
          <cell r="I56"/>
          <cell r="J56">
            <v>0.05</v>
          </cell>
          <cell r="K56" t="str">
            <v>X</v>
          </cell>
          <cell r="L56" t="str">
            <v>X</v>
          </cell>
          <cell r="M56" t="str">
            <v>X</v>
          </cell>
          <cell r="N56" t="str">
            <v>X</v>
          </cell>
          <cell r="O56" t="str">
            <v>X</v>
          </cell>
          <cell r="P56" t="str">
            <v>X</v>
          </cell>
          <cell r="Q56" t="str">
            <v>X</v>
          </cell>
          <cell r="R56">
            <v>0.01</v>
          </cell>
          <cell r="S56">
            <v>0.14230000000000001</v>
          </cell>
          <cell r="T56" t="str">
            <v>X</v>
          </cell>
          <cell r="U56">
            <v>7.9000000000000008E-3</v>
          </cell>
          <cell r="V56">
            <v>0.05</v>
          </cell>
          <cell r="W56" t="str">
            <v>X</v>
          </cell>
          <cell r="X56">
            <v>0.01</v>
          </cell>
        </row>
        <row r="57">
          <cell r="A57" t="str">
            <v>VALORS - Post Tax Buyback - BL40262</v>
          </cell>
          <cell r="B57">
            <v>40262</v>
          </cell>
          <cell r="C57" t="str">
            <v>VALORS - Post Tax Buyback - BL</v>
          </cell>
          <cell r="D57" t="str">
            <v>X</v>
          </cell>
          <cell r="E57" t="str">
            <v>X</v>
          </cell>
          <cell r="F57" t="str">
            <v>X</v>
          </cell>
          <cell r="G57" t="str">
            <v>X</v>
          </cell>
          <cell r="H57"/>
          <cell r="I57"/>
          <cell r="J57" t="str">
            <v>X</v>
          </cell>
          <cell r="K57" t="str">
            <v>X</v>
          </cell>
          <cell r="L57" t="str">
            <v>X</v>
          </cell>
          <cell r="M57" t="str">
            <v>X</v>
          </cell>
          <cell r="N57" t="str">
            <v>X</v>
          </cell>
          <cell r="O57" t="str">
            <v>X</v>
          </cell>
          <cell r="P57" t="str">
            <v>X</v>
          </cell>
          <cell r="Q57" t="str">
            <v>X</v>
          </cell>
          <cell r="R57" t="str">
            <v>X</v>
          </cell>
          <cell r="S57" t="str">
            <v>X</v>
          </cell>
          <cell r="T57" t="str">
            <v>X</v>
          </cell>
          <cell r="U57" t="str">
            <v>X</v>
          </cell>
          <cell r="V57" t="str">
            <v>X</v>
          </cell>
          <cell r="W57" t="str">
            <v>X</v>
          </cell>
          <cell r="X57" t="str">
            <v>X</v>
          </cell>
        </row>
        <row r="58">
          <cell r="A58" t="str">
            <v>VALORS - Pretax Buyback - B440262</v>
          </cell>
          <cell r="B58">
            <v>40262</v>
          </cell>
          <cell r="C58" t="str">
            <v>VALORS - Pretax Buyback - B4</v>
          </cell>
          <cell r="D58" t="str">
            <v>X</v>
          </cell>
          <cell r="E58" t="str">
            <v>X</v>
          </cell>
          <cell r="F58" t="str">
            <v>X</v>
          </cell>
          <cell r="G58" t="str">
            <v>X</v>
          </cell>
          <cell r="H58"/>
          <cell r="I58"/>
          <cell r="J58" t="str">
            <v>X</v>
          </cell>
          <cell r="K58">
            <v>0.05</v>
          </cell>
          <cell r="L58" t="str">
            <v>X</v>
          </cell>
          <cell r="M58" t="str">
            <v>X</v>
          </cell>
          <cell r="N58" t="str">
            <v>X</v>
          </cell>
          <cell r="O58" t="str">
            <v>X</v>
          </cell>
          <cell r="P58" t="str">
            <v>X</v>
          </cell>
          <cell r="Q58" t="str">
            <v>X</v>
          </cell>
          <cell r="R58">
            <v>0.01</v>
          </cell>
          <cell r="S58">
            <v>0.14230000000000001</v>
          </cell>
          <cell r="T58" t="str">
            <v>X</v>
          </cell>
          <cell r="U58">
            <v>7.9000000000000008E-3</v>
          </cell>
          <cell r="V58">
            <v>0.05</v>
          </cell>
          <cell r="W58" t="str">
            <v>X</v>
          </cell>
          <cell r="X58">
            <v>0.01</v>
          </cell>
        </row>
        <row r="59">
          <cell r="A59" t="str">
            <v>VALORS - Pretax Buyback - BL40262</v>
          </cell>
          <cell r="B59">
            <v>40262</v>
          </cell>
          <cell r="C59" t="str">
            <v>VALORS - Pretax Buyback - BL</v>
          </cell>
          <cell r="D59" t="str">
            <v>X</v>
          </cell>
          <cell r="E59" t="str">
            <v>X</v>
          </cell>
          <cell r="F59" t="str">
            <v>X</v>
          </cell>
          <cell r="G59" t="str">
            <v>X</v>
          </cell>
          <cell r="H59"/>
          <cell r="I59"/>
          <cell r="J59" t="str">
            <v>X</v>
          </cell>
          <cell r="K59" t="str">
            <v>X</v>
          </cell>
          <cell r="L59" t="str">
            <v>X</v>
          </cell>
          <cell r="M59" t="str">
            <v>X</v>
          </cell>
          <cell r="N59" t="str">
            <v>X</v>
          </cell>
          <cell r="O59" t="str">
            <v>X</v>
          </cell>
          <cell r="P59" t="str">
            <v>X</v>
          </cell>
          <cell r="Q59" t="str">
            <v>X</v>
          </cell>
          <cell r="R59" t="str">
            <v>X</v>
          </cell>
          <cell r="S59" t="str">
            <v>X</v>
          </cell>
          <cell r="T59" t="str">
            <v>X</v>
          </cell>
          <cell r="U59" t="str">
            <v>X</v>
          </cell>
          <cell r="V59" t="str">
            <v>X</v>
          </cell>
          <cell r="W59" t="str">
            <v>X</v>
          </cell>
          <cell r="X59" t="str">
            <v>X</v>
          </cell>
        </row>
        <row r="60">
          <cell r="A60" t="str">
            <v>VRS - Post Tax Buyback - BN40262</v>
          </cell>
          <cell r="B60">
            <v>40262</v>
          </cell>
          <cell r="C60" t="str">
            <v>VRS - Post Tax Buyback - BN</v>
          </cell>
          <cell r="D60" t="str">
            <v>X</v>
          </cell>
          <cell r="E60" t="str">
            <v>X</v>
          </cell>
          <cell r="F60" t="str">
            <v>X</v>
          </cell>
          <cell r="G60" t="str">
            <v>X</v>
          </cell>
          <cell r="H60"/>
          <cell r="I60"/>
          <cell r="J60" t="str">
            <v>X</v>
          </cell>
          <cell r="K60" t="str">
            <v>X</v>
          </cell>
          <cell r="L60" t="str">
            <v>X</v>
          </cell>
          <cell r="M60" t="str">
            <v>X</v>
          </cell>
          <cell r="N60" t="str">
            <v>X</v>
          </cell>
          <cell r="O60" t="str">
            <v>X</v>
          </cell>
          <cell r="P60" t="str">
            <v>X</v>
          </cell>
          <cell r="Q60" t="str">
            <v>X</v>
          </cell>
          <cell r="R60" t="str">
            <v>X</v>
          </cell>
          <cell r="S60" t="str">
            <v>X</v>
          </cell>
          <cell r="T60" t="str">
            <v>X</v>
          </cell>
          <cell r="U60" t="str">
            <v>X</v>
          </cell>
          <cell r="V60" t="str">
            <v>X</v>
          </cell>
          <cell r="W60" t="str">
            <v>X</v>
          </cell>
          <cell r="X60" t="str">
            <v>X</v>
          </cell>
        </row>
        <row r="61">
          <cell r="A61" t="str">
            <v>VRS - Post Tax Buyback - BV40262</v>
          </cell>
          <cell r="B61">
            <v>40262</v>
          </cell>
          <cell r="C61" t="str">
            <v>VRS - Post Tax Buyback - BV</v>
          </cell>
          <cell r="D61" t="str">
            <v>X</v>
          </cell>
          <cell r="E61" t="str">
            <v>X</v>
          </cell>
          <cell r="F61" t="str">
            <v>X</v>
          </cell>
          <cell r="G61" t="str">
            <v>X</v>
          </cell>
          <cell r="H61"/>
          <cell r="I61"/>
          <cell r="J61">
            <v>0.05</v>
          </cell>
          <cell r="K61" t="str">
            <v>X</v>
          </cell>
          <cell r="L61" t="str">
            <v>X</v>
          </cell>
          <cell r="M61" t="str">
            <v>X</v>
          </cell>
          <cell r="N61" t="str">
            <v>X</v>
          </cell>
          <cell r="O61" t="str">
            <v>X</v>
          </cell>
          <cell r="P61" t="str">
            <v>X</v>
          </cell>
          <cell r="Q61" t="str">
            <v>X</v>
          </cell>
          <cell r="R61">
            <v>0.01</v>
          </cell>
          <cell r="S61">
            <v>6.2600000000000003E-2</v>
          </cell>
          <cell r="T61" t="str">
            <v>X</v>
          </cell>
          <cell r="U61">
            <v>7.9000000000000008E-3</v>
          </cell>
          <cell r="V61">
            <v>0.05</v>
          </cell>
          <cell r="W61">
            <v>0.01</v>
          </cell>
          <cell r="X61" t="str">
            <v>X</v>
          </cell>
        </row>
        <row r="62">
          <cell r="A62" t="str">
            <v>VRS - Pretax Buyback - BN40262</v>
          </cell>
          <cell r="B62">
            <v>40262</v>
          </cell>
          <cell r="C62" t="str">
            <v>VRS - Pretax Buyback - BN</v>
          </cell>
          <cell r="D62" t="str">
            <v>X</v>
          </cell>
          <cell r="E62" t="str">
            <v>X</v>
          </cell>
          <cell r="F62" t="str">
            <v>X</v>
          </cell>
          <cell r="G62" t="str">
            <v>X</v>
          </cell>
          <cell r="H62"/>
          <cell r="I62"/>
          <cell r="J62" t="str">
            <v>X</v>
          </cell>
          <cell r="K62" t="str">
            <v>X</v>
          </cell>
          <cell r="L62" t="str">
            <v>X</v>
          </cell>
          <cell r="M62" t="str">
            <v>X</v>
          </cell>
          <cell r="N62" t="str">
            <v>X</v>
          </cell>
          <cell r="O62" t="str">
            <v>X</v>
          </cell>
          <cell r="P62" t="str">
            <v>X</v>
          </cell>
          <cell r="Q62" t="str">
            <v>X</v>
          </cell>
          <cell r="R62" t="str">
            <v>X</v>
          </cell>
          <cell r="S62" t="str">
            <v>X</v>
          </cell>
          <cell r="T62" t="str">
            <v>X</v>
          </cell>
          <cell r="U62" t="str">
            <v>X</v>
          </cell>
          <cell r="V62" t="str">
            <v>X</v>
          </cell>
          <cell r="W62" t="str">
            <v>X</v>
          </cell>
          <cell r="X62" t="str">
            <v>X</v>
          </cell>
        </row>
        <row r="63">
          <cell r="A63" t="str">
            <v>VRS - Pretax Buyback - BV40262</v>
          </cell>
          <cell r="B63">
            <v>40262</v>
          </cell>
          <cell r="C63" t="str">
            <v>VRS - Pretax Buyback - BV</v>
          </cell>
          <cell r="D63" t="str">
            <v>X</v>
          </cell>
          <cell r="E63" t="str">
            <v>X</v>
          </cell>
          <cell r="F63" t="str">
            <v>X</v>
          </cell>
          <cell r="G63" t="str">
            <v>X</v>
          </cell>
          <cell r="H63"/>
          <cell r="I63"/>
          <cell r="J63" t="str">
            <v>X</v>
          </cell>
          <cell r="K63">
            <v>0.05</v>
          </cell>
          <cell r="L63" t="str">
            <v>X</v>
          </cell>
          <cell r="M63" t="str">
            <v>X</v>
          </cell>
          <cell r="N63" t="str">
            <v>X</v>
          </cell>
          <cell r="O63" t="str">
            <v>X</v>
          </cell>
          <cell r="P63" t="str">
            <v>X</v>
          </cell>
          <cell r="Q63" t="str">
            <v>X</v>
          </cell>
          <cell r="R63">
            <v>0.01</v>
          </cell>
          <cell r="S63">
            <v>6.2600000000000003E-2</v>
          </cell>
          <cell r="T63" t="str">
            <v>X</v>
          </cell>
          <cell r="U63">
            <v>7.9000000000000008E-3</v>
          </cell>
          <cell r="V63">
            <v>0.05</v>
          </cell>
          <cell r="W63">
            <v>0.01</v>
          </cell>
          <cell r="X63" t="str">
            <v>X</v>
          </cell>
        </row>
        <row r="64">
          <cell r="A64" t="str">
            <v>VRS - VS40262</v>
          </cell>
          <cell r="B64">
            <v>40262</v>
          </cell>
          <cell r="C64" t="str">
            <v>VRS - VS</v>
          </cell>
          <cell r="D64" t="str">
            <v>X</v>
          </cell>
          <cell r="E64" t="str">
            <v>X</v>
          </cell>
          <cell r="F64" t="str">
            <v>X</v>
          </cell>
          <cell r="G64" t="str">
            <v>X</v>
          </cell>
          <cell r="H64"/>
          <cell r="I64"/>
          <cell r="J64" t="str">
            <v>X</v>
          </cell>
          <cell r="K64" t="str">
            <v>X</v>
          </cell>
          <cell r="L64" t="str">
            <v>X</v>
          </cell>
          <cell r="M64" t="str">
            <v>X</v>
          </cell>
          <cell r="N64" t="str">
            <v>X</v>
          </cell>
          <cell r="O64" t="str">
            <v>X</v>
          </cell>
          <cell r="P64" t="str">
            <v>X</v>
          </cell>
          <cell r="Q64" t="str">
            <v>X</v>
          </cell>
          <cell r="R64">
            <v>0.01</v>
          </cell>
          <cell r="S64">
            <v>6.2600000000000003E-2</v>
          </cell>
          <cell r="T64" t="str">
            <v>X</v>
          </cell>
          <cell r="U64">
            <v>7.9000000000000008E-3</v>
          </cell>
          <cell r="V64">
            <v>0.05</v>
          </cell>
          <cell r="W64">
            <v>0.01</v>
          </cell>
          <cell r="X64" t="str">
            <v>X</v>
          </cell>
        </row>
        <row r="65">
          <cell r="A65" t="str">
            <v>VRS- VN40262</v>
          </cell>
          <cell r="B65">
            <v>40262</v>
          </cell>
          <cell r="C65" t="str">
            <v>VRS- VN</v>
          </cell>
          <cell r="D65" t="str">
            <v>X</v>
          </cell>
          <cell r="E65" t="str">
            <v>X</v>
          </cell>
          <cell r="F65" t="str">
            <v>X</v>
          </cell>
          <cell r="G65" t="str">
            <v>X</v>
          </cell>
          <cell r="H65"/>
          <cell r="I65"/>
          <cell r="J65" t="str">
            <v>X</v>
          </cell>
          <cell r="K65" t="str">
            <v>X</v>
          </cell>
          <cell r="L65" t="str">
            <v>X</v>
          </cell>
          <cell r="M65" t="str">
            <v>X</v>
          </cell>
          <cell r="N65" t="str">
            <v>X</v>
          </cell>
          <cell r="O65" t="str">
            <v>X</v>
          </cell>
          <cell r="P65" t="str">
            <v>X</v>
          </cell>
          <cell r="Q65" t="str">
            <v>X</v>
          </cell>
          <cell r="R65" t="str">
            <v>X</v>
          </cell>
          <cell r="S65" t="str">
            <v>X</v>
          </cell>
          <cell r="T65" t="str">
            <v>X</v>
          </cell>
          <cell r="U65" t="str">
            <v>X</v>
          </cell>
          <cell r="V65" t="str">
            <v>X</v>
          </cell>
          <cell r="W65" t="str">
            <v>X</v>
          </cell>
          <cell r="X65" t="str">
            <v>X</v>
          </cell>
        </row>
        <row r="66">
          <cell r="A66" t="str">
            <v>Elected Official - VRS - EO40354</v>
          </cell>
          <cell r="B66">
            <v>40354</v>
          </cell>
          <cell r="C66" t="str">
            <v>Elected Official - VRS - EO</v>
          </cell>
          <cell r="D66" t="str">
            <v>X</v>
          </cell>
          <cell r="E66" t="str">
            <v>X</v>
          </cell>
          <cell r="F66" t="str">
            <v>X</v>
          </cell>
          <cell r="G66" t="str">
            <v>X</v>
          </cell>
          <cell r="H66"/>
          <cell r="I66"/>
          <cell r="J66" t="str">
            <v>X</v>
          </cell>
          <cell r="K66" t="str">
            <v>X</v>
          </cell>
          <cell r="L66" t="str">
            <v>X</v>
          </cell>
          <cell r="M66" t="str">
            <v>X</v>
          </cell>
          <cell r="N66" t="str">
            <v>X</v>
          </cell>
          <cell r="O66" t="str">
            <v>X</v>
          </cell>
          <cell r="P66" t="str">
            <v>X</v>
          </cell>
          <cell r="Q66" t="str">
            <v>X</v>
          </cell>
          <cell r="R66" t="str">
            <v>X</v>
          </cell>
          <cell r="S66" t="str">
            <v>X</v>
          </cell>
          <cell r="T66" t="str">
            <v>X</v>
          </cell>
          <cell r="U66" t="str">
            <v>X</v>
          </cell>
          <cell r="V66" t="str">
            <v>X</v>
          </cell>
          <cell r="W66" t="str">
            <v>X</v>
          </cell>
          <cell r="X66" t="str">
            <v>X</v>
          </cell>
        </row>
        <row r="67">
          <cell r="A67" t="str">
            <v>Elected Official - Post Tax Buyback - BE40354</v>
          </cell>
          <cell r="B67">
            <v>40354</v>
          </cell>
          <cell r="C67" t="str">
            <v>Elected Official - Post Tax Buyback - BE</v>
          </cell>
          <cell r="D67" t="str">
            <v>X</v>
          </cell>
          <cell r="E67" t="str">
            <v>X</v>
          </cell>
          <cell r="F67" t="str">
            <v>X</v>
          </cell>
          <cell r="G67" t="str">
            <v>X</v>
          </cell>
          <cell r="H67"/>
          <cell r="I67"/>
          <cell r="J67" t="str">
            <v>X</v>
          </cell>
          <cell r="K67" t="str">
            <v>X</v>
          </cell>
          <cell r="L67" t="str">
            <v>X</v>
          </cell>
          <cell r="M67" t="str">
            <v>X</v>
          </cell>
          <cell r="N67" t="str">
            <v>X</v>
          </cell>
          <cell r="O67" t="str">
            <v>X</v>
          </cell>
          <cell r="P67" t="str">
            <v>X</v>
          </cell>
          <cell r="Q67" t="str">
            <v>X</v>
          </cell>
          <cell r="R67" t="str">
            <v>X</v>
          </cell>
          <cell r="S67" t="str">
            <v>X</v>
          </cell>
          <cell r="T67" t="str">
            <v>X</v>
          </cell>
          <cell r="U67" t="str">
            <v>X</v>
          </cell>
          <cell r="V67" t="str">
            <v>X</v>
          </cell>
          <cell r="W67" t="str">
            <v>X</v>
          </cell>
          <cell r="X67" t="str">
            <v>X</v>
          </cell>
        </row>
        <row r="68">
          <cell r="A68" t="str">
            <v>Elected Official - Pre Tax Buyback - BE40354</v>
          </cell>
          <cell r="B68">
            <v>40354</v>
          </cell>
          <cell r="C68" t="str">
            <v>Elected Official - Pre Tax Buyback - BE</v>
          </cell>
          <cell r="D68" t="str">
            <v>X</v>
          </cell>
          <cell r="E68" t="str">
            <v>X</v>
          </cell>
          <cell r="F68" t="str">
            <v>X</v>
          </cell>
          <cell r="G68" t="str">
            <v>X</v>
          </cell>
          <cell r="H68"/>
          <cell r="I68"/>
          <cell r="J68" t="str">
            <v>X</v>
          </cell>
          <cell r="K68" t="str">
            <v>X</v>
          </cell>
          <cell r="L68" t="str">
            <v>X</v>
          </cell>
          <cell r="M68" t="str">
            <v>X</v>
          </cell>
          <cell r="N68" t="str">
            <v>X</v>
          </cell>
          <cell r="O68" t="str">
            <v>X</v>
          </cell>
          <cell r="P68" t="str">
            <v>X</v>
          </cell>
          <cell r="Q68" t="str">
            <v>X</v>
          </cell>
          <cell r="R68" t="str">
            <v>X</v>
          </cell>
          <cell r="S68" t="str">
            <v>X</v>
          </cell>
          <cell r="T68" t="str">
            <v>X</v>
          </cell>
          <cell r="U68" t="str">
            <v>X</v>
          </cell>
          <cell r="V68" t="str">
            <v>X</v>
          </cell>
          <cell r="W68" t="str">
            <v>X</v>
          </cell>
          <cell r="X68" t="str">
            <v>X</v>
          </cell>
        </row>
        <row r="69">
          <cell r="A69" t="str">
            <v>Fidelity - FI40354</v>
          </cell>
          <cell r="B69">
            <v>40354</v>
          </cell>
          <cell r="C69" t="str">
            <v>Fidelity - FI</v>
          </cell>
          <cell r="D69" t="str">
            <v>X</v>
          </cell>
          <cell r="E69" t="str">
            <v>X</v>
          </cell>
          <cell r="F69" t="str">
            <v>X</v>
          </cell>
          <cell r="G69" t="str">
            <v>X</v>
          </cell>
          <cell r="H69"/>
          <cell r="I69"/>
          <cell r="J69" t="str">
            <v>X</v>
          </cell>
          <cell r="K69" t="str">
            <v>X</v>
          </cell>
          <cell r="L69">
            <v>7.4000000000000003E-3</v>
          </cell>
          <cell r="M69" t="str">
            <v>X</v>
          </cell>
          <cell r="N69">
            <v>8.8999999999999999E-3</v>
          </cell>
          <cell r="O69">
            <v>0.104</v>
          </cell>
          <cell r="P69" t="str">
            <v>X</v>
          </cell>
          <cell r="Q69" t="str">
            <v>X</v>
          </cell>
          <cell r="R69">
            <v>1E-3</v>
          </cell>
          <cell r="S69" t="str">
            <v>X</v>
          </cell>
          <cell r="T69" t="str">
            <v>X</v>
          </cell>
          <cell r="U69">
            <v>2.8E-3</v>
          </cell>
          <cell r="V69" t="str">
            <v>X</v>
          </cell>
          <cell r="W69" t="str">
            <v>X</v>
          </cell>
          <cell r="X69" t="str">
            <v>X</v>
          </cell>
        </row>
        <row r="70">
          <cell r="A70" t="str">
            <v>Fidelity - FN40354</v>
          </cell>
          <cell r="B70">
            <v>40354</v>
          </cell>
          <cell r="C70" t="str">
            <v>Fidelity - FN</v>
          </cell>
          <cell r="D70">
            <v>0.05</v>
          </cell>
          <cell r="E70" t="str">
            <v>X</v>
          </cell>
          <cell r="F70" t="str">
            <v>X</v>
          </cell>
          <cell r="G70" t="str">
            <v>X</v>
          </cell>
          <cell r="H70"/>
          <cell r="I70"/>
          <cell r="J70" t="str">
            <v>X</v>
          </cell>
          <cell r="K70" t="str">
            <v>X</v>
          </cell>
          <cell r="L70">
            <v>7.4000000000000003E-3</v>
          </cell>
          <cell r="M70" t="str">
            <v>X</v>
          </cell>
          <cell r="N70">
            <v>8.8999999999999999E-3</v>
          </cell>
          <cell r="O70">
            <v>8.5000000000000006E-2</v>
          </cell>
          <cell r="P70" t="str">
            <v>X</v>
          </cell>
          <cell r="Q70" t="str">
            <v>X</v>
          </cell>
          <cell r="R70">
            <v>1E-3</v>
          </cell>
          <cell r="S70" t="str">
            <v>X</v>
          </cell>
          <cell r="T70" t="str">
            <v>X</v>
          </cell>
          <cell r="U70">
            <v>2.8E-3</v>
          </cell>
          <cell r="V70" t="str">
            <v>X</v>
          </cell>
          <cell r="W70" t="str">
            <v>X</v>
          </cell>
          <cell r="X70" t="str">
            <v>X</v>
          </cell>
        </row>
        <row r="71">
          <cell r="A71" t="str">
            <v>Judicial - J140354</v>
          </cell>
          <cell r="B71">
            <v>40354</v>
          </cell>
          <cell r="C71" t="str">
            <v>Judicial - J1</v>
          </cell>
          <cell r="D71" t="str">
            <v>X</v>
          </cell>
          <cell r="E71" t="str">
            <v>X</v>
          </cell>
          <cell r="F71" t="str">
            <v>X</v>
          </cell>
          <cell r="G71" t="str">
            <v>X</v>
          </cell>
          <cell r="H71"/>
          <cell r="I71"/>
          <cell r="J71" t="str">
            <v>X</v>
          </cell>
          <cell r="K71" t="str">
            <v>X</v>
          </cell>
          <cell r="L71">
            <v>7.4000000000000003E-3</v>
          </cell>
          <cell r="M71" t="str">
            <v>X</v>
          </cell>
          <cell r="N71">
            <v>8.8999999999999999E-3</v>
          </cell>
          <cell r="O71" t="str">
            <v>X</v>
          </cell>
          <cell r="P71" t="str">
            <v>X</v>
          </cell>
          <cell r="Q71" t="str">
            <v>X</v>
          </cell>
          <cell r="R71">
            <v>1E-3</v>
          </cell>
          <cell r="S71">
            <v>0.28810000000000002</v>
          </cell>
          <cell r="T71">
            <v>0.13769999999999999</v>
          </cell>
          <cell r="U71">
            <v>2.8E-3</v>
          </cell>
          <cell r="V71">
            <v>0.05</v>
          </cell>
          <cell r="W71" t="str">
            <v>X</v>
          </cell>
          <cell r="X71" t="str">
            <v>X</v>
          </cell>
        </row>
        <row r="72">
          <cell r="A72" t="str">
            <v>Judicial - JN40354</v>
          </cell>
          <cell r="B72">
            <v>40354</v>
          </cell>
          <cell r="C72" t="str">
            <v>Judicial - JN</v>
          </cell>
          <cell r="D72" t="str">
            <v>X</v>
          </cell>
          <cell r="E72" t="str">
            <v>X</v>
          </cell>
          <cell r="F72">
            <v>0.05</v>
          </cell>
          <cell r="G72" t="str">
            <v>X</v>
          </cell>
          <cell r="H72"/>
          <cell r="I72"/>
          <cell r="J72" t="str">
            <v>X</v>
          </cell>
          <cell r="K72" t="str">
            <v>X</v>
          </cell>
          <cell r="L72">
            <v>7.4000000000000003E-3</v>
          </cell>
          <cell r="M72" t="str">
            <v>X</v>
          </cell>
          <cell r="N72">
            <v>8.8999999999999999E-3</v>
          </cell>
          <cell r="O72" t="str">
            <v>X</v>
          </cell>
          <cell r="P72" t="str">
            <v>X</v>
          </cell>
          <cell r="Q72" t="str">
            <v>X</v>
          </cell>
          <cell r="R72">
            <v>1E-3</v>
          </cell>
          <cell r="S72">
            <v>0.28810000000000002</v>
          </cell>
          <cell r="T72">
            <v>0.13769999999999999</v>
          </cell>
          <cell r="U72">
            <v>2.8E-3</v>
          </cell>
          <cell r="V72" t="str">
            <v>X</v>
          </cell>
          <cell r="W72" t="str">
            <v>X</v>
          </cell>
          <cell r="X72" t="str">
            <v>X</v>
          </cell>
        </row>
        <row r="73">
          <cell r="A73" t="str">
            <v>Judicial - Post Tax Buyback - B140354</v>
          </cell>
          <cell r="B73">
            <v>40354</v>
          </cell>
          <cell r="C73" t="str">
            <v>Judicial - Post Tax Buyback - B1</v>
          </cell>
          <cell r="D73" t="str">
            <v>X</v>
          </cell>
          <cell r="E73" t="str">
            <v>X</v>
          </cell>
          <cell r="F73" t="str">
            <v>X</v>
          </cell>
          <cell r="G73" t="str">
            <v>X</v>
          </cell>
          <cell r="H73"/>
          <cell r="I73"/>
          <cell r="J73">
            <v>0.05</v>
          </cell>
          <cell r="K73" t="str">
            <v>X</v>
          </cell>
          <cell r="L73">
            <v>7.4000000000000003E-3</v>
          </cell>
          <cell r="M73" t="str">
            <v>X</v>
          </cell>
          <cell r="N73">
            <v>8.8999999999999999E-3</v>
          </cell>
          <cell r="O73" t="str">
            <v>X</v>
          </cell>
          <cell r="P73" t="str">
            <v>X</v>
          </cell>
          <cell r="Q73" t="str">
            <v>X</v>
          </cell>
          <cell r="R73">
            <v>1E-3</v>
          </cell>
          <cell r="S73">
            <v>0.28810000000000002</v>
          </cell>
          <cell r="T73">
            <v>0.13769999999999999</v>
          </cell>
          <cell r="U73">
            <v>2.8E-3</v>
          </cell>
          <cell r="V73">
            <v>0.05</v>
          </cell>
          <cell r="W73" t="str">
            <v>X</v>
          </cell>
          <cell r="X73" t="str">
            <v>X</v>
          </cell>
        </row>
        <row r="74">
          <cell r="A74" t="str">
            <v>Judicial - Post Tax Buyback - BJ40354</v>
          </cell>
          <cell r="B74">
            <v>40354</v>
          </cell>
          <cell r="C74" t="str">
            <v>Judicial - Post Tax Buyback - BJ</v>
          </cell>
          <cell r="D74" t="str">
            <v>X</v>
          </cell>
          <cell r="E74" t="str">
            <v>X</v>
          </cell>
          <cell r="F74">
            <v>0.05</v>
          </cell>
          <cell r="G74" t="str">
            <v>X</v>
          </cell>
          <cell r="H74"/>
          <cell r="I74"/>
          <cell r="J74">
            <v>0.05</v>
          </cell>
          <cell r="K74" t="str">
            <v>X</v>
          </cell>
          <cell r="L74">
            <v>7.4000000000000003E-3</v>
          </cell>
          <cell r="M74" t="str">
            <v>X</v>
          </cell>
          <cell r="N74">
            <v>8.8999999999999999E-3</v>
          </cell>
          <cell r="O74" t="str">
            <v>X</v>
          </cell>
          <cell r="P74" t="str">
            <v>X</v>
          </cell>
          <cell r="Q74" t="str">
            <v>X</v>
          </cell>
          <cell r="R74">
            <v>1E-3</v>
          </cell>
          <cell r="S74">
            <v>0.28810000000000002</v>
          </cell>
          <cell r="T74">
            <v>0.13769999999999999</v>
          </cell>
          <cell r="U74">
            <v>2.8E-3</v>
          </cell>
          <cell r="V74" t="str">
            <v>X</v>
          </cell>
          <cell r="W74" t="str">
            <v>X</v>
          </cell>
          <cell r="X74" t="str">
            <v>X</v>
          </cell>
        </row>
        <row r="75">
          <cell r="A75" t="str">
            <v>Judicial - Pretax Buyback - B140354</v>
          </cell>
          <cell r="B75">
            <v>40354</v>
          </cell>
          <cell r="C75" t="str">
            <v>Judicial - Pretax Buyback - B1</v>
          </cell>
          <cell r="D75" t="str">
            <v>X</v>
          </cell>
          <cell r="E75" t="str">
            <v>X</v>
          </cell>
          <cell r="F75" t="str">
            <v>X</v>
          </cell>
          <cell r="G75" t="str">
            <v>X</v>
          </cell>
          <cell r="H75"/>
          <cell r="I75"/>
          <cell r="J75" t="str">
            <v>X</v>
          </cell>
          <cell r="K75">
            <v>0.05</v>
          </cell>
          <cell r="L75">
            <v>7.4000000000000003E-3</v>
          </cell>
          <cell r="M75" t="str">
            <v>X</v>
          </cell>
          <cell r="N75">
            <v>8.8999999999999999E-3</v>
          </cell>
          <cell r="O75" t="str">
            <v>X</v>
          </cell>
          <cell r="P75" t="str">
            <v>X</v>
          </cell>
          <cell r="Q75" t="str">
            <v>X</v>
          </cell>
          <cell r="R75">
            <v>1E-3</v>
          </cell>
          <cell r="S75">
            <v>0.28810000000000002</v>
          </cell>
          <cell r="T75">
            <v>0.13769999999999999</v>
          </cell>
          <cell r="U75">
            <v>2.8E-3</v>
          </cell>
          <cell r="V75">
            <v>0.05</v>
          </cell>
          <cell r="W75" t="str">
            <v>X</v>
          </cell>
          <cell r="X75" t="str">
            <v>X</v>
          </cell>
        </row>
        <row r="76">
          <cell r="A76" t="str">
            <v>Judicial - Pretax Buyback - BJ40354</v>
          </cell>
          <cell r="B76">
            <v>40354</v>
          </cell>
          <cell r="C76" t="str">
            <v>Judicial - Pretax Buyback - BJ</v>
          </cell>
          <cell r="D76" t="str">
            <v>X</v>
          </cell>
          <cell r="E76" t="str">
            <v>X</v>
          </cell>
          <cell r="F76">
            <v>0.05</v>
          </cell>
          <cell r="G76" t="str">
            <v>X</v>
          </cell>
          <cell r="H76"/>
          <cell r="I76"/>
          <cell r="J76" t="str">
            <v>X</v>
          </cell>
          <cell r="K76">
            <v>0.05</v>
          </cell>
          <cell r="L76">
            <v>7.4000000000000003E-3</v>
          </cell>
          <cell r="M76" t="str">
            <v>X</v>
          </cell>
          <cell r="N76">
            <v>8.8999999999999999E-3</v>
          </cell>
          <cell r="O76" t="str">
            <v>X</v>
          </cell>
          <cell r="P76" t="str">
            <v>X</v>
          </cell>
          <cell r="Q76" t="str">
            <v>X</v>
          </cell>
          <cell r="R76">
            <v>1E-3</v>
          </cell>
          <cell r="S76">
            <v>0.28810000000000002</v>
          </cell>
          <cell r="T76">
            <v>0.13769999999999999</v>
          </cell>
          <cell r="U76">
            <v>2.8E-3</v>
          </cell>
          <cell r="V76" t="str">
            <v>X</v>
          </cell>
          <cell r="W76" t="str">
            <v>X</v>
          </cell>
          <cell r="X76" t="str">
            <v>X</v>
          </cell>
        </row>
        <row r="77">
          <cell r="A77" t="str">
            <v>LT, JT, VT, ST40354</v>
          </cell>
          <cell r="B77">
            <v>40354</v>
          </cell>
          <cell r="C77" t="str">
            <v>LT, JT, VT, ST</v>
          </cell>
          <cell r="D77" t="str">
            <v>X</v>
          </cell>
          <cell r="E77" t="str">
            <v>X</v>
          </cell>
          <cell r="F77" t="str">
            <v>X</v>
          </cell>
          <cell r="G77" t="str">
            <v>X</v>
          </cell>
          <cell r="H77"/>
          <cell r="I77"/>
          <cell r="J77" t="str">
            <v>X</v>
          </cell>
          <cell r="K77" t="str">
            <v>X</v>
          </cell>
          <cell r="L77" t="str">
            <v>X</v>
          </cell>
          <cell r="M77" t="str">
            <v>X</v>
          </cell>
          <cell r="N77" t="str">
            <v>X</v>
          </cell>
          <cell r="O77" t="str">
            <v>X</v>
          </cell>
          <cell r="P77" t="str">
            <v>X</v>
          </cell>
          <cell r="Q77" t="str">
            <v>X</v>
          </cell>
          <cell r="R77" t="str">
            <v>X</v>
          </cell>
          <cell r="S77" t="str">
            <v>X</v>
          </cell>
          <cell r="T77" t="str">
            <v>X</v>
          </cell>
          <cell r="U77" t="str">
            <v>X</v>
          </cell>
          <cell r="V77" t="str">
            <v>X</v>
          </cell>
          <cell r="W77" t="str">
            <v>X</v>
          </cell>
          <cell r="X77" t="str">
            <v>X</v>
          </cell>
        </row>
        <row r="78">
          <cell r="A78" t="str">
            <v>ORP - CN40354</v>
          </cell>
          <cell r="B78">
            <v>40354</v>
          </cell>
          <cell r="C78" t="str">
            <v>ORP - CN</v>
          </cell>
          <cell r="D78" t="str">
            <v>X</v>
          </cell>
          <cell r="E78">
            <v>0.05</v>
          </cell>
          <cell r="F78" t="str">
            <v>X</v>
          </cell>
          <cell r="G78" t="str">
            <v>X</v>
          </cell>
          <cell r="H78"/>
          <cell r="I78"/>
          <cell r="J78" t="str">
            <v>X</v>
          </cell>
          <cell r="K78" t="str">
            <v>X</v>
          </cell>
          <cell r="L78">
            <v>7.4000000000000003E-3</v>
          </cell>
          <cell r="M78" t="str">
            <v>X</v>
          </cell>
          <cell r="N78">
            <v>8.8999999999999999E-3</v>
          </cell>
          <cell r="O78" t="str">
            <v>X</v>
          </cell>
          <cell r="P78">
            <v>8.5000000000000006E-2</v>
          </cell>
          <cell r="Q78" t="str">
            <v>X</v>
          </cell>
          <cell r="R78">
            <v>1E-3</v>
          </cell>
          <cell r="S78" t="str">
            <v>X</v>
          </cell>
          <cell r="T78" t="str">
            <v>X</v>
          </cell>
          <cell r="U78">
            <v>2.8E-3</v>
          </cell>
          <cell r="V78" t="str">
            <v>X</v>
          </cell>
          <cell r="W78" t="str">
            <v>X</v>
          </cell>
          <cell r="X78" t="str">
            <v>X</v>
          </cell>
        </row>
        <row r="79">
          <cell r="A79" t="str">
            <v>ORP - CP40354</v>
          </cell>
          <cell r="B79">
            <v>40354</v>
          </cell>
          <cell r="C79" t="str">
            <v>ORP - CP</v>
          </cell>
          <cell r="D79" t="str">
            <v>X</v>
          </cell>
          <cell r="E79" t="str">
            <v>X</v>
          </cell>
          <cell r="F79" t="str">
            <v>X</v>
          </cell>
          <cell r="G79" t="str">
            <v>X</v>
          </cell>
          <cell r="H79"/>
          <cell r="I79"/>
          <cell r="J79" t="str">
            <v>X</v>
          </cell>
          <cell r="K79" t="str">
            <v>X</v>
          </cell>
          <cell r="L79">
            <v>7.4000000000000003E-3</v>
          </cell>
          <cell r="M79" t="str">
            <v>X</v>
          </cell>
          <cell r="N79">
            <v>8.8999999999999999E-3</v>
          </cell>
          <cell r="O79" t="str">
            <v>X</v>
          </cell>
          <cell r="P79">
            <v>0.104</v>
          </cell>
          <cell r="Q79" t="str">
            <v>X</v>
          </cell>
          <cell r="R79">
            <v>1E-3</v>
          </cell>
          <cell r="S79" t="str">
            <v>X</v>
          </cell>
          <cell r="T79" t="str">
            <v>X</v>
          </cell>
          <cell r="U79">
            <v>2.8E-3</v>
          </cell>
          <cell r="V79" t="str">
            <v>X</v>
          </cell>
          <cell r="W79" t="str">
            <v>X</v>
          </cell>
          <cell r="X79" t="str">
            <v>X</v>
          </cell>
        </row>
        <row r="80">
          <cell r="A80" t="str">
            <v>SPORS - Post Tax Buyback - B340354</v>
          </cell>
          <cell r="B80">
            <v>40354</v>
          </cell>
          <cell r="C80" t="str">
            <v>SPORS - Post Tax Buyback - B3</v>
          </cell>
          <cell r="D80" t="str">
            <v>X</v>
          </cell>
          <cell r="E80" t="str">
            <v>X</v>
          </cell>
          <cell r="F80" t="str">
            <v>X</v>
          </cell>
          <cell r="G80" t="str">
            <v>X</v>
          </cell>
          <cell r="H80"/>
          <cell r="I80"/>
          <cell r="J80">
            <v>0.05</v>
          </cell>
          <cell r="K80" t="str">
            <v>X</v>
          </cell>
          <cell r="L80">
            <v>7.4000000000000003E-3</v>
          </cell>
          <cell r="M80">
            <v>6.6E-3</v>
          </cell>
          <cell r="N80">
            <v>8.8999999999999999E-3</v>
          </cell>
          <cell r="O80" t="str">
            <v>X</v>
          </cell>
          <cell r="P80" t="str">
            <v>X</v>
          </cell>
          <cell r="Q80" t="str">
            <v>X</v>
          </cell>
          <cell r="R80">
            <v>1E-3</v>
          </cell>
          <cell r="S80">
            <v>7.7600000000000002E-2</v>
          </cell>
          <cell r="T80">
            <v>0.13400000000000001</v>
          </cell>
          <cell r="U80">
            <v>2.8E-3</v>
          </cell>
          <cell r="V80">
            <v>0.05</v>
          </cell>
          <cell r="W80" t="str">
            <v>X</v>
          </cell>
          <cell r="X80">
            <v>0.01</v>
          </cell>
        </row>
        <row r="81">
          <cell r="A81" t="str">
            <v>SPORS - Post Tax Buyback - BS40354</v>
          </cell>
          <cell r="B81">
            <v>40354</v>
          </cell>
          <cell r="C81" t="str">
            <v>SPORS - Post Tax Buyback - BS</v>
          </cell>
          <cell r="D81" t="str">
            <v>X</v>
          </cell>
          <cell r="E81" t="str">
            <v>X</v>
          </cell>
          <cell r="F81">
            <v>0.05</v>
          </cell>
          <cell r="G81" t="str">
            <v>X</v>
          </cell>
          <cell r="H81"/>
          <cell r="I81"/>
          <cell r="J81">
            <v>0.05</v>
          </cell>
          <cell r="K81" t="str">
            <v>X</v>
          </cell>
          <cell r="L81">
            <v>7.4000000000000003E-3</v>
          </cell>
          <cell r="M81">
            <v>6.6E-3</v>
          </cell>
          <cell r="N81">
            <v>8.8999999999999999E-3</v>
          </cell>
          <cell r="O81" t="str">
            <v>X</v>
          </cell>
          <cell r="P81" t="str">
            <v>X</v>
          </cell>
          <cell r="Q81" t="str">
            <v>X</v>
          </cell>
          <cell r="R81">
            <v>1E-3</v>
          </cell>
          <cell r="S81">
            <v>7.7600000000000002E-2</v>
          </cell>
          <cell r="T81">
            <v>0.13400000000000001</v>
          </cell>
          <cell r="U81">
            <v>2.8E-3</v>
          </cell>
          <cell r="V81" t="str">
            <v>X</v>
          </cell>
          <cell r="W81" t="str">
            <v>X</v>
          </cell>
          <cell r="X81">
            <v>0.01</v>
          </cell>
        </row>
        <row r="82">
          <cell r="A82" t="str">
            <v>SPORS - Pretax Buyback - B340354</v>
          </cell>
          <cell r="B82">
            <v>40354</v>
          </cell>
          <cell r="C82" t="str">
            <v>SPORS - Pretax Buyback - B3</v>
          </cell>
          <cell r="D82" t="str">
            <v>X</v>
          </cell>
          <cell r="E82" t="str">
            <v>X</v>
          </cell>
          <cell r="F82" t="str">
            <v>X</v>
          </cell>
          <cell r="G82" t="str">
            <v>X</v>
          </cell>
          <cell r="H82"/>
          <cell r="I82"/>
          <cell r="J82" t="str">
            <v>X</v>
          </cell>
          <cell r="K82">
            <v>0.05</v>
          </cell>
          <cell r="L82">
            <v>7.4000000000000003E-3</v>
          </cell>
          <cell r="M82">
            <v>6.6E-3</v>
          </cell>
          <cell r="N82">
            <v>8.8999999999999999E-3</v>
          </cell>
          <cell r="O82" t="str">
            <v>X</v>
          </cell>
          <cell r="P82" t="str">
            <v>X</v>
          </cell>
          <cell r="Q82" t="str">
            <v>X</v>
          </cell>
          <cell r="R82">
            <v>1E-3</v>
          </cell>
          <cell r="S82">
            <v>7.7600000000000002E-2</v>
          </cell>
          <cell r="T82">
            <v>0.13400000000000001</v>
          </cell>
          <cell r="U82">
            <v>2.8E-3</v>
          </cell>
          <cell r="V82">
            <v>0.05</v>
          </cell>
          <cell r="W82" t="str">
            <v>X</v>
          </cell>
          <cell r="X82">
            <v>0.01</v>
          </cell>
        </row>
        <row r="83">
          <cell r="A83" t="str">
            <v>SPORS - Pretax Buyback - BS40354</v>
          </cell>
          <cell r="B83">
            <v>40354</v>
          </cell>
          <cell r="C83" t="str">
            <v>SPORS - Pretax Buyback - BS</v>
          </cell>
          <cell r="D83" t="str">
            <v>X</v>
          </cell>
          <cell r="E83" t="str">
            <v>X</v>
          </cell>
          <cell r="F83">
            <v>0.05</v>
          </cell>
          <cell r="G83" t="str">
            <v>X</v>
          </cell>
          <cell r="H83"/>
          <cell r="I83"/>
          <cell r="J83" t="str">
            <v>X</v>
          </cell>
          <cell r="K83">
            <v>0.05</v>
          </cell>
          <cell r="L83">
            <v>7.4000000000000003E-3</v>
          </cell>
          <cell r="M83">
            <v>6.6E-3</v>
          </cell>
          <cell r="N83">
            <v>8.8999999999999999E-3</v>
          </cell>
          <cell r="O83" t="str">
            <v>X</v>
          </cell>
          <cell r="P83" t="str">
            <v>X</v>
          </cell>
          <cell r="Q83" t="str">
            <v>X</v>
          </cell>
          <cell r="R83">
            <v>1E-3</v>
          </cell>
          <cell r="S83">
            <v>7.7600000000000002E-2</v>
          </cell>
          <cell r="T83">
            <v>0.13400000000000001</v>
          </cell>
          <cell r="U83">
            <v>2.8E-3</v>
          </cell>
          <cell r="V83" t="str">
            <v>X</v>
          </cell>
          <cell r="W83" t="str">
            <v>X</v>
          </cell>
          <cell r="X83">
            <v>0.01</v>
          </cell>
        </row>
        <row r="84">
          <cell r="A84" t="str">
            <v>SPORS - SN40354</v>
          </cell>
          <cell r="B84">
            <v>40354</v>
          </cell>
          <cell r="C84" t="str">
            <v>SPORS - SN</v>
          </cell>
          <cell r="D84" t="str">
            <v>X</v>
          </cell>
          <cell r="E84" t="str">
            <v>X</v>
          </cell>
          <cell r="F84">
            <v>0.05</v>
          </cell>
          <cell r="G84" t="str">
            <v>X</v>
          </cell>
          <cell r="H84"/>
          <cell r="I84"/>
          <cell r="J84" t="str">
            <v>X</v>
          </cell>
          <cell r="K84" t="str">
            <v>X</v>
          </cell>
          <cell r="L84">
            <v>7.4000000000000003E-3</v>
          </cell>
          <cell r="M84">
            <v>6.6E-3</v>
          </cell>
          <cell r="N84">
            <v>8.8999999999999999E-3</v>
          </cell>
          <cell r="O84" t="str">
            <v>X</v>
          </cell>
          <cell r="P84" t="str">
            <v>X</v>
          </cell>
          <cell r="Q84" t="str">
            <v>X</v>
          </cell>
          <cell r="R84">
            <v>1E-3</v>
          </cell>
          <cell r="S84">
            <v>7.7600000000000002E-2</v>
          </cell>
          <cell r="T84">
            <v>0.13400000000000001</v>
          </cell>
          <cell r="U84">
            <v>2.8E-3</v>
          </cell>
          <cell r="V84" t="str">
            <v>X</v>
          </cell>
          <cell r="W84" t="str">
            <v>X</v>
          </cell>
          <cell r="X84">
            <v>0.01</v>
          </cell>
        </row>
        <row r="85">
          <cell r="A85" t="str">
            <v>SPORS - SS40354</v>
          </cell>
          <cell r="B85">
            <v>40354</v>
          </cell>
          <cell r="C85" t="str">
            <v>SPORS - SS</v>
          </cell>
          <cell r="D85" t="str">
            <v>X</v>
          </cell>
          <cell r="E85" t="str">
            <v>X</v>
          </cell>
          <cell r="F85" t="str">
            <v>X</v>
          </cell>
          <cell r="G85" t="str">
            <v>X</v>
          </cell>
          <cell r="H85"/>
          <cell r="I85"/>
          <cell r="J85" t="str">
            <v>X</v>
          </cell>
          <cell r="K85" t="str">
            <v>X</v>
          </cell>
          <cell r="L85">
            <v>7.4000000000000003E-3</v>
          </cell>
          <cell r="M85">
            <v>6.6E-3</v>
          </cell>
          <cell r="N85">
            <v>8.8999999999999999E-3</v>
          </cell>
          <cell r="O85" t="str">
            <v>X</v>
          </cell>
          <cell r="P85" t="str">
            <v>X</v>
          </cell>
          <cell r="Q85" t="str">
            <v>X</v>
          </cell>
          <cell r="R85">
            <v>1E-3</v>
          </cell>
          <cell r="S85">
            <v>7.7600000000000002E-2</v>
          </cell>
          <cell r="T85">
            <v>0.13400000000000001</v>
          </cell>
          <cell r="U85">
            <v>2.8E-3</v>
          </cell>
          <cell r="V85">
            <v>0.05</v>
          </cell>
          <cell r="W85" t="str">
            <v>X</v>
          </cell>
          <cell r="X85">
            <v>0.01</v>
          </cell>
        </row>
        <row r="86">
          <cell r="A86" t="str">
            <v>TIAA - TA40354</v>
          </cell>
          <cell r="B86">
            <v>40354</v>
          </cell>
          <cell r="C86" t="str">
            <v>TIAA - TA</v>
          </cell>
          <cell r="D86" t="str">
            <v>X</v>
          </cell>
          <cell r="E86" t="str">
            <v>X</v>
          </cell>
          <cell r="F86" t="str">
            <v>X</v>
          </cell>
          <cell r="G86" t="str">
            <v>X</v>
          </cell>
          <cell r="H86"/>
          <cell r="I86"/>
          <cell r="J86" t="str">
            <v>X</v>
          </cell>
          <cell r="K86" t="str">
            <v>X</v>
          </cell>
          <cell r="L86">
            <v>7.4000000000000003E-3</v>
          </cell>
          <cell r="M86" t="str">
            <v>X</v>
          </cell>
          <cell r="N86">
            <v>8.8999999999999999E-3</v>
          </cell>
          <cell r="O86" t="str">
            <v>X</v>
          </cell>
          <cell r="P86" t="str">
            <v>X</v>
          </cell>
          <cell r="Q86">
            <v>0.104</v>
          </cell>
          <cell r="R86">
            <v>1E-3</v>
          </cell>
          <cell r="S86" t="str">
            <v>X</v>
          </cell>
          <cell r="T86" t="str">
            <v>X</v>
          </cell>
          <cell r="U86">
            <v>2.8E-3</v>
          </cell>
          <cell r="V86" t="str">
            <v>X</v>
          </cell>
          <cell r="W86" t="str">
            <v>X</v>
          </cell>
          <cell r="X86" t="str">
            <v>X</v>
          </cell>
        </row>
        <row r="87">
          <cell r="A87" t="str">
            <v>TIAA - TN40354</v>
          </cell>
          <cell r="B87">
            <v>40354</v>
          </cell>
          <cell r="C87" t="str">
            <v>TIAA - TN</v>
          </cell>
          <cell r="D87" t="str">
            <v>X</v>
          </cell>
          <cell r="E87" t="str">
            <v>X</v>
          </cell>
          <cell r="F87" t="str">
            <v>X</v>
          </cell>
          <cell r="G87">
            <v>0.05</v>
          </cell>
          <cell r="H87"/>
          <cell r="I87"/>
          <cell r="J87" t="str">
            <v>X</v>
          </cell>
          <cell r="K87" t="str">
            <v>X</v>
          </cell>
          <cell r="L87">
            <v>7.4000000000000003E-3</v>
          </cell>
          <cell r="M87" t="str">
            <v>X</v>
          </cell>
          <cell r="N87">
            <v>8.8999999999999999E-3</v>
          </cell>
          <cell r="O87" t="str">
            <v>X</v>
          </cell>
          <cell r="P87" t="str">
            <v>X</v>
          </cell>
          <cell r="Q87">
            <v>8.5000000000000006E-2</v>
          </cell>
          <cell r="R87">
            <v>1E-3</v>
          </cell>
          <cell r="S87" t="str">
            <v>X</v>
          </cell>
          <cell r="T87" t="str">
            <v>X</v>
          </cell>
          <cell r="U87">
            <v>2.8E-3</v>
          </cell>
          <cell r="V87" t="str">
            <v>X</v>
          </cell>
          <cell r="W87" t="str">
            <v>X</v>
          </cell>
          <cell r="X87" t="str">
            <v>X</v>
          </cell>
        </row>
        <row r="88">
          <cell r="A88" t="str">
            <v>VALORS - LN40354</v>
          </cell>
          <cell r="B88">
            <v>40354</v>
          </cell>
          <cell r="C88" t="str">
            <v>VALORS - LN</v>
          </cell>
          <cell r="D88" t="str">
            <v>X</v>
          </cell>
          <cell r="E88" t="str">
            <v>X</v>
          </cell>
          <cell r="F88">
            <v>0.05</v>
          </cell>
          <cell r="G88" t="str">
            <v>X</v>
          </cell>
          <cell r="H88"/>
          <cell r="I88"/>
          <cell r="J88" t="str">
            <v>X</v>
          </cell>
          <cell r="K88" t="str">
            <v>X</v>
          </cell>
          <cell r="L88">
            <v>7.4000000000000003E-3</v>
          </cell>
          <cell r="M88">
            <v>6.6E-3</v>
          </cell>
          <cell r="N88">
            <v>8.8999999999999999E-3</v>
          </cell>
          <cell r="O88" t="str">
            <v>X</v>
          </cell>
          <cell r="P88" t="str">
            <v>X</v>
          </cell>
          <cell r="Q88" t="str">
            <v>X</v>
          </cell>
          <cell r="R88">
            <v>1E-3</v>
          </cell>
          <cell r="S88">
            <v>5.1200000000000002E-2</v>
          </cell>
          <cell r="T88">
            <v>7.9699999999999993E-2</v>
          </cell>
          <cell r="U88">
            <v>2.8E-3</v>
          </cell>
          <cell r="V88" t="str">
            <v>X</v>
          </cell>
          <cell r="W88" t="str">
            <v>X</v>
          </cell>
          <cell r="X88">
            <v>0.01</v>
          </cell>
        </row>
        <row r="89">
          <cell r="A89" t="str">
            <v>VALORS - LS40354</v>
          </cell>
          <cell r="B89">
            <v>40354</v>
          </cell>
          <cell r="C89" t="str">
            <v>VALORS - LS</v>
          </cell>
          <cell r="D89" t="str">
            <v>X</v>
          </cell>
          <cell r="E89" t="str">
            <v>X</v>
          </cell>
          <cell r="F89" t="str">
            <v>X</v>
          </cell>
          <cell r="G89" t="str">
            <v>X</v>
          </cell>
          <cell r="H89"/>
          <cell r="I89"/>
          <cell r="J89" t="str">
            <v>X</v>
          </cell>
          <cell r="K89" t="str">
            <v>X</v>
          </cell>
          <cell r="L89">
            <v>7.4000000000000003E-3</v>
          </cell>
          <cell r="M89">
            <v>6.6E-3</v>
          </cell>
          <cell r="N89">
            <v>8.8999999999999999E-3</v>
          </cell>
          <cell r="O89" t="str">
            <v>X</v>
          </cell>
          <cell r="P89" t="str">
            <v>X</v>
          </cell>
          <cell r="Q89" t="str">
            <v>X</v>
          </cell>
          <cell r="R89">
            <v>1E-3</v>
          </cell>
          <cell r="S89">
            <v>5.1200000000000002E-2</v>
          </cell>
          <cell r="T89">
            <v>7.9699999999999993E-2</v>
          </cell>
          <cell r="U89">
            <v>2.8E-3</v>
          </cell>
          <cell r="V89">
            <v>0.05</v>
          </cell>
          <cell r="W89" t="str">
            <v>X</v>
          </cell>
          <cell r="X89">
            <v>0.01</v>
          </cell>
        </row>
        <row r="90">
          <cell r="A90" t="str">
            <v>VALORS - Post Tax Buyback - B440354</v>
          </cell>
          <cell r="B90">
            <v>40354</v>
          </cell>
          <cell r="C90" t="str">
            <v>VALORS - Post Tax Buyback - B4</v>
          </cell>
          <cell r="D90" t="str">
            <v>X</v>
          </cell>
          <cell r="E90" t="str">
            <v>X</v>
          </cell>
          <cell r="F90" t="str">
            <v>X</v>
          </cell>
          <cell r="G90" t="str">
            <v>X</v>
          </cell>
          <cell r="H90"/>
          <cell r="I90"/>
          <cell r="J90">
            <v>0.05</v>
          </cell>
          <cell r="K90" t="str">
            <v>X</v>
          </cell>
          <cell r="L90">
            <v>7.4000000000000003E-3</v>
          </cell>
          <cell r="M90">
            <v>6.6E-3</v>
          </cell>
          <cell r="N90">
            <v>8.8999999999999999E-3</v>
          </cell>
          <cell r="O90" t="str">
            <v>X</v>
          </cell>
          <cell r="P90" t="str">
            <v>X</v>
          </cell>
          <cell r="Q90" t="str">
            <v>X</v>
          </cell>
          <cell r="R90">
            <v>1E-3</v>
          </cell>
          <cell r="S90">
            <v>5.1200000000000002E-2</v>
          </cell>
          <cell r="T90">
            <v>7.9699999999999993E-2</v>
          </cell>
          <cell r="U90">
            <v>2.8E-3</v>
          </cell>
          <cell r="V90">
            <v>0.05</v>
          </cell>
          <cell r="W90" t="str">
            <v>X</v>
          </cell>
          <cell r="X90">
            <v>0.01</v>
          </cell>
        </row>
        <row r="91">
          <cell r="A91" t="str">
            <v>VALORS - Post Tax Buyback - BL40354</v>
          </cell>
          <cell r="B91">
            <v>40354</v>
          </cell>
          <cell r="C91" t="str">
            <v>VALORS - Post Tax Buyback - BL</v>
          </cell>
          <cell r="D91" t="str">
            <v>X</v>
          </cell>
          <cell r="E91" t="str">
            <v>X</v>
          </cell>
          <cell r="F91">
            <v>0.05</v>
          </cell>
          <cell r="G91" t="str">
            <v>X</v>
          </cell>
          <cell r="H91"/>
          <cell r="I91"/>
          <cell r="J91">
            <v>0.05</v>
          </cell>
          <cell r="K91" t="str">
            <v>X</v>
          </cell>
          <cell r="L91">
            <v>7.4000000000000003E-3</v>
          </cell>
          <cell r="M91">
            <v>6.6E-3</v>
          </cell>
          <cell r="N91">
            <v>8.8999999999999999E-3</v>
          </cell>
          <cell r="O91" t="str">
            <v>X</v>
          </cell>
          <cell r="P91" t="str">
            <v>X</v>
          </cell>
          <cell r="Q91" t="str">
            <v>X</v>
          </cell>
          <cell r="R91">
            <v>1E-3</v>
          </cell>
          <cell r="S91">
            <v>5.1200000000000002E-2</v>
          </cell>
          <cell r="T91">
            <v>7.9699999999999993E-2</v>
          </cell>
          <cell r="U91">
            <v>2.8E-3</v>
          </cell>
          <cell r="V91" t="str">
            <v>X</v>
          </cell>
          <cell r="W91" t="str">
            <v>X</v>
          </cell>
          <cell r="X91">
            <v>0.01</v>
          </cell>
        </row>
        <row r="92">
          <cell r="A92" t="str">
            <v>VALORS - Pretax Buyback - B440354</v>
          </cell>
          <cell r="B92">
            <v>40354</v>
          </cell>
          <cell r="C92" t="str">
            <v>VALORS - Pretax Buyback - B4</v>
          </cell>
          <cell r="D92" t="str">
            <v>X</v>
          </cell>
          <cell r="E92" t="str">
            <v>X</v>
          </cell>
          <cell r="F92" t="str">
            <v>X</v>
          </cell>
          <cell r="G92" t="str">
            <v>X</v>
          </cell>
          <cell r="H92"/>
          <cell r="I92"/>
          <cell r="J92" t="str">
            <v>X</v>
          </cell>
          <cell r="K92">
            <v>0.05</v>
          </cell>
          <cell r="L92">
            <v>7.4000000000000003E-3</v>
          </cell>
          <cell r="M92">
            <v>6.6E-3</v>
          </cell>
          <cell r="N92">
            <v>8.8999999999999999E-3</v>
          </cell>
          <cell r="O92" t="str">
            <v>X</v>
          </cell>
          <cell r="P92" t="str">
            <v>X</v>
          </cell>
          <cell r="Q92" t="str">
            <v>X</v>
          </cell>
          <cell r="R92">
            <v>1E-3</v>
          </cell>
          <cell r="S92">
            <v>5.1200000000000002E-2</v>
          </cell>
          <cell r="T92">
            <v>7.9699999999999993E-2</v>
          </cell>
          <cell r="U92">
            <v>2.8E-3</v>
          </cell>
          <cell r="V92">
            <v>0.05</v>
          </cell>
          <cell r="W92" t="str">
            <v>X</v>
          </cell>
          <cell r="X92">
            <v>0.01</v>
          </cell>
        </row>
        <row r="93">
          <cell r="A93" t="str">
            <v>VALORS - Pretax Buyback - BL40354</v>
          </cell>
          <cell r="B93">
            <v>40354</v>
          </cell>
          <cell r="C93" t="str">
            <v>VALORS - Pretax Buyback - BL</v>
          </cell>
          <cell r="D93" t="str">
            <v>X</v>
          </cell>
          <cell r="E93" t="str">
            <v>X</v>
          </cell>
          <cell r="F93">
            <v>0.05</v>
          </cell>
          <cell r="G93" t="str">
            <v>X</v>
          </cell>
          <cell r="H93"/>
          <cell r="I93"/>
          <cell r="J93" t="str">
            <v>X</v>
          </cell>
          <cell r="K93">
            <v>0.05</v>
          </cell>
          <cell r="L93">
            <v>7.4000000000000003E-3</v>
          </cell>
          <cell r="M93">
            <v>6.6E-3</v>
          </cell>
          <cell r="N93">
            <v>8.8999999999999999E-3</v>
          </cell>
          <cell r="O93" t="str">
            <v>X</v>
          </cell>
          <cell r="P93" t="str">
            <v>X</v>
          </cell>
          <cell r="Q93" t="str">
            <v>X</v>
          </cell>
          <cell r="R93">
            <v>1E-3</v>
          </cell>
          <cell r="S93">
            <v>5.1200000000000002E-2</v>
          </cell>
          <cell r="T93">
            <v>7.9699999999999993E-2</v>
          </cell>
          <cell r="U93">
            <v>2.8E-3</v>
          </cell>
          <cell r="V93" t="str">
            <v>X</v>
          </cell>
          <cell r="W93" t="str">
            <v>X</v>
          </cell>
          <cell r="X93">
            <v>0.01</v>
          </cell>
        </row>
        <row r="94">
          <cell r="A94" t="str">
            <v>VRS - Post Tax Buyback - BN40354</v>
          </cell>
          <cell r="B94">
            <v>40354</v>
          </cell>
          <cell r="C94" t="str">
            <v>VRS - Post Tax Buyback - BN</v>
          </cell>
          <cell r="D94" t="str">
            <v>X</v>
          </cell>
          <cell r="E94" t="str">
            <v>X</v>
          </cell>
          <cell r="F94">
            <v>0.05</v>
          </cell>
          <cell r="G94" t="str">
            <v>X</v>
          </cell>
          <cell r="H94"/>
          <cell r="I94"/>
          <cell r="J94">
            <v>0.05</v>
          </cell>
          <cell r="K94" t="str">
            <v>X</v>
          </cell>
          <cell r="L94">
            <v>7.4000000000000003E-3</v>
          </cell>
          <cell r="M94" t="str">
            <v>X</v>
          </cell>
          <cell r="N94">
            <v>8.8999999999999999E-3</v>
          </cell>
          <cell r="O94" t="str">
            <v>X</v>
          </cell>
          <cell r="P94" t="str">
            <v>X</v>
          </cell>
          <cell r="Q94" t="str">
            <v>X</v>
          </cell>
          <cell r="R94">
            <v>1E-3</v>
          </cell>
          <cell r="S94">
            <v>2.1299999999999999E-2</v>
          </cell>
          <cell r="T94">
            <v>4.4499999999999998E-2</v>
          </cell>
          <cell r="U94">
            <v>2.8E-3</v>
          </cell>
          <cell r="V94" t="str">
            <v>X</v>
          </cell>
          <cell r="W94">
            <v>0.01</v>
          </cell>
          <cell r="X94" t="str">
            <v>X</v>
          </cell>
        </row>
        <row r="95">
          <cell r="A95" t="str">
            <v>VRS - Post Tax Buyback - BV40354</v>
          </cell>
          <cell r="B95">
            <v>40354</v>
          </cell>
          <cell r="C95" t="str">
            <v>VRS - Post Tax Buyback - BV</v>
          </cell>
          <cell r="D95" t="str">
            <v>X</v>
          </cell>
          <cell r="E95" t="str">
            <v>X</v>
          </cell>
          <cell r="F95" t="str">
            <v>X</v>
          </cell>
          <cell r="G95" t="str">
            <v>X</v>
          </cell>
          <cell r="H95"/>
          <cell r="I95"/>
          <cell r="J95">
            <v>0.05</v>
          </cell>
          <cell r="K95" t="str">
            <v>X</v>
          </cell>
          <cell r="L95">
            <v>7.4000000000000003E-3</v>
          </cell>
          <cell r="M95" t="str">
            <v>X</v>
          </cell>
          <cell r="N95">
            <v>8.8999999999999999E-3</v>
          </cell>
          <cell r="O95" t="str">
            <v>X</v>
          </cell>
          <cell r="P95" t="str">
            <v>X</v>
          </cell>
          <cell r="Q95" t="str">
            <v>X</v>
          </cell>
          <cell r="R95">
            <v>1E-3</v>
          </cell>
          <cell r="S95">
            <v>2.1299999999999999E-2</v>
          </cell>
          <cell r="T95">
            <v>4.4499999999999998E-2</v>
          </cell>
          <cell r="U95">
            <v>2.8E-3</v>
          </cell>
          <cell r="V95">
            <v>0.05</v>
          </cell>
          <cell r="W95">
            <v>0.01</v>
          </cell>
          <cell r="X95" t="str">
            <v>X</v>
          </cell>
        </row>
        <row r="96">
          <cell r="A96" t="str">
            <v>VRS - Pretax Buyback - BN40354</v>
          </cell>
          <cell r="B96">
            <v>40354</v>
          </cell>
          <cell r="C96" t="str">
            <v>VRS - Pretax Buyback - BN</v>
          </cell>
          <cell r="D96" t="str">
            <v>X</v>
          </cell>
          <cell r="E96" t="str">
            <v>X</v>
          </cell>
          <cell r="F96">
            <v>0.05</v>
          </cell>
          <cell r="G96" t="str">
            <v>X</v>
          </cell>
          <cell r="H96"/>
          <cell r="I96"/>
          <cell r="J96" t="str">
            <v>X</v>
          </cell>
          <cell r="K96">
            <v>0.05</v>
          </cell>
          <cell r="L96">
            <v>7.4000000000000003E-3</v>
          </cell>
          <cell r="M96" t="str">
            <v>X</v>
          </cell>
          <cell r="N96">
            <v>8.8999999999999999E-3</v>
          </cell>
          <cell r="O96" t="str">
            <v>X</v>
          </cell>
          <cell r="P96" t="str">
            <v>X</v>
          </cell>
          <cell r="Q96" t="str">
            <v>X</v>
          </cell>
          <cell r="R96">
            <v>1E-3</v>
          </cell>
          <cell r="S96">
            <v>2.1299999999999999E-2</v>
          </cell>
          <cell r="T96">
            <v>4.4499999999999998E-2</v>
          </cell>
          <cell r="U96">
            <v>2.8E-3</v>
          </cell>
          <cell r="V96" t="str">
            <v>X</v>
          </cell>
          <cell r="W96">
            <v>0.01</v>
          </cell>
          <cell r="X96" t="str">
            <v>X</v>
          </cell>
        </row>
        <row r="97">
          <cell r="A97" t="str">
            <v>VRS - Pretax Buyback - BV40354</v>
          </cell>
          <cell r="B97">
            <v>40354</v>
          </cell>
          <cell r="C97" t="str">
            <v>VRS - Pretax Buyback - BV</v>
          </cell>
          <cell r="D97" t="str">
            <v>X</v>
          </cell>
          <cell r="E97" t="str">
            <v>X</v>
          </cell>
          <cell r="F97" t="str">
            <v>X</v>
          </cell>
          <cell r="G97" t="str">
            <v>X</v>
          </cell>
          <cell r="H97"/>
          <cell r="I97"/>
          <cell r="J97" t="str">
            <v>X</v>
          </cell>
          <cell r="K97">
            <v>0.05</v>
          </cell>
          <cell r="L97">
            <v>7.4000000000000003E-3</v>
          </cell>
          <cell r="M97" t="str">
            <v>X</v>
          </cell>
          <cell r="N97">
            <v>8.8999999999999999E-3</v>
          </cell>
          <cell r="O97" t="str">
            <v>X</v>
          </cell>
          <cell r="P97" t="str">
            <v>X</v>
          </cell>
          <cell r="Q97" t="str">
            <v>X</v>
          </cell>
          <cell r="R97">
            <v>1E-3</v>
          </cell>
          <cell r="S97">
            <v>2.1299999999999999E-2</v>
          </cell>
          <cell r="T97">
            <v>4.4499999999999998E-2</v>
          </cell>
          <cell r="U97">
            <v>2.8E-3</v>
          </cell>
          <cell r="V97">
            <v>0.05</v>
          </cell>
          <cell r="W97">
            <v>0.01</v>
          </cell>
          <cell r="X97" t="str">
            <v>X</v>
          </cell>
        </row>
        <row r="98">
          <cell r="A98" t="str">
            <v>VRS - VS40354</v>
          </cell>
          <cell r="B98">
            <v>40354</v>
          </cell>
          <cell r="C98" t="str">
            <v>VRS - VS</v>
          </cell>
          <cell r="D98" t="str">
            <v>X</v>
          </cell>
          <cell r="E98" t="str">
            <v>X</v>
          </cell>
          <cell r="F98" t="str">
            <v>X</v>
          </cell>
          <cell r="G98" t="str">
            <v>X</v>
          </cell>
          <cell r="H98"/>
          <cell r="I98"/>
          <cell r="J98" t="str">
            <v>X</v>
          </cell>
          <cell r="K98" t="str">
            <v>X</v>
          </cell>
          <cell r="L98">
            <v>7.4000000000000003E-3</v>
          </cell>
          <cell r="M98" t="str">
            <v>X</v>
          </cell>
          <cell r="N98">
            <v>8.8999999999999999E-3</v>
          </cell>
          <cell r="O98" t="str">
            <v>X</v>
          </cell>
          <cell r="P98" t="str">
            <v>X</v>
          </cell>
          <cell r="Q98" t="str">
            <v>X</v>
          </cell>
          <cell r="R98">
            <v>1E-3</v>
          </cell>
          <cell r="S98">
            <v>2.1299999999999999E-2</v>
          </cell>
          <cell r="T98">
            <v>4.4499999999999998E-2</v>
          </cell>
          <cell r="U98">
            <v>2.8E-3</v>
          </cell>
          <cell r="V98">
            <v>0.05</v>
          </cell>
          <cell r="W98">
            <v>0.01</v>
          </cell>
          <cell r="X98" t="str">
            <v>X</v>
          </cell>
        </row>
        <row r="99">
          <cell r="A99" t="str">
            <v>VRS- VN40354</v>
          </cell>
          <cell r="B99">
            <v>40354</v>
          </cell>
          <cell r="C99" t="str">
            <v>VRS- VN</v>
          </cell>
          <cell r="D99" t="str">
            <v>X</v>
          </cell>
          <cell r="E99" t="str">
            <v>X</v>
          </cell>
          <cell r="F99">
            <v>0.05</v>
          </cell>
          <cell r="G99" t="str">
            <v>X</v>
          </cell>
          <cell r="H99"/>
          <cell r="I99"/>
          <cell r="J99" t="str">
            <v>X</v>
          </cell>
          <cell r="K99" t="str">
            <v>X</v>
          </cell>
          <cell r="L99">
            <v>7.4000000000000003E-3</v>
          </cell>
          <cell r="M99" t="str">
            <v>X</v>
          </cell>
          <cell r="N99">
            <v>8.8999999999999999E-3</v>
          </cell>
          <cell r="O99" t="str">
            <v>X</v>
          </cell>
          <cell r="P99" t="str">
            <v>X</v>
          </cell>
          <cell r="Q99" t="str">
            <v>X</v>
          </cell>
          <cell r="R99">
            <v>1E-3</v>
          </cell>
          <cell r="S99">
            <v>2.1299999999999999E-2</v>
          </cell>
          <cell r="T99">
            <v>4.4499999999999998E-2</v>
          </cell>
          <cell r="U99">
            <v>2.8E-3</v>
          </cell>
          <cell r="V99" t="str">
            <v>X</v>
          </cell>
          <cell r="W99">
            <v>0.01</v>
          </cell>
          <cell r="X99" t="str">
            <v>X</v>
          </cell>
        </row>
        <row r="100">
          <cell r="A100" t="str">
            <v>Elected Official - VRS - EO40719</v>
          </cell>
          <cell r="B100">
            <v>40719</v>
          </cell>
          <cell r="C100" t="str">
            <v>Elected Official - VRS - EO</v>
          </cell>
          <cell r="D100" t="str">
            <v>X</v>
          </cell>
          <cell r="E100" t="str">
            <v>X</v>
          </cell>
          <cell r="F100" t="str">
            <v>X</v>
          </cell>
          <cell r="G100" t="str">
            <v>X</v>
          </cell>
          <cell r="H100"/>
          <cell r="I100"/>
          <cell r="J100" t="str">
            <v>X</v>
          </cell>
          <cell r="K100" t="str">
            <v>X</v>
          </cell>
          <cell r="L100">
            <v>7.4000000000000003E-3</v>
          </cell>
          <cell r="M100" t="str">
            <v>X</v>
          </cell>
          <cell r="N100">
            <v>8.8999999999999999E-3</v>
          </cell>
          <cell r="O100" t="str">
            <v>X</v>
          </cell>
          <cell r="P100" t="str">
            <v>X</v>
          </cell>
          <cell r="Q100" t="str">
            <v>X</v>
          </cell>
          <cell r="R100">
            <v>1E-3</v>
          </cell>
          <cell r="S100">
            <v>2.0799999999999999E-2</v>
          </cell>
          <cell r="T100">
            <v>4.4999999999999998E-2</v>
          </cell>
          <cell r="U100">
            <v>2.8E-3</v>
          </cell>
          <cell r="V100">
            <v>0.05</v>
          </cell>
          <cell r="W100">
            <v>0.01</v>
          </cell>
          <cell r="X100" t="str">
            <v>X</v>
          </cell>
        </row>
        <row r="101">
          <cell r="A101" t="str">
            <v>Elected Official - Post Tax Buyback - BE40719</v>
          </cell>
          <cell r="B101">
            <v>40719</v>
          </cell>
          <cell r="C101" t="str">
            <v>Elected Official - Post Tax Buyback - BE</v>
          </cell>
          <cell r="D101" t="str">
            <v>X</v>
          </cell>
          <cell r="E101" t="str">
            <v>X</v>
          </cell>
          <cell r="F101" t="str">
            <v>X</v>
          </cell>
          <cell r="G101" t="str">
            <v>X</v>
          </cell>
          <cell r="H101"/>
          <cell r="I101"/>
          <cell r="J101">
            <v>0.05</v>
          </cell>
          <cell r="K101" t="str">
            <v>X</v>
          </cell>
          <cell r="L101">
            <v>7.4000000000000003E-3</v>
          </cell>
          <cell r="M101" t="str">
            <v>X</v>
          </cell>
          <cell r="N101">
            <v>8.8999999999999999E-3</v>
          </cell>
          <cell r="O101" t="str">
            <v>X</v>
          </cell>
          <cell r="P101" t="str">
            <v>X</v>
          </cell>
          <cell r="Q101" t="str">
            <v>X</v>
          </cell>
          <cell r="R101">
            <v>1E-3</v>
          </cell>
          <cell r="S101">
            <v>2.0799999999999999E-2</v>
          </cell>
          <cell r="T101">
            <v>4.4999999999999998E-2</v>
          </cell>
          <cell r="U101">
            <v>2.8E-3</v>
          </cell>
          <cell r="V101">
            <v>0.05</v>
          </cell>
          <cell r="W101">
            <v>0.01</v>
          </cell>
          <cell r="X101" t="str">
            <v>X</v>
          </cell>
        </row>
        <row r="102">
          <cell r="A102" t="str">
            <v>Elected Official - Pre Tax Buyback - BE40719</v>
          </cell>
          <cell r="B102">
            <v>40719</v>
          </cell>
          <cell r="C102" t="str">
            <v>Elected Official - Pre Tax Buyback - BE</v>
          </cell>
          <cell r="D102" t="str">
            <v>X</v>
          </cell>
          <cell r="E102" t="str">
            <v>X</v>
          </cell>
          <cell r="F102" t="str">
            <v>X</v>
          </cell>
          <cell r="G102" t="str">
            <v>X</v>
          </cell>
          <cell r="H102"/>
          <cell r="I102"/>
          <cell r="J102" t="str">
            <v>X</v>
          </cell>
          <cell r="K102">
            <v>0.05</v>
          </cell>
          <cell r="L102">
            <v>7.4000000000000003E-3</v>
          </cell>
          <cell r="M102" t="str">
            <v>X</v>
          </cell>
          <cell r="N102">
            <v>8.8999999999999999E-3</v>
          </cell>
          <cell r="O102" t="str">
            <v>X</v>
          </cell>
          <cell r="P102" t="str">
            <v>X</v>
          </cell>
          <cell r="Q102" t="str">
            <v>X</v>
          </cell>
          <cell r="R102">
            <v>1E-3</v>
          </cell>
          <cell r="S102">
            <v>2.0799999999999999E-2</v>
          </cell>
          <cell r="T102">
            <v>4.4999999999999998E-2</v>
          </cell>
          <cell r="U102">
            <v>2.8E-3</v>
          </cell>
          <cell r="V102">
            <v>0.05</v>
          </cell>
          <cell r="W102">
            <v>0.01</v>
          </cell>
          <cell r="X102" t="str">
            <v>X</v>
          </cell>
        </row>
        <row r="103">
          <cell r="A103" t="str">
            <v>Fidelity - FI40719</v>
          </cell>
          <cell r="B103">
            <v>40719</v>
          </cell>
          <cell r="C103" t="str">
            <v>Fidelity - FI</v>
          </cell>
          <cell r="D103" t="str">
            <v>X</v>
          </cell>
          <cell r="E103" t="str">
            <v>X</v>
          </cell>
          <cell r="F103" t="str">
            <v>X</v>
          </cell>
          <cell r="G103" t="str">
            <v>X</v>
          </cell>
          <cell r="H103"/>
          <cell r="I103"/>
          <cell r="J103" t="str">
            <v>X</v>
          </cell>
          <cell r="K103" t="str">
            <v>X</v>
          </cell>
          <cell r="L103">
            <v>7.4000000000000003E-3</v>
          </cell>
          <cell r="M103" t="str">
            <v>X</v>
          </cell>
          <cell r="N103">
            <v>8.8999999999999999E-3</v>
          </cell>
          <cell r="O103">
            <v>0.104</v>
          </cell>
          <cell r="P103" t="str">
            <v>X</v>
          </cell>
          <cell r="Q103" t="str">
            <v>X</v>
          </cell>
          <cell r="R103">
            <v>1E-3</v>
          </cell>
          <cell r="S103" t="str">
            <v>X</v>
          </cell>
          <cell r="T103" t="str">
            <v>X</v>
          </cell>
          <cell r="U103">
            <v>2.8E-3</v>
          </cell>
          <cell r="V103" t="str">
            <v>X</v>
          </cell>
          <cell r="W103" t="str">
            <v>X</v>
          </cell>
          <cell r="X103" t="str">
            <v>X</v>
          </cell>
        </row>
        <row r="104">
          <cell r="A104" t="str">
            <v>Fidelity - FN40719</v>
          </cell>
          <cell r="B104">
            <v>40719</v>
          </cell>
          <cell r="C104" t="str">
            <v>Fidelity - FN</v>
          </cell>
          <cell r="D104">
            <v>0.05</v>
          </cell>
          <cell r="E104" t="str">
            <v>X</v>
          </cell>
          <cell r="F104" t="str">
            <v>X</v>
          </cell>
          <cell r="G104" t="str">
            <v>X</v>
          </cell>
          <cell r="H104"/>
          <cell r="I104"/>
          <cell r="J104" t="str">
            <v>X</v>
          </cell>
          <cell r="K104" t="str">
            <v>X</v>
          </cell>
          <cell r="L104">
            <v>7.4000000000000003E-3</v>
          </cell>
          <cell r="M104" t="str">
            <v>X</v>
          </cell>
          <cell r="N104">
            <v>8.8999999999999999E-3</v>
          </cell>
          <cell r="O104">
            <v>8.5000000000000006E-2</v>
          </cell>
          <cell r="P104" t="str">
            <v>X</v>
          </cell>
          <cell r="Q104" t="str">
            <v>X</v>
          </cell>
          <cell r="R104">
            <v>1E-3</v>
          </cell>
          <cell r="S104" t="str">
            <v>X</v>
          </cell>
          <cell r="T104" t="str">
            <v>X</v>
          </cell>
          <cell r="U104">
            <v>2.8E-3</v>
          </cell>
          <cell r="V104" t="str">
            <v>X</v>
          </cell>
          <cell r="W104" t="str">
            <v>X</v>
          </cell>
          <cell r="X104" t="str">
            <v>X</v>
          </cell>
        </row>
        <row r="105">
          <cell r="A105" t="str">
            <v>Judicial - J140719</v>
          </cell>
          <cell r="B105">
            <v>40719</v>
          </cell>
          <cell r="C105" t="str">
            <v>Judicial - J1</v>
          </cell>
          <cell r="D105" t="str">
            <v>X</v>
          </cell>
          <cell r="E105" t="str">
            <v>X</v>
          </cell>
          <cell r="F105" t="str">
            <v>X</v>
          </cell>
          <cell r="G105" t="str">
            <v>X</v>
          </cell>
          <cell r="H105"/>
          <cell r="I105"/>
          <cell r="J105" t="str">
            <v>X</v>
          </cell>
          <cell r="K105" t="str">
            <v>X</v>
          </cell>
          <cell r="L105">
            <v>7.4000000000000003E-3</v>
          </cell>
          <cell r="M105" t="str">
            <v>X</v>
          </cell>
          <cell r="N105">
            <v>8.8999999999999999E-3</v>
          </cell>
          <cell r="O105" t="str">
            <v>X</v>
          </cell>
          <cell r="P105" t="str">
            <v>X</v>
          </cell>
          <cell r="Q105" t="str">
            <v>X</v>
          </cell>
          <cell r="R105">
            <v>1E-3</v>
          </cell>
          <cell r="S105">
            <v>0.28649999999999998</v>
          </cell>
          <cell r="T105">
            <v>0.13930000000000001</v>
          </cell>
          <cell r="U105">
            <v>2.8E-3</v>
          </cell>
          <cell r="V105">
            <v>0.05</v>
          </cell>
          <cell r="W105" t="str">
            <v>X</v>
          </cell>
          <cell r="X105" t="str">
            <v>X</v>
          </cell>
        </row>
        <row r="106">
          <cell r="A106" t="str">
            <v>Judicial - JN40719</v>
          </cell>
          <cell r="B106">
            <v>40719</v>
          </cell>
          <cell r="C106" t="str">
            <v>Judicial - JN</v>
          </cell>
          <cell r="D106" t="str">
            <v>X</v>
          </cell>
          <cell r="E106" t="str">
            <v>X</v>
          </cell>
          <cell r="F106">
            <v>0.05</v>
          </cell>
          <cell r="G106" t="str">
            <v>X</v>
          </cell>
          <cell r="H106"/>
          <cell r="I106"/>
          <cell r="J106" t="str">
            <v>X</v>
          </cell>
          <cell r="K106" t="str">
            <v>X</v>
          </cell>
          <cell r="L106">
            <v>7.4000000000000003E-3</v>
          </cell>
          <cell r="M106" t="str">
            <v>X</v>
          </cell>
          <cell r="N106">
            <v>8.8999999999999999E-3</v>
          </cell>
          <cell r="O106" t="str">
            <v>X</v>
          </cell>
          <cell r="P106" t="str">
            <v>X</v>
          </cell>
          <cell r="Q106" t="str">
            <v>X</v>
          </cell>
          <cell r="R106">
            <v>1E-3</v>
          </cell>
          <cell r="S106">
            <v>0.28649999999999998</v>
          </cell>
          <cell r="T106">
            <v>0.13930000000000001</v>
          </cell>
          <cell r="U106">
            <v>2.8E-3</v>
          </cell>
          <cell r="V106" t="str">
            <v>X</v>
          </cell>
          <cell r="W106" t="str">
            <v>X</v>
          </cell>
          <cell r="X106" t="str">
            <v>X</v>
          </cell>
        </row>
        <row r="107">
          <cell r="A107" t="str">
            <v>Judicial - Post Tax Buyback - B140719</v>
          </cell>
          <cell r="B107">
            <v>40719</v>
          </cell>
          <cell r="C107" t="str">
            <v>Judicial - Post Tax Buyback - B1</v>
          </cell>
          <cell r="D107" t="str">
            <v>X</v>
          </cell>
          <cell r="E107" t="str">
            <v>X</v>
          </cell>
          <cell r="F107" t="str">
            <v>X</v>
          </cell>
          <cell r="G107" t="str">
            <v>X</v>
          </cell>
          <cell r="H107"/>
          <cell r="I107"/>
          <cell r="J107">
            <v>0.05</v>
          </cell>
          <cell r="K107" t="str">
            <v>X</v>
          </cell>
          <cell r="L107">
            <v>7.4000000000000003E-3</v>
          </cell>
          <cell r="M107" t="str">
            <v>X</v>
          </cell>
          <cell r="N107">
            <v>8.8999999999999999E-3</v>
          </cell>
          <cell r="O107" t="str">
            <v>X</v>
          </cell>
          <cell r="P107" t="str">
            <v>X</v>
          </cell>
          <cell r="Q107" t="str">
            <v>X</v>
          </cell>
          <cell r="R107">
            <v>1E-3</v>
          </cell>
          <cell r="S107">
            <v>0.28649999999999998</v>
          </cell>
          <cell r="T107">
            <v>0.13930000000000001</v>
          </cell>
          <cell r="U107">
            <v>2.8E-3</v>
          </cell>
          <cell r="V107">
            <v>0.05</v>
          </cell>
          <cell r="W107" t="str">
            <v>X</v>
          </cell>
          <cell r="X107" t="str">
            <v>X</v>
          </cell>
        </row>
        <row r="108">
          <cell r="A108" t="str">
            <v>Judicial - Post Tax Buyback - BJ40719</v>
          </cell>
          <cell r="B108">
            <v>40719</v>
          </cell>
          <cell r="C108" t="str">
            <v>Judicial - Post Tax Buyback - BJ</v>
          </cell>
          <cell r="D108" t="str">
            <v>X</v>
          </cell>
          <cell r="E108" t="str">
            <v>X</v>
          </cell>
          <cell r="F108">
            <v>0.05</v>
          </cell>
          <cell r="G108" t="str">
            <v>X</v>
          </cell>
          <cell r="H108"/>
          <cell r="I108"/>
          <cell r="J108">
            <v>0.05</v>
          </cell>
          <cell r="K108" t="str">
            <v>X</v>
          </cell>
          <cell r="L108">
            <v>7.4000000000000003E-3</v>
          </cell>
          <cell r="M108" t="str">
            <v>X</v>
          </cell>
          <cell r="N108">
            <v>8.8999999999999999E-3</v>
          </cell>
          <cell r="O108" t="str">
            <v>X</v>
          </cell>
          <cell r="P108" t="str">
            <v>X</v>
          </cell>
          <cell r="Q108" t="str">
            <v>X</v>
          </cell>
          <cell r="R108">
            <v>1E-3</v>
          </cell>
          <cell r="S108">
            <v>0.28649999999999998</v>
          </cell>
          <cell r="T108">
            <v>0.13930000000000001</v>
          </cell>
          <cell r="U108">
            <v>2.8E-3</v>
          </cell>
          <cell r="V108" t="str">
            <v>X</v>
          </cell>
          <cell r="W108" t="str">
            <v>X</v>
          </cell>
          <cell r="X108" t="str">
            <v>X</v>
          </cell>
        </row>
        <row r="109">
          <cell r="A109" t="str">
            <v>Judicial - Pretax Buyback - B140719</v>
          </cell>
          <cell r="B109">
            <v>40719</v>
          </cell>
          <cell r="C109" t="str">
            <v>Judicial - Pretax Buyback - B1</v>
          </cell>
          <cell r="D109" t="str">
            <v>X</v>
          </cell>
          <cell r="E109" t="str">
            <v>X</v>
          </cell>
          <cell r="F109" t="str">
            <v>X</v>
          </cell>
          <cell r="G109" t="str">
            <v>X</v>
          </cell>
          <cell r="H109"/>
          <cell r="I109"/>
          <cell r="J109" t="str">
            <v>X</v>
          </cell>
          <cell r="K109">
            <v>0.05</v>
          </cell>
          <cell r="L109">
            <v>7.4000000000000003E-3</v>
          </cell>
          <cell r="M109" t="str">
            <v>X</v>
          </cell>
          <cell r="N109">
            <v>8.8999999999999999E-3</v>
          </cell>
          <cell r="O109" t="str">
            <v>X</v>
          </cell>
          <cell r="P109" t="str">
            <v>X</v>
          </cell>
          <cell r="Q109" t="str">
            <v>X</v>
          </cell>
          <cell r="R109">
            <v>1E-3</v>
          </cell>
          <cell r="S109">
            <v>0.28649999999999998</v>
          </cell>
          <cell r="T109">
            <v>0.13930000000000001</v>
          </cell>
          <cell r="U109">
            <v>2.8E-3</v>
          </cell>
          <cell r="V109">
            <v>0.05</v>
          </cell>
          <cell r="W109" t="str">
            <v>X</v>
          </cell>
          <cell r="X109" t="str">
            <v>X</v>
          </cell>
        </row>
        <row r="110">
          <cell r="A110" t="str">
            <v>Judicial - Pretax Buyback - BJ40719</v>
          </cell>
          <cell r="B110">
            <v>40719</v>
          </cell>
          <cell r="C110" t="str">
            <v>Judicial - Pretax Buyback - BJ</v>
          </cell>
          <cell r="D110" t="str">
            <v>X</v>
          </cell>
          <cell r="E110" t="str">
            <v>X</v>
          </cell>
          <cell r="F110">
            <v>0.05</v>
          </cell>
          <cell r="G110" t="str">
            <v>X</v>
          </cell>
          <cell r="H110"/>
          <cell r="I110"/>
          <cell r="J110" t="str">
            <v>X</v>
          </cell>
          <cell r="K110">
            <v>0.05</v>
          </cell>
          <cell r="L110">
            <v>7.4000000000000003E-3</v>
          </cell>
          <cell r="M110" t="str">
            <v>X</v>
          </cell>
          <cell r="N110">
            <v>8.8999999999999999E-3</v>
          </cell>
          <cell r="O110" t="str">
            <v>X</v>
          </cell>
          <cell r="P110" t="str">
            <v>X</v>
          </cell>
          <cell r="Q110" t="str">
            <v>X</v>
          </cell>
          <cell r="R110">
            <v>1E-3</v>
          </cell>
          <cell r="S110">
            <v>0.28649999999999998</v>
          </cell>
          <cell r="T110">
            <v>0.13930000000000001</v>
          </cell>
          <cell r="U110">
            <v>2.8E-3</v>
          </cell>
          <cell r="V110" t="str">
            <v>X</v>
          </cell>
          <cell r="W110" t="str">
            <v>X</v>
          </cell>
          <cell r="X110" t="str">
            <v>X</v>
          </cell>
        </row>
        <row r="111">
          <cell r="A111" t="str">
            <v>LT, JT, VT, ST40719</v>
          </cell>
          <cell r="B111">
            <v>40719</v>
          </cell>
          <cell r="C111" t="str">
            <v>LT, JT, VT, ST</v>
          </cell>
          <cell r="D111" t="str">
            <v>X</v>
          </cell>
          <cell r="E111" t="str">
            <v>X</v>
          </cell>
          <cell r="F111" t="str">
            <v>X</v>
          </cell>
          <cell r="G111" t="str">
            <v>X</v>
          </cell>
          <cell r="H111"/>
          <cell r="I111"/>
          <cell r="J111" t="str">
            <v>X</v>
          </cell>
          <cell r="K111" t="str">
            <v>X</v>
          </cell>
          <cell r="L111" t="str">
            <v>X</v>
          </cell>
          <cell r="M111" t="str">
            <v>X</v>
          </cell>
          <cell r="N111" t="str">
            <v>X</v>
          </cell>
          <cell r="O111" t="str">
            <v>X</v>
          </cell>
          <cell r="P111" t="str">
            <v>X</v>
          </cell>
          <cell r="Q111" t="str">
            <v>X</v>
          </cell>
          <cell r="R111" t="str">
            <v>X</v>
          </cell>
          <cell r="S111" t="str">
            <v>X</v>
          </cell>
          <cell r="T111" t="str">
            <v>X</v>
          </cell>
          <cell r="U111" t="str">
            <v>X</v>
          </cell>
          <cell r="V111" t="str">
            <v>X</v>
          </cell>
          <cell r="W111" t="str">
            <v>X</v>
          </cell>
          <cell r="X111" t="str">
            <v>X</v>
          </cell>
        </row>
        <row r="112">
          <cell r="A112" t="str">
            <v>ORP - CN40719</v>
          </cell>
          <cell r="B112">
            <v>40719</v>
          </cell>
          <cell r="C112" t="str">
            <v>ORP - CN</v>
          </cell>
          <cell r="D112" t="str">
            <v>X</v>
          </cell>
          <cell r="E112">
            <v>0.05</v>
          </cell>
          <cell r="F112" t="str">
            <v>X</v>
          </cell>
          <cell r="G112" t="str">
            <v>X</v>
          </cell>
          <cell r="H112"/>
          <cell r="I112"/>
          <cell r="J112" t="str">
            <v>X</v>
          </cell>
          <cell r="K112" t="str">
            <v>X</v>
          </cell>
          <cell r="L112">
            <v>7.4000000000000003E-3</v>
          </cell>
          <cell r="M112" t="str">
            <v>X</v>
          </cell>
          <cell r="N112">
            <v>8.8999999999999999E-3</v>
          </cell>
          <cell r="O112" t="str">
            <v>X</v>
          </cell>
          <cell r="P112">
            <v>8.5000000000000006E-2</v>
          </cell>
          <cell r="Q112" t="str">
            <v>X</v>
          </cell>
          <cell r="R112">
            <v>1E-3</v>
          </cell>
          <cell r="S112" t="str">
            <v>X</v>
          </cell>
          <cell r="T112" t="str">
            <v>X</v>
          </cell>
          <cell r="U112">
            <v>2.8E-3</v>
          </cell>
          <cell r="V112" t="str">
            <v>X</v>
          </cell>
          <cell r="W112" t="str">
            <v>X</v>
          </cell>
          <cell r="X112" t="str">
            <v>X</v>
          </cell>
        </row>
        <row r="113">
          <cell r="A113" t="str">
            <v>ORP - CP40719</v>
          </cell>
          <cell r="B113">
            <v>40719</v>
          </cell>
          <cell r="C113" t="str">
            <v>ORP - CP</v>
          </cell>
          <cell r="D113" t="str">
            <v>X</v>
          </cell>
          <cell r="E113" t="str">
            <v>X</v>
          </cell>
          <cell r="F113" t="str">
            <v>X</v>
          </cell>
          <cell r="G113" t="str">
            <v>X</v>
          </cell>
          <cell r="H113"/>
          <cell r="I113"/>
          <cell r="J113" t="str">
            <v>X</v>
          </cell>
          <cell r="K113" t="str">
            <v>X</v>
          </cell>
          <cell r="L113">
            <v>7.4000000000000003E-3</v>
          </cell>
          <cell r="M113" t="str">
            <v>X</v>
          </cell>
          <cell r="N113">
            <v>8.8999999999999999E-3</v>
          </cell>
          <cell r="O113" t="str">
            <v>X</v>
          </cell>
          <cell r="P113">
            <v>0.104</v>
          </cell>
          <cell r="Q113" t="str">
            <v>X</v>
          </cell>
          <cell r="R113">
            <v>1E-3</v>
          </cell>
          <cell r="S113" t="str">
            <v>X</v>
          </cell>
          <cell r="T113" t="str">
            <v>X</v>
          </cell>
          <cell r="U113">
            <v>2.8E-3</v>
          </cell>
          <cell r="V113" t="str">
            <v>X</v>
          </cell>
          <cell r="W113" t="str">
            <v>X</v>
          </cell>
          <cell r="X113" t="str">
            <v>X</v>
          </cell>
        </row>
        <row r="114">
          <cell r="A114" t="str">
            <v>SPORS - Post Tax Buyback - B340719</v>
          </cell>
          <cell r="B114">
            <v>40719</v>
          </cell>
          <cell r="C114" t="str">
            <v>SPORS - Post Tax Buyback - B3</v>
          </cell>
          <cell r="D114" t="str">
            <v>X</v>
          </cell>
          <cell r="E114" t="str">
            <v>X</v>
          </cell>
          <cell r="F114">
            <v>0.05</v>
          </cell>
          <cell r="G114" t="str">
            <v>X</v>
          </cell>
          <cell r="H114"/>
          <cell r="I114"/>
          <cell r="J114">
            <v>0.05</v>
          </cell>
          <cell r="K114" t="str">
            <v>X</v>
          </cell>
          <cell r="L114">
            <v>7.4000000000000003E-3</v>
          </cell>
          <cell r="M114">
            <v>6.6E-3</v>
          </cell>
          <cell r="N114">
            <v>8.8999999999999999E-3</v>
          </cell>
          <cell r="O114" t="str">
            <v>X</v>
          </cell>
          <cell r="P114" t="str">
            <v>X</v>
          </cell>
          <cell r="Q114" t="str">
            <v>X</v>
          </cell>
          <cell r="R114">
            <v>1E-3</v>
          </cell>
          <cell r="S114">
            <v>7.7299999999999994E-2</v>
          </cell>
          <cell r="T114">
            <v>0.1343</v>
          </cell>
          <cell r="U114">
            <v>2.8E-3</v>
          </cell>
          <cell r="V114" t="str">
            <v>X</v>
          </cell>
          <cell r="W114" t="str">
            <v>X</v>
          </cell>
          <cell r="X114">
            <v>0.01</v>
          </cell>
        </row>
        <row r="115">
          <cell r="A115" t="str">
            <v>SPORS - Post Tax Buyback - BS40719</v>
          </cell>
          <cell r="B115">
            <v>40719</v>
          </cell>
          <cell r="C115" t="str">
            <v>SPORS - Post Tax Buyback - BS</v>
          </cell>
          <cell r="D115" t="str">
            <v>X</v>
          </cell>
          <cell r="E115" t="str">
            <v>X</v>
          </cell>
          <cell r="F115">
            <v>0.05</v>
          </cell>
          <cell r="G115" t="str">
            <v>X</v>
          </cell>
          <cell r="H115"/>
          <cell r="I115"/>
          <cell r="J115">
            <v>0.05</v>
          </cell>
          <cell r="K115" t="str">
            <v>X</v>
          </cell>
          <cell r="L115">
            <v>7.4000000000000003E-3</v>
          </cell>
          <cell r="M115">
            <v>6.6E-3</v>
          </cell>
          <cell r="N115">
            <v>8.8999999999999999E-3</v>
          </cell>
          <cell r="O115" t="str">
            <v>X</v>
          </cell>
          <cell r="P115" t="str">
            <v>X</v>
          </cell>
          <cell r="Q115" t="str">
            <v>X</v>
          </cell>
          <cell r="R115">
            <v>1E-3</v>
          </cell>
          <cell r="S115">
            <v>7.7299999999999994E-2</v>
          </cell>
          <cell r="T115">
            <v>0.1343</v>
          </cell>
          <cell r="U115">
            <v>2.8E-3</v>
          </cell>
          <cell r="V115" t="str">
            <v>X</v>
          </cell>
          <cell r="W115" t="str">
            <v>X</v>
          </cell>
          <cell r="X115">
            <v>0.01</v>
          </cell>
        </row>
        <row r="116">
          <cell r="A116" t="str">
            <v>SPORS - Pretax Buyback - B340719</v>
          </cell>
          <cell r="B116">
            <v>40719</v>
          </cell>
          <cell r="C116" t="str">
            <v>SPORS - Pretax Buyback - B3</v>
          </cell>
          <cell r="D116" t="str">
            <v>X</v>
          </cell>
          <cell r="E116" t="str">
            <v>X</v>
          </cell>
          <cell r="F116">
            <v>0.05</v>
          </cell>
          <cell r="G116" t="str">
            <v>X</v>
          </cell>
          <cell r="H116"/>
          <cell r="I116"/>
          <cell r="J116" t="str">
            <v>X</v>
          </cell>
          <cell r="K116">
            <v>0.05</v>
          </cell>
          <cell r="L116">
            <v>7.4000000000000003E-3</v>
          </cell>
          <cell r="M116">
            <v>6.6E-3</v>
          </cell>
          <cell r="N116">
            <v>8.8999999999999999E-3</v>
          </cell>
          <cell r="O116" t="str">
            <v>X</v>
          </cell>
          <cell r="P116" t="str">
            <v>X</v>
          </cell>
          <cell r="Q116" t="str">
            <v>X</v>
          </cell>
          <cell r="R116">
            <v>1E-3</v>
          </cell>
          <cell r="S116">
            <v>7.7299999999999994E-2</v>
          </cell>
          <cell r="T116">
            <v>0.1343</v>
          </cell>
          <cell r="U116">
            <v>2.8E-3</v>
          </cell>
          <cell r="V116" t="str">
            <v>X</v>
          </cell>
          <cell r="W116" t="str">
            <v>X</v>
          </cell>
          <cell r="X116">
            <v>0.01</v>
          </cell>
        </row>
        <row r="117">
          <cell r="A117" t="str">
            <v>SPORS - Pretax Buyback - BS40719</v>
          </cell>
          <cell r="B117">
            <v>40719</v>
          </cell>
          <cell r="C117" t="str">
            <v>SPORS - Pretax Buyback - BS</v>
          </cell>
          <cell r="D117" t="str">
            <v>X</v>
          </cell>
          <cell r="E117" t="str">
            <v>X</v>
          </cell>
          <cell r="F117">
            <v>0.05</v>
          </cell>
          <cell r="G117" t="str">
            <v>X</v>
          </cell>
          <cell r="H117"/>
          <cell r="I117"/>
          <cell r="J117" t="str">
            <v>X</v>
          </cell>
          <cell r="K117">
            <v>0.05</v>
          </cell>
          <cell r="L117">
            <v>7.4000000000000003E-3</v>
          </cell>
          <cell r="M117">
            <v>6.6E-3</v>
          </cell>
          <cell r="N117">
            <v>8.8999999999999999E-3</v>
          </cell>
          <cell r="O117" t="str">
            <v>X</v>
          </cell>
          <cell r="P117" t="str">
            <v>X</v>
          </cell>
          <cell r="Q117" t="str">
            <v>X</v>
          </cell>
          <cell r="R117">
            <v>1E-3</v>
          </cell>
          <cell r="S117">
            <v>7.7299999999999994E-2</v>
          </cell>
          <cell r="T117">
            <v>0.1343</v>
          </cell>
          <cell r="U117">
            <v>2.8E-3</v>
          </cell>
          <cell r="V117" t="str">
            <v>X</v>
          </cell>
          <cell r="W117" t="str">
            <v>X</v>
          </cell>
          <cell r="X117">
            <v>0.01</v>
          </cell>
        </row>
        <row r="118">
          <cell r="A118" t="str">
            <v>SPORS - SN40719</v>
          </cell>
          <cell r="B118">
            <v>40719</v>
          </cell>
          <cell r="C118" t="str">
            <v>SPORS - SN</v>
          </cell>
          <cell r="D118" t="str">
            <v>X</v>
          </cell>
          <cell r="E118" t="str">
            <v>X</v>
          </cell>
          <cell r="F118">
            <v>0.05</v>
          </cell>
          <cell r="G118" t="str">
            <v>X</v>
          </cell>
          <cell r="H118"/>
          <cell r="I118"/>
          <cell r="J118" t="str">
            <v>X</v>
          </cell>
          <cell r="K118" t="str">
            <v>X</v>
          </cell>
          <cell r="L118">
            <v>7.4000000000000003E-3</v>
          </cell>
          <cell r="M118">
            <v>6.6E-3</v>
          </cell>
          <cell r="N118">
            <v>8.8999999999999999E-3</v>
          </cell>
          <cell r="O118" t="str">
            <v>X</v>
          </cell>
          <cell r="P118" t="str">
            <v>X</v>
          </cell>
          <cell r="Q118" t="str">
            <v>X</v>
          </cell>
          <cell r="R118">
            <v>1E-3</v>
          </cell>
          <cell r="S118">
            <v>7.7299999999999994E-2</v>
          </cell>
          <cell r="T118">
            <v>0.1343</v>
          </cell>
          <cell r="U118">
            <v>2.8E-3</v>
          </cell>
          <cell r="V118" t="str">
            <v>X</v>
          </cell>
          <cell r="W118" t="str">
            <v>X</v>
          </cell>
          <cell r="X118">
            <v>0.01</v>
          </cell>
        </row>
        <row r="119">
          <cell r="A119" t="str">
            <v>SPORS - SS40719</v>
          </cell>
          <cell r="B119">
            <v>40719</v>
          </cell>
          <cell r="C119" t="str">
            <v>SPORS - SS</v>
          </cell>
          <cell r="D119" t="str">
            <v>X</v>
          </cell>
          <cell r="E119" t="str">
            <v>X</v>
          </cell>
          <cell r="F119">
            <v>0.05</v>
          </cell>
          <cell r="G119" t="str">
            <v>X</v>
          </cell>
          <cell r="H119"/>
          <cell r="I119"/>
          <cell r="J119" t="str">
            <v>X</v>
          </cell>
          <cell r="K119" t="str">
            <v>X</v>
          </cell>
          <cell r="L119">
            <v>7.4000000000000003E-3</v>
          </cell>
          <cell r="M119">
            <v>6.6E-3</v>
          </cell>
          <cell r="N119">
            <v>8.8999999999999999E-3</v>
          </cell>
          <cell r="O119" t="str">
            <v>X</v>
          </cell>
          <cell r="P119" t="str">
            <v>X</v>
          </cell>
          <cell r="Q119" t="str">
            <v>X</v>
          </cell>
          <cell r="R119">
            <v>1E-3</v>
          </cell>
          <cell r="S119">
            <v>7.7299999999999994E-2</v>
          </cell>
          <cell r="T119">
            <v>0.1343</v>
          </cell>
          <cell r="U119">
            <v>2.8E-3</v>
          </cell>
          <cell r="V119" t="str">
            <v>X</v>
          </cell>
          <cell r="W119" t="str">
            <v>X</v>
          </cell>
          <cell r="X119">
            <v>0.01</v>
          </cell>
        </row>
        <row r="120">
          <cell r="A120" t="str">
            <v>TIAA - TA40719</v>
          </cell>
          <cell r="B120">
            <v>40719</v>
          </cell>
          <cell r="C120" t="str">
            <v>TIAA - TA</v>
          </cell>
          <cell r="D120" t="str">
            <v>X</v>
          </cell>
          <cell r="E120" t="str">
            <v>X</v>
          </cell>
          <cell r="F120" t="str">
            <v>X</v>
          </cell>
          <cell r="G120" t="str">
            <v>X</v>
          </cell>
          <cell r="H120"/>
          <cell r="I120"/>
          <cell r="J120" t="str">
            <v>X</v>
          </cell>
          <cell r="K120" t="str">
            <v>X</v>
          </cell>
          <cell r="L120">
            <v>7.4000000000000003E-3</v>
          </cell>
          <cell r="M120" t="str">
            <v>X</v>
          </cell>
          <cell r="N120">
            <v>8.8999999999999999E-3</v>
          </cell>
          <cell r="O120" t="str">
            <v>X</v>
          </cell>
          <cell r="P120" t="str">
            <v>X</v>
          </cell>
          <cell r="Q120">
            <v>0.104</v>
          </cell>
          <cell r="R120">
            <v>1E-3</v>
          </cell>
          <cell r="S120" t="str">
            <v>X</v>
          </cell>
          <cell r="T120" t="str">
            <v>X</v>
          </cell>
          <cell r="U120">
            <v>2.8E-3</v>
          </cell>
          <cell r="V120" t="str">
            <v>X</v>
          </cell>
          <cell r="W120" t="str">
            <v>X</v>
          </cell>
          <cell r="X120" t="str">
            <v>X</v>
          </cell>
        </row>
        <row r="121">
          <cell r="A121" t="str">
            <v>TIAA - TN40719</v>
          </cell>
          <cell r="B121">
            <v>40719</v>
          </cell>
          <cell r="C121" t="str">
            <v>TIAA - TN</v>
          </cell>
          <cell r="D121" t="str">
            <v>X</v>
          </cell>
          <cell r="E121" t="str">
            <v>X</v>
          </cell>
          <cell r="F121" t="str">
            <v>X</v>
          </cell>
          <cell r="G121">
            <v>0.05</v>
          </cell>
          <cell r="H121"/>
          <cell r="I121"/>
          <cell r="J121" t="str">
            <v>X</v>
          </cell>
          <cell r="K121" t="str">
            <v>X</v>
          </cell>
          <cell r="L121">
            <v>7.4000000000000003E-3</v>
          </cell>
          <cell r="M121" t="str">
            <v>X</v>
          </cell>
          <cell r="N121">
            <v>8.8999999999999999E-3</v>
          </cell>
          <cell r="O121" t="str">
            <v>X</v>
          </cell>
          <cell r="P121" t="str">
            <v>X</v>
          </cell>
          <cell r="Q121">
            <v>8.5000000000000006E-2</v>
          </cell>
          <cell r="R121">
            <v>1E-3</v>
          </cell>
          <cell r="S121" t="str">
            <v>X</v>
          </cell>
          <cell r="T121" t="str">
            <v>X</v>
          </cell>
          <cell r="U121">
            <v>2.8E-3</v>
          </cell>
          <cell r="V121" t="str">
            <v>X</v>
          </cell>
          <cell r="W121" t="str">
            <v>X</v>
          </cell>
          <cell r="X121" t="str">
            <v>X</v>
          </cell>
        </row>
        <row r="122">
          <cell r="A122" t="str">
            <v>VALORS - LN40719</v>
          </cell>
          <cell r="B122">
            <v>40719</v>
          </cell>
          <cell r="C122" t="str">
            <v>VALORS - LN</v>
          </cell>
          <cell r="D122" t="str">
            <v>X</v>
          </cell>
          <cell r="E122" t="str">
            <v>X</v>
          </cell>
          <cell r="F122">
            <v>0.05</v>
          </cell>
          <cell r="G122" t="str">
            <v>X</v>
          </cell>
          <cell r="H122"/>
          <cell r="I122"/>
          <cell r="J122" t="str">
            <v>X</v>
          </cell>
          <cell r="K122" t="str">
            <v>X</v>
          </cell>
          <cell r="L122">
            <v>7.4000000000000003E-3</v>
          </cell>
          <cell r="M122">
            <v>6.6E-3</v>
          </cell>
          <cell r="N122">
            <v>8.8999999999999999E-3</v>
          </cell>
          <cell r="O122" t="str">
            <v>X</v>
          </cell>
          <cell r="P122" t="str">
            <v>X</v>
          </cell>
          <cell r="Q122" t="str">
            <v>X</v>
          </cell>
          <cell r="R122">
            <v>1E-3</v>
          </cell>
          <cell r="S122">
            <v>5.0700000000000002E-2</v>
          </cell>
          <cell r="T122">
            <v>8.0199999999999994E-2</v>
          </cell>
          <cell r="U122">
            <v>2.8E-3</v>
          </cell>
          <cell r="V122" t="str">
            <v>X</v>
          </cell>
          <cell r="W122" t="str">
            <v>X</v>
          </cell>
          <cell r="X122">
            <v>0.01</v>
          </cell>
        </row>
        <row r="123">
          <cell r="A123" t="str">
            <v>VALORS - LS40719</v>
          </cell>
          <cell r="B123">
            <v>40719</v>
          </cell>
          <cell r="C123" t="str">
            <v>VALORS - LS</v>
          </cell>
          <cell r="D123" t="str">
            <v>X</v>
          </cell>
          <cell r="E123" t="str">
            <v>X</v>
          </cell>
          <cell r="F123">
            <v>0.05</v>
          </cell>
          <cell r="G123" t="str">
            <v>X</v>
          </cell>
          <cell r="H123"/>
          <cell r="I123"/>
          <cell r="J123" t="str">
            <v>X</v>
          </cell>
          <cell r="K123" t="str">
            <v>X</v>
          </cell>
          <cell r="L123">
            <v>7.4000000000000003E-3</v>
          </cell>
          <cell r="M123">
            <v>6.6E-3</v>
          </cell>
          <cell r="N123">
            <v>8.8999999999999999E-3</v>
          </cell>
          <cell r="O123" t="str">
            <v>X</v>
          </cell>
          <cell r="P123" t="str">
            <v>X</v>
          </cell>
          <cell r="Q123" t="str">
            <v>X</v>
          </cell>
          <cell r="R123">
            <v>1E-3</v>
          </cell>
          <cell r="S123">
            <v>5.0700000000000002E-2</v>
          </cell>
          <cell r="T123">
            <v>8.0199999999999994E-2</v>
          </cell>
          <cell r="U123">
            <v>2.8E-3</v>
          </cell>
          <cell r="V123" t="str">
            <v>X</v>
          </cell>
          <cell r="W123" t="str">
            <v>X</v>
          </cell>
          <cell r="X123">
            <v>0.01</v>
          </cell>
        </row>
        <row r="124">
          <cell r="A124" t="str">
            <v>VALORS - Post Tax Buyback - B440719</v>
          </cell>
          <cell r="B124">
            <v>40719</v>
          </cell>
          <cell r="C124" t="str">
            <v>VALORS - Post Tax Buyback - B4</v>
          </cell>
          <cell r="D124" t="str">
            <v>X</v>
          </cell>
          <cell r="E124" t="str">
            <v>X</v>
          </cell>
          <cell r="F124">
            <v>0.05</v>
          </cell>
          <cell r="G124" t="str">
            <v>X</v>
          </cell>
          <cell r="H124"/>
          <cell r="I124"/>
          <cell r="J124">
            <v>0.05</v>
          </cell>
          <cell r="K124" t="str">
            <v>X</v>
          </cell>
          <cell r="L124">
            <v>7.4000000000000003E-3</v>
          </cell>
          <cell r="M124">
            <v>6.6E-3</v>
          </cell>
          <cell r="N124">
            <v>8.8999999999999999E-3</v>
          </cell>
          <cell r="O124" t="str">
            <v>X</v>
          </cell>
          <cell r="P124" t="str">
            <v>X</v>
          </cell>
          <cell r="Q124" t="str">
            <v>X</v>
          </cell>
          <cell r="R124">
            <v>1E-3</v>
          </cell>
          <cell r="S124">
            <v>5.0700000000000002E-2</v>
          </cell>
          <cell r="T124">
            <v>8.0199999999999994E-2</v>
          </cell>
          <cell r="U124">
            <v>2.8E-3</v>
          </cell>
          <cell r="V124" t="str">
            <v>X</v>
          </cell>
          <cell r="W124" t="str">
            <v>X</v>
          </cell>
          <cell r="X124">
            <v>0.01</v>
          </cell>
        </row>
        <row r="125">
          <cell r="A125" t="str">
            <v>VALORS - Post Tax Buyback - BL40719</v>
          </cell>
          <cell r="B125">
            <v>40719</v>
          </cell>
          <cell r="C125" t="str">
            <v>VALORS - Post Tax Buyback - BL</v>
          </cell>
          <cell r="D125" t="str">
            <v>X</v>
          </cell>
          <cell r="E125" t="str">
            <v>X</v>
          </cell>
          <cell r="F125">
            <v>0.05</v>
          </cell>
          <cell r="G125" t="str">
            <v>X</v>
          </cell>
          <cell r="H125"/>
          <cell r="I125"/>
          <cell r="J125">
            <v>0.05</v>
          </cell>
          <cell r="K125" t="str">
            <v>X</v>
          </cell>
          <cell r="L125">
            <v>7.4000000000000003E-3</v>
          </cell>
          <cell r="M125">
            <v>6.6E-3</v>
          </cell>
          <cell r="N125">
            <v>8.8999999999999999E-3</v>
          </cell>
          <cell r="O125" t="str">
            <v>X</v>
          </cell>
          <cell r="P125" t="str">
            <v>X</v>
          </cell>
          <cell r="Q125" t="str">
            <v>X</v>
          </cell>
          <cell r="R125">
            <v>1E-3</v>
          </cell>
          <cell r="S125">
            <v>5.0700000000000002E-2</v>
          </cell>
          <cell r="T125">
            <v>8.0199999999999994E-2</v>
          </cell>
          <cell r="U125">
            <v>2.8E-3</v>
          </cell>
          <cell r="V125" t="str">
            <v>X</v>
          </cell>
          <cell r="W125" t="str">
            <v>X</v>
          </cell>
          <cell r="X125">
            <v>0.01</v>
          </cell>
        </row>
        <row r="126">
          <cell r="A126" t="str">
            <v>VALORS - Pretax Buyback - B440719</v>
          </cell>
          <cell r="B126">
            <v>40719</v>
          </cell>
          <cell r="C126" t="str">
            <v>VALORS - Pretax Buyback - B4</v>
          </cell>
          <cell r="D126" t="str">
            <v>X</v>
          </cell>
          <cell r="E126" t="str">
            <v>X</v>
          </cell>
          <cell r="F126">
            <v>0.05</v>
          </cell>
          <cell r="G126" t="str">
            <v>X</v>
          </cell>
          <cell r="H126"/>
          <cell r="I126"/>
          <cell r="J126" t="str">
            <v>X</v>
          </cell>
          <cell r="K126">
            <v>0.05</v>
          </cell>
          <cell r="L126">
            <v>7.4000000000000003E-3</v>
          </cell>
          <cell r="M126">
            <v>6.6E-3</v>
          </cell>
          <cell r="N126">
            <v>8.8999999999999999E-3</v>
          </cell>
          <cell r="O126" t="str">
            <v>X</v>
          </cell>
          <cell r="P126" t="str">
            <v>X</v>
          </cell>
          <cell r="Q126" t="str">
            <v>X</v>
          </cell>
          <cell r="R126">
            <v>1E-3</v>
          </cell>
          <cell r="S126">
            <v>5.0700000000000002E-2</v>
          </cell>
          <cell r="T126">
            <v>8.0199999999999994E-2</v>
          </cell>
          <cell r="U126">
            <v>2.8E-3</v>
          </cell>
          <cell r="V126" t="str">
            <v>X</v>
          </cell>
          <cell r="W126" t="str">
            <v>X</v>
          </cell>
          <cell r="X126">
            <v>0.01</v>
          </cell>
        </row>
        <row r="127">
          <cell r="A127" t="str">
            <v>VALORS - Pretax Buyback - BL40719</v>
          </cell>
          <cell r="B127">
            <v>40719</v>
          </cell>
          <cell r="C127" t="str">
            <v>VALORS - Pretax Buyback - BL</v>
          </cell>
          <cell r="D127" t="str">
            <v>X</v>
          </cell>
          <cell r="E127" t="str">
            <v>X</v>
          </cell>
          <cell r="F127">
            <v>0.05</v>
          </cell>
          <cell r="G127" t="str">
            <v>X</v>
          </cell>
          <cell r="H127"/>
          <cell r="I127"/>
          <cell r="J127" t="str">
            <v>X</v>
          </cell>
          <cell r="K127">
            <v>0.05</v>
          </cell>
          <cell r="L127">
            <v>7.4000000000000003E-3</v>
          </cell>
          <cell r="M127">
            <v>6.6E-3</v>
          </cell>
          <cell r="N127">
            <v>8.8999999999999999E-3</v>
          </cell>
          <cell r="O127" t="str">
            <v>X</v>
          </cell>
          <cell r="P127" t="str">
            <v>X</v>
          </cell>
          <cell r="Q127" t="str">
            <v>X</v>
          </cell>
          <cell r="R127">
            <v>1E-3</v>
          </cell>
          <cell r="S127">
            <v>5.0700000000000002E-2</v>
          </cell>
          <cell r="T127">
            <v>8.0199999999999994E-2</v>
          </cell>
          <cell r="U127">
            <v>2.8E-3</v>
          </cell>
          <cell r="V127" t="str">
            <v>X</v>
          </cell>
          <cell r="W127" t="str">
            <v>X</v>
          </cell>
          <cell r="X127">
            <v>0.01</v>
          </cell>
        </row>
        <row r="128">
          <cell r="A128" t="str">
            <v>VRS - Post Tax Buyback - BN40719</v>
          </cell>
          <cell r="B128">
            <v>40719</v>
          </cell>
          <cell r="C128" t="str">
            <v>VRS - Post Tax Buyback - BN</v>
          </cell>
          <cell r="D128" t="str">
            <v>X</v>
          </cell>
          <cell r="E128" t="str">
            <v>X</v>
          </cell>
          <cell r="F128">
            <v>0.05</v>
          </cell>
          <cell r="G128" t="str">
            <v>X</v>
          </cell>
          <cell r="H128"/>
          <cell r="I128"/>
          <cell r="J128">
            <v>0.05</v>
          </cell>
          <cell r="K128" t="str">
            <v>X</v>
          </cell>
          <cell r="L128">
            <v>7.4000000000000003E-3</v>
          </cell>
          <cell r="M128" t="str">
            <v>X</v>
          </cell>
          <cell r="N128">
            <v>8.8999999999999999E-3</v>
          </cell>
          <cell r="O128" t="str">
            <v>X</v>
          </cell>
          <cell r="P128" t="str">
            <v>X</v>
          </cell>
          <cell r="Q128" t="str">
            <v>X</v>
          </cell>
          <cell r="R128">
            <v>1E-3</v>
          </cell>
          <cell r="S128">
            <v>2.0799999999999999E-2</v>
          </cell>
          <cell r="T128">
            <v>4.4999999999999998E-2</v>
          </cell>
          <cell r="U128">
            <v>2.8E-3</v>
          </cell>
          <cell r="V128" t="str">
            <v>X</v>
          </cell>
          <cell r="W128">
            <v>0.01</v>
          </cell>
          <cell r="X128" t="str">
            <v>X</v>
          </cell>
        </row>
        <row r="129">
          <cell r="A129" t="str">
            <v>VRS - Post Tax Buyback - BV40719</v>
          </cell>
          <cell r="B129">
            <v>40719</v>
          </cell>
          <cell r="C129" t="str">
            <v>VRS - Post Tax Buyback - BV</v>
          </cell>
          <cell r="D129" t="str">
            <v>X</v>
          </cell>
          <cell r="E129" t="str">
            <v>X</v>
          </cell>
          <cell r="F129">
            <v>0.05</v>
          </cell>
          <cell r="G129" t="str">
            <v>X</v>
          </cell>
          <cell r="H129"/>
          <cell r="I129"/>
          <cell r="J129">
            <v>0.05</v>
          </cell>
          <cell r="K129" t="str">
            <v>X</v>
          </cell>
          <cell r="L129">
            <v>7.4000000000000003E-3</v>
          </cell>
          <cell r="M129" t="str">
            <v>X</v>
          </cell>
          <cell r="N129">
            <v>8.8999999999999999E-3</v>
          </cell>
          <cell r="O129" t="str">
            <v>X</v>
          </cell>
          <cell r="P129" t="str">
            <v>X</v>
          </cell>
          <cell r="Q129" t="str">
            <v>X</v>
          </cell>
          <cell r="R129">
            <v>1E-3</v>
          </cell>
          <cell r="S129">
            <v>2.0799999999999999E-2</v>
          </cell>
          <cell r="T129">
            <v>4.4999999999999998E-2</v>
          </cell>
          <cell r="U129">
            <v>2.8E-3</v>
          </cell>
          <cell r="V129" t="str">
            <v>X</v>
          </cell>
          <cell r="W129">
            <v>0.01</v>
          </cell>
          <cell r="X129" t="str">
            <v>X</v>
          </cell>
        </row>
        <row r="130">
          <cell r="A130" t="str">
            <v>VRS - Pretax Buyback - BN40719</v>
          </cell>
          <cell r="B130">
            <v>40719</v>
          </cell>
          <cell r="C130" t="str">
            <v>VRS - Pretax Buyback - BN</v>
          </cell>
          <cell r="D130" t="str">
            <v>X</v>
          </cell>
          <cell r="E130" t="str">
            <v>X</v>
          </cell>
          <cell r="F130">
            <v>0.05</v>
          </cell>
          <cell r="G130" t="str">
            <v>X</v>
          </cell>
          <cell r="H130"/>
          <cell r="I130"/>
          <cell r="J130" t="str">
            <v>X</v>
          </cell>
          <cell r="K130">
            <v>0.05</v>
          </cell>
          <cell r="L130">
            <v>7.4000000000000003E-3</v>
          </cell>
          <cell r="M130" t="str">
            <v>X</v>
          </cell>
          <cell r="N130">
            <v>8.8999999999999999E-3</v>
          </cell>
          <cell r="O130" t="str">
            <v>X</v>
          </cell>
          <cell r="P130" t="str">
            <v>X</v>
          </cell>
          <cell r="Q130" t="str">
            <v>X</v>
          </cell>
          <cell r="R130">
            <v>1E-3</v>
          </cell>
          <cell r="S130">
            <v>2.0799999999999999E-2</v>
          </cell>
          <cell r="T130">
            <v>4.4999999999999998E-2</v>
          </cell>
          <cell r="U130">
            <v>2.8E-3</v>
          </cell>
          <cell r="V130" t="str">
            <v>X</v>
          </cell>
          <cell r="W130">
            <v>0.01</v>
          </cell>
          <cell r="X130" t="str">
            <v>X</v>
          </cell>
        </row>
        <row r="131">
          <cell r="A131" t="str">
            <v>VRS - Pretax Buyback - BV40719</v>
          </cell>
          <cell r="B131">
            <v>40719</v>
          </cell>
          <cell r="C131" t="str">
            <v>VRS - Pretax Buyback - BV</v>
          </cell>
          <cell r="D131" t="str">
            <v>X</v>
          </cell>
          <cell r="E131" t="str">
            <v>X</v>
          </cell>
          <cell r="F131">
            <v>0.05</v>
          </cell>
          <cell r="G131" t="str">
            <v>X</v>
          </cell>
          <cell r="H131"/>
          <cell r="I131"/>
          <cell r="J131" t="str">
            <v>X</v>
          </cell>
          <cell r="K131">
            <v>0.05</v>
          </cell>
          <cell r="L131">
            <v>7.4000000000000003E-3</v>
          </cell>
          <cell r="M131" t="str">
            <v>X</v>
          </cell>
          <cell r="N131">
            <v>8.8999999999999999E-3</v>
          </cell>
          <cell r="O131" t="str">
            <v>X</v>
          </cell>
          <cell r="P131" t="str">
            <v>X</v>
          </cell>
          <cell r="Q131" t="str">
            <v>X</v>
          </cell>
          <cell r="R131">
            <v>1E-3</v>
          </cell>
          <cell r="S131">
            <v>2.0799999999999999E-2</v>
          </cell>
          <cell r="T131">
            <v>4.4999999999999998E-2</v>
          </cell>
          <cell r="U131">
            <v>2.8E-3</v>
          </cell>
          <cell r="V131" t="str">
            <v>X</v>
          </cell>
          <cell r="W131">
            <v>0.01</v>
          </cell>
          <cell r="X131" t="str">
            <v>X</v>
          </cell>
        </row>
        <row r="132">
          <cell r="A132" t="str">
            <v>VRS - VS40719</v>
          </cell>
          <cell r="B132">
            <v>40719</v>
          </cell>
          <cell r="C132" t="str">
            <v>VRS - VS</v>
          </cell>
          <cell r="D132" t="str">
            <v>X</v>
          </cell>
          <cell r="E132" t="str">
            <v>X</v>
          </cell>
          <cell r="F132">
            <v>0.05</v>
          </cell>
          <cell r="G132" t="str">
            <v>X</v>
          </cell>
          <cell r="H132"/>
          <cell r="I132"/>
          <cell r="J132" t="str">
            <v>X</v>
          </cell>
          <cell r="K132" t="str">
            <v>X</v>
          </cell>
          <cell r="L132">
            <v>7.4000000000000003E-3</v>
          </cell>
          <cell r="M132" t="str">
            <v>X</v>
          </cell>
          <cell r="N132">
            <v>8.8999999999999999E-3</v>
          </cell>
          <cell r="O132" t="str">
            <v>X</v>
          </cell>
          <cell r="P132" t="str">
            <v>X</v>
          </cell>
          <cell r="Q132" t="str">
            <v>X</v>
          </cell>
          <cell r="R132">
            <v>1E-3</v>
          </cell>
          <cell r="S132">
            <v>2.0799999999999999E-2</v>
          </cell>
          <cell r="T132">
            <v>4.4999999999999998E-2</v>
          </cell>
          <cell r="U132">
            <v>2.8E-3</v>
          </cell>
          <cell r="V132" t="str">
            <v>X</v>
          </cell>
          <cell r="W132">
            <v>0.01</v>
          </cell>
          <cell r="X132" t="str">
            <v>X</v>
          </cell>
        </row>
        <row r="133">
          <cell r="A133" t="str">
            <v>VRS- VN40719</v>
          </cell>
          <cell r="B133">
            <v>40719</v>
          </cell>
          <cell r="C133" t="str">
            <v>VRS- VN</v>
          </cell>
          <cell r="D133" t="str">
            <v>X</v>
          </cell>
          <cell r="E133" t="str">
            <v>X</v>
          </cell>
          <cell r="F133">
            <v>0.05</v>
          </cell>
          <cell r="G133" t="str">
            <v>X</v>
          </cell>
          <cell r="H133"/>
          <cell r="I133"/>
          <cell r="J133" t="str">
            <v>X</v>
          </cell>
          <cell r="K133" t="str">
            <v>X</v>
          </cell>
          <cell r="L133">
            <v>7.4000000000000003E-3</v>
          </cell>
          <cell r="M133" t="str">
            <v>X</v>
          </cell>
          <cell r="N133">
            <v>8.8999999999999999E-3</v>
          </cell>
          <cell r="O133" t="str">
            <v>X</v>
          </cell>
          <cell r="P133" t="str">
            <v>X</v>
          </cell>
          <cell r="Q133" t="str">
            <v>X</v>
          </cell>
          <cell r="R133">
            <v>1E-3</v>
          </cell>
          <cell r="S133">
            <v>2.0799999999999999E-2</v>
          </cell>
          <cell r="T133">
            <v>4.4999999999999998E-2</v>
          </cell>
          <cell r="U133">
            <v>2.8E-3</v>
          </cell>
          <cell r="V133" t="str">
            <v>X</v>
          </cell>
          <cell r="W133">
            <v>0.01</v>
          </cell>
          <cell r="X133" t="str">
            <v>X</v>
          </cell>
        </row>
        <row r="134">
          <cell r="A134" t="str">
            <v>Elected Official - VRS - EO40993</v>
          </cell>
          <cell r="B134">
            <v>40993</v>
          </cell>
          <cell r="C134" t="str">
            <v>Elected Official - VRS - EO</v>
          </cell>
          <cell r="D134" t="str">
            <v>X</v>
          </cell>
          <cell r="E134" t="str">
            <v>X</v>
          </cell>
          <cell r="F134" t="str">
            <v>X</v>
          </cell>
          <cell r="G134" t="str">
            <v>X</v>
          </cell>
          <cell r="H134"/>
          <cell r="I134"/>
          <cell r="J134" t="str">
            <v>X</v>
          </cell>
          <cell r="K134" t="str">
            <v>X</v>
          </cell>
          <cell r="L134">
            <v>7.4000000000000003E-3</v>
          </cell>
          <cell r="M134" t="str">
            <v>X</v>
          </cell>
          <cell r="N134">
            <v>8.8999999999999999E-3</v>
          </cell>
          <cell r="O134" t="str">
            <v>X</v>
          </cell>
          <cell r="P134" t="str">
            <v>X</v>
          </cell>
          <cell r="Q134" t="str">
            <v>X</v>
          </cell>
          <cell r="R134">
            <v>1E-3</v>
          </cell>
          <cell r="S134">
            <v>6.5799999999999997E-2</v>
          </cell>
          <cell r="T134" t="str">
            <v>X</v>
          </cell>
          <cell r="U134">
            <v>2.8E-3</v>
          </cell>
          <cell r="V134">
            <v>0.05</v>
          </cell>
          <cell r="W134">
            <v>0.01</v>
          </cell>
          <cell r="X134" t="str">
            <v>X</v>
          </cell>
        </row>
        <row r="135">
          <cell r="A135" t="str">
            <v>Elected Official - Post Tax Buyback - BE40993</v>
          </cell>
          <cell r="B135">
            <v>40993</v>
          </cell>
          <cell r="C135" t="str">
            <v>Elected Official - Post Tax Buyback - BE</v>
          </cell>
          <cell r="D135" t="str">
            <v>X</v>
          </cell>
          <cell r="E135" t="str">
            <v>X</v>
          </cell>
          <cell r="F135" t="str">
            <v>X</v>
          </cell>
          <cell r="G135" t="str">
            <v>X</v>
          </cell>
          <cell r="H135"/>
          <cell r="I135"/>
          <cell r="J135">
            <v>0.05</v>
          </cell>
          <cell r="K135" t="str">
            <v>X</v>
          </cell>
          <cell r="L135">
            <v>7.4000000000000003E-3</v>
          </cell>
          <cell r="M135" t="str">
            <v>X</v>
          </cell>
          <cell r="N135">
            <v>8.8999999999999999E-3</v>
          </cell>
          <cell r="O135" t="str">
            <v>X</v>
          </cell>
          <cell r="P135" t="str">
            <v>X</v>
          </cell>
          <cell r="Q135" t="str">
            <v>X</v>
          </cell>
          <cell r="R135">
            <v>1E-3</v>
          </cell>
          <cell r="S135">
            <v>6.5799999999999997E-2</v>
          </cell>
          <cell r="T135" t="str">
            <v>X</v>
          </cell>
          <cell r="U135">
            <v>2.8E-3</v>
          </cell>
          <cell r="V135">
            <v>0.05</v>
          </cell>
          <cell r="W135">
            <v>0.01</v>
          </cell>
          <cell r="X135" t="str">
            <v>X</v>
          </cell>
        </row>
        <row r="136">
          <cell r="A136" t="str">
            <v>Elected Official - Pre Tax Buyback - BE40993</v>
          </cell>
          <cell r="B136">
            <v>40993</v>
          </cell>
          <cell r="C136" t="str">
            <v>Elected Official - Pre Tax Buyback - BE</v>
          </cell>
          <cell r="D136" t="str">
            <v>X</v>
          </cell>
          <cell r="E136" t="str">
            <v>X</v>
          </cell>
          <cell r="F136" t="str">
            <v>X</v>
          </cell>
          <cell r="G136" t="str">
            <v>X</v>
          </cell>
          <cell r="H136"/>
          <cell r="I136"/>
          <cell r="J136" t="str">
            <v>X</v>
          </cell>
          <cell r="K136">
            <v>0.05</v>
          </cell>
          <cell r="L136">
            <v>7.4000000000000003E-3</v>
          </cell>
          <cell r="M136" t="str">
            <v>X</v>
          </cell>
          <cell r="N136">
            <v>8.8999999999999999E-3</v>
          </cell>
          <cell r="O136" t="str">
            <v>X</v>
          </cell>
          <cell r="P136" t="str">
            <v>X</v>
          </cell>
          <cell r="Q136" t="str">
            <v>X</v>
          </cell>
          <cell r="R136">
            <v>1E-3</v>
          </cell>
          <cell r="S136">
            <v>6.5799999999999997E-2</v>
          </cell>
          <cell r="T136" t="str">
            <v>X</v>
          </cell>
          <cell r="U136">
            <v>2.8E-3</v>
          </cell>
          <cell r="V136">
            <v>0.05</v>
          </cell>
          <cell r="W136">
            <v>0.01</v>
          </cell>
          <cell r="X136" t="str">
            <v>X</v>
          </cell>
        </row>
        <row r="137">
          <cell r="A137" t="str">
            <v>Fidelity - FI40993</v>
          </cell>
          <cell r="B137">
            <v>40993</v>
          </cell>
          <cell r="C137" t="str">
            <v>Fidelity - FI</v>
          </cell>
          <cell r="D137" t="str">
            <v>X</v>
          </cell>
          <cell r="E137" t="str">
            <v>X</v>
          </cell>
          <cell r="F137" t="str">
            <v>X</v>
          </cell>
          <cell r="G137" t="str">
            <v>X</v>
          </cell>
          <cell r="H137"/>
          <cell r="I137"/>
          <cell r="J137" t="str">
            <v>X</v>
          </cell>
          <cell r="K137" t="str">
            <v>X</v>
          </cell>
          <cell r="L137">
            <v>7.4000000000000003E-3</v>
          </cell>
          <cell r="M137" t="str">
            <v>X</v>
          </cell>
          <cell r="N137">
            <v>8.8999999999999999E-3</v>
          </cell>
          <cell r="O137">
            <v>0.104</v>
          </cell>
          <cell r="P137" t="str">
            <v>X</v>
          </cell>
          <cell r="Q137" t="str">
            <v>X</v>
          </cell>
          <cell r="R137">
            <v>1E-3</v>
          </cell>
          <cell r="S137" t="str">
            <v>X</v>
          </cell>
          <cell r="T137" t="str">
            <v>X</v>
          </cell>
          <cell r="U137">
            <v>2.8E-3</v>
          </cell>
          <cell r="V137" t="str">
            <v>X</v>
          </cell>
          <cell r="W137" t="str">
            <v>X</v>
          </cell>
          <cell r="X137" t="str">
            <v>X</v>
          </cell>
        </row>
        <row r="138">
          <cell r="A138" t="str">
            <v>Fidelity - FN40993</v>
          </cell>
          <cell r="B138">
            <v>40993</v>
          </cell>
          <cell r="C138" t="str">
            <v>Fidelity - FN</v>
          </cell>
          <cell r="D138">
            <v>0.05</v>
          </cell>
          <cell r="E138" t="str">
            <v>X</v>
          </cell>
          <cell r="F138" t="str">
            <v>X</v>
          </cell>
          <cell r="G138" t="str">
            <v>X</v>
          </cell>
          <cell r="H138"/>
          <cell r="I138"/>
          <cell r="J138" t="str">
            <v>X</v>
          </cell>
          <cell r="K138" t="str">
            <v>X</v>
          </cell>
          <cell r="L138">
            <v>7.4000000000000003E-3</v>
          </cell>
          <cell r="M138" t="str">
            <v>X</v>
          </cell>
          <cell r="N138">
            <v>8.8999999999999999E-3</v>
          </cell>
          <cell r="O138">
            <v>8.5000000000000006E-2</v>
          </cell>
          <cell r="P138" t="str">
            <v>X</v>
          </cell>
          <cell r="Q138" t="str">
            <v>X</v>
          </cell>
          <cell r="R138">
            <v>1E-3</v>
          </cell>
          <cell r="S138" t="str">
            <v>X</v>
          </cell>
          <cell r="T138" t="str">
            <v>X</v>
          </cell>
          <cell r="U138">
            <v>2.8E-3</v>
          </cell>
          <cell r="V138" t="str">
            <v>X</v>
          </cell>
          <cell r="W138" t="str">
            <v>X</v>
          </cell>
          <cell r="X138" t="str">
            <v>X</v>
          </cell>
        </row>
        <row r="139">
          <cell r="A139" t="str">
            <v>Judicial - J140993</v>
          </cell>
          <cell r="B139">
            <v>40993</v>
          </cell>
          <cell r="C139" t="str">
            <v>Judicial - J1</v>
          </cell>
          <cell r="D139" t="str">
            <v>X</v>
          </cell>
          <cell r="E139" t="str">
            <v>X</v>
          </cell>
          <cell r="F139" t="str">
            <v>X</v>
          </cell>
          <cell r="G139" t="str">
            <v>X</v>
          </cell>
          <cell r="H139"/>
          <cell r="I139"/>
          <cell r="J139" t="str">
            <v>X</v>
          </cell>
          <cell r="K139" t="str">
            <v>X</v>
          </cell>
          <cell r="L139">
            <v>7.4000000000000003E-3</v>
          </cell>
          <cell r="M139" t="str">
            <v>X</v>
          </cell>
          <cell r="N139">
            <v>8.8999999999999999E-3</v>
          </cell>
          <cell r="O139" t="str">
            <v>X</v>
          </cell>
          <cell r="P139" t="str">
            <v>X</v>
          </cell>
          <cell r="Q139" t="str">
            <v>X</v>
          </cell>
          <cell r="R139">
            <v>1E-3</v>
          </cell>
          <cell r="S139">
            <v>0.42580000000000001</v>
          </cell>
          <cell r="T139" t="str">
            <v>X</v>
          </cell>
          <cell r="U139">
            <v>2.8E-3</v>
          </cell>
          <cell r="V139">
            <v>0.05</v>
          </cell>
          <cell r="W139" t="str">
            <v>X</v>
          </cell>
          <cell r="X139" t="str">
            <v>X</v>
          </cell>
        </row>
        <row r="140">
          <cell r="A140" t="str">
            <v>Judicial - JN40993</v>
          </cell>
          <cell r="B140">
            <v>40993</v>
          </cell>
          <cell r="C140" t="str">
            <v>Judicial - JN</v>
          </cell>
          <cell r="D140" t="str">
            <v>X</v>
          </cell>
          <cell r="E140" t="str">
            <v>X</v>
          </cell>
          <cell r="F140">
            <v>0.05</v>
          </cell>
          <cell r="G140" t="str">
            <v>X</v>
          </cell>
          <cell r="H140"/>
          <cell r="I140"/>
          <cell r="J140" t="str">
            <v>X</v>
          </cell>
          <cell r="K140" t="str">
            <v>X</v>
          </cell>
          <cell r="L140">
            <v>7.4000000000000003E-3</v>
          </cell>
          <cell r="M140" t="str">
            <v>X</v>
          </cell>
          <cell r="N140">
            <v>8.8999999999999999E-3</v>
          </cell>
          <cell r="O140" t="str">
            <v>X</v>
          </cell>
          <cell r="P140" t="str">
            <v>X</v>
          </cell>
          <cell r="Q140" t="str">
            <v>X</v>
          </cell>
          <cell r="R140">
            <v>1E-3</v>
          </cell>
          <cell r="S140">
            <v>0.42580000000000001</v>
          </cell>
          <cell r="T140" t="str">
            <v>X</v>
          </cell>
          <cell r="U140">
            <v>2.8E-3</v>
          </cell>
          <cell r="V140" t="str">
            <v>X</v>
          </cell>
          <cell r="W140" t="str">
            <v>X</v>
          </cell>
          <cell r="X140" t="str">
            <v>X</v>
          </cell>
        </row>
        <row r="141">
          <cell r="A141" t="str">
            <v>Judicial - Post Tax Buyback - B140993</v>
          </cell>
          <cell r="B141">
            <v>40993</v>
          </cell>
          <cell r="C141" t="str">
            <v>Judicial - Post Tax Buyback - B1</v>
          </cell>
          <cell r="D141" t="str">
            <v>X</v>
          </cell>
          <cell r="E141" t="str">
            <v>X</v>
          </cell>
          <cell r="F141" t="str">
            <v>X</v>
          </cell>
          <cell r="G141" t="str">
            <v>X</v>
          </cell>
          <cell r="H141"/>
          <cell r="I141"/>
          <cell r="J141">
            <v>0.05</v>
          </cell>
          <cell r="K141" t="str">
            <v>X</v>
          </cell>
          <cell r="L141">
            <v>7.4000000000000003E-3</v>
          </cell>
          <cell r="M141" t="str">
            <v>X</v>
          </cell>
          <cell r="N141">
            <v>8.8999999999999999E-3</v>
          </cell>
          <cell r="O141" t="str">
            <v>X</v>
          </cell>
          <cell r="P141" t="str">
            <v>X</v>
          </cell>
          <cell r="Q141" t="str">
            <v>X</v>
          </cell>
          <cell r="R141">
            <v>1E-3</v>
          </cell>
          <cell r="S141">
            <v>0.42580000000000001</v>
          </cell>
          <cell r="T141" t="str">
            <v>X</v>
          </cell>
          <cell r="U141">
            <v>2.8E-3</v>
          </cell>
          <cell r="V141">
            <v>0.05</v>
          </cell>
          <cell r="W141" t="str">
            <v>X</v>
          </cell>
          <cell r="X141" t="str">
            <v>X</v>
          </cell>
        </row>
        <row r="142">
          <cell r="A142" t="str">
            <v>Judicial - Post Tax Buyback - BJ40993</v>
          </cell>
          <cell r="B142">
            <v>40993</v>
          </cell>
          <cell r="C142" t="str">
            <v>Judicial - Post Tax Buyback - BJ</v>
          </cell>
          <cell r="D142" t="str">
            <v>X</v>
          </cell>
          <cell r="E142" t="str">
            <v>X</v>
          </cell>
          <cell r="F142">
            <v>0.05</v>
          </cell>
          <cell r="G142" t="str">
            <v>X</v>
          </cell>
          <cell r="H142"/>
          <cell r="I142"/>
          <cell r="J142">
            <v>0.05</v>
          </cell>
          <cell r="K142" t="str">
            <v>X</v>
          </cell>
          <cell r="L142">
            <v>7.4000000000000003E-3</v>
          </cell>
          <cell r="M142" t="str">
            <v>X</v>
          </cell>
          <cell r="N142">
            <v>8.8999999999999999E-3</v>
          </cell>
          <cell r="O142" t="str">
            <v>X</v>
          </cell>
          <cell r="P142" t="str">
            <v>X</v>
          </cell>
          <cell r="Q142" t="str">
            <v>X</v>
          </cell>
          <cell r="R142">
            <v>1E-3</v>
          </cell>
          <cell r="S142">
            <v>0.42580000000000001</v>
          </cell>
          <cell r="T142" t="str">
            <v>X</v>
          </cell>
          <cell r="U142">
            <v>2.8E-3</v>
          </cell>
          <cell r="V142" t="str">
            <v>X</v>
          </cell>
          <cell r="W142" t="str">
            <v>X</v>
          </cell>
          <cell r="X142" t="str">
            <v>X</v>
          </cell>
        </row>
        <row r="143">
          <cell r="A143" t="str">
            <v>Judicial - Pretax Buyback - B140993</v>
          </cell>
          <cell r="B143">
            <v>40993</v>
          </cell>
          <cell r="C143" t="str">
            <v>Judicial - Pretax Buyback - B1</v>
          </cell>
          <cell r="D143" t="str">
            <v>X</v>
          </cell>
          <cell r="E143" t="str">
            <v>X</v>
          </cell>
          <cell r="F143" t="str">
            <v>X</v>
          </cell>
          <cell r="G143" t="str">
            <v>X</v>
          </cell>
          <cell r="H143"/>
          <cell r="I143"/>
          <cell r="J143" t="str">
            <v>X</v>
          </cell>
          <cell r="K143">
            <v>0.05</v>
          </cell>
          <cell r="L143">
            <v>7.4000000000000003E-3</v>
          </cell>
          <cell r="M143" t="str">
            <v>X</v>
          </cell>
          <cell r="N143">
            <v>8.8999999999999999E-3</v>
          </cell>
          <cell r="O143" t="str">
            <v>X</v>
          </cell>
          <cell r="P143" t="str">
            <v>X</v>
          </cell>
          <cell r="Q143" t="str">
            <v>X</v>
          </cell>
          <cell r="R143">
            <v>1E-3</v>
          </cell>
          <cell r="S143">
            <v>0.42580000000000001</v>
          </cell>
          <cell r="T143" t="str">
            <v>X</v>
          </cell>
          <cell r="U143">
            <v>2.8E-3</v>
          </cell>
          <cell r="V143">
            <v>0.05</v>
          </cell>
          <cell r="W143" t="str">
            <v>X</v>
          </cell>
          <cell r="X143" t="str">
            <v>X</v>
          </cell>
        </row>
        <row r="144">
          <cell r="A144" t="str">
            <v>Judicial - Pretax Buyback - BJ40993</v>
          </cell>
          <cell r="B144">
            <v>40993</v>
          </cell>
          <cell r="C144" t="str">
            <v>Judicial - Pretax Buyback - BJ</v>
          </cell>
          <cell r="D144" t="str">
            <v>X</v>
          </cell>
          <cell r="E144" t="str">
            <v>X</v>
          </cell>
          <cell r="F144">
            <v>0.05</v>
          </cell>
          <cell r="G144" t="str">
            <v>X</v>
          </cell>
          <cell r="H144"/>
          <cell r="I144"/>
          <cell r="J144" t="str">
            <v>X</v>
          </cell>
          <cell r="K144">
            <v>0.05</v>
          </cell>
          <cell r="L144">
            <v>7.4000000000000003E-3</v>
          </cell>
          <cell r="M144" t="str">
            <v>X</v>
          </cell>
          <cell r="N144">
            <v>8.8999999999999999E-3</v>
          </cell>
          <cell r="O144" t="str">
            <v>X</v>
          </cell>
          <cell r="P144" t="str">
            <v>X</v>
          </cell>
          <cell r="Q144" t="str">
            <v>X</v>
          </cell>
          <cell r="R144">
            <v>1E-3</v>
          </cell>
          <cell r="S144">
            <v>0.42580000000000001</v>
          </cell>
          <cell r="T144" t="str">
            <v>X</v>
          </cell>
          <cell r="U144">
            <v>2.8E-3</v>
          </cell>
          <cell r="V144" t="str">
            <v>X</v>
          </cell>
          <cell r="W144" t="str">
            <v>X</v>
          </cell>
          <cell r="X144" t="str">
            <v>X</v>
          </cell>
        </row>
        <row r="145">
          <cell r="A145" t="str">
            <v>LT, JT, VT, ST40993</v>
          </cell>
          <cell r="B145">
            <v>40993</v>
          </cell>
          <cell r="C145" t="str">
            <v>LT, JT, VT, ST</v>
          </cell>
          <cell r="D145" t="str">
            <v>X</v>
          </cell>
          <cell r="E145" t="str">
            <v>X</v>
          </cell>
          <cell r="F145" t="str">
            <v>X</v>
          </cell>
          <cell r="G145" t="str">
            <v>X</v>
          </cell>
          <cell r="H145"/>
          <cell r="I145"/>
          <cell r="J145" t="str">
            <v>X</v>
          </cell>
          <cell r="K145" t="str">
            <v>X</v>
          </cell>
          <cell r="L145" t="str">
            <v>X</v>
          </cell>
          <cell r="M145" t="str">
            <v>X</v>
          </cell>
          <cell r="N145" t="str">
            <v>X</v>
          </cell>
          <cell r="O145" t="str">
            <v>X</v>
          </cell>
          <cell r="P145" t="str">
            <v>X</v>
          </cell>
          <cell r="Q145" t="str">
            <v>X</v>
          </cell>
          <cell r="R145" t="str">
            <v>X</v>
          </cell>
          <cell r="S145" t="str">
            <v>X</v>
          </cell>
          <cell r="T145" t="str">
            <v>X</v>
          </cell>
          <cell r="U145" t="str">
            <v>X</v>
          </cell>
          <cell r="V145" t="str">
            <v>X</v>
          </cell>
          <cell r="W145" t="str">
            <v>X</v>
          </cell>
          <cell r="X145" t="str">
            <v>X</v>
          </cell>
        </row>
        <row r="146">
          <cell r="A146" t="str">
            <v>ORP - CN40993</v>
          </cell>
          <cell r="B146">
            <v>40993</v>
          </cell>
          <cell r="C146" t="str">
            <v>ORP - CN</v>
          </cell>
          <cell r="D146" t="str">
            <v>X</v>
          </cell>
          <cell r="E146">
            <v>0.05</v>
          </cell>
          <cell r="F146" t="str">
            <v>X</v>
          </cell>
          <cell r="G146" t="str">
            <v>X</v>
          </cell>
          <cell r="H146"/>
          <cell r="I146"/>
          <cell r="J146" t="str">
            <v>X</v>
          </cell>
          <cell r="K146" t="str">
            <v>X</v>
          </cell>
          <cell r="L146">
            <v>7.4000000000000003E-3</v>
          </cell>
          <cell r="M146" t="str">
            <v>X</v>
          </cell>
          <cell r="N146">
            <v>8.8999999999999999E-3</v>
          </cell>
          <cell r="O146" t="str">
            <v>X</v>
          </cell>
          <cell r="P146">
            <v>8.5000000000000006E-2</v>
          </cell>
          <cell r="Q146" t="str">
            <v>X</v>
          </cell>
          <cell r="R146">
            <v>1E-3</v>
          </cell>
          <cell r="S146" t="str">
            <v>X</v>
          </cell>
          <cell r="T146" t="str">
            <v>X</v>
          </cell>
          <cell r="U146">
            <v>2.8E-3</v>
          </cell>
          <cell r="V146" t="str">
            <v>X</v>
          </cell>
          <cell r="W146" t="str">
            <v>X</v>
          </cell>
          <cell r="X146" t="str">
            <v>X</v>
          </cell>
        </row>
        <row r="147">
          <cell r="A147" t="str">
            <v>ORP - CP40993</v>
          </cell>
          <cell r="B147">
            <v>40993</v>
          </cell>
          <cell r="C147" t="str">
            <v>ORP - CP</v>
          </cell>
          <cell r="D147" t="str">
            <v>X</v>
          </cell>
          <cell r="E147" t="str">
            <v>X</v>
          </cell>
          <cell r="F147" t="str">
            <v>X</v>
          </cell>
          <cell r="G147" t="str">
            <v>X</v>
          </cell>
          <cell r="H147"/>
          <cell r="I147"/>
          <cell r="J147" t="str">
            <v>X</v>
          </cell>
          <cell r="K147" t="str">
            <v>X</v>
          </cell>
          <cell r="L147">
            <v>7.4000000000000003E-3</v>
          </cell>
          <cell r="M147" t="str">
            <v>X</v>
          </cell>
          <cell r="N147">
            <v>8.8999999999999999E-3</v>
          </cell>
          <cell r="O147" t="str">
            <v>X</v>
          </cell>
          <cell r="P147">
            <v>0.104</v>
          </cell>
          <cell r="Q147" t="str">
            <v>X</v>
          </cell>
          <cell r="R147">
            <v>1E-3</v>
          </cell>
          <cell r="S147" t="str">
            <v>X</v>
          </cell>
          <cell r="T147" t="str">
            <v>X</v>
          </cell>
          <cell r="U147">
            <v>2.8E-3</v>
          </cell>
          <cell r="V147" t="str">
            <v>X</v>
          </cell>
          <cell r="W147" t="str">
            <v>X</v>
          </cell>
          <cell r="X147" t="str">
            <v>X</v>
          </cell>
        </row>
        <row r="148">
          <cell r="A148" t="str">
            <v>SPORS - Post Tax Buyback - B340993</v>
          </cell>
          <cell r="B148">
            <v>40993</v>
          </cell>
          <cell r="C148" t="str">
            <v>SPORS - Post Tax Buyback - B3</v>
          </cell>
          <cell r="D148" t="str">
            <v>X</v>
          </cell>
          <cell r="E148" t="str">
            <v>X</v>
          </cell>
          <cell r="F148">
            <v>0.05</v>
          </cell>
          <cell r="G148" t="str">
            <v>X</v>
          </cell>
          <cell r="H148"/>
          <cell r="I148"/>
          <cell r="J148">
            <v>0.05</v>
          </cell>
          <cell r="K148" t="str">
            <v>X</v>
          </cell>
          <cell r="L148">
            <v>7.4000000000000003E-3</v>
          </cell>
          <cell r="M148">
            <v>6.6E-3</v>
          </cell>
          <cell r="N148">
            <v>8.8999999999999999E-3</v>
          </cell>
          <cell r="O148" t="str">
            <v>X</v>
          </cell>
          <cell r="P148" t="str">
            <v>X</v>
          </cell>
          <cell r="Q148" t="str">
            <v>X</v>
          </cell>
          <cell r="R148">
            <v>1E-3</v>
          </cell>
          <cell r="S148">
            <v>0.21160000000000001</v>
          </cell>
          <cell r="T148" t="str">
            <v>X</v>
          </cell>
          <cell r="U148">
            <v>2.8E-3</v>
          </cell>
          <cell r="V148" t="str">
            <v>X</v>
          </cell>
          <cell r="W148" t="str">
            <v>X</v>
          </cell>
          <cell r="X148">
            <v>0.01</v>
          </cell>
        </row>
        <row r="149">
          <cell r="A149" t="str">
            <v>SPORS - Post Tax Buyback - BS40993</v>
          </cell>
          <cell r="B149">
            <v>40993</v>
          </cell>
          <cell r="C149" t="str">
            <v>SPORS - Post Tax Buyback - BS</v>
          </cell>
          <cell r="D149" t="str">
            <v>X</v>
          </cell>
          <cell r="E149" t="str">
            <v>X</v>
          </cell>
          <cell r="F149">
            <v>0.05</v>
          </cell>
          <cell r="G149" t="str">
            <v>X</v>
          </cell>
          <cell r="H149"/>
          <cell r="I149"/>
          <cell r="J149">
            <v>0.05</v>
          </cell>
          <cell r="K149" t="str">
            <v>X</v>
          </cell>
          <cell r="L149">
            <v>7.4000000000000003E-3</v>
          </cell>
          <cell r="M149">
            <v>6.6E-3</v>
          </cell>
          <cell r="N149">
            <v>8.8999999999999999E-3</v>
          </cell>
          <cell r="O149" t="str">
            <v>X</v>
          </cell>
          <cell r="P149" t="str">
            <v>X</v>
          </cell>
          <cell r="Q149" t="str">
            <v>X</v>
          </cell>
          <cell r="R149">
            <v>1E-3</v>
          </cell>
          <cell r="S149">
            <v>0.21160000000000001</v>
          </cell>
          <cell r="T149" t="str">
            <v>X</v>
          </cell>
          <cell r="U149">
            <v>2.8E-3</v>
          </cell>
          <cell r="V149" t="str">
            <v>X</v>
          </cell>
          <cell r="W149" t="str">
            <v>X</v>
          </cell>
          <cell r="X149">
            <v>0.01</v>
          </cell>
        </row>
        <row r="150">
          <cell r="A150" t="str">
            <v>SPORS - Pretax Buyback - B340993</v>
          </cell>
          <cell r="B150">
            <v>40993</v>
          </cell>
          <cell r="C150" t="str">
            <v>SPORS - Pretax Buyback - B3</v>
          </cell>
          <cell r="D150" t="str">
            <v>X</v>
          </cell>
          <cell r="E150" t="str">
            <v>X</v>
          </cell>
          <cell r="F150">
            <v>0.05</v>
          </cell>
          <cell r="G150" t="str">
            <v>X</v>
          </cell>
          <cell r="H150"/>
          <cell r="I150"/>
          <cell r="J150" t="str">
            <v>X</v>
          </cell>
          <cell r="K150">
            <v>0.05</v>
          </cell>
          <cell r="L150">
            <v>7.4000000000000003E-3</v>
          </cell>
          <cell r="M150">
            <v>6.6E-3</v>
          </cell>
          <cell r="N150">
            <v>8.8999999999999999E-3</v>
          </cell>
          <cell r="O150" t="str">
            <v>X</v>
          </cell>
          <cell r="P150" t="str">
            <v>X</v>
          </cell>
          <cell r="Q150" t="str">
            <v>X</v>
          </cell>
          <cell r="R150">
            <v>1E-3</v>
          </cell>
          <cell r="S150">
            <v>0.21160000000000001</v>
          </cell>
          <cell r="T150" t="str">
            <v>X</v>
          </cell>
          <cell r="U150">
            <v>2.8E-3</v>
          </cell>
          <cell r="V150" t="str">
            <v>X</v>
          </cell>
          <cell r="W150" t="str">
            <v>X</v>
          </cell>
          <cell r="X150">
            <v>0.01</v>
          </cell>
        </row>
        <row r="151">
          <cell r="A151" t="str">
            <v>SPORS - Pretax Buyback - BS40993</v>
          </cell>
          <cell r="B151">
            <v>40993</v>
          </cell>
          <cell r="C151" t="str">
            <v>SPORS - Pretax Buyback - BS</v>
          </cell>
          <cell r="D151" t="str">
            <v>X</v>
          </cell>
          <cell r="E151" t="str">
            <v>X</v>
          </cell>
          <cell r="F151">
            <v>0.05</v>
          </cell>
          <cell r="G151" t="str">
            <v>X</v>
          </cell>
          <cell r="H151"/>
          <cell r="I151"/>
          <cell r="J151" t="str">
            <v>X</v>
          </cell>
          <cell r="K151">
            <v>0.05</v>
          </cell>
          <cell r="L151">
            <v>7.4000000000000003E-3</v>
          </cell>
          <cell r="M151">
            <v>6.6E-3</v>
          </cell>
          <cell r="N151">
            <v>8.8999999999999999E-3</v>
          </cell>
          <cell r="O151" t="str">
            <v>X</v>
          </cell>
          <cell r="P151" t="str">
            <v>X</v>
          </cell>
          <cell r="Q151" t="str">
            <v>X</v>
          </cell>
          <cell r="R151">
            <v>1E-3</v>
          </cell>
          <cell r="S151">
            <v>0.21160000000000001</v>
          </cell>
          <cell r="T151" t="str">
            <v>X</v>
          </cell>
          <cell r="U151">
            <v>2.8E-3</v>
          </cell>
          <cell r="V151" t="str">
            <v>X</v>
          </cell>
          <cell r="W151" t="str">
            <v>X</v>
          </cell>
          <cell r="X151">
            <v>0.01</v>
          </cell>
        </row>
        <row r="152">
          <cell r="A152" t="str">
            <v>SPORS - SN40993</v>
          </cell>
          <cell r="B152">
            <v>40993</v>
          </cell>
          <cell r="C152" t="str">
            <v>SPORS - SN</v>
          </cell>
          <cell r="D152" t="str">
            <v>X</v>
          </cell>
          <cell r="E152" t="str">
            <v>X</v>
          </cell>
          <cell r="F152">
            <v>0.05</v>
          </cell>
          <cell r="G152" t="str">
            <v>X</v>
          </cell>
          <cell r="H152"/>
          <cell r="I152"/>
          <cell r="J152" t="str">
            <v>X</v>
          </cell>
          <cell r="K152" t="str">
            <v>X</v>
          </cell>
          <cell r="L152">
            <v>7.4000000000000003E-3</v>
          </cell>
          <cell r="M152">
            <v>6.6E-3</v>
          </cell>
          <cell r="N152">
            <v>8.8999999999999999E-3</v>
          </cell>
          <cell r="O152" t="str">
            <v>X</v>
          </cell>
          <cell r="P152" t="str">
            <v>X</v>
          </cell>
          <cell r="Q152" t="str">
            <v>X</v>
          </cell>
          <cell r="R152">
            <v>1E-3</v>
          </cell>
          <cell r="S152">
            <v>0.21160000000000001</v>
          </cell>
          <cell r="T152" t="str">
            <v>X</v>
          </cell>
          <cell r="U152">
            <v>2.8E-3</v>
          </cell>
          <cell r="V152" t="str">
            <v>X</v>
          </cell>
          <cell r="W152" t="str">
            <v>X</v>
          </cell>
          <cell r="X152">
            <v>0.01</v>
          </cell>
        </row>
        <row r="153">
          <cell r="A153" t="str">
            <v>SPORS - SS40993</v>
          </cell>
          <cell r="B153">
            <v>40993</v>
          </cell>
          <cell r="C153" t="str">
            <v>SPORS - SS</v>
          </cell>
          <cell r="D153" t="str">
            <v>X</v>
          </cell>
          <cell r="E153" t="str">
            <v>X</v>
          </cell>
          <cell r="F153">
            <v>0.05</v>
          </cell>
          <cell r="G153" t="str">
            <v>X</v>
          </cell>
          <cell r="H153"/>
          <cell r="I153"/>
          <cell r="J153" t="str">
            <v>X</v>
          </cell>
          <cell r="K153" t="str">
            <v>X</v>
          </cell>
          <cell r="L153">
            <v>7.4000000000000003E-3</v>
          </cell>
          <cell r="M153">
            <v>6.6E-3</v>
          </cell>
          <cell r="N153">
            <v>8.8999999999999999E-3</v>
          </cell>
          <cell r="O153" t="str">
            <v>X</v>
          </cell>
          <cell r="P153" t="str">
            <v>X</v>
          </cell>
          <cell r="Q153" t="str">
            <v>X</v>
          </cell>
          <cell r="R153">
            <v>1E-3</v>
          </cell>
          <cell r="S153">
            <v>0.21160000000000001</v>
          </cell>
          <cell r="T153" t="str">
            <v>X</v>
          </cell>
          <cell r="U153">
            <v>2.8E-3</v>
          </cell>
          <cell r="V153" t="str">
            <v>X</v>
          </cell>
          <cell r="W153" t="str">
            <v>X</v>
          </cell>
          <cell r="X153">
            <v>0.01</v>
          </cell>
        </row>
        <row r="154">
          <cell r="A154" t="str">
            <v>TIAA - TA40993</v>
          </cell>
          <cell r="B154">
            <v>40993</v>
          </cell>
          <cell r="C154" t="str">
            <v>TIAA - TA</v>
          </cell>
          <cell r="D154" t="str">
            <v>X</v>
          </cell>
          <cell r="E154" t="str">
            <v>X</v>
          </cell>
          <cell r="F154" t="str">
            <v>X</v>
          </cell>
          <cell r="G154" t="str">
            <v>X</v>
          </cell>
          <cell r="H154"/>
          <cell r="I154"/>
          <cell r="J154" t="str">
            <v>X</v>
          </cell>
          <cell r="K154" t="str">
            <v>X</v>
          </cell>
          <cell r="L154">
            <v>7.4000000000000003E-3</v>
          </cell>
          <cell r="M154" t="str">
            <v>X</v>
          </cell>
          <cell r="N154">
            <v>8.8999999999999999E-3</v>
          </cell>
          <cell r="O154" t="str">
            <v>X</v>
          </cell>
          <cell r="P154" t="str">
            <v>X</v>
          </cell>
          <cell r="Q154">
            <v>0.104</v>
          </cell>
          <cell r="R154">
            <v>1E-3</v>
          </cell>
          <cell r="S154" t="str">
            <v>X</v>
          </cell>
          <cell r="T154" t="str">
            <v>X</v>
          </cell>
          <cell r="U154">
            <v>2.8E-3</v>
          </cell>
          <cell r="V154" t="str">
            <v>X</v>
          </cell>
          <cell r="W154" t="str">
            <v>X</v>
          </cell>
          <cell r="X154" t="str">
            <v>X</v>
          </cell>
        </row>
        <row r="155">
          <cell r="A155" t="str">
            <v>TIAA - TN40993</v>
          </cell>
          <cell r="B155">
            <v>40993</v>
          </cell>
          <cell r="C155" t="str">
            <v>TIAA - TN</v>
          </cell>
          <cell r="D155" t="str">
            <v>X</v>
          </cell>
          <cell r="E155" t="str">
            <v>X</v>
          </cell>
          <cell r="F155" t="str">
            <v>X</v>
          </cell>
          <cell r="G155">
            <v>0.05</v>
          </cell>
          <cell r="H155"/>
          <cell r="I155"/>
          <cell r="J155" t="str">
            <v>X</v>
          </cell>
          <cell r="K155" t="str">
            <v>X</v>
          </cell>
          <cell r="L155">
            <v>7.4000000000000003E-3</v>
          </cell>
          <cell r="M155" t="str">
            <v>X</v>
          </cell>
          <cell r="N155">
            <v>8.8999999999999999E-3</v>
          </cell>
          <cell r="O155" t="str">
            <v>X</v>
          </cell>
          <cell r="P155" t="str">
            <v>X</v>
          </cell>
          <cell r="Q155">
            <v>8.5000000000000006E-2</v>
          </cell>
          <cell r="R155">
            <v>1E-3</v>
          </cell>
          <cell r="S155" t="str">
            <v>X</v>
          </cell>
          <cell r="T155" t="str">
            <v>X</v>
          </cell>
          <cell r="U155">
            <v>2.8E-3</v>
          </cell>
          <cell r="V155" t="str">
            <v>X</v>
          </cell>
          <cell r="W155" t="str">
            <v>X</v>
          </cell>
          <cell r="X155" t="str">
            <v>X</v>
          </cell>
        </row>
        <row r="156">
          <cell r="A156" t="str">
            <v>VALORS - LN40993</v>
          </cell>
          <cell r="B156">
            <v>40993</v>
          </cell>
          <cell r="C156" t="str">
            <v>VALORS - LN</v>
          </cell>
          <cell r="D156" t="str">
            <v>X</v>
          </cell>
          <cell r="E156" t="str">
            <v>X</v>
          </cell>
          <cell r="F156">
            <v>0.05</v>
          </cell>
          <cell r="G156" t="str">
            <v>X</v>
          </cell>
          <cell r="H156"/>
          <cell r="I156"/>
          <cell r="J156" t="str">
            <v>X</v>
          </cell>
          <cell r="K156" t="str">
            <v>X</v>
          </cell>
          <cell r="L156">
            <v>7.4000000000000003E-3</v>
          </cell>
          <cell r="M156">
            <v>6.6E-3</v>
          </cell>
          <cell r="N156">
            <v>8.8999999999999999E-3</v>
          </cell>
          <cell r="O156" t="str">
            <v>X</v>
          </cell>
          <cell r="P156" t="str">
            <v>X</v>
          </cell>
          <cell r="Q156" t="str">
            <v>X</v>
          </cell>
          <cell r="R156">
            <v>1E-3</v>
          </cell>
          <cell r="S156">
            <v>0.13089999999999999</v>
          </cell>
          <cell r="T156" t="str">
            <v>X</v>
          </cell>
          <cell r="U156">
            <v>2.8E-3</v>
          </cell>
          <cell r="V156" t="str">
            <v>X</v>
          </cell>
          <cell r="W156" t="str">
            <v>X</v>
          </cell>
          <cell r="X156">
            <v>0.01</v>
          </cell>
        </row>
        <row r="157">
          <cell r="A157" t="str">
            <v>VALORS - LS40993</v>
          </cell>
          <cell r="B157">
            <v>40993</v>
          </cell>
          <cell r="C157" t="str">
            <v>VALORS - LS</v>
          </cell>
          <cell r="D157" t="str">
            <v>X</v>
          </cell>
          <cell r="E157" t="str">
            <v>X</v>
          </cell>
          <cell r="F157">
            <v>0.05</v>
          </cell>
          <cell r="G157" t="str">
            <v>X</v>
          </cell>
          <cell r="H157"/>
          <cell r="I157"/>
          <cell r="J157" t="str">
            <v>X</v>
          </cell>
          <cell r="K157" t="str">
            <v>X</v>
          </cell>
          <cell r="L157">
            <v>7.4000000000000003E-3</v>
          </cell>
          <cell r="M157">
            <v>6.6E-3</v>
          </cell>
          <cell r="N157">
            <v>8.8999999999999999E-3</v>
          </cell>
          <cell r="O157" t="str">
            <v>X</v>
          </cell>
          <cell r="P157" t="str">
            <v>X</v>
          </cell>
          <cell r="Q157" t="str">
            <v>X</v>
          </cell>
          <cell r="R157">
            <v>1E-3</v>
          </cell>
          <cell r="S157">
            <v>0.13089999999999999</v>
          </cell>
          <cell r="T157" t="str">
            <v>X</v>
          </cell>
          <cell r="U157">
            <v>2.8E-3</v>
          </cell>
          <cell r="V157" t="str">
            <v>X</v>
          </cell>
          <cell r="W157" t="str">
            <v>X</v>
          </cell>
          <cell r="X157">
            <v>0.01</v>
          </cell>
        </row>
        <row r="158">
          <cell r="A158" t="str">
            <v>VALORS - Post Tax Buyback - B440993</v>
          </cell>
          <cell r="B158">
            <v>40993</v>
          </cell>
          <cell r="C158" t="str">
            <v>VALORS - Post Tax Buyback - B4</v>
          </cell>
          <cell r="D158" t="str">
            <v>X</v>
          </cell>
          <cell r="E158" t="str">
            <v>X</v>
          </cell>
          <cell r="F158">
            <v>0.05</v>
          </cell>
          <cell r="G158" t="str">
            <v>X</v>
          </cell>
          <cell r="H158"/>
          <cell r="I158"/>
          <cell r="J158">
            <v>0.05</v>
          </cell>
          <cell r="K158" t="str">
            <v>X</v>
          </cell>
          <cell r="L158">
            <v>7.4000000000000003E-3</v>
          </cell>
          <cell r="M158">
            <v>6.6E-3</v>
          </cell>
          <cell r="N158">
            <v>8.8999999999999999E-3</v>
          </cell>
          <cell r="O158" t="str">
            <v>X</v>
          </cell>
          <cell r="P158" t="str">
            <v>X</v>
          </cell>
          <cell r="Q158" t="str">
            <v>X</v>
          </cell>
          <cell r="R158">
            <v>1E-3</v>
          </cell>
          <cell r="S158">
            <v>0.13089999999999999</v>
          </cell>
          <cell r="T158" t="str">
            <v>X</v>
          </cell>
          <cell r="U158">
            <v>2.8E-3</v>
          </cell>
          <cell r="V158" t="str">
            <v>X</v>
          </cell>
          <cell r="W158" t="str">
            <v>X</v>
          </cell>
          <cell r="X158">
            <v>0.01</v>
          </cell>
        </row>
        <row r="159">
          <cell r="A159" t="str">
            <v>VALORS - Post Tax Buyback - BL40993</v>
          </cell>
          <cell r="B159">
            <v>40993</v>
          </cell>
          <cell r="C159" t="str">
            <v>VALORS - Post Tax Buyback - BL</v>
          </cell>
          <cell r="D159" t="str">
            <v>X</v>
          </cell>
          <cell r="E159" t="str">
            <v>X</v>
          </cell>
          <cell r="F159">
            <v>0.05</v>
          </cell>
          <cell r="G159" t="str">
            <v>X</v>
          </cell>
          <cell r="H159"/>
          <cell r="I159"/>
          <cell r="J159">
            <v>0.05</v>
          </cell>
          <cell r="K159" t="str">
            <v>X</v>
          </cell>
          <cell r="L159">
            <v>7.4000000000000003E-3</v>
          </cell>
          <cell r="M159">
            <v>6.6E-3</v>
          </cell>
          <cell r="N159">
            <v>8.8999999999999999E-3</v>
          </cell>
          <cell r="O159" t="str">
            <v>X</v>
          </cell>
          <cell r="P159" t="str">
            <v>X</v>
          </cell>
          <cell r="Q159" t="str">
            <v>X</v>
          </cell>
          <cell r="R159">
            <v>1E-3</v>
          </cell>
          <cell r="S159">
            <v>0.13089999999999999</v>
          </cell>
          <cell r="T159" t="str">
            <v>X</v>
          </cell>
          <cell r="U159">
            <v>2.8E-3</v>
          </cell>
          <cell r="V159" t="str">
            <v>X</v>
          </cell>
          <cell r="W159" t="str">
            <v>X</v>
          </cell>
          <cell r="X159">
            <v>0.01</v>
          </cell>
        </row>
        <row r="160">
          <cell r="A160" t="str">
            <v>VALORS - Pretax Buyback - B440993</v>
          </cell>
          <cell r="B160">
            <v>40993</v>
          </cell>
          <cell r="C160" t="str">
            <v>VALORS - Pretax Buyback - B4</v>
          </cell>
          <cell r="D160" t="str">
            <v>X</v>
          </cell>
          <cell r="E160" t="str">
            <v>X</v>
          </cell>
          <cell r="F160">
            <v>0.05</v>
          </cell>
          <cell r="G160" t="str">
            <v>X</v>
          </cell>
          <cell r="H160"/>
          <cell r="I160"/>
          <cell r="J160" t="str">
            <v>X</v>
          </cell>
          <cell r="K160">
            <v>0.05</v>
          </cell>
          <cell r="L160">
            <v>7.4000000000000003E-3</v>
          </cell>
          <cell r="M160">
            <v>6.6E-3</v>
          </cell>
          <cell r="N160">
            <v>8.8999999999999999E-3</v>
          </cell>
          <cell r="O160" t="str">
            <v>X</v>
          </cell>
          <cell r="P160" t="str">
            <v>X</v>
          </cell>
          <cell r="Q160" t="str">
            <v>X</v>
          </cell>
          <cell r="R160">
            <v>1E-3</v>
          </cell>
          <cell r="S160">
            <v>0.13089999999999999</v>
          </cell>
          <cell r="T160" t="str">
            <v>X</v>
          </cell>
          <cell r="U160">
            <v>2.8E-3</v>
          </cell>
          <cell r="V160" t="str">
            <v>X</v>
          </cell>
          <cell r="W160" t="str">
            <v>X</v>
          </cell>
          <cell r="X160">
            <v>0.01</v>
          </cell>
        </row>
        <row r="161">
          <cell r="A161" t="str">
            <v>VALORS - Pretax Buyback - BL40993</v>
          </cell>
          <cell r="B161">
            <v>40993</v>
          </cell>
          <cell r="C161" t="str">
            <v>VALORS - Pretax Buyback - BL</v>
          </cell>
          <cell r="D161" t="str">
            <v>X</v>
          </cell>
          <cell r="E161" t="str">
            <v>X</v>
          </cell>
          <cell r="F161">
            <v>0.05</v>
          </cell>
          <cell r="G161" t="str">
            <v>X</v>
          </cell>
          <cell r="H161"/>
          <cell r="I161"/>
          <cell r="J161" t="str">
            <v>X</v>
          </cell>
          <cell r="K161">
            <v>0.05</v>
          </cell>
          <cell r="L161">
            <v>7.4000000000000003E-3</v>
          </cell>
          <cell r="M161">
            <v>6.6E-3</v>
          </cell>
          <cell r="N161">
            <v>8.8999999999999999E-3</v>
          </cell>
          <cell r="O161" t="str">
            <v>X</v>
          </cell>
          <cell r="P161" t="str">
            <v>X</v>
          </cell>
          <cell r="Q161" t="str">
            <v>X</v>
          </cell>
          <cell r="R161">
            <v>1E-3</v>
          </cell>
          <cell r="S161">
            <v>0.13089999999999999</v>
          </cell>
          <cell r="T161" t="str">
            <v>X</v>
          </cell>
          <cell r="U161">
            <v>2.8E-3</v>
          </cell>
          <cell r="V161" t="str">
            <v>X</v>
          </cell>
          <cell r="W161" t="str">
            <v>X</v>
          </cell>
          <cell r="X161">
            <v>0.01</v>
          </cell>
        </row>
        <row r="162">
          <cell r="A162" t="str">
            <v>VRS - Post Tax Buyback - BN40993</v>
          </cell>
          <cell r="B162">
            <v>40993</v>
          </cell>
          <cell r="C162" t="str">
            <v>VRS - Post Tax Buyback - BN</v>
          </cell>
          <cell r="D162" t="str">
            <v>X</v>
          </cell>
          <cell r="E162" t="str">
            <v>X</v>
          </cell>
          <cell r="F162">
            <v>0.05</v>
          </cell>
          <cell r="G162" t="str">
            <v>X</v>
          </cell>
          <cell r="H162"/>
          <cell r="I162"/>
          <cell r="J162">
            <v>0.05</v>
          </cell>
          <cell r="K162" t="str">
            <v>X</v>
          </cell>
          <cell r="L162">
            <v>7.4000000000000003E-3</v>
          </cell>
          <cell r="M162" t="str">
            <v>X</v>
          </cell>
          <cell r="N162">
            <v>8.8999999999999999E-3</v>
          </cell>
          <cell r="O162" t="str">
            <v>X</v>
          </cell>
          <cell r="P162" t="str">
            <v>X</v>
          </cell>
          <cell r="Q162" t="str">
            <v>X</v>
          </cell>
          <cell r="R162">
            <v>1E-3</v>
          </cell>
          <cell r="S162">
            <v>6.5799999999999997E-2</v>
          </cell>
          <cell r="T162" t="str">
            <v>X</v>
          </cell>
          <cell r="U162">
            <v>2.8E-3</v>
          </cell>
          <cell r="V162" t="str">
            <v>X</v>
          </cell>
          <cell r="W162">
            <v>0.01</v>
          </cell>
          <cell r="X162" t="str">
            <v>X</v>
          </cell>
        </row>
        <row r="163">
          <cell r="A163" t="str">
            <v>VRS - Post Tax Buyback - BV40993</v>
          </cell>
          <cell r="B163">
            <v>40993</v>
          </cell>
          <cell r="C163" t="str">
            <v>VRS - Post Tax Buyback - BV</v>
          </cell>
          <cell r="D163" t="str">
            <v>X</v>
          </cell>
          <cell r="E163" t="str">
            <v>X</v>
          </cell>
          <cell r="F163">
            <v>0.05</v>
          </cell>
          <cell r="G163" t="str">
            <v>X</v>
          </cell>
          <cell r="H163"/>
          <cell r="I163"/>
          <cell r="J163">
            <v>0.05</v>
          </cell>
          <cell r="K163" t="str">
            <v>X</v>
          </cell>
          <cell r="L163">
            <v>7.4000000000000003E-3</v>
          </cell>
          <cell r="M163" t="str">
            <v>X</v>
          </cell>
          <cell r="N163">
            <v>8.8999999999999999E-3</v>
          </cell>
          <cell r="O163" t="str">
            <v>X</v>
          </cell>
          <cell r="P163" t="str">
            <v>X</v>
          </cell>
          <cell r="Q163" t="str">
            <v>X</v>
          </cell>
          <cell r="R163">
            <v>1E-3</v>
          </cell>
          <cell r="S163">
            <v>6.5799999999999997E-2</v>
          </cell>
          <cell r="T163" t="str">
            <v>X</v>
          </cell>
          <cell r="U163">
            <v>2.8E-3</v>
          </cell>
          <cell r="V163" t="str">
            <v>X</v>
          </cell>
          <cell r="W163">
            <v>0.01</v>
          </cell>
          <cell r="X163" t="str">
            <v>X</v>
          </cell>
        </row>
        <row r="164">
          <cell r="A164" t="str">
            <v>VRS - Pretax Buyback - BN40993</v>
          </cell>
          <cell r="B164">
            <v>40993</v>
          </cell>
          <cell r="C164" t="str">
            <v>VRS - Pretax Buyback - BN</v>
          </cell>
          <cell r="D164" t="str">
            <v>X</v>
          </cell>
          <cell r="E164" t="str">
            <v>X</v>
          </cell>
          <cell r="F164">
            <v>0.05</v>
          </cell>
          <cell r="G164" t="str">
            <v>X</v>
          </cell>
          <cell r="H164"/>
          <cell r="I164"/>
          <cell r="J164" t="str">
            <v>X</v>
          </cell>
          <cell r="K164">
            <v>0.05</v>
          </cell>
          <cell r="L164">
            <v>7.4000000000000003E-3</v>
          </cell>
          <cell r="M164" t="str">
            <v>X</v>
          </cell>
          <cell r="N164">
            <v>8.8999999999999999E-3</v>
          </cell>
          <cell r="O164" t="str">
            <v>X</v>
          </cell>
          <cell r="P164" t="str">
            <v>X</v>
          </cell>
          <cell r="Q164" t="str">
            <v>X</v>
          </cell>
          <cell r="R164">
            <v>1E-3</v>
          </cell>
          <cell r="S164">
            <v>6.5799999999999997E-2</v>
          </cell>
          <cell r="T164" t="str">
            <v>X</v>
          </cell>
          <cell r="U164">
            <v>2.8E-3</v>
          </cell>
          <cell r="V164" t="str">
            <v>X</v>
          </cell>
          <cell r="W164">
            <v>0.01</v>
          </cell>
          <cell r="X164" t="str">
            <v>X</v>
          </cell>
        </row>
        <row r="165">
          <cell r="A165" t="str">
            <v>VRS - Pretax Buyback - BV40993</v>
          </cell>
          <cell r="B165">
            <v>40993</v>
          </cell>
          <cell r="C165" t="str">
            <v>VRS - Pretax Buyback - BV</v>
          </cell>
          <cell r="D165" t="str">
            <v>X</v>
          </cell>
          <cell r="E165" t="str">
            <v>X</v>
          </cell>
          <cell r="F165">
            <v>0.05</v>
          </cell>
          <cell r="G165" t="str">
            <v>X</v>
          </cell>
          <cell r="H165"/>
          <cell r="I165"/>
          <cell r="J165" t="str">
            <v>X</v>
          </cell>
          <cell r="K165">
            <v>0.05</v>
          </cell>
          <cell r="L165">
            <v>7.4000000000000003E-3</v>
          </cell>
          <cell r="M165" t="str">
            <v>X</v>
          </cell>
          <cell r="N165">
            <v>8.8999999999999999E-3</v>
          </cell>
          <cell r="O165" t="str">
            <v>X</v>
          </cell>
          <cell r="P165" t="str">
            <v>X</v>
          </cell>
          <cell r="Q165" t="str">
            <v>X</v>
          </cell>
          <cell r="R165">
            <v>1E-3</v>
          </cell>
          <cell r="S165">
            <v>6.5799999999999997E-2</v>
          </cell>
          <cell r="T165" t="str">
            <v>X</v>
          </cell>
          <cell r="U165">
            <v>2.8E-3</v>
          </cell>
          <cell r="V165" t="str">
            <v>X</v>
          </cell>
          <cell r="W165">
            <v>0.01</v>
          </cell>
          <cell r="X165" t="str">
            <v>X</v>
          </cell>
        </row>
        <row r="166">
          <cell r="A166" t="str">
            <v>VRS - VS40993</v>
          </cell>
          <cell r="B166">
            <v>40993</v>
          </cell>
          <cell r="C166" t="str">
            <v>VRS - VS</v>
          </cell>
          <cell r="D166" t="str">
            <v>X</v>
          </cell>
          <cell r="E166" t="str">
            <v>X</v>
          </cell>
          <cell r="F166">
            <v>0.05</v>
          </cell>
          <cell r="G166" t="str">
            <v>X</v>
          </cell>
          <cell r="H166"/>
          <cell r="I166"/>
          <cell r="J166" t="str">
            <v>X</v>
          </cell>
          <cell r="K166" t="str">
            <v>X</v>
          </cell>
          <cell r="L166">
            <v>7.4000000000000003E-3</v>
          </cell>
          <cell r="M166" t="str">
            <v>X</v>
          </cell>
          <cell r="N166">
            <v>8.8999999999999999E-3</v>
          </cell>
          <cell r="O166" t="str">
            <v>X</v>
          </cell>
          <cell r="P166" t="str">
            <v>X</v>
          </cell>
          <cell r="Q166" t="str">
            <v>X</v>
          </cell>
          <cell r="R166">
            <v>1E-3</v>
          </cell>
          <cell r="S166">
            <v>6.5799999999999997E-2</v>
          </cell>
          <cell r="T166" t="str">
            <v>X</v>
          </cell>
          <cell r="U166">
            <v>2.8E-3</v>
          </cell>
          <cell r="V166" t="str">
            <v>X</v>
          </cell>
          <cell r="W166">
            <v>0.01</v>
          </cell>
          <cell r="X166" t="str">
            <v>X</v>
          </cell>
        </row>
        <row r="167">
          <cell r="A167" t="str">
            <v>VRS- VN40993</v>
          </cell>
          <cell r="B167">
            <v>40993</v>
          </cell>
          <cell r="C167" t="str">
            <v>VRS- VN</v>
          </cell>
          <cell r="D167" t="str">
            <v>X</v>
          </cell>
          <cell r="E167" t="str">
            <v>X</v>
          </cell>
          <cell r="F167">
            <v>0.05</v>
          </cell>
          <cell r="G167" t="str">
            <v>X</v>
          </cell>
          <cell r="H167"/>
          <cell r="I167"/>
          <cell r="J167" t="str">
            <v>X</v>
          </cell>
          <cell r="K167" t="str">
            <v>X</v>
          </cell>
          <cell r="L167">
            <v>7.4000000000000003E-3</v>
          </cell>
          <cell r="M167" t="str">
            <v>X</v>
          </cell>
          <cell r="N167">
            <v>8.8999999999999999E-3</v>
          </cell>
          <cell r="O167" t="str">
            <v>X</v>
          </cell>
          <cell r="P167" t="str">
            <v>X</v>
          </cell>
          <cell r="Q167" t="str">
            <v>X</v>
          </cell>
          <cell r="R167">
            <v>1E-3</v>
          </cell>
          <cell r="S167">
            <v>6.5799999999999997E-2</v>
          </cell>
          <cell r="T167" t="str">
            <v>X</v>
          </cell>
          <cell r="U167">
            <v>2.8E-3</v>
          </cell>
          <cell r="V167" t="str">
            <v>X</v>
          </cell>
          <cell r="W167">
            <v>0.01</v>
          </cell>
          <cell r="X167" t="str">
            <v>X</v>
          </cell>
        </row>
        <row r="168">
          <cell r="A168" t="str">
            <v>Elected Official - VRS - EO41085</v>
          </cell>
          <cell r="B168">
            <v>41085</v>
          </cell>
          <cell r="C168" t="str">
            <v>Elected Official - VRS - EO</v>
          </cell>
          <cell r="D168" t="str">
            <v>X</v>
          </cell>
          <cell r="E168" t="str">
            <v>X</v>
          </cell>
          <cell r="F168" t="str">
            <v>X</v>
          </cell>
          <cell r="G168" t="str">
            <v>X</v>
          </cell>
          <cell r="H168" t="str">
            <v>X</v>
          </cell>
          <cell r="I168" t="str">
            <v>X</v>
          </cell>
          <cell r="J168" t="str">
            <v>X</v>
          </cell>
          <cell r="K168" t="str">
            <v>X</v>
          </cell>
          <cell r="L168" t="str">
            <v>X</v>
          </cell>
          <cell r="M168" t="str">
            <v>X</v>
          </cell>
          <cell r="N168" t="str">
            <v>X</v>
          </cell>
          <cell r="O168" t="str">
            <v>X</v>
          </cell>
          <cell r="P168" t="str">
            <v>X</v>
          </cell>
          <cell r="Q168" t="str">
            <v>X</v>
          </cell>
          <cell r="R168">
            <v>0.01</v>
          </cell>
          <cell r="S168">
            <v>8.7599999999999997E-2</v>
          </cell>
          <cell r="T168" t="str">
            <v>X</v>
          </cell>
          <cell r="U168">
            <v>1.1900000000000001E-2</v>
          </cell>
          <cell r="V168">
            <v>0.05</v>
          </cell>
          <cell r="W168">
            <v>4.7000000000000002E-3</v>
          </cell>
          <cell r="X168" t="str">
            <v>X</v>
          </cell>
        </row>
        <row r="169">
          <cell r="A169" t="str">
            <v>Elected Official - Post Tax Buyback - BE41085</v>
          </cell>
          <cell r="B169">
            <v>41085</v>
          </cell>
          <cell r="C169" t="str">
            <v>Elected Official - Post Tax Buyback - BE</v>
          </cell>
          <cell r="D169" t="str">
            <v>X</v>
          </cell>
          <cell r="E169" t="str">
            <v>X</v>
          </cell>
          <cell r="F169" t="str">
            <v>X</v>
          </cell>
          <cell r="G169" t="str">
            <v>X</v>
          </cell>
          <cell r="H169" t="str">
            <v>X</v>
          </cell>
          <cell r="I169" t="str">
            <v>X</v>
          </cell>
          <cell r="J169">
            <v>0.05</v>
          </cell>
          <cell r="K169" t="str">
            <v>X</v>
          </cell>
          <cell r="L169" t="str">
            <v>X</v>
          </cell>
          <cell r="M169" t="str">
            <v>X</v>
          </cell>
          <cell r="N169" t="str">
            <v>X</v>
          </cell>
          <cell r="O169" t="str">
            <v>X</v>
          </cell>
          <cell r="P169" t="str">
            <v>X</v>
          </cell>
          <cell r="Q169" t="str">
            <v>X</v>
          </cell>
          <cell r="R169">
            <v>0.01</v>
          </cell>
          <cell r="S169">
            <v>8.7599999999999997E-2</v>
          </cell>
          <cell r="T169" t="str">
            <v>X</v>
          </cell>
          <cell r="U169">
            <v>1.1900000000000001E-2</v>
          </cell>
          <cell r="V169">
            <v>0.05</v>
          </cell>
          <cell r="W169">
            <v>4.7000000000000002E-3</v>
          </cell>
          <cell r="X169" t="str">
            <v>X</v>
          </cell>
        </row>
        <row r="170">
          <cell r="A170" t="str">
            <v>Elected Official - Pre Tax Buyback - BE41085</v>
          </cell>
          <cell r="B170">
            <v>41085</v>
          </cell>
          <cell r="C170" t="str">
            <v>Elected Official - Pre Tax Buyback - BE</v>
          </cell>
          <cell r="D170" t="str">
            <v>X</v>
          </cell>
          <cell r="E170" t="str">
            <v>X</v>
          </cell>
          <cell r="F170" t="str">
            <v>X</v>
          </cell>
          <cell r="G170" t="str">
            <v>X</v>
          </cell>
          <cell r="H170" t="str">
            <v>X</v>
          </cell>
          <cell r="I170" t="str">
            <v>X</v>
          </cell>
          <cell r="J170" t="str">
            <v>X</v>
          </cell>
          <cell r="K170">
            <v>0.05</v>
          </cell>
          <cell r="L170" t="str">
            <v>X</v>
          </cell>
          <cell r="M170" t="str">
            <v>X</v>
          </cell>
          <cell r="N170" t="str">
            <v>X</v>
          </cell>
          <cell r="O170" t="str">
            <v>X</v>
          </cell>
          <cell r="P170" t="str">
            <v>X</v>
          </cell>
          <cell r="Q170" t="str">
            <v>X</v>
          </cell>
          <cell r="R170">
            <v>0.01</v>
          </cell>
          <cell r="S170">
            <v>8.7599999999999997E-2</v>
          </cell>
          <cell r="T170" t="str">
            <v>X</v>
          </cell>
          <cell r="U170">
            <v>1.1900000000000001E-2</v>
          </cell>
          <cell r="V170">
            <v>0.05</v>
          </cell>
          <cell r="W170">
            <v>4.7000000000000002E-3</v>
          </cell>
          <cell r="X170" t="str">
            <v>X</v>
          </cell>
        </row>
        <row r="171">
          <cell r="A171" t="str">
            <v>Fidelity - FI41085</v>
          </cell>
          <cell r="B171">
            <v>41085</v>
          </cell>
          <cell r="C171" t="str">
            <v>Fidelity - FI</v>
          </cell>
          <cell r="D171" t="str">
            <v>X</v>
          </cell>
          <cell r="E171" t="str">
            <v>X</v>
          </cell>
          <cell r="F171" t="str">
            <v>X</v>
          </cell>
          <cell r="G171" t="str">
            <v>X</v>
          </cell>
          <cell r="H171" t="str">
            <v>X</v>
          </cell>
          <cell r="I171" t="str">
            <v>X</v>
          </cell>
          <cell r="J171" t="str">
            <v>X</v>
          </cell>
          <cell r="K171" t="str">
            <v>X</v>
          </cell>
          <cell r="L171" t="str">
            <v>X</v>
          </cell>
          <cell r="M171" t="str">
            <v>X</v>
          </cell>
          <cell r="N171" t="str">
            <v>X</v>
          </cell>
          <cell r="O171">
            <v>0.104</v>
          </cell>
          <cell r="P171" t="str">
            <v>X</v>
          </cell>
          <cell r="Q171" t="str">
            <v>X</v>
          </cell>
          <cell r="R171">
            <v>0.01</v>
          </cell>
          <cell r="S171" t="str">
            <v>X</v>
          </cell>
          <cell r="T171" t="str">
            <v>X</v>
          </cell>
          <cell r="U171">
            <v>1.1900000000000001E-2</v>
          </cell>
          <cell r="V171" t="str">
            <v>X</v>
          </cell>
          <cell r="W171" t="str">
            <v>X</v>
          </cell>
          <cell r="X171" t="str">
            <v>X</v>
          </cell>
        </row>
        <row r="172">
          <cell r="A172" t="str">
            <v>Fidelity - FN41085</v>
          </cell>
          <cell r="B172">
            <v>41085</v>
          </cell>
          <cell r="C172" t="str">
            <v>Fidelity - FN</v>
          </cell>
          <cell r="D172">
            <v>0.05</v>
          </cell>
          <cell r="E172" t="str">
            <v>X</v>
          </cell>
          <cell r="F172" t="str">
            <v>X</v>
          </cell>
          <cell r="G172" t="str">
            <v>X</v>
          </cell>
          <cell r="H172" t="str">
            <v>X</v>
          </cell>
          <cell r="I172" t="str">
            <v>X</v>
          </cell>
          <cell r="J172" t="str">
            <v>X</v>
          </cell>
          <cell r="K172" t="str">
            <v>X</v>
          </cell>
          <cell r="L172" t="str">
            <v>X</v>
          </cell>
          <cell r="M172" t="str">
            <v>X</v>
          </cell>
          <cell r="N172" t="str">
            <v>X</v>
          </cell>
          <cell r="O172">
            <v>8.5000000000000006E-2</v>
          </cell>
          <cell r="P172" t="str">
            <v>X</v>
          </cell>
          <cell r="Q172" t="str">
            <v>X</v>
          </cell>
          <cell r="R172">
            <v>0.01</v>
          </cell>
          <cell r="S172" t="str">
            <v>X</v>
          </cell>
          <cell r="T172" t="str">
            <v>X</v>
          </cell>
          <cell r="U172">
            <v>1.1900000000000001E-2</v>
          </cell>
          <cell r="V172" t="str">
            <v>X</v>
          </cell>
          <cell r="W172" t="str">
            <v>X</v>
          </cell>
          <cell r="X172" t="str">
            <v>X</v>
          </cell>
        </row>
        <row r="173">
          <cell r="A173" t="str">
            <v>Judicial - J141085</v>
          </cell>
          <cell r="B173">
            <v>41085</v>
          </cell>
          <cell r="C173" t="str">
            <v>Judicial - J1</v>
          </cell>
          <cell r="D173" t="str">
            <v>X</v>
          </cell>
          <cell r="E173" t="str">
            <v>X</v>
          </cell>
          <cell r="F173" t="str">
            <v>X</v>
          </cell>
          <cell r="G173" t="str">
            <v>X</v>
          </cell>
          <cell r="H173" t="str">
            <v>X</v>
          </cell>
          <cell r="I173" t="str">
            <v>X</v>
          </cell>
          <cell r="J173" t="str">
            <v>X</v>
          </cell>
          <cell r="K173" t="str">
            <v>X</v>
          </cell>
          <cell r="L173" t="str">
            <v>X</v>
          </cell>
          <cell r="M173" t="str">
            <v>X</v>
          </cell>
          <cell r="N173" t="str">
            <v>X</v>
          </cell>
          <cell r="O173" t="str">
            <v>X</v>
          </cell>
          <cell r="P173" t="str">
            <v>X</v>
          </cell>
          <cell r="Q173" t="str">
            <v>X</v>
          </cell>
          <cell r="R173">
            <v>0.01</v>
          </cell>
          <cell r="S173">
            <v>0.45440000000000003</v>
          </cell>
          <cell r="T173" t="str">
            <v>X</v>
          </cell>
          <cell r="U173">
            <v>1.1900000000000001E-2</v>
          </cell>
          <cell r="V173">
            <v>0.05</v>
          </cell>
          <cell r="W173" t="str">
            <v>X</v>
          </cell>
          <cell r="X173" t="str">
            <v>X</v>
          </cell>
        </row>
        <row r="174">
          <cell r="A174" t="str">
            <v>Judicial - JN41085</v>
          </cell>
          <cell r="B174">
            <v>41085</v>
          </cell>
          <cell r="C174" t="str">
            <v>Judicial - JN</v>
          </cell>
          <cell r="D174" t="str">
            <v>X</v>
          </cell>
          <cell r="E174" t="str">
            <v>X</v>
          </cell>
          <cell r="F174">
            <v>0.05</v>
          </cell>
          <cell r="G174" t="str">
            <v>X</v>
          </cell>
          <cell r="H174" t="str">
            <v>X</v>
          </cell>
          <cell r="I174" t="str">
            <v>X</v>
          </cell>
          <cell r="J174" t="str">
            <v>X</v>
          </cell>
          <cell r="K174" t="str">
            <v>X</v>
          </cell>
          <cell r="L174" t="str">
            <v>X</v>
          </cell>
          <cell r="M174" t="str">
            <v>X</v>
          </cell>
          <cell r="N174" t="str">
            <v>X</v>
          </cell>
          <cell r="O174" t="str">
            <v>X</v>
          </cell>
          <cell r="P174" t="str">
            <v>X</v>
          </cell>
          <cell r="Q174" t="str">
            <v>X</v>
          </cell>
          <cell r="R174">
            <v>0.01</v>
          </cell>
          <cell r="S174">
            <v>0.45440000000000003</v>
          </cell>
          <cell r="T174" t="str">
            <v>X</v>
          </cell>
          <cell r="U174">
            <v>1.1900000000000001E-2</v>
          </cell>
          <cell r="V174" t="str">
            <v>X</v>
          </cell>
          <cell r="W174" t="str">
            <v>X</v>
          </cell>
          <cell r="X174" t="str">
            <v>X</v>
          </cell>
        </row>
        <row r="175">
          <cell r="A175" t="str">
            <v>Judicial - Post Tax Buyback - B141085</v>
          </cell>
          <cell r="B175">
            <v>41085</v>
          </cell>
          <cell r="C175" t="str">
            <v>Judicial - Post Tax Buyback - B1</v>
          </cell>
          <cell r="D175" t="str">
            <v>X</v>
          </cell>
          <cell r="E175" t="str">
            <v>X</v>
          </cell>
          <cell r="F175" t="str">
            <v>X</v>
          </cell>
          <cell r="G175" t="str">
            <v>X</v>
          </cell>
          <cell r="H175" t="str">
            <v>X</v>
          </cell>
          <cell r="I175" t="str">
            <v>X</v>
          </cell>
          <cell r="J175">
            <v>0.05</v>
          </cell>
          <cell r="K175" t="str">
            <v>X</v>
          </cell>
          <cell r="L175" t="str">
            <v>X</v>
          </cell>
          <cell r="M175" t="str">
            <v>X</v>
          </cell>
          <cell r="N175" t="str">
            <v>X</v>
          </cell>
          <cell r="O175" t="str">
            <v>X</v>
          </cell>
          <cell r="P175" t="str">
            <v>X</v>
          </cell>
          <cell r="Q175" t="str">
            <v>X</v>
          </cell>
          <cell r="R175">
            <v>0.01</v>
          </cell>
          <cell r="S175">
            <v>0.45440000000000003</v>
          </cell>
          <cell r="T175" t="str">
            <v>X</v>
          </cell>
          <cell r="U175">
            <v>1.1900000000000001E-2</v>
          </cell>
          <cell r="V175">
            <v>0.05</v>
          </cell>
          <cell r="W175" t="str">
            <v>X</v>
          </cell>
          <cell r="X175" t="str">
            <v>X</v>
          </cell>
        </row>
        <row r="176">
          <cell r="A176" t="str">
            <v>Judicial - Post Tax Buyback - BJ41085</v>
          </cell>
          <cell r="B176">
            <v>41085</v>
          </cell>
          <cell r="C176" t="str">
            <v>Judicial - Post Tax Buyback - BJ</v>
          </cell>
          <cell r="D176" t="str">
            <v>X</v>
          </cell>
          <cell r="E176" t="str">
            <v>X</v>
          </cell>
          <cell r="F176">
            <v>0.05</v>
          </cell>
          <cell r="G176" t="str">
            <v>X</v>
          </cell>
          <cell r="H176" t="str">
            <v>X</v>
          </cell>
          <cell r="I176" t="str">
            <v>X</v>
          </cell>
          <cell r="J176">
            <v>0.05</v>
          </cell>
          <cell r="K176" t="str">
            <v>X</v>
          </cell>
          <cell r="L176" t="str">
            <v>X</v>
          </cell>
          <cell r="M176" t="str">
            <v>X</v>
          </cell>
          <cell r="N176" t="str">
            <v>X</v>
          </cell>
          <cell r="O176" t="str">
            <v>X</v>
          </cell>
          <cell r="P176" t="str">
            <v>X</v>
          </cell>
          <cell r="Q176" t="str">
            <v>X</v>
          </cell>
          <cell r="R176">
            <v>0.01</v>
          </cell>
          <cell r="S176">
            <v>0.45440000000000003</v>
          </cell>
          <cell r="T176" t="str">
            <v>X</v>
          </cell>
          <cell r="U176">
            <v>1.1900000000000001E-2</v>
          </cell>
          <cell r="V176" t="str">
            <v>X</v>
          </cell>
          <cell r="W176" t="str">
            <v>X</v>
          </cell>
          <cell r="X176" t="str">
            <v>X</v>
          </cell>
        </row>
        <row r="177">
          <cell r="A177" t="str">
            <v>Judicial - Pretax Buyback - B141085</v>
          </cell>
          <cell r="B177">
            <v>41085</v>
          </cell>
          <cell r="C177" t="str">
            <v>Judicial - Pretax Buyback - B1</v>
          </cell>
          <cell r="D177" t="str">
            <v>X</v>
          </cell>
          <cell r="E177" t="str">
            <v>X</v>
          </cell>
          <cell r="F177" t="str">
            <v>X</v>
          </cell>
          <cell r="G177" t="str">
            <v>X</v>
          </cell>
          <cell r="H177" t="str">
            <v>X</v>
          </cell>
          <cell r="I177" t="str">
            <v>X</v>
          </cell>
          <cell r="J177" t="str">
            <v>X</v>
          </cell>
          <cell r="K177">
            <v>0.05</v>
          </cell>
          <cell r="L177" t="str">
            <v>X</v>
          </cell>
          <cell r="M177" t="str">
            <v>X</v>
          </cell>
          <cell r="N177" t="str">
            <v>X</v>
          </cell>
          <cell r="O177" t="str">
            <v>X</v>
          </cell>
          <cell r="P177" t="str">
            <v>X</v>
          </cell>
          <cell r="Q177" t="str">
            <v>X</v>
          </cell>
          <cell r="R177">
            <v>0.01</v>
          </cell>
          <cell r="S177">
            <v>0.45440000000000003</v>
          </cell>
          <cell r="T177" t="str">
            <v>X</v>
          </cell>
          <cell r="U177">
            <v>1.1900000000000001E-2</v>
          </cell>
          <cell r="V177">
            <v>0.05</v>
          </cell>
          <cell r="W177" t="str">
            <v>X</v>
          </cell>
          <cell r="X177" t="str">
            <v>X</v>
          </cell>
        </row>
        <row r="178">
          <cell r="A178" t="str">
            <v>Judicial - Pretax Buyback - BJ41085</v>
          </cell>
          <cell r="B178">
            <v>41085</v>
          </cell>
          <cell r="C178" t="str">
            <v>Judicial - Pretax Buyback - BJ</v>
          </cell>
          <cell r="D178" t="str">
            <v>X</v>
          </cell>
          <cell r="E178" t="str">
            <v>X</v>
          </cell>
          <cell r="F178">
            <v>0.05</v>
          </cell>
          <cell r="G178" t="str">
            <v>X</v>
          </cell>
          <cell r="H178" t="str">
            <v>X</v>
          </cell>
          <cell r="I178" t="str">
            <v>X</v>
          </cell>
          <cell r="J178" t="str">
            <v>X</v>
          </cell>
          <cell r="K178">
            <v>0.05</v>
          </cell>
          <cell r="L178" t="str">
            <v>X</v>
          </cell>
          <cell r="M178" t="str">
            <v>X</v>
          </cell>
          <cell r="N178" t="str">
            <v>X</v>
          </cell>
          <cell r="O178" t="str">
            <v>X</v>
          </cell>
          <cell r="P178" t="str">
            <v>X</v>
          </cell>
          <cell r="Q178" t="str">
            <v>X</v>
          </cell>
          <cell r="R178">
            <v>0.01</v>
          </cell>
          <cell r="S178">
            <v>0.45440000000000003</v>
          </cell>
          <cell r="T178" t="str">
            <v>X</v>
          </cell>
          <cell r="U178">
            <v>1.1900000000000001E-2</v>
          </cell>
          <cell r="V178" t="str">
            <v>X</v>
          </cell>
          <cell r="W178" t="str">
            <v>X</v>
          </cell>
          <cell r="X178" t="str">
            <v>X</v>
          </cell>
        </row>
        <row r="179">
          <cell r="A179" t="str">
            <v>LT, JT, VT, ST41085</v>
          </cell>
          <cell r="B179">
            <v>41085</v>
          </cell>
          <cell r="C179" t="str">
            <v>LT, JT, VT, ST</v>
          </cell>
          <cell r="D179" t="str">
            <v>X</v>
          </cell>
          <cell r="E179" t="str">
            <v>X</v>
          </cell>
          <cell r="F179" t="str">
            <v>X</v>
          </cell>
          <cell r="G179" t="str">
            <v>X</v>
          </cell>
          <cell r="H179" t="str">
            <v>X</v>
          </cell>
          <cell r="I179" t="str">
            <v>X</v>
          </cell>
          <cell r="J179" t="str">
            <v>X</v>
          </cell>
          <cell r="K179" t="str">
            <v>X</v>
          </cell>
          <cell r="L179" t="str">
            <v>X</v>
          </cell>
          <cell r="M179" t="str">
            <v>X</v>
          </cell>
          <cell r="N179" t="str">
            <v>X</v>
          </cell>
          <cell r="O179" t="str">
            <v>X</v>
          </cell>
          <cell r="P179" t="str">
            <v>X</v>
          </cell>
          <cell r="Q179" t="str">
            <v>X</v>
          </cell>
          <cell r="R179" t="str">
            <v>X</v>
          </cell>
          <cell r="S179" t="str">
            <v>X</v>
          </cell>
          <cell r="T179" t="str">
            <v>X</v>
          </cell>
          <cell r="U179" t="str">
            <v>X</v>
          </cell>
          <cell r="V179" t="str">
            <v>X</v>
          </cell>
          <cell r="W179" t="str">
            <v>X</v>
          </cell>
          <cell r="X179" t="str">
            <v>X</v>
          </cell>
        </row>
        <row r="180">
          <cell r="A180" t="str">
            <v>ORP - CN41085</v>
          </cell>
          <cell r="B180">
            <v>41085</v>
          </cell>
          <cell r="C180" t="str">
            <v>ORP - CN</v>
          </cell>
          <cell r="D180" t="str">
            <v>X</v>
          </cell>
          <cell r="E180">
            <v>0.05</v>
          </cell>
          <cell r="F180" t="str">
            <v>X</v>
          </cell>
          <cell r="G180" t="str">
            <v>X</v>
          </cell>
          <cell r="H180" t="str">
            <v>X</v>
          </cell>
          <cell r="I180" t="str">
            <v>X</v>
          </cell>
          <cell r="J180" t="str">
            <v>X</v>
          </cell>
          <cell r="K180" t="str">
            <v>X</v>
          </cell>
          <cell r="L180" t="str">
            <v>X</v>
          </cell>
          <cell r="M180" t="str">
            <v>X</v>
          </cell>
          <cell r="N180" t="str">
            <v>X</v>
          </cell>
          <cell r="O180" t="str">
            <v>X</v>
          </cell>
          <cell r="P180">
            <v>8.5000000000000006E-2</v>
          </cell>
          <cell r="Q180" t="str">
            <v>X</v>
          </cell>
          <cell r="R180">
            <v>0.01</v>
          </cell>
          <cell r="S180" t="str">
            <v>X</v>
          </cell>
          <cell r="T180" t="str">
            <v>X</v>
          </cell>
          <cell r="U180">
            <v>1.1900000000000001E-2</v>
          </cell>
          <cell r="V180" t="str">
            <v>X</v>
          </cell>
          <cell r="W180" t="str">
            <v>X</v>
          </cell>
          <cell r="X180" t="str">
            <v>X</v>
          </cell>
        </row>
        <row r="181">
          <cell r="A181" t="str">
            <v>ORP - CP41085</v>
          </cell>
          <cell r="B181">
            <v>41085</v>
          </cell>
          <cell r="C181" t="str">
            <v>ORP - CP</v>
          </cell>
          <cell r="D181" t="str">
            <v>X</v>
          </cell>
          <cell r="E181" t="str">
            <v>X</v>
          </cell>
          <cell r="F181" t="str">
            <v>X</v>
          </cell>
          <cell r="G181" t="str">
            <v>X</v>
          </cell>
          <cell r="H181" t="str">
            <v>X</v>
          </cell>
          <cell r="I181" t="str">
            <v>X</v>
          </cell>
          <cell r="J181" t="str">
            <v>X</v>
          </cell>
          <cell r="K181" t="str">
            <v>X</v>
          </cell>
          <cell r="L181" t="str">
            <v>X</v>
          </cell>
          <cell r="M181" t="str">
            <v>X</v>
          </cell>
          <cell r="N181" t="str">
            <v>X</v>
          </cell>
          <cell r="O181" t="str">
            <v>X</v>
          </cell>
          <cell r="P181">
            <v>0.104</v>
          </cell>
          <cell r="Q181" t="str">
            <v>X</v>
          </cell>
          <cell r="R181">
            <v>0.01</v>
          </cell>
          <cell r="S181" t="str">
            <v>X</v>
          </cell>
          <cell r="T181" t="str">
            <v>X</v>
          </cell>
          <cell r="U181">
            <v>1.1900000000000001E-2</v>
          </cell>
          <cell r="V181" t="str">
            <v>X</v>
          </cell>
          <cell r="W181" t="str">
            <v>X</v>
          </cell>
          <cell r="X181" t="str">
            <v>X</v>
          </cell>
        </row>
        <row r="182">
          <cell r="A182" t="str">
            <v>SPORS - Post Tax Buyback - B341085</v>
          </cell>
          <cell r="B182">
            <v>41085</v>
          </cell>
          <cell r="C182" t="str">
            <v>SPORS - Post Tax Buyback - B3</v>
          </cell>
          <cell r="D182" t="str">
            <v>X</v>
          </cell>
          <cell r="E182" t="str">
            <v>X</v>
          </cell>
          <cell r="F182">
            <v>0.05</v>
          </cell>
          <cell r="G182" t="str">
            <v>X</v>
          </cell>
          <cell r="H182" t="str">
            <v>X</v>
          </cell>
          <cell r="I182" t="str">
            <v>X</v>
          </cell>
          <cell r="J182">
            <v>0.05</v>
          </cell>
          <cell r="K182" t="str">
            <v>X</v>
          </cell>
          <cell r="L182" t="str">
            <v>X</v>
          </cell>
          <cell r="M182" t="str">
            <v>X</v>
          </cell>
          <cell r="N182" t="str">
            <v>X</v>
          </cell>
          <cell r="O182" t="str">
            <v>X</v>
          </cell>
          <cell r="P182" t="str">
            <v>X</v>
          </cell>
          <cell r="Q182" t="str">
            <v>X</v>
          </cell>
          <cell r="R182">
            <v>0.01</v>
          </cell>
          <cell r="S182">
            <v>0.24740000000000001</v>
          </cell>
          <cell r="T182" t="str">
            <v>X</v>
          </cell>
          <cell r="U182">
            <v>1.1900000000000001E-2</v>
          </cell>
          <cell r="V182" t="str">
            <v>X</v>
          </cell>
          <cell r="W182" t="str">
            <v>X</v>
          </cell>
          <cell r="X182">
            <v>4.7000000000000002E-3</v>
          </cell>
        </row>
        <row r="183">
          <cell r="A183" t="str">
            <v>SPORS - Post Tax Buyback - BS41085</v>
          </cell>
          <cell r="B183">
            <v>41085</v>
          </cell>
          <cell r="C183" t="str">
            <v>SPORS - Post Tax Buyback - BS</v>
          </cell>
          <cell r="D183" t="str">
            <v>X</v>
          </cell>
          <cell r="E183" t="str">
            <v>X</v>
          </cell>
          <cell r="F183">
            <v>0.05</v>
          </cell>
          <cell r="G183" t="str">
            <v>X</v>
          </cell>
          <cell r="H183" t="str">
            <v>X</v>
          </cell>
          <cell r="I183" t="str">
            <v>X</v>
          </cell>
          <cell r="J183">
            <v>0.05</v>
          </cell>
          <cell r="K183" t="str">
            <v>X</v>
          </cell>
          <cell r="L183" t="str">
            <v>X</v>
          </cell>
          <cell r="M183" t="str">
            <v>X</v>
          </cell>
          <cell r="N183" t="str">
            <v>X</v>
          </cell>
          <cell r="O183" t="str">
            <v>X</v>
          </cell>
          <cell r="P183" t="str">
            <v>X</v>
          </cell>
          <cell r="Q183" t="str">
            <v>X</v>
          </cell>
          <cell r="R183">
            <v>0.01</v>
          </cell>
          <cell r="S183">
            <v>0.24740000000000001</v>
          </cell>
          <cell r="T183" t="str">
            <v>X</v>
          </cell>
          <cell r="U183">
            <v>1.1900000000000001E-2</v>
          </cell>
          <cell r="V183" t="str">
            <v>X</v>
          </cell>
          <cell r="W183" t="str">
            <v>X</v>
          </cell>
          <cell r="X183">
            <v>4.7000000000000002E-3</v>
          </cell>
        </row>
        <row r="184">
          <cell r="A184" t="str">
            <v>SPORS - Pretax Buyback - B341085</v>
          </cell>
          <cell r="B184">
            <v>41085</v>
          </cell>
          <cell r="C184" t="str">
            <v>SPORS - Pretax Buyback - B3</v>
          </cell>
          <cell r="D184" t="str">
            <v>X</v>
          </cell>
          <cell r="E184" t="str">
            <v>X</v>
          </cell>
          <cell r="F184">
            <v>0.05</v>
          </cell>
          <cell r="G184" t="str">
            <v>X</v>
          </cell>
          <cell r="H184" t="str">
            <v>X</v>
          </cell>
          <cell r="I184" t="str">
            <v>X</v>
          </cell>
          <cell r="J184" t="str">
            <v>X</v>
          </cell>
          <cell r="K184">
            <v>0.05</v>
          </cell>
          <cell r="L184" t="str">
            <v>X</v>
          </cell>
          <cell r="M184" t="str">
            <v>X</v>
          </cell>
          <cell r="N184" t="str">
            <v>X</v>
          </cell>
          <cell r="O184" t="str">
            <v>X</v>
          </cell>
          <cell r="P184" t="str">
            <v>X</v>
          </cell>
          <cell r="Q184" t="str">
            <v>X</v>
          </cell>
          <cell r="R184">
            <v>0.01</v>
          </cell>
          <cell r="S184">
            <v>0.24740000000000001</v>
          </cell>
          <cell r="T184" t="str">
            <v>X</v>
          </cell>
          <cell r="U184">
            <v>1.1900000000000001E-2</v>
          </cell>
          <cell r="V184" t="str">
            <v>X</v>
          </cell>
          <cell r="W184" t="str">
            <v>X</v>
          </cell>
          <cell r="X184">
            <v>4.7000000000000002E-3</v>
          </cell>
        </row>
        <row r="185">
          <cell r="A185" t="str">
            <v>SPORS - Pretax Buyback - BS41085</v>
          </cell>
          <cell r="B185">
            <v>41085</v>
          </cell>
          <cell r="C185" t="str">
            <v>SPORS - Pretax Buyback - BS</v>
          </cell>
          <cell r="D185" t="str">
            <v>X</v>
          </cell>
          <cell r="E185" t="str">
            <v>X</v>
          </cell>
          <cell r="F185">
            <v>0.05</v>
          </cell>
          <cell r="G185" t="str">
            <v>X</v>
          </cell>
          <cell r="H185" t="str">
            <v>X</v>
          </cell>
          <cell r="I185" t="str">
            <v>X</v>
          </cell>
          <cell r="J185" t="str">
            <v>X</v>
          </cell>
          <cell r="K185">
            <v>0.05</v>
          </cell>
          <cell r="L185" t="str">
            <v>X</v>
          </cell>
          <cell r="M185" t="str">
            <v>X</v>
          </cell>
          <cell r="N185" t="str">
            <v>X</v>
          </cell>
          <cell r="O185" t="str">
            <v>X</v>
          </cell>
          <cell r="P185" t="str">
            <v>X</v>
          </cell>
          <cell r="Q185" t="str">
            <v>X</v>
          </cell>
          <cell r="R185">
            <v>0.01</v>
          </cell>
          <cell r="S185">
            <v>0.24740000000000001</v>
          </cell>
          <cell r="T185" t="str">
            <v>X</v>
          </cell>
          <cell r="U185">
            <v>1.1900000000000001E-2</v>
          </cell>
          <cell r="V185" t="str">
            <v>X</v>
          </cell>
          <cell r="W185" t="str">
            <v>X</v>
          </cell>
          <cell r="X185">
            <v>4.7000000000000002E-3</v>
          </cell>
        </row>
        <row r="186">
          <cell r="A186" t="str">
            <v>SPORS - SN41085</v>
          </cell>
          <cell r="B186">
            <v>41085</v>
          </cell>
          <cell r="C186" t="str">
            <v>SPORS - SN</v>
          </cell>
          <cell r="D186" t="str">
            <v>X</v>
          </cell>
          <cell r="E186" t="str">
            <v>X</v>
          </cell>
          <cell r="F186">
            <v>0.05</v>
          </cell>
          <cell r="G186" t="str">
            <v>X</v>
          </cell>
          <cell r="H186" t="str">
            <v>X</v>
          </cell>
          <cell r="I186" t="str">
            <v>X</v>
          </cell>
          <cell r="J186" t="str">
            <v>X</v>
          </cell>
          <cell r="K186" t="str">
            <v>X</v>
          </cell>
          <cell r="L186" t="str">
            <v>X</v>
          </cell>
          <cell r="M186" t="str">
            <v>X</v>
          </cell>
          <cell r="N186" t="str">
            <v>X</v>
          </cell>
          <cell r="O186" t="str">
            <v>X</v>
          </cell>
          <cell r="P186" t="str">
            <v>X</v>
          </cell>
          <cell r="Q186" t="str">
            <v>X</v>
          </cell>
          <cell r="R186">
            <v>0.01</v>
          </cell>
          <cell r="S186">
            <v>0.24740000000000001</v>
          </cell>
          <cell r="T186" t="str">
            <v>X</v>
          </cell>
          <cell r="U186">
            <v>1.1900000000000001E-2</v>
          </cell>
          <cell r="V186" t="str">
            <v>X</v>
          </cell>
          <cell r="W186" t="str">
            <v>X</v>
          </cell>
          <cell r="X186">
            <v>4.7000000000000002E-3</v>
          </cell>
        </row>
        <row r="187">
          <cell r="A187" t="str">
            <v>SPORS - SS41085</v>
          </cell>
          <cell r="B187">
            <v>41085</v>
          </cell>
          <cell r="C187" t="str">
            <v>SPORS - SS</v>
          </cell>
          <cell r="D187" t="str">
            <v>X</v>
          </cell>
          <cell r="E187" t="str">
            <v>X</v>
          </cell>
          <cell r="F187">
            <v>0.05</v>
          </cell>
          <cell r="G187" t="str">
            <v>X</v>
          </cell>
          <cell r="H187" t="str">
            <v>X</v>
          </cell>
          <cell r="I187" t="str">
            <v>X</v>
          </cell>
          <cell r="J187" t="str">
            <v>X</v>
          </cell>
          <cell r="K187" t="str">
            <v>X</v>
          </cell>
          <cell r="L187" t="str">
            <v>X</v>
          </cell>
          <cell r="M187" t="str">
            <v>X</v>
          </cell>
          <cell r="N187" t="str">
            <v>X</v>
          </cell>
          <cell r="O187" t="str">
            <v>X</v>
          </cell>
          <cell r="P187" t="str">
            <v>X</v>
          </cell>
          <cell r="Q187" t="str">
            <v>X</v>
          </cell>
          <cell r="R187">
            <v>0.01</v>
          </cell>
          <cell r="S187">
            <v>0.24740000000000001</v>
          </cell>
          <cell r="T187" t="str">
            <v>X</v>
          </cell>
          <cell r="U187">
            <v>1.1900000000000001E-2</v>
          </cell>
          <cell r="V187" t="str">
            <v>X</v>
          </cell>
          <cell r="W187" t="str">
            <v>X</v>
          </cell>
          <cell r="X187">
            <v>4.7000000000000002E-3</v>
          </cell>
        </row>
        <row r="188">
          <cell r="A188" t="str">
            <v>TIAA - TA41085</v>
          </cell>
          <cell r="B188">
            <v>41085</v>
          </cell>
          <cell r="C188" t="str">
            <v>TIAA - TA</v>
          </cell>
          <cell r="D188" t="str">
            <v>X</v>
          </cell>
          <cell r="E188" t="str">
            <v>X</v>
          </cell>
          <cell r="F188" t="str">
            <v>X</v>
          </cell>
          <cell r="G188" t="str">
            <v>X</v>
          </cell>
          <cell r="H188" t="str">
            <v>X</v>
          </cell>
          <cell r="I188" t="str">
            <v>X</v>
          </cell>
          <cell r="J188" t="str">
            <v>X</v>
          </cell>
          <cell r="K188" t="str">
            <v>X</v>
          </cell>
          <cell r="L188" t="str">
            <v>X</v>
          </cell>
          <cell r="M188" t="str">
            <v>X</v>
          </cell>
          <cell r="N188" t="str">
            <v>X</v>
          </cell>
          <cell r="O188" t="str">
            <v>X</v>
          </cell>
          <cell r="P188" t="str">
            <v>X</v>
          </cell>
          <cell r="Q188">
            <v>0.104</v>
          </cell>
          <cell r="R188">
            <v>0.01</v>
          </cell>
          <cell r="S188" t="str">
            <v>X</v>
          </cell>
          <cell r="T188" t="str">
            <v>X</v>
          </cell>
          <cell r="U188">
            <v>1.1900000000000001E-2</v>
          </cell>
          <cell r="V188" t="str">
            <v>X</v>
          </cell>
          <cell r="W188" t="str">
            <v>X</v>
          </cell>
          <cell r="X188" t="str">
            <v>X</v>
          </cell>
        </row>
        <row r="189">
          <cell r="A189" t="str">
            <v>TIAA - TN41085</v>
          </cell>
          <cell r="B189">
            <v>41085</v>
          </cell>
          <cell r="C189" t="str">
            <v>TIAA - TN</v>
          </cell>
          <cell r="D189" t="str">
            <v>X</v>
          </cell>
          <cell r="E189" t="str">
            <v>X</v>
          </cell>
          <cell r="F189" t="str">
            <v>X</v>
          </cell>
          <cell r="G189">
            <v>0.05</v>
          </cell>
          <cell r="H189" t="str">
            <v>X</v>
          </cell>
          <cell r="I189" t="str">
            <v>X</v>
          </cell>
          <cell r="J189" t="str">
            <v>X</v>
          </cell>
          <cell r="K189" t="str">
            <v>X</v>
          </cell>
          <cell r="L189" t="str">
            <v>X</v>
          </cell>
          <cell r="M189" t="str">
            <v>X</v>
          </cell>
          <cell r="N189" t="str">
            <v>X</v>
          </cell>
          <cell r="O189" t="str">
            <v>X</v>
          </cell>
          <cell r="P189" t="str">
            <v>X</v>
          </cell>
          <cell r="Q189">
            <v>8.5000000000000006E-2</v>
          </cell>
          <cell r="R189">
            <v>0.01</v>
          </cell>
          <cell r="S189" t="str">
            <v>X</v>
          </cell>
          <cell r="T189" t="str">
            <v>X</v>
          </cell>
          <cell r="U189">
            <v>1.1900000000000001E-2</v>
          </cell>
          <cell r="V189" t="str">
            <v>X</v>
          </cell>
          <cell r="W189" t="str">
            <v>X</v>
          </cell>
          <cell r="X189" t="str">
            <v>X</v>
          </cell>
        </row>
        <row r="190">
          <cell r="A190" t="str">
            <v>VALORS - LN41085</v>
          </cell>
          <cell r="B190">
            <v>41085</v>
          </cell>
          <cell r="C190" t="str">
            <v>VALORS - LN</v>
          </cell>
          <cell r="D190" t="str">
            <v>X</v>
          </cell>
          <cell r="E190" t="str">
            <v>X</v>
          </cell>
          <cell r="F190">
            <v>0.05</v>
          </cell>
          <cell r="G190" t="str">
            <v>X</v>
          </cell>
          <cell r="H190" t="str">
            <v>X</v>
          </cell>
          <cell r="I190" t="str">
            <v>X</v>
          </cell>
          <cell r="J190" t="str">
            <v>X</v>
          </cell>
          <cell r="K190" t="str">
            <v>X</v>
          </cell>
          <cell r="L190" t="str">
            <v>X</v>
          </cell>
          <cell r="M190" t="str">
            <v>X</v>
          </cell>
          <cell r="N190" t="str">
            <v>X</v>
          </cell>
          <cell r="O190" t="str">
            <v>X</v>
          </cell>
          <cell r="P190" t="str">
            <v>X</v>
          </cell>
          <cell r="Q190" t="str">
            <v>X</v>
          </cell>
          <cell r="R190">
            <v>0.01</v>
          </cell>
          <cell r="S190">
            <v>0.14799999999999999</v>
          </cell>
          <cell r="T190" t="str">
            <v>X</v>
          </cell>
          <cell r="U190">
            <v>1.1900000000000001E-2</v>
          </cell>
          <cell r="V190" t="str">
            <v>X</v>
          </cell>
          <cell r="W190" t="str">
            <v>X</v>
          </cell>
          <cell r="X190">
            <v>4.7000000000000002E-3</v>
          </cell>
        </row>
        <row r="191">
          <cell r="A191" t="str">
            <v>VALORS - LS41085</v>
          </cell>
          <cell r="B191">
            <v>41085</v>
          </cell>
          <cell r="C191" t="str">
            <v>VALORS - LS</v>
          </cell>
          <cell r="D191" t="str">
            <v>X</v>
          </cell>
          <cell r="E191" t="str">
            <v>X</v>
          </cell>
          <cell r="F191">
            <v>0.05</v>
          </cell>
          <cell r="G191" t="str">
            <v>X</v>
          </cell>
          <cell r="H191" t="str">
            <v>X</v>
          </cell>
          <cell r="I191" t="str">
            <v>X</v>
          </cell>
          <cell r="J191" t="str">
            <v>X</v>
          </cell>
          <cell r="K191" t="str">
            <v>X</v>
          </cell>
          <cell r="L191" t="str">
            <v>X</v>
          </cell>
          <cell r="M191" t="str">
            <v>X</v>
          </cell>
          <cell r="N191" t="str">
            <v>X</v>
          </cell>
          <cell r="O191" t="str">
            <v>X</v>
          </cell>
          <cell r="P191" t="str">
            <v>X</v>
          </cell>
          <cell r="Q191" t="str">
            <v>X</v>
          </cell>
          <cell r="R191">
            <v>0.01</v>
          </cell>
          <cell r="S191">
            <v>0.14799999999999999</v>
          </cell>
          <cell r="T191" t="str">
            <v>X</v>
          </cell>
          <cell r="U191">
            <v>1.1900000000000001E-2</v>
          </cell>
          <cell r="V191" t="str">
            <v>X</v>
          </cell>
          <cell r="W191" t="str">
            <v>X</v>
          </cell>
          <cell r="X191">
            <v>4.7000000000000002E-3</v>
          </cell>
        </row>
        <row r="192">
          <cell r="A192" t="str">
            <v>VALORS - Post Tax Buyback - B441085</v>
          </cell>
          <cell r="B192">
            <v>41085</v>
          </cell>
          <cell r="C192" t="str">
            <v>VALORS - Post Tax Buyback - B4</v>
          </cell>
          <cell r="D192" t="str">
            <v>X</v>
          </cell>
          <cell r="E192" t="str">
            <v>X</v>
          </cell>
          <cell r="F192">
            <v>0.05</v>
          </cell>
          <cell r="G192" t="str">
            <v>X</v>
          </cell>
          <cell r="H192" t="str">
            <v>X</v>
          </cell>
          <cell r="I192" t="str">
            <v>X</v>
          </cell>
          <cell r="J192">
            <v>0.05</v>
          </cell>
          <cell r="K192" t="str">
            <v>X</v>
          </cell>
          <cell r="L192" t="str">
            <v>X</v>
          </cell>
          <cell r="M192" t="str">
            <v>X</v>
          </cell>
          <cell r="N192" t="str">
            <v>X</v>
          </cell>
          <cell r="O192" t="str">
            <v>X</v>
          </cell>
          <cell r="P192" t="str">
            <v>X</v>
          </cell>
          <cell r="Q192" t="str">
            <v>X</v>
          </cell>
          <cell r="R192">
            <v>0.01</v>
          </cell>
          <cell r="S192">
            <v>0.14799999999999999</v>
          </cell>
          <cell r="T192" t="str">
            <v>X</v>
          </cell>
          <cell r="U192">
            <v>1.1900000000000001E-2</v>
          </cell>
          <cell r="V192" t="str">
            <v>X</v>
          </cell>
          <cell r="W192" t="str">
            <v>X</v>
          </cell>
          <cell r="X192">
            <v>4.7000000000000002E-3</v>
          </cell>
        </row>
        <row r="193">
          <cell r="A193" t="str">
            <v>VALORS - Post Tax Buyback - BL41085</v>
          </cell>
          <cell r="B193">
            <v>41085</v>
          </cell>
          <cell r="C193" t="str">
            <v>VALORS - Post Tax Buyback - BL</v>
          </cell>
          <cell r="D193" t="str">
            <v>X</v>
          </cell>
          <cell r="E193" t="str">
            <v>X</v>
          </cell>
          <cell r="F193">
            <v>0.05</v>
          </cell>
          <cell r="G193" t="str">
            <v>X</v>
          </cell>
          <cell r="H193" t="str">
            <v>X</v>
          </cell>
          <cell r="I193" t="str">
            <v>X</v>
          </cell>
          <cell r="J193">
            <v>0.05</v>
          </cell>
          <cell r="K193" t="str">
            <v>X</v>
          </cell>
          <cell r="L193" t="str">
            <v>X</v>
          </cell>
          <cell r="M193" t="str">
            <v>X</v>
          </cell>
          <cell r="N193" t="str">
            <v>X</v>
          </cell>
          <cell r="O193" t="str">
            <v>X</v>
          </cell>
          <cell r="P193" t="str">
            <v>X</v>
          </cell>
          <cell r="Q193" t="str">
            <v>X</v>
          </cell>
          <cell r="R193">
            <v>0.01</v>
          </cell>
          <cell r="S193">
            <v>0.14799999999999999</v>
          </cell>
          <cell r="T193" t="str">
            <v>X</v>
          </cell>
          <cell r="U193">
            <v>1.1900000000000001E-2</v>
          </cell>
          <cell r="V193" t="str">
            <v>X</v>
          </cell>
          <cell r="W193" t="str">
            <v>X</v>
          </cell>
          <cell r="X193">
            <v>4.7000000000000002E-3</v>
          </cell>
        </row>
        <row r="194">
          <cell r="A194" t="str">
            <v>VALORS - Pretax Buyback - B441085</v>
          </cell>
          <cell r="B194">
            <v>41085</v>
          </cell>
          <cell r="C194" t="str">
            <v>VALORS - Pretax Buyback - B4</v>
          </cell>
          <cell r="D194" t="str">
            <v>X</v>
          </cell>
          <cell r="E194" t="str">
            <v>X</v>
          </cell>
          <cell r="F194">
            <v>0.05</v>
          </cell>
          <cell r="G194" t="str">
            <v>X</v>
          </cell>
          <cell r="H194" t="str">
            <v>X</v>
          </cell>
          <cell r="I194" t="str">
            <v>X</v>
          </cell>
          <cell r="J194" t="str">
            <v>X</v>
          </cell>
          <cell r="K194">
            <v>0.05</v>
          </cell>
          <cell r="L194" t="str">
            <v>X</v>
          </cell>
          <cell r="M194" t="str">
            <v>X</v>
          </cell>
          <cell r="N194" t="str">
            <v>X</v>
          </cell>
          <cell r="O194" t="str">
            <v>X</v>
          </cell>
          <cell r="P194" t="str">
            <v>X</v>
          </cell>
          <cell r="Q194" t="str">
            <v>X</v>
          </cell>
          <cell r="R194">
            <v>0.01</v>
          </cell>
          <cell r="S194">
            <v>0.14799999999999999</v>
          </cell>
          <cell r="T194" t="str">
            <v>X</v>
          </cell>
          <cell r="U194">
            <v>1.1900000000000001E-2</v>
          </cell>
          <cell r="V194" t="str">
            <v>X</v>
          </cell>
          <cell r="W194" t="str">
            <v>X</v>
          </cell>
          <cell r="X194">
            <v>4.7000000000000002E-3</v>
          </cell>
        </row>
        <row r="195">
          <cell r="A195" t="str">
            <v>VALORS - Pretax Buyback - BL41085</v>
          </cell>
          <cell r="B195">
            <v>41085</v>
          </cell>
          <cell r="C195" t="str">
            <v>VALORS - Pretax Buyback - BL</v>
          </cell>
          <cell r="D195" t="str">
            <v>X</v>
          </cell>
          <cell r="E195" t="str">
            <v>X</v>
          </cell>
          <cell r="F195">
            <v>0.05</v>
          </cell>
          <cell r="G195" t="str">
            <v>X</v>
          </cell>
          <cell r="H195" t="str">
            <v>X</v>
          </cell>
          <cell r="I195" t="str">
            <v>X</v>
          </cell>
          <cell r="J195" t="str">
            <v>X</v>
          </cell>
          <cell r="K195">
            <v>0.05</v>
          </cell>
          <cell r="L195" t="str">
            <v>X</v>
          </cell>
          <cell r="M195" t="str">
            <v>X</v>
          </cell>
          <cell r="N195" t="str">
            <v>X</v>
          </cell>
          <cell r="O195" t="str">
            <v>X</v>
          </cell>
          <cell r="P195" t="str">
            <v>X</v>
          </cell>
          <cell r="Q195" t="str">
            <v>X</v>
          </cell>
          <cell r="R195">
            <v>0.01</v>
          </cell>
          <cell r="S195">
            <v>0.14799999999999999</v>
          </cell>
          <cell r="T195" t="str">
            <v>X</v>
          </cell>
          <cell r="U195">
            <v>1.1900000000000001E-2</v>
          </cell>
          <cell r="V195" t="str">
            <v>X</v>
          </cell>
          <cell r="W195" t="str">
            <v>X</v>
          </cell>
          <cell r="X195">
            <v>4.7000000000000002E-3</v>
          </cell>
        </row>
        <row r="196">
          <cell r="A196" t="str">
            <v>VRS - Post Tax Buyback - BN41085</v>
          </cell>
          <cell r="B196">
            <v>41085</v>
          </cell>
          <cell r="C196" t="str">
            <v>VRS - Post Tax Buyback - BN</v>
          </cell>
          <cell r="D196" t="str">
            <v>X</v>
          </cell>
          <cell r="E196" t="str">
            <v>X</v>
          </cell>
          <cell r="F196">
            <v>0.05</v>
          </cell>
          <cell r="G196" t="str">
            <v>X</v>
          </cell>
          <cell r="H196" t="str">
            <v>X</v>
          </cell>
          <cell r="I196" t="str">
            <v>X</v>
          </cell>
          <cell r="J196">
            <v>0.05</v>
          </cell>
          <cell r="K196" t="str">
            <v>X</v>
          </cell>
          <cell r="L196" t="str">
            <v>X</v>
          </cell>
          <cell r="M196" t="str">
            <v>X</v>
          </cell>
          <cell r="N196" t="str">
            <v>X</v>
          </cell>
          <cell r="O196" t="str">
            <v>X</v>
          </cell>
          <cell r="P196" t="str">
            <v>X</v>
          </cell>
          <cell r="Q196" t="str">
            <v>X</v>
          </cell>
          <cell r="R196">
            <v>0.01</v>
          </cell>
          <cell r="S196">
            <v>8.7599999999999997E-2</v>
          </cell>
          <cell r="T196" t="str">
            <v>X</v>
          </cell>
          <cell r="U196">
            <v>1.1900000000000001E-2</v>
          </cell>
          <cell r="V196" t="str">
            <v>X</v>
          </cell>
          <cell r="W196">
            <v>4.7000000000000002E-3</v>
          </cell>
          <cell r="X196" t="str">
            <v>X</v>
          </cell>
        </row>
        <row r="197">
          <cell r="A197" t="str">
            <v>VRS - Post Tax Buyback - BV41085</v>
          </cell>
          <cell r="B197">
            <v>41085</v>
          </cell>
          <cell r="C197" t="str">
            <v>VRS - Post Tax Buyback - BV</v>
          </cell>
          <cell r="D197" t="str">
            <v>X</v>
          </cell>
          <cell r="E197" t="str">
            <v>X</v>
          </cell>
          <cell r="F197">
            <v>0.05</v>
          </cell>
          <cell r="G197" t="str">
            <v>X</v>
          </cell>
          <cell r="H197" t="str">
            <v>X</v>
          </cell>
          <cell r="I197" t="str">
            <v>X</v>
          </cell>
          <cell r="J197">
            <v>0.05</v>
          </cell>
          <cell r="K197" t="str">
            <v>X</v>
          </cell>
          <cell r="L197" t="str">
            <v>X</v>
          </cell>
          <cell r="M197" t="str">
            <v>X</v>
          </cell>
          <cell r="N197" t="str">
            <v>X</v>
          </cell>
          <cell r="O197" t="str">
            <v>X</v>
          </cell>
          <cell r="P197" t="str">
            <v>X</v>
          </cell>
          <cell r="Q197" t="str">
            <v>X</v>
          </cell>
          <cell r="R197">
            <v>0.01</v>
          </cell>
          <cell r="S197">
            <v>8.7599999999999997E-2</v>
          </cell>
          <cell r="T197" t="str">
            <v>X</v>
          </cell>
          <cell r="U197">
            <v>1.1900000000000001E-2</v>
          </cell>
          <cell r="V197" t="str">
            <v>X</v>
          </cell>
          <cell r="W197">
            <v>4.7000000000000002E-3</v>
          </cell>
          <cell r="X197" t="str">
            <v>X</v>
          </cell>
        </row>
        <row r="198">
          <cell r="A198" t="str">
            <v>VRS - VS41085</v>
          </cell>
          <cell r="B198">
            <v>41085</v>
          </cell>
          <cell r="C198" t="str">
            <v>VRS - VS</v>
          </cell>
          <cell r="D198" t="str">
            <v>X</v>
          </cell>
          <cell r="E198" t="str">
            <v>X</v>
          </cell>
          <cell r="F198">
            <v>0.05</v>
          </cell>
          <cell r="G198" t="str">
            <v>X</v>
          </cell>
          <cell r="H198" t="str">
            <v>X</v>
          </cell>
          <cell r="I198" t="str">
            <v>X</v>
          </cell>
          <cell r="J198" t="str">
            <v>X</v>
          </cell>
          <cell r="K198" t="str">
            <v>X</v>
          </cell>
          <cell r="L198" t="str">
            <v>X</v>
          </cell>
          <cell r="M198" t="str">
            <v>X</v>
          </cell>
          <cell r="N198" t="str">
            <v>X</v>
          </cell>
          <cell r="O198" t="str">
            <v>X</v>
          </cell>
          <cell r="P198" t="str">
            <v>X</v>
          </cell>
          <cell r="Q198" t="str">
            <v>X</v>
          </cell>
          <cell r="R198">
            <v>0.01</v>
          </cell>
          <cell r="S198">
            <v>8.7599999999999997E-2</v>
          </cell>
          <cell r="T198" t="str">
            <v>X</v>
          </cell>
          <cell r="U198">
            <v>1.1900000000000001E-2</v>
          </cell>
          <cell r="V198" t="str">
            <v>X</v>
          </cell>
          <cell r="W198">
            <v>4.7000000000000002E-3</v>
          </cell>
          <cell r="X198" t="str">
            <v>X</v>
          </cell>
        </row>
        <row r="199">
          <cell r="A199" t="str">
            <v>VRS- VN41085</v>
          </cell>
          <cell r="B199">
            <v>41085</v>
          </cell>
          <cell r="C199" t="str">
            <v>VRS- VN</v>
          </cell>
          <cell r="D199" t="str">
            <v>X</v>
          </cell>
          <cell r="E199" t="str">
            <v>X</v>
          </cell>
          <cell r="F199">
            <v>0.05</v>
          </cell>
          <cell r="G199" t="str">
            <v>X</v>
          </cell>
          <cell r="H199" t="str">
            <v>X</v>
          </cell>
          <cell r="I199" t="str">
            <v>X</v>
          </cell>
          <cell r="J199" t="str">
            <v>X</v>
          </cell>
          <cell r="K199" t="str">
            <v>X</v>
          </cell>
          <cell r="L199" t="str">
            <v>X</v>
          </cell>
          <cell r="M199" t="str">
            <v>X</v>
          </cell>
          <cell r="N199" t="str">
            <v>X</v>
          </cell>
          <cell r="O199" t="str">
            <v>X</v>
          </cell>
          <cell r="P199" t="str">
            <v>X</v>
          </cell>
          <cell r="Q199" t="str">
            <v>X</v>
          </cell>
          <cell r="R199">
            <v>0.01</v>
          </cell>
          <cell r="S199">
            <v>8.7599999999999997E-2</v>
          </cell>
          <cell r="T199" t="str">
            <v>X</v>
          </cell>
          <cell r="U199">
            <v>1.1900000000000001E-2</v>
          </cell>
          <cell r="V199" t="str">
            <v>X</v>
          </cell>
          <cell r="W199">
            <v>4.7000000000000002E-3</v>
          </cell>
          <cell r="X199" t="str">
            <v>X</v>
          </cell>
        </row>
        <row r="200">
          <cell r="A200" t="str">
            <v>Elected Official - VRS - EO41633</v>
          </cell>
          <cell r="B200">
            <v>41633</v>
          </cell>
          <cell r="C200" t="str">
            <v>Elected Official - VRS - EO</v>
          </cell>
          <cell r="D200" t="str">
            <v>X</v>
          </cell>
          <cell r="E200" t="str">
            <v>X</v>
          </cell>
          <cell r="F200" t="str">
            <v>X</v>
          </cell>
          <cell r="G200" t="str">
            <v>X</v>
          </cell>
          <cell r="H200" t="str">
            <v>X</v>
          </cell>
          <cell r="I200" t="str">
            <v>X</v>
          </cell>
          <cell r="J200" t="str">
            <v>X</v>
          </cell>
          <cell r="K200" t="str">
            <v>X</v>
          </cell>
          <cell r="L200" t="str">
            <v>X</v>
          </cell>
          <cell r="M200" t="str">
            <v>X</v>
          </cell>
          <cell r="N200" t="str">
            <v>X</v>
          </cell>
          <cell r="O200" t="str">
            <v>X</v>
          </cell>
          <cell r="P200" t="str">
            <v>X</v>
          </cell>
          <cell r="Q200" t="str">
            <v>X</v>
          </cell>
          <cell r="R200">
            <v>0.01</v>
          </cell>
          <cell r="S200">
            <v>8.7599999999999997E-2</v>
          </cell>
          <cell r="T200" t="str">
            <v>X</v>
          </cell>
          <cell r="U200">
            <v>1.1900000000000001E-2</v>
          </cell>
          <cell r="V200">
            <v>0.05</v>
          </cell>
          <cell r="W200">
            <v>4.7000000000000002E-3</v>
          </cell>
          <cell r="X200" t="str">
            <v>X</v>
          </cell>
        </row>
        <row r="201">
          <cell r="A201" t="str">
            <v>Fidelity - FI41633</v>
          </cell>
          <cell r="B201">
            <v>41633</v>
          </cell>
          <cell r="C201" t="str">
            <v>Fidelity - FI</v>
          </cell>
          <cell r="D201" t="str">
            <v>X</v>
          </cell>
          <cell r="E201" t="str">
            <v>X</v>
          </cell>
          <cell r="F201" t="str">
            <v>X</v>
          </cell>
          <cell r="G201" t="str">
            <v>X</v>
          </cell>
          <cell r="H201" t="str">
            <v>X</v>
          </cell>
          <cell r="I201" t="str">
            <v>X</v>
          </cell>
          <cell r="J201" t="str">
            <v>X</v>
          </cell>
          <cell r="K201" t="str">
            <v>X</v>
          </cell>
          <cell r="L201" t="str">
            <v>X</v>
          </cell>
          <cell r="M201" t="str">
            <v>X</v>
          </cell>
          <cell r="N201" t="str">
            <v>X</v>
          </cell>
          <cell r="O201">
            <v>0.104</v>
          </cell>
          <cell r="P201" t="str">
            <v>X</v>
          </cell>
          <cell r="Q201" t="str">
            <v>X</v>
          </cell>
          <cell r="R201">
            <v>0.01</v>
          </cell>
          <cell r="S201" t="str">
            <v>X</v>
          </cell>
          <cell r="T201" t="str">
            <v>X</v>
          </cell>
          <cell r="U201">
            <v>1.1900000000000001E-2</v>
          </cell>
          <cell r="V201" t="str">
            <v>X</v>
          </cell>
          <cell r="W201" t="str">
            <v>X</v>
          </cell>
          <cell r="X201" t="str">
            <v>X</v>
          </cell>
        </row>
        <row r="202">
          <cell r="A202" t="str">
            <v>Fidelity - FN41633</v>
          </cell>
          <cell r="B202">
            <v>41633</v>
          </cell>
          <cell r="C202" t="str">
            <v>Fidelity - FN</v>
          </cell>
          <cell r="D202">
            <v>0.05</v>
          </cell>
          <cell r="E202" t="str">
            <v>X</v>
          </cell>
          <cell r="F202" t="str">
            <v>X</v>
          </cell>
          <cell r="G202" t="str">
            <v>X</v>
          </cell>
          <cell r="H202" t="str">
            <v>X</v>
          </cell>
          <cell r="I202" t="str">
            <v>X</v>
          </cell>
          <cell r="J202" t="str">
            <v>X</v>
          </cell>
          <cell r="K202" t="str">
            <v>X</v>
          </cell>
          <cell r="L202" t="str">
            <v>X</v>
          </cell>
          <cell r="M202" t="str">
            <v>X</v>
          </cell>
          <cell r="N202" t="str">
            <v>X</v>
          </cell>
          <cell r="O202">
            <v>8.5000000000000006E-2</v>
          </cell>
          <cell r="P202" t="str">
            <v>X</v>
          </cell>
          <cell r="Q202" t="str">
            <v>X</v>
          </cell>
          <cell r="R202">
            <v>0.01</v>
          </cell>
          <cell r="S202" t="str">
            <v>X</v>
          </cell>
          <cell r="T202" t="str">
            <v>X</v>
          </cell>
          <cell r="U202">
            <v>1.1900000000000001E-2</v>
          </cell>
          <cell r="V202" t="str">
            <v>X</v>
          </cell>
          <cell r="W202" t="str">
            <v>X</v>
          </cell>
          <cell r="X202" t="str">
            <v>X</v>
          </cell>
        </row>
        <row r="203">
          <cell r="A203" t="str">
            <v>Judicial - J141633</v>
          </cell>
          <cell r="B203">
            <v>41633</v>
          </cell>
          <cell r="C203" t="str">
            <v>Judicial - J1</v>
          </cell>
          <cell r="D203" t="str">
            <v>X</v>
          </cell>
          <cell r="E203" t="str">
            <v>X</v>
          </cell>
          <cell r="F203" t="str">
            <v>X</v>
          </cell>
          <cell r="G203" t="str">
            <v>X</v>
          </cell>
          <cell r="H203" t="str">
            <v>X</v>
          </cell>
          <cell r="I203" t="str">
            <v>X</v>
          </cell>
          <cell r="J203" t="str">
            <v>X</v>
          </cell>
          <cell r="K203" t="str">
            <v>X</v>
          </cell>
          <cell r="L203" t="str">
            <v>X</v>
          </cell>
          <cell r="M203" t="str">
            <v>X</v>
          </cell>
          <cell r="N203" t="str">
            <v>X</v>
          </cell>
          <cell r="O203" t="str">
            <v>X</v>
          </cell>
          <cell r="P203" t="str">
            <v>X</v>
          </cell>
          <cell r="Q203" t="str">
            <v>X</v>
          </cell>
          <cell r="R203">
            <v>0.01</v>
          </cell>
          <cell r="S203">
            <v>0.45440000000000003</v>
          </cell>
          <cell r="T203" t="str">
            <v>X</v>
          </cell>
          <cell r="U203">
            <v>1.1900000000000001E-2</v>
          </cell>
          <cell r="V203">
            <v>0.05</v>
          </cell>
          <cell r="W203" t="str">
            <v>X</v>
          </cell>
          <cell r="X203" t="str">
            <v>X</v>
          </cell>
        </row>
        <row r="204">
          <cell r="A204" t="str">
            <v>Judicial - JN41633</v>
          </cell>
          <cell r="B204">
            <v>41633</v>
          </cell>
          <cell r="C204" t="str">
            <v>Judicial - JN</v>
          </cell>
          <cell r="D204" t="str">
            <v>X</v>
          </cell>
          <cell r="E204" t="str">
            <v>X</v>
          </cell>
          <cell r="F204">
            <v>0.05</v>
          </cell>
          <cell r="G204" t="str">
            <v>X</v>
          </cell>
          <cell r="H204" t="str">
            <v>X</v>
          </cell>
          <cell r="I204" t="str">
            <v>X</v>
          </cell>
          <cell r="J204" t="str">
            <v>X</v>
          </cell>
          <cell r="K204" t="str">
            <v>X</v>
          </cell>
          <cell r="L204" t="str">
            <v>X</v>
          </cell>
          <cell r="M204" t="str">
            <v>X</v>
          </cell>
          <cell r="N204" t="str">
            <v>X</v>
          </cell>
          <cell r="O204" t="str">
            <v>X</v>
          </cell>
          <cell r="P204" t="str">
            <v>X</v>
          </cell>
          <cell r="Q204" t="str">
            <v>X</v>
          </cell>
          <cell r="R204">
            <v>0.01</v>
          </cell>
          <cell r="S204">
            <v>0.45440000000000003</v>
          </cell>
          <cell r="T204" t="str">
            <v>X</v>
          </cell>
          <cell r="U204">
            <v>1.1900000000000001E-2</v>
          </cell>
          <cell r="V204" t="str">
            <v>X</v>
          </cell>
          <cell r="W204" t="str">
            <v>X</v>
          </cell>
          <cell r="X204" t="str">
            <v>X</v>
          </cell>
        </row>
        <row r="205">
          <cell r="A205" t="str">
            <v>LT, JT, VT, ST41633</v>
          </cell>
          <cell r="B205">
            <v>41633</v>
          </cell>
          <cell r="C205" t="str">
            <v>LT, JT, VT, ST</v>
          </cell>
          <cell r="D205" t="str">
            <v>X</v>
          </cell>
          <cell r="E205" t="str">
            <v>X</v>
          </cell>
          <cell r="F205" t="str">
            <v>X</v>
          </cell>
          <cell r="G205" t="str">
            <v>X</v>
          </cell>
          <cell r="H205" t="str">
            <v>X</v>
          </cell>
          <cell r="I205" t="str">
            <v>X</v>
          </cell>
          <cell r="J205" t="str">
            <v>X</v>
          </cell>
          <cell r="K205" t="str">
            <v>X</v>
          </cell>
          <cell r="L205" t="str">
            <v>X</v>
          </cell>
          <cell r="M205" t="str">
            <v>X</v>
          </cell>
          <cell r="N205" t="str">
            <v>X</v>
          </cell>
          <cell r="O205" t="str">
            <v>X</v>
          </cell>
          <cell r="P205" t="str">
            <v>X</v>
          </cell>
          <cell r="Q205" t="str">
            <v>X</v>
          </cell>
          <cell r="R205" t="str">
            <v>X</v>
          </cell>
          <cell r="S205" t="str">
            <v>X</v>
          </cell>
          <cell r="T205" t="str">
            <v>X</v>
          </cell>
          <cell r="U205" t="str">
            <v>X</v>
          </cell>
          <cell r="V205" t="str">
            <v>X</v>
          </cell>
          <cell r="W205" t="str">
            <v>X</v>
          </cell>
          <cell r="X205" t="str">
            <v>X</v>
          </cell>
        </row>
        <row r="206">
          <cell r="A206" t="str">
            <v>ORP - CN41633</v>
          </cell>
          <cell r="B206">
            <v>41633</v>
          </cell>
          <cell r="C206" t="str">
            <v>ORP - CN</v>
          </cell>
          <cell r="D206" t="str">
            <v>X</v>
          </cell>
          <cell r="E206">
            <v>0.05</v>
          </cell>
          <cell r="F206" t="str">
            <v>X</v>
          </cell>
          <cell r="G206" t="str">
            <v>X</v>
          </cell>
          <cell r="H206" t="str">
            <v>X</v>
          </cell>
          <cell r="I206" t="str">
            <v>X</v>
          </cell>
          <cell r="J206" t="str">
            <v>X</v>
          </cell>
          <cell r="K206" t="str">
            <v>X</v>
          </cell>
          <cell r="L206" t="str">
            <v>X</v>
          </cell>
          <cell r="M206" t="str">
            <v>X</v>
          </cell>
          <cell r="N206" t="str">
            <v>X</v>
          </cell>
          <cell r="O206" t="str">
            <v>X</v>
          </cell>
          <cell r="P206">
            <v>8.5000000000000006E-2</v>
          </cell>
          <cell r="Q206" t="str">
            <v>X</v>
          </cell>
          <cell r="R206">
            <v>0.01</v>
          </cell>
          <cell r="S206" t="str">
            <v>X</v>
          </cell>
          <cell r="T206" t="str">
            <v>X</v>
          </cell>
          <cell r="U206">
            <v>1.1900000000000001E-2</v>
          </cell>
          <cell r="V206" t="str">
            <v>X</v>
          </cell>
          <cell r="W206" t="str">
            <v>X</v>
          </cell>
          <cell r="X206" t="str">
            <v>X</v>
          </cell>
        </row>
        <row r="207">
          <cell r="A207" t="str">
            <v>ORP - CP41633</v>
          </cell>
          <cell r="B207">
            <v>41633</v>
          </cell>
          <cell r="C207" t="str">
            <v>ORP - CP</v>
          </cell>
          <cell r="D207" t="str">
            <v>X</v>
          </cell>
          <cell r="E207" t="str">
            <v>X</v>
          </cell>
          <cell r="F207" t="str">
            <v>X</v>
          </cell>
          <cell r="G207" t="str">
            <v>X</v>
          </cell>
          <cell r="H207" t="str">
            <v>X</v>
          </cell>
          <cell r="I207" t="str">
            <v>X</v>
          </cell>
          <cell r="J207" t="str">
            <v>X</v>
          </cell>
          <cell r="K207" t="str">
            <v>X</v>
          </cell>
          <cell r="L207" t="str">
            <v>X</v>
          </cell>
          <cell r="M207" t="str">
            <v>X</v>
          </cell>
          <cell r="N207" t="str">
            <v>X</v>
          </cell>
          <cell r="O207" t="str">
            <v>X</v>
          </cell>
          <cell r="P207">
            <v>0.104</v>
          </cell>
          <cell r="Q207" t="str">
            <v>X</v>
          </cell>
          <cell r="R207">
            <v>0.01</v>
          </cell>
          <cell r="S207" t="str">
            <v>X</v>
          </cell>
          <cell r="T207" t="str">
            <v>X</v>
          </cell>
          <cell r="U207">
            <v>1.1900000000000001E-2</v>
          </cell>
          <cell r="V207" t="str">
            <v>X</v>
          </cell>
          <cell r="W207" t="str">
            <v>X</v>
          </cell>
          <cell r="X207" t="str">
            <v>X</v>
          </cell>
        </row>
        <row r="208">
          <cell r="A208" t="str">
            <v>SPORS - SN41633</v>
          </cell>
          <cell r="B208">
            <v>41633</v>
          </cell>
          <cell r="C208" t="str">
            <v>SPORS - SN</v>
          </cell>
          <cell r="D208" t="str">
            <v>X</v>
          </cell>
          <cell r="E208" t="str">
            <v>X</v>
          </cell>
          <cell r="F208">
            <v>0.05</v>
          </cell>
          <cell r="G208" t="str">
            <v>X</v>
          </cell>
          <cell r="H208" t="str">
            <v>X</v>
          </cell>
          <cell r="I208" t="str">
            <v>X</v>
          </cell>
          <cell r="J208" t="str">
            <v>X</v>
          </cell>
          <cell r="K208" t="str">
            <v>X</v>
          </cell>
          <cell r="L208" t="str">
            <v>X</v>
          </cell>
          <cell r="M208" t="str">
            <v>X</v>
          </cell>
          <cell r="N208" t="str">
            <v>X</v>
          </cell>
          <cell r="O208" t="str">
            <v>X</v>
          </cell>
          <cell r="P208" t="str">
            <v>X</v>
          </cell>
          <cell r="Q208" t="str">
            <v>X</v>
          </cell>
          <cell r="R208">
            <v>0.01</v>
          </cell>
          <cell r="S208">
            <v>0.24740000000000001</v>
          </cell>
          <cell r="T208" t="str">
            <v>X</v>
          </cell>
          <cell r="U208">
            <v>1.1900000000000001E-2</v>
          </cell>
          <cell r="V208" t="str">
            <v>X</v>
          </cell>
          <cell r="W208" t="str">
            <v>X</v>
          </cell>
          <cell r="X208">
            <v>4.7000000000000002E-3</v>
          </cell>
        </row>
        <row r="209">
          <cell r="A209" t="str">
            <v>SPORS - SS41633</v>
          </cell>
          <cell r="B209">
            <v>41633</v>
          </cell>
          <cell r="C209" t="str">
            <v>SPORS - SS</v>
          </cell>
          <cell r="D209" t="str">
            <v>X</v>
          </cell>
          <cell r="E209" t="str">
            <v>X</v>
          </cell>
          <cell r="F209">
            <v>0.05</v>
          </cell>
          <cell r="G209" t="str">
            <v>X</v>
          </cell>
          <cell r="H209" t="str">
            <v>X</v>
          </cell>
          <cell r="I209" t="str">
            <v>X</v>
          </cell>
          <cell r="J209" t="str">
            <v>X</v>
          </cell>
          <cell r="K209" t="str">
            <v>X</v>
          </cell>
          <cell r="L209" t="str">
            <v>X</v>
          </cell>
          <cell r="M209" t="str">
            <v>X</v>
          </cell>
          <cell r="N209" t="str">
            <v>X</v>
          </cell>
          <cell r="O209" t="str">
            <v>X</v>
          </cell>
          <cell r="P209" t="str">
            <v>X</v>
          </cell>
          <cell r="Q209" t="str">
            <v>X</v>
          </cell>
          <cell r="R209">
            <v>0.01</v>
          </cell>
          <cell r="S209">
            <v>0.24740000000000001</v>
          </cell>
          <cell r="T209" t="str">
            <v>X</v>
          </cell>
          <cell r="U209">
            <v>1.1900000000000001E-2</v>
          </cell>
          <cell r="V209" t="str">
            <v>X</v>
          </cell>
          <cell r="W209" t="str">
            <v>X</v>
          </cell>
          <cell r="X209">
            <v>4.7000000000000002E-3</v>
          </cell>
        </row>
        <row r="210">
          <cell r="A210" t="str">
            <v>TIAA - TA41633</v>
          </cell>
          <cell r="B210">
            <v>41633</v>
          </cell>
          <cell r="C210" t="str">
            <v>TIAA - TA</v>
          </cell>
          <cell r="D210" t="str">
            <v>X</v>
          </cell>
          <cell r="E210" t="str">
            <v>X</v>
          </cell>
          <cell r="F210" t="str">
            <v>X</v>
          </cell>
          <cell r="G210" t="str">
            <v>X</v>
          </cell>
          <cell r="H210" t="str">
            <v>X</v>
          </cell>
          <cell r="I210" t="str">
            <v>X</v>
          </cell>
          <cell r="J210" t="str">
            <v>X</v>
          </cell>
          <cell r="K210" t="str">
            <v>X</v>
          </cell>
          <cell r="L210" t="str">
            <v>X</v>
          </cell>
          <cell r="M210" t="str">
            <v>X</v>
          </cell>
          <cell r="N210" t="str">
            <v>X</v>
          </cell>
          <cell r="O210" t="str">
            <v>X</v>
          </cell>
          <cell r="P210" t="str">
            <v>X</v>
          </cell>
          <cell r="Q210">
            <v>0.104</v>
          </cell>
          <cell r="R210">
            <v>0.01</v>
          </cell>
          <cell r="S210" t="str">
            <v>X</v>
          </cell>
          <cell r="T210" t="str">
            <v>X</v>
          </cell>
          <cell r="U210">
            <v>1.1900000000000001E-2</v>
          </cell>
          <cell r="V210" t="str">
            <v>X</v>
          </cell>
          <cell r="W210" t="str">
            <v>X</v>
          </cell>
          <cell r="X210" t="str">
            <v>X</v>
          </cell>
        </row>
        <row r="211">
          <cell r="A211" t="str">
            <v>TIAA - TN41633</v>
          </cell>
          <cell r="B211">
            <v>41633</v>
          </cell>
          <cell r="C211" t="str">
            <v>TIAA - TN</v>
          </cell>
          <cell r="D211" t="str">
            <v>X</v>
          </cell>
          <cell r="E211" t="str">
            <v>X</v>
          </cell>
          <cell r="F211" t="str">
            <v>X</v>
          </cell>
          <cell r="G211">
            <v>0.05</v>
          </cell>
          <cell r="H211" t="str">
            <v>X</v>
          </cell>
          <cell r="I211" t="str">
            <v>X</v>
          </cell>
          <cell r="J211" t="str">
            <v>X</v>
          </cell>
          <cell r="K211" t="str">
            <v>X</v>
          </cell>
          <cell r="L211" t="str">
            <v>X</v>
          </cell>
          <cell r="M211" t="str">
            <v>X</v>
          </cell>
          <cell r="N211" t="str">
            <v>X</v>
          </cell>
          <cell r="O211" t="str">
            <v>X</v>
          </cell>
          <cell r="P211" t="str">
            <v>X</v>
          </cell>
          <cell r="Q211">
            <v>8.5000000000000006E-2</v>
          </cell>
          <cell r="R211">
            <v>0.01</v>
          </cell>
          <cell r="S211" t="str">
            <v>X</v>
          </cell>
          <cell r="T211" t="str">
            <v>X</v>
          </cell>
          <cell r="U211">
            <v>1.1900000000000001E-2</v>
          </cell>
          <cell r="V211" t="str">
            <v>X</v>
          </cell>
          <cell r="W211" t="str">
            <v>X</v>
          </cell>
          <cell r="X211" t="str">
            <v>X</v>
          </cell>
        </row>
        <row r="212">
          <cell r="A212" t="str">
            <v>VALORS - LN41633</v>
          </cell>
          <cell r="B212">
            <v>41633</v>
          </cell>
          <cell r="C212" t="str">
            <v>VALORS - LN</v>
          </cell>
          <cell r="D212" t="str">
            <v>X</v>
          </cell>
          <cell r="E212" t="str">
            <v>X</v>
          </cell>
          <cell r="F212">
            <v>0.05</v>
          </cell>
          <cell r="G212" t="str">
            <v>X</v>
          </cell>
          <cell r="H212" t="str">
            <v>X</v>
          </cell>
          <cell r="I212" t="str">
            <v>X</v>
          </cell>
          <cell r="J212" t="str">
            <v>X</v>
          </cell>
          <cell r="K212" t="str">
            <v>X</v>
          </cell>
          <cell r="L212" t="str">
            <v>X</v>
          </cell>
          <cell r="M212" t="str">
            <v>X</v>
          </cell>
          <cell r="N212" t="str">
            <v>X</v>
          </cell>
          <cell r="O212" t="str">
            <v>X</v>
          </cell>
          <cell r="P212" t="str">
            <v>X</v>
          </cell>
          <cell r="Q212" t="str">
            <v>X</v>
          </cell>
          <cell r="R212">
            <v>0.01</v>
          </cell>
          <cell r="S212">
            <v>0.14799999999999999</v>
          </cell>
          <cell r="T212" t="str">
            <v>X</v>
          </cell>
          <cell r="U212">
            <v>1.1900000000000001E-2</v>
          </cell>
          <cell r="V212" t="str">
            <v>X</v>
          </cell>
          <cell r="W212" t="str">
            <v>X</v>
          </cell>
          <cell r="X212">
            <v>4.7000000000000002E-3</v>
          </cell>
        </row>
        <row r="213">
          <cell r="A213" t="str">
            <v>VALORS - LS41633</v>
          </cell>
          <cell r="B213">
            <v>41633</v>
          </cell>
          <cell r="C213" t="str">
            <v>VALORS - LS</v>
          </cell>
          <cell r="D213" t="str">
            <v>X</v>
          </cell>
          <cell r="E213" t="str">
            <v>X</v>
          </cell>
          <cell r="F213">
            <v>0.05</v>
          </cell>
          <cell r="G213" t="str">
            <v>X</v>
          </cell>
          <cell r="H213" t="str">
            <v>X</v>
          </cell>
          <cell r="I213" t="str">
            <v>X</v>
          </cell>
          <cell r="J213" t="str">
            <v>X</v>
          </cell>
          <cell r="K213" t="str">
            <v>X</v>
          </cell>
          <cell r="L213" t="str">
            <v>X</v>
          </cell>
          <cell r="M213" t="str">
            <v>X</v>
          </cell>
          <cell r="N213" t="str">
            <v>X</v>
          </cell>
          <cell r="O213" t="str">
            <v>X</v>
          </cell>
          <cell r="P213" t="str">
            <v>X</v>
          </cell>
          <cell r="Q213" t="str">
            <v>X</v>
          </cell>
          <cell r="R213">
            <v>0.01</v>
          </cell>
          <cell r="S213">
            <v>0.14799999999999999</v>
          </cell>
          <cell r="T213" t="str">
            <v>X</v>
          </cell>
          <cell r="U213">
            <v>1.1900000000000001E-2</v>
          </cell>
          <cell r="V213" t="str">
            <v>X</v>
          </cell>
          <cell r="W213" t="str">
            <v>X</v>
          </cell>
          <cell r="X213">
            <v>4.7000000000000002E-3</v>
          </cell>
        </row>
        <row r="214">
          <cell r="A214" t="str">
            <v>VRS- HB41633</v>
          </cell>
          <cell r="B214">
            <v>41633</v>
          </cell>
          <cell r="C214" t="str">
            <v>VRS- HB</v>
          </cell>
          <cell r="D214" t="str">
            <v>X</v>
          </cell>
          <cell r="E214" t="str">
            <v>X</v>
          </cell>
          <cell r="F214">
            <v>0.04</v>
          </cell>
          <cell r="G214" t="str">
            <v>X</v>
          </cell>
          <cell r="H214">
            <v>0.01</v>
          </cell>
          <cell r="I214" t="str">
            <v>X</v>
          </cell>
          <cell r="J214" t="str">
            <v>X</v>
          </cell>
          <cell r="K214" t="str">
            <v>X</v>
          </cell>
          <cell r="L214" t="str">
            <v>X</v>
          </cell>
          <cell r="M214" t="str">
            <v>X</v>
          </cell>
          <cell r="N214">
            <v>0.01</v>
          </cell>
          <cell r="O214" t="str">
            <v>X</v>
          </cell>
          <cell r="P214" t="str">
            <v>X</v>
          </cell>
          <cell r="Q214" t="str">
            <v>X</v>
          </cell>
          <cell r="R214">
            <v>0.01</v>
          </cell>
          <cell r="S214">
            <v>7.7600000000000002E-2</v>
          </cell>
          <cell r="T214" t="str">
            <v>X</v>
          </cell>
          <cell r="U214">
            <v>1.1900000000000001E-2</v>
          </cell>
          <cell r="V214" t="str">
            <v>X</v>
          </cell>
          <cell r="W214">
            <v>4.7000000000000002E-3</v>
          </cell>
          <cell r="X214" t="str">
            <v>X</v>
          </cell>
        </row>
        <row r="215">
          <cell r="A215" t="str">
            <v>VRS- HJ41633</v>
          </cell>
          <cell r="B215">
            <v>41633</v>
          </cell>
          <cell r="C215" t="str">
            <v>VRS- HJ</v>
          </cell>
          <cell r="D215" t="str">
            <v>X</v>
          </cell>
          <cell r="E215" t="str">
            <v>X</v>
          </cell>
          <cell r="F215">
            <v>0.04</v>
          </cell>
          <cell r="G215" t="str">
            <v>X</v>
          </cell>
          <cell r="H215">
            <v>0.01</v>
          </cell>
          <cell r="I215" t="str">
            <v>X</v>
          </cell>
          <cell r="J215" t="str">
            <v>X</v>
          </cell>
          <cell r="K215" t="str">
            <v>X</v>
          </cell>
          <cell r="L215" t="str">
            <v>X</v>
          </cell>
          <cell r="M215" t="str">
            <v>X</v>
          </cell>
          <cell r="N215">
            <v>0.01</v>
          </cell>
          <cell r="O215" t="str">
            <v>X</v>
          </cell>
          <cell r="P215" t="str">
            <v>X</v>
          </cell>
          <cell r="Q215" t="str">
            <v>X</v>
          </cell>
          <cell r="R215">
            <v>0.01</v>
          </cell>
          <cell r="S215">
            <v>0.44440000000000002</v>
          </cell>
          <cell r="T215" t="str">
            <v>X</v>
          </cell>
          <cell r="U215">
            <v>1.1900000000000001E-2</v>
          </cell>
          <cell r="V215" t="str">
            <v>X</v>
          </cell>
          <cell r="W215">
            <v>4.7000000000000002E-3</v>
          </cell>
          <cell r="X215" t="str">
            <v>X</v>
          </cell>
        </row>
        <row r="216">
          <cell r="A216" t="str">
            <v>VRS - VS41633</v>
          </cell>
          <cell r="B216">
            <v>41633</v>
          </cell>
          <cell r="C216" t="str">
            <v>VRS - VS</v>
          </cell>
          <cell r="D216" t="str">
            <v>X</v>
          </cell>
          <cell r="E216" t="str">
            <v>X</v>
          </cell>
          <cell r="F216">
            <v>0.05</v>
          </cell>
          <cell r="G216" t="str">
            <v>X</v>
          </cell>
          <cell r="H216" t="str">
            <v>X</v>
          </cell>
          <cell r="I216" t="str">
            <v>X</v>
          </cell>
          <cell r="J216" t="str">
            <v>X</v>
          </cell>
          <cell r="K216" t="str">
            <v>X</v>
          </cell>
          <cell r="L216" t="str">
            <v>X</v>
          </cell>
          <cell r="M216" t="str">
            <v>X</v>
          </cell>
          <cell r="N216" t="str">
            <v>X</v>
          </cell>
          <cell r="O216" t="str">
            <v>X</v>
          </cell>
          <cell r="P216" t="str">
            <v>X</v>
          </cell>
          <cell r="Q216" t="str">
            <v>X</v>
          </cell>
          <cell r="R216">
            <v>0.01</v>
          </cell>
          <cell r="S216">
            <v>8.7599999999999997E-2</v>
          </cell>
          <cell r="T216" t="str">
            <v>X</v>
          </cell>
          <cell r="U216">
            <v>1.1900000000000001E-2</v>
          </cell>
          <cell r="V216" t="str">
            <v>X</v>
          </cell>
          <cell r="W216">
            <v>4.7000000000000002E-3</v>
          </cell>
          <cell r="X216" t="str">
            <v>X</v>
          </cell>
        </row>
        <row r="217">
          <cell r="A217" t="str">
            <v>VRS- VN41633</v>
          </cell>
          <cell r="B217">
            <v>41633</v>
          </cell>
          <cell r="C217" t="str">
            <v>VRS- VN</v>
          </cell>
          <cell r="D217" t="str">
            <v>X</v>
          </cell>
          <cell r="E217" t="str">
            <v>X</v>
          </cell>
          <cell r="F217">
            <v>0.05</v>
          </cell>
          <cell r="G217" t="str">
            <v>X</v>
          </cell>
          <cell r="H217" t="str">
            <v>X</v>
          </cell>
          <cell r="I217" t="str">
            <v>X</v>
          </cell>
          <cell r="J217" t="str">
            <v>X</v>
          </cell>
          <cell r="K217" t="str">
            <v>X</v>
          </cell>
          <cell r="L217" t="str">
            <v>X</v>
          </cell>
          <cell r="M217" t="str">
            <v>X</v>
          </cell>
          <cell r="N217" t="str">
            <v>X</v>
          </cell>
          <cell r="O217" t="str">
            <v>X</v>
          </cell>
          <cell r="P217" t="str">
            <v>X</v>
          </cell>
          <cell r="Q217" t="str">
            <v>X</v>
          </cell>
          <cell r="R217">
            <v>0.01</v>
          </cell>
          <cell r="S217">
            <v>8.7599999999999997E-2</v>
          </cell>
          <cell r="T217" t="str">
            <v>X</v>
          </cell>
          <cell r="U217">
            <v>1.1900000000000001E-2</v>
          </cell>
          <cell r="V217" t="str">
            <v>X</v>
          </cell>
          <cell r="W217">
            <v>4.7000000000000002E-3</v>
          </cell>
          <cell r="X217" t="str">
            <v>X</v>
          </cell>
        </row>
        <row r="218">
          <cell r="A218" t="str">
            <v>Elected Official - VRS - EO41815</v>
          </cell>
          <cell r="B218">
            <v>41815</v>
          </cell>
          <cell r="C218" t="str">
            <v>Elected Official - VRS - EO</v>
          </cell>
          <cell r="D218" t="str">
            <v>X</v>
          </cell>
          <cell r="E218" t="str">
            <v>X</v>
          </cell>
          <cell r="F218" t="str">
            <v>X</v>
          </cell>
          <cell r="G218" t="str">
            <v>X</v>
          </cell>
          <cell r="H218" t="str">
            <v>X</v>
          </cell>
          <cell r="I218" t="str">
            <v>X</v>
          </cell>
          <cell r="J218" t="str">
            <v>X</v>
          </cell>
          <cell r="K218" t="str">
            <v>X</v>
          </cell>
          <cell r="L218" t="str">
            <v>X</v>
          </cell>
          <cell r="M218" t="str">
            <v>X</v>
          </cell>
          <cell r="N218" t="str">
            <v>X</v>
          </cell>
          <cell r="O218" t="str">
            <v>X</v>
          </cell>
          <cell r="P218" t="str">
            <v>X</v>
          </cell>
          <cell r="Q218" t="str">
            <v>X</v>
          </cell>
          <cell r="R218">
            <v>1.0500000000000001E-2</v>
          </cell>
          <cell r="S218">
            <v>0.12330000000000001</v>
          </cell>
          <cell r="T218" t="str">
            <v>X</v>
          </cell>
          <cell r="U218">
            <v>1.1900000000000001E-2</v>
          </cell>
          <cell r="V218">
            <v>0.05</v>
          </cell>
          <cell r="W218">
            <v>6.6E-3</v>
          </cell>
          <cell r="X218" t="str">
            <v>X</v>
          </cell>
        </row>
        <row r="219">
          <cell r="A219" t="str">
            <v>Fidelity - FI41815</v>
          </cell>
          <cell r="B219">
            <v>41815</v>
          </cell>
          <cell r="C219" t="str">
            <v>Fidelity - FI</v>
          </cell>
          <cell r="D219" t="str">
            <v>X</v>
          </cell>
          <cell r="E219" t="str">
            <v>X</v>
          </cell>
          <cell r="F219" t="str">
            <v>X</v>
          </cell>
          <cell r="G219" t="str">
            <v>X</v>
          </cell>
          <cell r="H219" t="str">
            <v>X</v>
          </cell>
          <cell r="I219" t="str">
            <v>X</v>
          </cell>
          <cell r="J219" t="str">
            <v>X</v>
          </cell>
          <cell r="K219" t="str">
            <v>X</v>
          </cell>
          <cell r="L219" t="str">
            <v>X</v>
          </cell>
          <cell r="M219" t="str">
            <v>X</v>
          </cell>
          <cell r="N219" t="str">
            <v>X</v>
          </cell>
          <cell r="O219">
            <v>0.104</v>
          </cell>
          <cell r="P219" t="str">
            <v>X</v>
          </cell>
          <cell r="Q219" t="str">
            <v>X</v>
          </cell>
          <cell r="R219">
            <v>1.0500000000000001E-2</v>
          </cell>
          <cell r="S219" t="str">
            <v>X</v>
          </cell>
          <cell r="T219" t="str">
            <v>X</v>
          </cell>
          <cell r="U219">
            <v>1.1900000000000001E-2</v>
          </cell>
          <cell r="V219" t="str">
            <v>X</v>
          </cell>
          <cell r="W219" t="str">
            <v>X</v>
          </cell>
          <cell r="X219" t="str">
            <v>X</v>
          </cell>
        </row>
        <row r="220">
          <cell r="A220" t="str">
            <v>Fidelity - FN41815</v>
          </cell>
          <cell r="B220">
            <v>41815</v>
          </cell>
          <cell r="C220" t="str">
            <v>Fidelity - FN</v>
          </cell>
          <cell r="D220">
            <v>0.05</v>
          </cell>
          <cell r="E220" t="str">
            <v>X</v>
          </cell>
          <cell r="F220" t="str">
            <v>X</v>
          </cell>
          <cell r="G220" t="str">
            <v>X</v>
          </cell>
          <cell r="H220" t="str">
            <v>X</v>
          </cell>
          <cell r="I220" t="str">
            <v>X</v>
          </cell>
          <cell r="J220" t="str">
            <v>X</v>
          </cell>
          <cell r="K220" t="str">
            <v>X</v>
          </cell>
          <cell r="L220" t="str">
            <v>X</v>
          </cell>
          <cell r="M220" t="str">
            <v>X</v>
          </cell>
          <cell r="N220" t="str">
            <v>X</v>
          </cell>
          <cell r="O220">
            <v>8.5000000000000006E-2</v>
          </cell>
          <cell r="P220" t="str">
            <v>X</v>
          </cell>
          <cell r="Q220" t="str">
            <v>X</v>
          </cell>
          <cell r="R220">
            <v>1.0500000000000001E-2</v>
          </cell>
          <cell r="S220" t="str">
            <v>X</v>
          </cell>
          <cell r="T220" t="str">
            <v>X</v>
          </cell>
          <cell r="U220">
            <v>1.1900000000000001E-2</v>
          </cell>
          <cell r="V220" t="str">
            <v>X</v>
          </cell>
          <cell r="W220" t="str">
            <v>X</v>
          </cell>
          <cell r="X220" t="str">
            <v>X</v>
          </cell>
        </row>
        <row r="221">
          <cell r="A221" t="str">
            <v>Judicial - J141815</v>
          </cell>
          <cell r="B221">
            <v>41815</v>
          </cell>
          <cell r="C221" t="str">
            <v>Judicial - J1</v>
          </cell>
          <cell r="D221" t="str">
            <v>X</v>
          </cell>
          <cell r="E221" t="str">
            <v>X</v>
          </cell>
          <cell r="F221" t="str">
            <v>X</v>
          </cell>
          <cell r="G221" t="str">
            <v>X</v>
          </cell>
          <cell r="H221" t="str">
            <v>X</v>
          </cell>
          <cell r="I221" t="str">
            <v>X</v>
          </cell>
          <cell r="J221" t="str">
            <v>X</v>
          </cell>
          <cell r="K221" t="str">
            <v>X</v>
          </cell>
          <cell r="L221" t="str">
            <v>X</v>
          </cell>
          <cell r="M221" t="str">
            <v>X</v>
          </cell>
          <cell r="N221" t="str">
            <v>X</v>
          </cell>
          <cell r="O221" t="str">
            <v>X</v>
          </cell>
          <cell r="P221" t="str">
            <v>X</v>
          </cell>
          <cell r="Q221" t="str">
            <v>X</v>
          </cell>
          <cell r="R221">
            <v>1.0500000000000001E-2</v>
          </cell>
          <cell r="S221">
            <v>0.51659999999999995</v>
          </cell>
          <cell r="T221" t="str">
            <v>X</v>
          </cell>
          <cell r="U221">
            <v>1.1900000000000001E-2</v>
          </cell>
          <cell r="V221">
            <v>0.05</v>
          </cell>
          <cell r="W221" t="str">
            <v>X</v>
          </cell>
          <cell r="X221" t="str">
            <v>X</v>
          </cell>
        </row>
        <row r="222">
          <cell r="A222" t="str">
            <v>Judicial - JN41815</v>
          </cell>
          <cell r="B222">
            <v>41815</v>
          </cell>
          <cell r="C222" t="str">
            <v>Judicial - JN</v>
          </cell>
          <cell r="D222" t="str">
            <v>X</v>
          </cell>
          <cell r="E222" t="str">
            <v>X</v>
          </cell>
          <cell r="F222">
            <v>0.05</v>
          </cell>
          <cell r="G222" t="str">
            <v>X</v>
          </cell>
          <cell r="H222" t="str">
            <v>X</v>
          </cell>
          <cell r="I222" t="str">
            <v>X</v>
          </cell>
          <cell r="J222" t="str">
            <v>X</v>
          </cell>
          <cell r="K222" t="str">
            <v>X</v>
          </cell>
          <cell r="L222" t="str">
            <v>X</v>
          </cell>
          <cell r="M222" t="str">
            <v>X</v>
          </cell>
          <cell r="N222" t="str">
            <v>X</v>
          </cell>
          <cell r="O222" t="str">
            <v>X</v>
          </cell>
          <cell r="P222" t="str">
            <v>X</v>
          </cell>
          <cell r="Q222" t="str">
            <v>X</v>
          </cell>
          <cell r="R222">
            <v>1.0500000000000001E-2</v>
          </cell>
          <cell r="S222">
            <v>0.51659999999999995</v>
          </cell>
          <cell r="T222" t="str">
            <v>X</v>
          </cell>
          <cell r="U222">
            <v>1.1900000000000001E-2</v>
          </cell>
          <cell r="V222" t="str">
            <v>X</v>
          </cell>
          <cell r="W222" t="str">
            <v>X</v>
          </cell>
          <cell r="X222" t="str">
            <v>X</v>
          </cell>
        </row>
        <row r="223">
          <cell r="A223" t="str">
            <v>LT, JT, VT, ST41815</v>
          </cell>
          <cell r="B223">
            <v>41815</v>
          </cell>
          <cell r="C223" t="str">
            <v>LT, JT, VT, ST</v>
          </cell>
          <cell r="D223" t="str">
            <v>X</v>
          </cell>
          <cell r="E223" t="str">
            <v>X</v>
          </cell>
          <cell r="F223" t="str">
            <v>X</v>
          </cell>
          <cell r="G223" t="str">
            <v>X</v>
          </cell>
          <cell r="H223" t="str">
            <v>X</v>
          </cell>
          <cell r="I223" t="str">
            <v>X</v>
          </cell>
          <cell r="J223" t="str">
            <v>X</v>
          </cell>
          <cell r="K223" t="str">
            <v>X</v>
          </cell>
          <cell r="L223" t="str">
            <v>X</v>
          </cell>
          <cell r="M223" t="str">
            <v>X</v>
          </cell>
          <cell r="N223" t="str">
            <v>X</v>
          </cell>
          <cell r="O223" t="str">
            <v>X</v>
          </cell>
          <cell r="P223" t="str">
            <v>X</v>
          </cell>
          <cell r="Q223" t="str">
            <v>X</v>
          </cell>
          <cell r="R223" t="str">
            <v>X</v>
          </cell>
          <cell r="S223" t="str">
            <v>X</v>
          </cell>
          <cell r="T223" t="str">
            <v>X</v>
          </cell>
          <cell r="U223" t="str">
            <v>X</v>
          </cell>
          <cell r="V223" t="str">
            <v>X</v>
          </cell>
          <cell r="W223" t="str">
            <v>X</v>
          </cell>
          <cell r="X223" t="str">
            <v>X</v>
          </cell>
        </row>
        <row r="224">
          <cell r="A224" t="str">
            <v>ORP - CN41815</v>
          </cell>
          <cell r="B224">
            <v>41815</v>
          </cell>
          <cell r="C224" t="str">
            <v>ORP - CN</v>
          </cell>
          <cell r="D224" t="str">
            <v>X</v>
          </cell>
          <cell r="E224">
            <v>0.05</v>
          </cell>
          <cell r="F224" t="str">
            <v>X</v>
          </cell>
          <cell r="G224" t="str">
            <v>X</v>
          </cell>
          <cell r="H224" t="str">
            <v>X</v>
          </cell>
          <cell r="I224" t="str">
            <v>X</v>
          </cell>
          <cell r="J224" t="str">
            <v>X</v>
          </cell>
          <cell r="K224" t="str">
            <v>X</v>
          </cell>
          <cell r="L224" t="str">
            <v>X</v>
          </cell>
          <cell r="M224" t="str">
            <v>X</v>
          </cell>
          <cell r="N224" t="str">
            <v>X</v>
          </cell>
          <cell r="O224" t="str">
            <v>X</v>
          </cell>
          <cell r="P224">
            <v>8.5000000000000006E-2</v>
          </cell>
          <cell r="Q224" t="str">
            <v>X</v>
          </cell>
          <cell r="R224">
            <v>1.0500000000000001E-2</v>
          </cell>
          <cell r="S224" t="str">
            <v>X</v>
          </cell>
          <cell r="T224" t="str">
            <v>X</v>
          </cell>
          <cell r="U224">
            <v>1.1900000000000001E-2</v>
          </cell>
          <cell r="V224" t="str">
            <v>X</v>
          </cell>
          <cell r="W224" t="str">
            <v>X</v>
          </cell>
          <cell r="X224" t="str">
            <v>X</v>
          </cell>
        </row>
        <row r="225">
          <cell r="A225" t="str">
            <v>ORP - CP41815</v>
          </cell>
          <cell r="B225">
            <v>41815</v>
          </cell>
          <cell r="C225" t="str">
            <v>ORP - CP</v>
          </cell>
          <cell r="D225" t="str">
            <v>X</v>
          </cell>
          <cell r="E225" t="str">
            <v>X</v>
          </cell>
          <cell r="F225" t="str">
            <v>X</v>
          </cell>
          <cell r="G225" t="str">
            <v>X</v>
          </cell>
          <cell r="H225" t="str">
            <v>X</v>
          </cell>
          <cell r="I225" t="str">
            <v>X</v>
          </cell>
          <cell r="J225" t="str">
            <v>X</v>
          </cell>
          <cell r="K225" t="str">
            <v>X</v>
          </cell>
          <cell r="L225" t="str">
            <v>X</v>
          </cell>
          <cell r="M225" t="str">
            <v>X</v>
          </cell>
          <cell r="N225" t="str">
            <v>X</v>
          </cell>
          <cell r="O225" t="str">
            <v>X</v>
          </cell>
          <cell r="P225">
            <v>0.104</v>
          </cell>
          <cell r="Q225" t="str">
            <v>X</v>
          </cell>
          <cell r="R225">
            <v>1.0500000000000001E-2</v>
          </cell>
          <cell r="S225" t="str">
            <v>X</v>
          </cell>
          <cell r="T225" t="str">
            <v>X</v>
          </cell>
          <cell r="U225">
            <v>1.1900000000000001E-2</v>
          </cell>
          <cell r="V225" t="str">
            <v>X</v>
          </cell>
          <cell r="W225" t="str">
            <v>X</v>
          </cell>
          <cell r="X225" t="str">
            <v>X</v>
          </cell>
        </row>
        <row r="226">
          <cell r="A226" t="str">
            <v>SPORS - SN41815</v>
          </cell>
          <cell r="B226">
            <v>41815</v>
          </cell>
          <cell r="C226" t="str">
            <v>SPORS - SN</v>
          </cell>
          <cell r="D226" t="str">
            <v>X</v>
          </cell>
          <cell r="E226" t="str">
            <v>X</v>
          </cell>
          <cell r="F226">
            <v>0.05</v>
          </cell>
          <cell r="G226" t="str">
            <v>X</v>
          </cell>
          <cell r="H226" t="str">
            <v>X</v>
          </cell>
          <cell r="I226" t="str">
            <v>X</v>
          </cell>
          <cell r="J226" t="str">
            <v>X</v>
          </cell>
          <cell r="K226" t="str">
            <v>X</v>
          </cell>
          <cell r="L226" t="str">
            <v>X</v>
          </cell>
          <cell r="M226" t="str">
            <v>X</v>
          </cell>
          <cell r="N226" t="str">
            <v>X</v>
          </cell>
          <cell r="O226" t="str">
            <v>X</v>
          </cell>
          <cell r="P226" t="str">
            <v>X</v>
          </cell>
          <cell r="Q226" t="str">
            <v>X</v>
          </cell>
          <cell r="R226">
            <v>1.0500000000000001E-2</v>
          </cell>
          <cell r="S226">
            <v>0.25819999999999999</v>
          </cell>
          <cell r="T226" t="str">
            <v>X</v>
          </cell>
          <cell r="U226">
            <v>1.1900000000000001E-2</v>
          </cell>
          <cell r="V226" t="str">
            <v>X</v>
          </cell>
          <cell r="W226" t="str">
            <v>X</v>
          </cell>
          <cell r="X226">
            <v>6.6E-3</v>
          </cell>
        </row>
        <row r="227">
          <cell r="A227" t="str">
            <v>SPORS - SS41815</v>
          </cell>
          <cell r="B227">
            <v>41815</v>
          </cell>
          <cell r="C227" t="str">
            <v>SPORS - SS</v>
          </cell>
          <cell r="D227" t="str">
            <v>X</v>
          </cell>
          <cell r="E227" t="str">
            <v>X</v>
          </cell>
          <cell r="F227">
            <v>0.05</v>
          </cell>
          <cell r="G227" t="str">
            <v>X</v>
          </cell>
          <cell r="H227" t="str">
            <v>X</v>
          </cell>
          <cell r="I227" t="str">
            <v>X</v>
          </cell>
          <cell r="J227" t="str">
            <v>X</v>
          </cell>
          <cell r="K227" t="str">
            <v>X</v>
          </cell>
          <cell r="L227" t="str">
            <v>X</v>
          </cell>
          <cell r="M227" t="str">
            <v>X</v>
          </cell>
          <cell r="N227" t="str">
            <v>X</v>
          </cell>
          <cell r="O227" t="str">
            <v>X</v>
          </cell>
          <cell r="P227" t="str">
            <v>X</v>
          </cell>
          <cell r="Q227" t="str">
            <v>X</v>
          </cell>
          <cell r="R227">
            <v>1.0500000000000001E-2</v>
          </cell>
          <cell r="S227">
            <v>0.25819999999999999</v>
          </cell>
          <cell r="T227" t="str">
            <v>X</v>
          </cell>
          <cell r="U227">
            <v>1.1900000000000001E-2</v>
          </cell>
          <cell r="V227" t="str">
            <v>X</v>
          </cell>
          <cell r="W227" t="str">
            <v>X</v>
          </cell>
          <cell r="X227">
            <v>6.6E-3</v>
          </cell>
        </row>
        <row r="228">
          <cell r="A228" t="str">
            <v>TIAA - TA41815</v>
          </cell>
          <cell r="B228">
            <v>41815</v>
          </cell>
          <cell r="C228" t="str">
            <v>TIAA - TA</v>
          </cell>
          <cell r="D228" t="str">
            <v>X</v>
          </cell>
          <cell r="E228" t="str">
            <v>X</v>
          </cell>
          <cell r="F228" t="str">
            <v>X</v>
          </cell>
          <cell r="G228" t="str">
            <v>X</v>
          </cell>
          <cell r="H228" t="str">
            <v>X</v>
          </cell>
          <cell r="I228" t="str">
            <v>X</v>
          </cell>
          <cell r="J228" t="str">
            <v>X</v>
          </cell>
          <cell r="K228" t="str">
            <v>X</v>
          </cell>
          <cell r="L228" t="str">
            <v>X</v>
          </cell>
          <cell r="M228" t="str">
            <v>X</v>
          </cell>
          <cell r="N228" t="str">
            <v>X</v>
          </cell>
          <cell r="O228" t="str">
            <v>X</v>
          </cell>
          <cell r="P228" t="str">
            <v>X</v>
          </cell>
          <cell r="Q228">
            <v>0.104</v>
          </cell>
          <cell r="R228">
            <v>1.0500000000000001E-2</v>
          </cell>
          <cell r="S228" t="str">
            <v>X</v>
          </cell>
          <cell r="T228" t="str">
            <v>X</v>
          </cell>
          <cell r="U228">
            <v>1.1900000000000001E-2</v>
          </cell>
          <cell r="V228" t="str">
            <v>X</v>
          </cell>
          <cell r="W228" t="str">
            <v>X</v>
          </cell>
          <cell r="X228" t="str">
            <v>X</v>
          </cell>
        </row>
        <row r="229">
          <cell r="A229" t="str">
            <v>TIAA - TN41815</v>
          </cell>
          <cell r="B229">
            <v>41815</v>
          </cell>
          <cell r="C229" t="str">
            <v>TIAA - TN</v>
          </cell>
          <cell r="D229" t="str">
            <v>X</v>
          </cell>
          <cell r="E229" t="str">
            <v>X</v>
          </cell>
          <cell r="F229" t="str">
            <v>X</v>
          </cell>
          <cell r="G229">
            <v>0.05</v>
          </cell>
          <cell r="H229" t="str">
            <v>X</v>
          </cell>
          <cell r="I229" t="str">
            <v>X</v>
          </cell>
          <cell r="J229" t="str">
            <v>X</v>
          </cell>
          <cell r="K229" t="str">
            <v>X</v>
          </cell>
          <cell r="L229" t="str">
            <v>X</v>
          </cell>
          <cell r="M229" t="str">
            <v>X</v>
          </cell>
          <cell r="N229" t="str">
            <v>X</v>
          </cell>
          <cell r="O229" t="str">
            <v>X</v>
          </cell>
          <cell r="P229" t="str">
            <v>X</v>
          </cell>
          <cell r="Q229">
            <v>8.5000000000000006E-2</v>
          </cell>
          <cell r="R229">
            <v>1.0500000000000001E-2</v>
          </cell>
          <cell r="S229" t="str">
            <v>X</v>
          </cell>
          <cell r="T229" t="str">
            <v>X</v>
          </cell>
          <cell r="U229">
            <v>1.1900000000000001E-2</v>
          </cell>
          <cell r="V229" t="str">
            <v>X</v>
          </cell>
          <cell r="W229" t="str">
            <v>X</v>
          </cell>
          <cell r="X229" t="str">
            <v>X</v>
          </cell>
        </row>
        <row r="230">
          <cell r="A230" t="str">
            <v>VALORS - LN41815</v>
          </cell>
          <cell r="B230">
            <v>41815</v>
          </cell>
          <cell r="C230" t="str">
            <v>VALORS - LN</v>
          </cell>
          <cell r="D230" t="str">
            <v>X</v>
          </cell>
          <cell r="E230" t="str">
            <v>X</v>
          </cell>
          <cell r="F230">
            <v>0.05</v>
          </cell>
          <cell r="G230" t="str">
            <v>X</v>
          </cell>
          <cell r="H230" t="str">
            <v>X</v>
          </cell>
          <cell r="I230" t="str">
            <v>X</v>
          </cell>
          <cell r="J230" t="str">
            <v>X</v>
          </cell>
          <cell r="K230" t="str">
            <v>X</v>
          </cell>
          <cell r="L230" t="str">
            <v>X</v>
          </cell>
          <cell r="M230" t="str">
            <v>X</v>
          </cell>
          <cell r="N230" t="str">
            <v>X</v>
          </cell>
          <cell r="O230" t="str">
            <v>X</v>
          </cell>
          <cell r="P230" t="str">
            <v>X</v>
          </cell>
          <cell r="Q230" t="str">
            <v>X</v>
          </cell>
          <cell r="R230">
            <v>1.0500000000000001E-2</v>
          </cell>
          <cell r="S230">
            <v>0.1767</v>
          </cell>
          <cell r="T230" t="str">
            <v>X</v>
          </cell>
          <cell r="U230">
            <v>1.1900000000000001E-2</v>
          </cell>
          <cell r="V230" t="str">
            <v>X</v>
          </cell>
          <cell r="W230" t="str">
            <v>X</v>
          </cell>
          <cell r="X230">
            <v>6.6E-3</v>
          </cell>
        </row>
        <row r="231">
          <cell r="A231" t="str">
            <v>VALORS - LS41815</v>
          </cell>
          <cell r="B231">
            <v>41815</v>
          </cell>
          <cell r="C231" t="str">
            <v>VALORS - LS</v>
          </cell>
          <cell r="D231" t="str">
            <v>X</v>
          </cell>
          <cell r="E231" t="str">
            <v>X</v>
          </cell>
          <cell r="F231">
            <v>0.05</v>
          </cell>
          <cell r="G231" t="str">
            <v>X</v>
          </cell>
          <cell r="H231" t="str">
            <v>X</v>
          </cell>
          <cell r="I231" t="str">
            <v>X</v>
          </cell>
          <cell r="J231" t="str">
            <v>X</v>
          </cell>
          <cell r="K231" t="str">
            <v>X</v>
          </cell>
          <cell r="L231" t="str">
            <v>X</v>
          </cell>
          <cell r="M231" t="str">
            <v>X</v>
          </cell>
          <cell r="N231" t="str">
            <v>X</v>
          </cell>
          <cell r="O231" t="str">
            <v>X</v>
          </cell>
          <cell r="P231" t="str">
            <v>X</v>
          </cell>
          <cell r="Q231" t="str">
            <v>X</v>
          </cell>
          <cell r="R231">
            <v>1.0500000000000001E-2</v>
          </cell>
          <cell r="S231">
            <v>0.1767</v>
          </cell>
          <cell r="T231" t="str">
            <v>X</v>
          </cell>
          <cell r="U231">
            <v>1.1900000000000001E-2</v>
          </cell>
          <cell r="V231" t="str">
            <v>X</v>
          </cell>
          <cell r="W231" t="str">
            <v>X</v>
          </cell>
          <cell r="X231">
            <v>6.6E-3</v>
          </cell>
        </row>
        <row r="232">
          <cell r="A232" t="str">
            <v>VRS- HB41815</v>
          </cell>
          <cell r="B232">
            <v>41815</v>
          </cell>
          <cell r="C232" t="str">
            <v>VRS- HB</v>
          </cell>
          <cell r="D232" t="str">
            <v>X</v>
          </cell>
          <cell r="E232" t="str">
            <v>X</v>
          </cell>
          <cell r="F232">
            <v>0.04</v>
          </cell>
          <cell r="G232" t="str">
            <v>X</v>
          </cell>
          <cell r="H232">
            <v>0.01</v>
          </cell>
          <cell r="I232" t="str">
            <v>X</v>
          </cell>
          <cell r="J232" t="str">
            <v>X</v>
          </cell>
          <cell r="K232" t="str">
            <v>X</v>
          </cell>
          <cell r="L232" t="str">
            <v>X</v>
          </cell>
          <cell r="M232" t="str">
            <v>X</v>
          </cell>
          <cell r="N232">
            <v>0.01</v>
          </cell>
          <cell r="O232" t="str">
            <v>X</v>
          </cell>
          <cell r="P232" t="str">
            <v>X</v>
          </cell>
          <cell r="Q232" t="str">
            <v>X</v>
          </cell>
          <cell r="R232">
            <v>1.0500000000000001E-2</v>
          </cell>
          <cell r="S232">
            <v>0.1133</v>
          </cell>
          <cell r="T232" t="str">
            <v>X</v>
          </cell>
          <cell r="U232">
            <v>1.1900000000000001E-2</v>
          </cell>
          <cell r="V232" t="str">
            <v>X</v>
          </cell>
          <cell r="W232">
            <v>6.6E-3</v>
          </cell>
          <cell r="X232" t="str">
            <v>X</v>
          </cell>
        </row>
        <row r="233">
          <cell r="A233" t="str">
            <v>VRS- HJ41815</v>
          </cell>
          <cell r="B233">
            <v>41815</v>
          </cell>
          <cell r="C233" t="str">
            <v>VRS- HJ</v>
          </cell>
          <cell r="D233" t="str">
            <v>X</v>
          </cell>
          <cell r="E233" t="str">
            <v>X</v>
          </cell>
          <cell r="F233">
            <v>0.04</v>
          </cell>
          <cell r="G233" t="str">
            <v>X</v>
          </cell>
          <cell r="H233">
            <v>0.01</v>
          </cell>
          <cell r="I233" t="str">
            <v>X</v>
          </cell>
          <cell r="J233" t="str">
            <v>X</v>
          </cell>
          <cell r="K233" t="str">
            <v>X</v>
          </cell>
          <cell r="L233" t="str">
            <v>X</v>
          </cell>
          <cell r="M233" t="str">
            <v>X</v>
          </cell>
          <cell r="N233">
            <v>0.01</v>
          </cell>
          <cell r="O233" t="str">
            <v>X</v>
          </cell>
          <cell r="P233" t="str">
            <v>X</v>
          </cell>
          <cell r="Q233" t="str">
            <v>X</v>
          </cell>
          <cell r="R233">
            <v>1.0500000000000001E-2</v>
          </cell>
          <cell r="S233">
            <v>0.50660000000000005</v>
          </cell>
          <cell r="T233" t="str">
            <v>X</v>
          </cell>
          <cell r="U233">
            <v>1.1900000000000001E-2</v>
          </cell>
          <cell r="V233" t="str">
            <v>X</v>
          </cell>
          <cell r="W233">
            <v>6.6E-3</v>
          </cell>
          <cell r="X233" t="str">
            <v>X</v>
          </cell>
        </row>
        <row r="234">
          <cell r="A234" t="str">
            <v>VRS - VS41815</v>
          </cell>
          <cell r="B234">
            <v>41815</v>
          </cell>
          <cell r="C234" t="str">
            <v>VRS - VS</v>
          </cell>
          <cell r="D234" t="str">
            <v>X</v>
          </cell>
          <cell r="E234" t="str">
            <v>X</v>
          </cell>
          <cell r="F234">
            <v>0.05</v>
          </cell>
          <cell r="G234" t="str">
            <v>X</v>
          </cell>
          <cell r="H234" t="str">
            <v>X</v>
          </cell>
          <cell r="I234" t="str">
            <v>X</v>
          </cell>
          <cell r="J234" t="str">
            <v>X</v>
          </cell>
          <cell r="K234" t="str">
            <v>X</v>
          </cell>
          <cell r="L234" t="str">
            <v>X</v>
          </cell>
          <cell r="M234" t="str">
            <v>X</v>
          </cell>
          <cell r="N234" t="str">
            <v>X</v>
          </cell>
          <cell r="O234" t="str">
            <v>X</v>
          </cell>
          <cell r="P234" t="str">
            <v>X</v>
          </cell>
          <cell r="Q234" t="str">
            <v>X</v>
          </cell>
          <cell r="R234">
            <v>1.0500000000000001E-2</v>
          </cell>
          <cell r="S234">
            <v>0.12330000000000001</v>
          </cell>
          <cell r="T234" t="str">
            <v>X</v>
          </cell>
          <cell r="U234">
            <v>1.1900000000000001E-2</v>
          </cell>
          <cell r="V234" t="str">
            <v>X</v>
          </cell>
          <cell r="W234">
            <v>6.6E-3</v>
          </cell>
          <cell r="X234" t="str">
            <v>X</v>
          </cell>
        </row>
        <row r="235">
          <cell r="A235" t="str">
            <v>VRS- VN41815</v>
          </cell>
          <cell r="B235">
            <v>41815</v>
          </cell>
          <cell r="C235" t="str">
            <v>VRS- VN</v>
          </cell>
          <cell r="D235" t="str">
            <v>X</v>
          </cell>
          <cell r="E235" t="str">
            <v>X</v>
          </cell>
          <cell r="F235">
            <v>0.05</v>
          </cell>
          <cell r="G235" t="str">
            <v>X</v>
          </cell>
          <cell r="H235" t="str">
            <v>X</v>
          </cell>
          <cell r="I235" t="str">
            <v>X</v>
          </cell>
          <cell r="J235" t="str">
            <v>X</v>
          </cell>
          <cell r="K235" t="str">
            <v>X</v>
          </cell>
          <cell r="L235" t="str">
            <v>X</v>
          </cell>
          <cell r="M235" t="str">
            <v>X</v>
          </cell>
          <cell r="N235" t="str">
            <v>X</v>
          </cell>
          <cell r="O235" t="str">
            <v>X</v>
          </cell>
          <cell r="P235" t="str">
            <v>X</v>
          </cell>
          <cell r="Q235" t="str">
            <v>X</v>
          </cell>
          <cell r="R235">
            <v>1.0500000000000001E-2</v>
          </cell>
          <cell r="S235">
            <v>0.12330000000000001</v>
          </cell>
          <cell r="T235" t="str">
            <v>X</v>
          </cell>
          <cell r="U235">
            <v>1.1900000000000001E-2</v>
          </cell>
          <cell r="V235" t="str">
            <v>X</v>
          </cell>
          <cell r="W235">
            <v>6.6E-3</v>
          </cell>
          <cell r="X235" t="str">
            <v>X</v>
          </cell>
        </row>
        <row r="236">
          <cell r="A236" t="str">
            <v>Elected Official - VRS - EO42165</v>
          </cell>
          <cell r="B236">
            <v>42165</v>
          </cell>
          <cell r="C236" t="str">
            <v>Elected Official - VRS - EO</v>
          </cell>
          <cell r="D236" t="str">
            <v>X</v>
          </cell>
          <cell r="E236" t="str">
            <v>X</v>
          </cell>
          <cell r="F236" t="str">
            <v>X</v>
          </cell>
          <cell r="G236" t="str">
            <v>X</v>
          </cell>
          <cell r="H236" t="str">
            <v>X</v>
          </cell>
          <cell r="I236" t="str">
            <v>X</v>
          </cell>
          <cell r="J236" t="str">
            <v>X</v>
          </cell>
          <cell r="K236" t="str">
            <v>X</v>
          </cell>
          <cell r="L236" t="str">
            <v>X</v>
          </cell>
          <cell r="M236" t="str">
            <v>X</v>
          </cell>
          <cell r="N236" t="str">
            <v>X</v>
          </cell>
          <cell r="O236" t="str">
            <v>X</v>
          </cell>
          <cell r="P236" t="str">
            <v>X</v>
          </cell>
          <cell r="Q236" t="str">
            <v>X</v>
          </cell>
          <cell r="R236">
            <v>1.0500000000000001E-2</v>
          </cell>
          <cell r="S236">
            <v>0.12330000000000001</v>
          </cell>
          <cell r="T236" t="str">
            <v>X</v>
          </cell>
          <cell r="U236">
            <v>1.1900000000000001E-2</v>
          </cell>
          <cell r="V236">
            <v>0.05</v>
          </cell>
          <cell r="W236">
            <v>6.6E-3</v>
          </cell>
          <cell r="X236" t="str">
            <v>X</v>
          </cell>
        </row>
        <row r="237">
          <cell r="A237" t="str">
            <v>Fidelity - FI42165</v>
          </cell>
          <cell r="B237">
            <v>42165</v>
          </cell>
          <cell r="C237" t="str">
            <v>Fidelity - FI</v>
          </cell>
          <cell r="D237" t="str">
            <v>X</v>
          </cell>
          <cell r="E237" t="str">
            <v>X</v>
          </cell>
          <cell r="F237" t="str">
            <v>X</v>
          </cell>
          <cell r="G237" t="str">
            <v>X</v>
          </cell>
          <cell r="H237" t="str">
            <v>X</v>
          </cell>
          <cell r="I237" t="str">
            <v>X</v>
          </cell>
          <cell r="J237" t="str">
            <v>X</v>
          </cell>
          <cell r="K237" t="str">
            <v>X</v>
          </cell>
          <cell r="L237" t="str">
            <v>X</v>
          </cell>
          <cell r="M237" t="str">
            <v>X</v>
          </cell>
          <cell r="N237" t="str">
            <v>X</v>
          </cell>
          <cell r="O237">
            <v>0.104</v>
          </cell>
          <cell r="P237" t="str">
            <v>X</v>
          </cell>
          <cell r="Q237" t="str">
            <v>X</v>
          </cell>
          <cell r="R237">
            <v>1.0500000000000001E-2</v>
          </cell>
          <cell r="S237" t="str">
            <v>X</v>
          </cell>
          <cell r="T237" t="str">
            <v>X</v>
          </cell>
          <cell r="U237">
            <v>1.1900000000000001E-2</v>
          </cell>
          <cell r="V237" t="str">
            <v>X</v>
          </cell>
          <cell r="W237" t="str">
            <v>X</v>
          </cell>
          <cell r="X237" t="str">
            <v>X</v>
          </cell>
        </row>
        <row r="238">
          <cell r="A238" t="str">
            <v>Fidelity - FN42165</v>
          </cell>
          <cell r="B238">
            <v>42165</v>
          </cell>
          <cell r="C238" t="str">
            <v>Fidelity - FN</v>
          </cell>
          <cell r="D238">
            <v>0.05</v>
          </cell>
          <cell r="E238" t="str">
            <v>X</v>
          </cell>
          <cell r="F238" t="str">
            <v>X</v>
          </cell>
          <cell r="G238" t="str">
            <v>X</v>
          </cell>
          <cell r="H238" t="str">
            <v>X</v>
          </cell>
          <cell r="I238" t="str">
            <v>X</v>
          </cell>
          <cell r="J238" t="str">
            <v>X</v>
          </cell>
          <cell r="K238" t="str">
            <v>X</v>
          </cell>
          <cell r="L238" t="str">
            <v>X</v>
          </cell>
          <cell r="M238" t="str">
            <v>X</v>
          </cell>
          <cell r="N238" t="str">
            <v>X</v>
          </cell>
          <cell r="O238">
            <v>8.5000000000000006E-2</v>
          </cell>
          <cell r="P238" t="str">
            <v>X</v>
          </cell>
          <cell r="Q238" t="str">
            <v>X</v>
          </cell>
          <cell r="R238">
            <v>1.0500000000000001E-2</v>
          </cell>
          <cell r="S238" t="str">
            <v>X</v>
          </cell>
          <cell r="T238" t="str">
            <v>X</v>
          </cell>
          <cell r="U238">
            <v>1.1900000000000001E-2</v>
          </cell>
          <cell r="V238" t="str">
            <v>X</v>
          </cell>
          <cell r="W238" t="str">
            <v>X</v>
          </cell>
          <cell r="X238" t="str">
            <v>X</v>
          </cell>
        </row>
        <row r="239">
          <cell r="A239" t="str">
            <v>Judicial - J142165</v>
          </cell>
          <cell r="B239">
            <v>42165</v>
          </cell>
          <cell r="C239" t="str">
            <v>Judicial - J1</v>
          </cell>
          <cell r="D239" t="str">
            <v>X</v>
          </cell>
          <cell r="E239" t="str">
            <v>X</v>
          </cell>
          <cell r="F239" t="str">
            <v>X</v>
          </cell>
          <cell r="G239" t="str">
            <v>X</v>
          </cell>
          <cell r="H239" t="str">
            <v>X</v>
          </cell>
          <cell r="I239" t="str">
            <v>X</v>
          </cell>
          <cell r="J239" t="str">
            <v>X</v>
          </cell>
          <cell r="K239" t="str">
            <v>X</v>
          </cell>
          <cell r="L239" t="str">
            <v>X</v>
          </cell>
          <cell r="M239" t="str">
            <v>X</v>
          </cell>
          <cell r="N239" t="str">
            <v>X</v>
          </cell>
          <cell r="O239" t="str">
            <v>X</v>
          </cell>
          <cell r="P239" t="str">
            <v>X</v>
          </cell>
          <cell r="Q239" t="str">
            <v>X</v>
          </cell>
          <cell r="R239">
            <v>1.0500000000000001E-2</v>
          </cell>
          <cell r="S239">
            <v>0.49619999999999997</v>
          </cell>
          <cell r="T239" t="str">
            <v>X</v>
          </cell>
          <cell r="U239">
            <v>1.1900000000000001E-2</v>
          </cell>
          <cell r="V239">
            <v>0.05</v>
          </cell>
          <cell r="W239" t="str">
            <v>X</v>
          </cell>
          <cell r="X239" t="str">
            <v>X</v>
          </cell>
        </row>
        <row r="240">
          <cell r="A240" t="str">
            <v>Judicial - JN42165</v>
          </cell>
          <cell r="B240">
            <v>42165</v>
          </cell>
          <cell r="C240" t="str">
            <v>Judicial - JN</v>
          </cell>
          <cell r="D240" t="str">
            <v>X</v>
          </cell>
          <cell r="E240" t="str">
            <v>X</v>
          </cell>
          <cell r="F240">
            <v>0.05</v>
          </cell>
          <cell r="G240" t="str">
            <v>X</v>
          </cell>
          <cell r="H240" t="str">
            <v>X</v>
          </cell>
          <cell r="I240" t="str">
            <v>X</v>
          </cell>
          <cell r="J240" t="str">
            <v>X</v>
          </cell>
          <cell r="K240" t="str">
            <v>X</v>
          </cell>
          <cell r="L240" t="str">
            <v>X</v>
          </cell>
          <cell r="M240" t="str">
            <v>X</v>
          </cell>
          <cell r="N240" t="str">
            <v>X</v>
          </cell>
          <cell r="O240" t="str">
            <v>X</v>
          </cell>
          <cell r="P240" t="str">
            <v>X</v>
          </cell>
          <cell r="Q240" t="str">
            <v>X</v>
          </cell>
          <cell r="R240">
            <v>1.0500000000000001E-2</v>
          </cell>
          <cell r="S240">
            <v>0.49619999999999997</v>
          </cell>
          <cell r="T240" t="str">
            <v>X</v>
          </cell>
          <cell r="U240">
            <v>1.1900000000000001E-2</v>
          </cell>
          <cell r="V240" t="str">
            <v>X</v>
          </cell>
          <cell r="W240" t="str">
            <v>X</v>
          </cell>
          <cell r="X240" t="str">
            <v>X</v>
          </cell>
        </row>
        <row r="241">
          <cell r="A241" t="str">
            <v>LT, JT, VT, ST42165</v>
          </cell>
          <cell r="B241">
            <v>42165</v>
          </cell>
          <cell r="C241" t="str">
            <v>LT, JT, VT, ST</v>
          </cell>
          <cell r="D241" t="str">
            <v>X</v>
          </cell>
          <cell r="E241" t="str">
            <v>X</v>
          </cell>
          <cell r="F241" t="str">
            <v>X</v>
          </cell>
          <cell r="G241" t="str">
            <v>X</v>
          </cell>
          <cell r="H241" t="str">
            <v>X</v>
          </cell>
          <cell r="I241" t="str">
            <v>X</v>
          </cell>
          <cell r="J241" t="str">
            <v>X</v>
          </cell>
          <cell r="K241" t="str">
            <v>X</v>
          </cell>
          <cell r="L241" t="str">
            <v>X</v>
          </cell>
          <cell r="M241" t="str">
            <v>X</v>
          </cell>
          <cell r="N241" t="str">
            <v>X</v>
          </cell>
          <cell r="O241" t="str">
            <v>X</v>
          </cell>
          <cell r="P241" t="str">
            <v>X</v>
          </cell>
          <cell r="Q241" t="str">
            <v>X</v>
          </cell>
          <cell r="R241" t="str">
            <v>X</v>
          </cell>
          <cell r="S241" t="str">
            <v>X</v>
          </cell>
          <cell r="T241" t="str">
            <v>X</v>
          </cell>
          <cell r="U241" t="str">
            <v>X</v>
          </cell>
          <cell r="V241" t="str">
            <v>X</v>
          </cell>
          <cell r="W241" t="str">
            <v>X</v>
          </cell>
          <cell r="X241" t="str">
            <v>X</v>
          </cell>
        </row>
        <row r="242">
          <cell r="A242" t="str">
            <v>ORP - CN42165</v>
          </cell>
          <cell r="B242">
            <v>42165</v>
          </cell>
          <cell r="C242" t="str">
            <v>ORP - CN</v>
          </cell>
          <cell r="D242" t="str">
            <v>X</v>
          </cell>
          <cell r="E242">
            <v>0.05</v>
          </cell>
          <cell r="F242" t="str">
            <v>X</v>
          </cell>
          <cell r="G242" t="str">
            <v>X</v>
          </cell>
          <cell r="H242" t="str">
            <v>X</v>
          </cell>
          <cell r="I242" t="str">
            <v>X</v>
          </cell>
          <cell r="J242" t="str">
            <v>X</v>
          </cell>
          <cell r="K242" t="str">
            <v>X</v>
          </cell>
          <cell r="L242" t="str">
            <v>X</v>
          </cell>
          <cell r="M242" t="str">
            <v>X</v>
          </cell>
          <cell r="N242" t="str">
            <v>X</v>
          </cell>
          <cell r="O242" t="str">
            <v>X</v>
          </cell>
          <cell r="P242">
            <v>8.5000000000000006E-2</v>
          </cell>
          <cell r="Q242" t="str">
            <v>X</v>
          </cell>
          <cell r="R242">
            <v>1.0500000000000001E-2</v>
          </cell>
          <cell r="S242" t="str">
            <v>X</v>
          </cell>
          <cell r="T242" t="str">
            <v>X</v>
          </cell>
          <cell r="U242">
            <v>1.1900000000000001E-2</v>
          </cell>
          <cell r="V242" t="str">
            <v>X</v>
          </cell>
          <cell r="W242" t="str">
            <v>X</v>
          </cell>
          <cell r="X242" t="str">
            <v>X</v>
          </cell>
        </row>
        <row r="243">
          <cell r="A243" t="str">
            <v>ORP - CP42165</v>
          </cell>
          <cell r="B243">
            <v>42165</v>
          </cell>
          <cell r="C243" t="str">
            <v>ORP - CP</v>
          </cell>
          <cell r="D243" t="str">
            <v>X</v>
          </cell>
          <cell r="E243" t="str">
            <v>X</v>
          </cell>
          <cell r="F243" t="str">
            <v>X</v>
          </cell>
          <cell r="G243" t="str">
            <v>X</v>
          </cell>
          <cell r="H243" t="str">
            <v>X</v>
          </cell>
          <cell r="I243" t="str">
            <v>X</v>
          </cell>
          <cell r="J243" t="str">
            <v>X</v>
          </cell>
          <cell r="K243" t="str">
            <v>X</v>
          </cell>
          <cell r="L243" t="str">
            <v>X</v>
          </cell>
          <cell r="M243" t="str">
            <v>X</v>
          </cell>
          <cell r="N243" t="str">
            <v>X</v>
          </cell>
          <cell r="O243" t="str">
            <v>X</v>
          </cell>
          <cell r="P243">
            <v>0.104</v>
          </cell>
          <cell r="Q243" t="str">
            <v>X</v>
          </cell>
          <cell r="R243">
            <v>1.0500000000000001E-2</v>
          </cell>
          <cell r="S243" t="str">
            <v>X</v>
          </cell>
          <cell r="T243" t="str">
            <v>X</v>
          </cell>
          <cell r="U243">
            <v>1.1900000000000001E-2</v>
          </cell>
          <cell r="V243" t="str">
            <v>X</v>
          </cell>
          <cell r="W243" t="str">
            <v>X</v>
          </cell>
          <cell r="X243" t="str">
            <v>X</v>
          </cell>
        </row>
        <row r="244">
          <cell r="A244" t="str">
            <v>SPORS - SN42165</v>
          </cell>
          <cell r="B244">
            <v>42165</v>
          </cell>
          <cell r="C244" t="str">
            <v>SPORS - SN</v>
          </cell>
          <cell r="D244" t="str">
            <v>X</v>
          </cell>
          <cell r="E244" t="str">
            <v>X</v>
          </cell>
          <cell r="F244">
            <v>0.05</v>
          </cell>
          <cell r="G244" t="str">
            <v>X</v>
          </cell>
          <cell r="H244" t="str">
            <v>X</v>
          </cell>
          <cell r="I244" t="str">
            <v>X</v>
          </cell>
          <cell r="J244" t="str">
            <v>X</v>
          </cell>
          <cell r="K244" t="str">
            <v>X</v>
          </cell>
          <cell r="L244" t="str">
            <v>X</v>
          </cell>
          <cell r="M244" t="str">
            <v>X</v>
          </cell>
          <cell r="N244" t="str">
            <v>X</v>
          </cell>
          <cell r="O244" t="str">
            <v>X</v>
          </cell>
          <cell r="P244" t="str">
            <v>X</v>
          </cell>
          <cell r="Q244" t="str">
            <v>X</v>
          </cell>
          <cell r="R244">
            <v>1.0500000000000001E-2</v>
          </cell>
          <cell r="S244">
            <v>0.25819999999999999</v>
          </cell>
          <cell r="T244" t="str">
            <v>X</v>
          </cell>
          <cell r="U244">
            <v>1.1900000000000001E-2</v>
          </cell>
          <cell r="V244" t="str">
            <v>X</v>
          </cell>
          <cell r="W244" t="str">
            <v>X</v>
          </cell>
          <cell r="X244">
            <v>6.6E-3</v>
          </cell>
        </row>
        <row r="245">
          <cell r="A245" t="str">
            <v>SPORS - SS42165</v>
          </cell>
          <cell r="B245">
            <v>42165</v>
          </cell>
          <cell r="C245" t="str">
            <v>SPORS - SS</v>
          </cell>
          <cell r="D245" t="str">
            <v>X</v>
          </cell>
          <cell r="E245" t="str">
            <v>X</v>
          </cell>
          <cell r="F245">
            <v>0.05</v>
          </cell>
          <cell r="G245" t="str">
            <v>X</v>
          </cell>
          <cell r="H245" t="str">
            <v>X</v>
          </cell>
          <cell r="I245" t="str">
            <v>X</v>
          </cell>
          <cell r="J245" t="str">
            <v>X</v>
          </cell>
          <cell r="K245" t="str">
            <v>X</v>
          </cell>
          <cell r="L245" t="str">
            <v>X</v>
          </cell>
          <cell r="M245" t="str">
            <v>X</v>
          </cell>
          <cell r="N245" t="str">
            <v>X</v>
          </cell>
          <cell r="O245" t="str">
            <v>X</v>
          </cell>
          <cell r="P245" t="str">
            <v>X</v>
          </cell>
          <cell r="Q245" t="str">
            <v>X</v>
          </cell>
          <cell r="R245">
            <v>1.0500000000000001E-2</v>
          </cell>
          <cell r="S245">
            <v>0.25819999999999999</v>
          </cell>
          <cell r="T245" t="str">
            <v>X</v>
          </cell>
          <cell r="U245">
            <v>1.1900000000000001E-2</v>
          </cell>
          <cell r="V245" t="str">
            <v>X</v>
          </cell>
          <cell r="W245" t="str">
            <v>X</v>
          </cell>
          <cell r="X245">
            <v>6.6E-3</v>
          </cell>
        </row>
        <row r="246">
          <cell r="A246" t="str">
            <v>TIAA - TA42165</v>
          </cell>
          <cell r="B246">
            <v>42165</v>
          </cell>
          <cell r="C246" t="str">
            <v>TIAA - TA</v>
          </cell>
          <cell r="D246" t="str">
            <v>X</v>
          </cell>
          <cell r="E246" t="str">
            <v>X</v>
          </cell>
          <cell r="F246" t="str">
            <v>X</v>
          </cell>
          <cell r="G246" t="str">
            <v>X</v>
          </cell>
          <cell r="H246" t="str">
            <v>X</v>
          </cell>
          <cell r="I246" t="str">
            <v>X</v>
          </cell>
          <cell r="J246" t="str">
            <v>X</v>
          </cell>
          <cell r="K246" t="str">
            <v>X</v>
          </cell>
          <cell r="L246" t="str">
            <v>X</v>
          </cell>
          <cell r="M246" t="str">
            <v>X</v>
          </cell>
          <cell r="N246" t="str">
            <v>X</v>
          </cell>
          <cell r="O246" t="str">
            <v>X</v>
          </cell>
          <cell r="P246" t="str">
            <v>X</v>
          </cell>
          <cell r="Q246">
            <v>0.104</v>
          </cell>
          <cell r="R246">
            <v>1.0500000000000001E-2</v>
          </cell>
          <cell r="S246" t="str">
            <v>X</v>
          </cell>
          <cell r="T246" t="str">
            <v>X</v>
          </cell>
          <cell r="U246">
            <v>1.1900000000000001E-2</v>
          </cell>
          <cell r="V246" t="str">
            <v>X</v>
          </cell>
          <cell r="W246" t="str">
            <v>X</v>
          </cell>
          <cell r="X246" t="str">
            <v>X</v>
          </cell>
        </row>
        <row r="247">
          <cell r="A247" t="str">
            <v>TIAA - TN42165</v>
          </cell>
          <cell r="B247">
            <v>42165</v>
          </cell>
          <cell r="C247" t="str">
            <v>TIAA - TN</v>
          </cell>
          <cell r="D247" t="str">
            <v>X</v>
          </cell>
          <cell r="E247" t="str">
            <v>X</v>
          </cell>
          <cell r="F247" t="str">
            <v>X</v>
          </cell>
          <cell r="G247">
            <v>0.05</v>
          </cell>
          <cell r="H247" t="str">
            <v>X</v>
          </cell>
          <cell r="I247" t="str">
            <v>X</v>
          </cell>
          <cell r="J247" t="str">
            <v>X</v>
          </cell>
          <cell r="K247" t="str">
            <v>X</v>
          </cell>
          <cell r="L247" t="str">
            <v>X</v>
          </cell>
          <cell r="M247" t="str">
            <v>X</v>
          </cell>
          <cell r="N247" t="str">
            <v>X</v>
          </cell>
          <cell r="O247" t="str">
            <v>X</v>
          </cell>
          <cell r="P247" t="str">
            <v>X</v>
          </cell>
          <cell r="Q247">
            <v>8.5000000000000006E-2</v>
          </cell>
          <cell r="R247">
            <v>1.0500000000000001E-2</v>
          </cell>
          <cell r="S247" t="str">
            <v>X</v>
          </cell>
          <cell r="T247" t="str">
            <v>X</v>
          </cell>
          <cell r="U247">
            <v>1.1900000000000001E-2</v>
          </cell>
          <cell r="V247" t="str">
            <v>X</v>
          </cell>
          <cell r="W247" t="str">
            <v>X</v>
          </cell>
          <cell r="X247" t="str">
            <v>X</v>
          </cell>
        </row>
        <row r="248">
          <cell r="A248" t="str">
            <v>VALORS - LN42165</v>
          </cell>
          <cell r="B248">
            <v>42165</v>
          </cell>
          <cell r="C248" t="str">
            <v>VALORS - LN</v>
          </cell>
          <cell r="D248" t="str">
            <v>X</v>
          </cell>
          <cell r="E248" t="str">
            <v>X</v>
          </cell>
          <cell r="F248">
            <v>0.05</v>
          </cell>
          <cell r="G248" t="str">
            <v>X</v>
          </cell>
          <cell r="H248" t="str">
            <v>X</v>
          </cell>
          <cell r="I248" t="str">
            <v>X</v>
          </cell>
          <cell r="J248" t="str">
            <v>X</v>
          </cell>
          <cell r="K248" t="str">
            <v>X</v>
          </cell>
          <cell r="L248" t="str">
            <v>X</v>
          </cell>
          <cell r="M248" t="str">
            <v>X</v>
          </cell>
          <cell r="N248" t="str">
            <v>X</v>
          </cell>
          <cell r="O248" t="str">
            <v>X</v>
          </cell>
          <cell r="P248" t="str">
            <v>X</v>
          </cell>
          <cell r="Q248" t="str">
            <v>X</v>
          </cell>
          <cell r="R248">
            <v>1.0500000000000001E-2</v>
          </cell>
          <cell r="S248">
            <v>0.1767</v>
          </cell>
          <cell r="T248" t="str">
            <v>X</v>
          </cell>
          <cell r="U248">
            <v>1.1900000000000001E-2</v>
          </cell>
          <cell r="V248" t="str">
            <v>X</v>
          </cell>
          <cell r="W248" t="str">
            <v>X</v>
          </cell>
          <cell r="X248">
            <v>6.6E-3</v>
          </cell>
        </row>
        <row r="249">
          <cell r="A249" t="str">
            <v>VALORS - LS42165</v>
          </cell>
          <cell r="B249">
            <v>42165</v>
          </cell>
          <cell r="C249" t="str">
            <v>VALORS - LS</v>
          </cell>
          <cell r="D249" t="str">
            <v>X</v>
          </cell>
          <cell r="E249" t="str">
            <v>X</v>
          </cell>
          <cell r="F249">
            <v>0.05</v>
          </cell>
          <cell r="G249" t="str">
            <v>X</v>
          </cell>
          <cell r="H249" t="str">
            <v>X</v>
          </cell>
          <cell r="I249" t="str">
            <v>X</v>
          </cell>
          <cell r="J249" t="str">
            <v>X</v>
          </cell>
          <cell r="K249" t="str">
            <v>X</v>
          </cell>
          <cell r="L249" t="str">
            <v>X</v>
          </cell>
          <cell r="M249" t="str">
            <v>X</v>
          </cell>
          <cell r="N249" t="str">
            <v>X</v>
          </cell>
          <cell r="O249" t="str">
            <v>X</v>
          </cell>
          <cell r="P249" t="str">
            <v>X</v>
          </cell>
          <cell r="Q249" t="str">
            <v>X</v>
          </cell>
          <cell r="R249">
            <v>1.0500000000000001E-2</v>
          </cell>
          <cell r="S249">
            <v>0.1767</v>
          </cell>
          <cell r="T249" t="str">
            <v>X</v>
          </cell>
          <cell r="U249">
            <v>1.1900000000000001E-2</v>
          </cell>
          <cell r="V249" t="str">
            <v>X</v>
          </cell>
          <cell r="W249" t="str">
            <v>X</v>
          </cell>
          <cell r="X249">
            <v>6.6E-3</v>
          </cell>
        </row>
        <row r="250">
          <cell r="A250" t="str">
            <v>VRS- HB42165</v>
          </cell>
          <cell r="B250">
            <v>42165</v>
          </cell>
          <cell r="C250" t="str">
            <v>VRS- HB</v>
          </cell>
          <cell r="D250" t="str">
            <v>X</v>
          </cell>
          <cell r="E250" t="str">
            <v>X</v>
          </cell>
          <cell r="F250">
            <v>0.04</v>
          </cell>
          <cell r="G250" t="str">
            <v>X</v>
          </cell>
          <cell r="H250">
            <v>0.01</v>
          </cell>
          <cell r="I250" t="str">
            <v>X</v>
          </cell>
          <cell r="J250" t="str">
            <v>X</v>
          </cell>
          <cell r="K250" t="str">
            <v>X</v>
          </cell>
          <cell r="L250" t="str">
            <v>X</v>
          </cell>
          <cell r="M250" t="str">
            <v>X</v>
          </cell>
          <cell r="N250">
            <v>0.01</v>
          </cell>
          <cell r="O250" t="str">
            <v>X</v>
          </cell>
          <cell r="P250" t="str">
            <v>X</v>
          </cell>
          <cell r="Q250" t="str">
            <v>X</v>
          </cell>
          <cell r="R250">
            <v>1.0500000000000001E-2</v>
          </cell>
          <cell r="S250">
            <v>0.1133</v>
          </cell>
          <cell r="T250" t="str">
            <v>X</v>
          </cell>
          <cell r="U250">
            <v>1.1900000000000001E-2</v>
          </cell>
          <cell r="V250" t="str">
            <v>X</v>
          </cell>
          <cell r="W250">
            <v>6.6E-3</v>
          </cell>
          <cell r="X250" t="str">
            <v>X</v>
          </cell>
        </row>
        <row r="251">
          <cell r="A251" t="str">
            <v>VRS- HJ42165</v>
          </cell>
          <cell r="B251">
            <v>42165</v>
          </cell>
          <cell r="C251" t="str">
            <v>VRS- HJ</v>
          </cell>
          <cell r="D251" t="str">
            <v>X</v>
          </cell>
          <cell r="E251" t="str">
            <v>X</v>
          </cell>
          <cell r="F251">
            <v>0.04</v>
          </cell>
          <cell r="G251" t="str">
            <v>X</v>
          </cell>
          <cell r="H251">
            <v>0.01</v>
          </cell>
          <cell r="I251" t="str">
            <v>X</v>
          </cell>
          <cell r="J251" t="str">
            <v>X</v>
          </cell>
          <cell r="K251" t="str">
            <v>X</v>
          </cell>
          <cell r="L251" t="str">
            <v>X</v>
          </cell>
          <cell r="M251" t="str">
            <v>X</v>
          </cell>
          <cell r="N251">
            <v>0.01</v>
          </cell>
          <cell r="O251" t="str">
            <v>X</v>
          </cell>
          <cell r="P251" t="str">
            <v>X</v>
          </cell>
          <cell r="Q251" t="str">
            <v>X</v>
          </cell>
          <cell r="R251">
            <v>1.0500000000000001E-2</v>
          </cell>
          <cell r="S251">
            <v>0.48620000000000002</v>
          </cell>
          <cell r="T251" t="str">
            <v>X</v>
          </cell>
          <cell r="U251">
            <v>1.1900000000000001E-2</v>
          </cell>
          <cell r="V251" t="str">
            <v>X</v>
          </cell>
          <cell r="W251">
            <v>6.6E-3</v>
          </cell>
          <cell r="X251" t="str">
            <v>X</v>
          </cell>
        </row>
        <row r="252">
          <cell r="A252" t="str">
            <v>VRS - VS42165</v>
          </cell>
          <cell r="B252">
            <v>42165</v>
          </cell>
          <cell r="C252" t="str">
            <v>VRS - VS</v>
          </cell>
          <cell r="D252" t="str">
            <v>X</v>
          </cell>
          <cell r="E252" t="str">
            <v>X</v>
          </cell>
          <cell r="F252">
            <v>0.05</v>
          </cell>
          <cell r="G252" t="str">
            <v>X</v>
          </cell>
          <cell r="H252" t="str">
            <v>X</v>
          </cell>
          <cell r="I252" t="str">
            <v>X</v>
          </cell>
          <cell r="J252" t="str">
            <v>X</v>
          </cell>
          <cell r="K252" t="str">
            <v>X</v>
          </cell>
          <cell r="L252" t="str">
            <v>X</v>
          </cell>
          <cell r="M252" t="str">
            <v>X</v>
          </cell>
          <cell r="N252" t="str">
            <v>X</v>
          </cell>
          <cell r="O252" t="str">
            <v>X</v>
          </cell>
          <cell r="P252" t="str">
            <v>X</v>
          </cell>
          <cell r="Q252" t="str">
            <v>X</v>
          </cell>
          <cell r="R252">
            <v>1.0500000000000001E-2</v>
          </cell>
          <cell r="S252">
            <v>0.12330000000000001</v>
          </cell>
          <cell r="T252" t="str">
            <v>X</v>
          </cell>
          <cell r="U252">
            <v>1.1900000000000001E-2</v>
          </cell>
          <cell r="V252" t="str">
            <v>X</v>
          </cell>
          <cell r="W252">
            <v>6.6E-3</v>
          </cell>
          <cell r="X252" t="str">
            <v>X</v>
          </cell>
        </row>
        <row r="253">
          <cell r="A253" t="str">
            <v>VRS- VN42165</v>
          </cell>
          <cell r="B253">
            <v>42165</v>
          </cell>
          <cell r="C253" t="str">
            <v>VRS- VN</v>
          </cell>
          <cell r="D253" t="str">
            <v>X</v>
          </cell>
          <cell r="E253" t="str">
            <v>X</v>
          </cell>
          <cell r="F253">
            <v>0.05</v>
          </cell>
          <cell r="G253" t="str">
            <v>X</v>
          </cell>
          <cell r="H253" t="str">
            <v>X</v>
          </cell>
          <cell r="I253" t="str">
            <v>X</v>
          </cell>
          <cell r="J253" t="str">
            <v>X</v>
          </cell>
          <cell r="K253" t="str">
            <v>X</v>
          </cell>
          <cell r="L253" t="str">
            <v>X</v>
          </cell>
          <cell r="M253" t="str">
            <v>X</v>
          </cell>
          <cell r="N253" t="str">
            <v>X</v>
          </cell>
          <cell r="O253" t="str">
            <v>X</v>
          </cell>
          <cell r="P253" t="str">
            <v>X</v>
          </cell>
          <cell r="Q253" t="str">
            <v>X</v>
          </cell>
          <cell r="R253">
            <v>1.0500000000000001E-2</v>
          </cell>
          <cell r="S253">
            <v>0.12330000000000001</v>
          </cell>
          <cell r="T253" t="str">
            <v>X</v>
          </cell>
          <cell r="U253">
            <v>1.1900000000000001E-2</v>
          </cell>
          <cell r="V253" t="str">
            <v>X</v>
          </cell>
          <cell r="W253">
            <v>6.6E-3</v>
          </cell>
          <cell r="X253" t="str">
            <v>X</v>
          </cell>
        </row>
        <row r="254">
          <cell r="A254" t="str">
            <v>Elected Official - VRS - EO42210</v>
          </cell>
          <cell r="B254">
            <v>42210</v>
          </cell>
          <cell r="C254" t="str">
            <v>Elected Official - VRS - EO</v>
          </cell>
          <cell r="D254" t="str">
            <v>X</v>
          </cell>
          <cell r="E254" t="str">
            <v>X</v>
          </cell>
          <cell r="F254" t="str">
            <v>X</v>
          </cell>
          <cell r="G254" t="str">
            <v>X</v>
          </cell>
          <cell r="H254" t="str">
            <v>X</v>
          </cell>
          <cell r="I254" t="str">
            <v>X</v>
          </cell>
          <cell r="J254" t="str">
            <v>X</v>
          </cell>
          <cell r="K254" t="str">
            <v>X</v>
          </cell>
          <cell r="L254" t="str">
            <v>X</v>
          </cell>
          <cell r="M254" t="str">
            <v>X</v>
          </cell>
          <cell r="N254" t="str">
            <v>X</v>
          </cell>
          <cell r="O254" t="str">
            <v>X</v>
          </cell>
          <cell r="P254" t="str">
            <v>X</v>
          </cell>
          <cell r="Q254" t="str">
            <v>X</v>
          </cell>
          <cell r="R254">
            <v>1.0500000000000001E-2</v>
          </cell>
          <cell r="S254">
            <v>0.1328</v>
          </cell>
          <cell r="T254" t="str">
            <v>X</v>
          </cell>
          <cell r="U254">
            <v>1.1900000000000001E-2</v>
          </cell>
          <cell r="V254">
            <v>0.05</v>
          </cell>
          <cell r="W254">
            <v>6.6E-3</v>
          </cell>
          <cell r="X254" t="str">
            <v>X</v>
          </cell>
        </row>
        <row r="255">
          <cell r="A255" t="str">
            <v>Fidelity - FI42210</v>
          </cell>
          <cell r="B255">
            <v>42210</v>
          </cell>
          <cell r="C255" t="str">
            <v>Fidelity - FI</v>
          </cell>
          <cell r="D255" t="str">
            <v>X</v>
          </cell>
          <cell r="E255" t="str">
            <v>X</v>
          </cell>
          <cell r="F255" t="str">
            <v>X</v>
          </cell>
          <cell r="G255" t="str">
            <v>X</v>
          </cell>
          <cell r="H255" t="str">
            <v>X</v>
          </cell>
          <cell r="I255" t="str">
            <v>X</v>
          </cell>
          <cell r="J255" t="str">
            <v>X</v>
          </cell>
          <cell r="K255" t="str">
            <v>X</v>
          </cell>
          <cell r="L255" t="str">
            <v>X</v>
          </cell>
          <cell r="M255" t="str">
            <v>X</v>
          </cell>
          <cell r="N255" t="str">
            <v>X</v>
          </cell>
          <cell r="O255">
            <v>0.104</v>
          </cell>
          <cell r="P255" t="str">
            <v>X</v>
          </cell>
          <cell r="Q255" t="str">
            <v>X</v>
          </cell>
          <cell r="R255">
            <v>1.0500000000000001E-2</v>
          </cell>
          <cell r="S255" t="str">
            <v>X</v>
          </cell>
          <cell r="T255" t="str">
            <v>X</v>
          </cell>
          <cell r="U255">
            <v>1.1900000000000001E-2</v>
          </cell>
          <cell r="V255" t="str">
            <v>X</v>
          </cell>
          <cell r="W255" t="str">
            <v>X</v>
          </cell>
          <cell r="X255" t="str">
            <v>X</v>
          </cell>
        </row>
        <row r="256">
          <cell r="A256" t="str">
            <v>Fidelity - FN42210</v>
          </cell>
          <cell r="B256">
            <v>42210</v>
          </cell>
          <cell r="C256" t="str">
            <v>Fidelity - FN</v>
          </cell>
          <cell r="D256">
            <v>0.05</v>
          </cell>
          <cell r="E256" t="str">
            <v>X</v>
          </cell>
          <cell r="F256" t="str">
            <v>X</v>
          </cell>
          <cell r="G256" t="str">
            <v>X</v>
          </cell>
          <cell r="H256" t="str">
            <v>X</v>
          </cell>
          <cell r="I256" t="str">
            <v>X</v>
          </cell>
          <cell r="J256" t="str">
            <v>X</v>
          </cell>
          <cell r="K256" t="str">
            <v>X</v>
          </cell>
          <cell r="L256" t="str">
            <v>X</v>
          </cell>
          <cell r="M256" t="str">
            <v>X</v>
          </cell>
          <cell r="N256" t="str">
            <v>X</v>
          </cell>
          <cell r="O256">
            <v>8.5000000000000006E-2</v>
          </cell>
          <cell r="P256" t="str">
            <v>X</v>
          </cell>
          <cell r="Q256" t="str">
            <v>X</v>
          </cell>
          <cell r="R256">
            <v>1.0500000000000001E-2</v>
          </cell>
          <cell r="S256" t="str">
            <v>X</v>
          </cell>
          <cell r="T256" t="str">
            <v>X</v>
          </cell>
          <cell r="U256">
            <v>1.1900000000000001E-2</v>
          </cell>
          <cell r="V256" t="str">
            <v>X</v>
          </cell>
          <cell r="W256" t="str">
            <v>X</v>
          </cell>
          <cell r="X256" t="str">
            <v>X</v>
          </cell>
        </row>
        <row r="257">
          <cell r="A257" t="str">
            <v>Judicial - J142210</v>
          </cell>
          <cell r="B257">
            <v>42210</v>
          </cell>
          <cell r="C257" t="str">
            <v>Judicial - J1</v>
          </cell>
          <cell r="D257" t="str">
            <v>X</v>
          </cell>
          <cell r="E257" t="str">
            <v>X</v>
          </cell>
          <cell r="F257" t="str">
            <v>X</v>
          </cell>
          <cell r="G257" t="str">
            <v>X</v>
          </cell>
          <cell r="H257" t="str">
            <v>X</v>
          </cell>
          <cell r="I257" t="str">
            <v>X</v>
          </cell>
          <cell r="J257" t="str">
            <v>X</v>
          </cell>
          <cell r="K257" t="str">
            <v>X</v>
          </cell>
          <cell r="L257" t="str">
            <v>X</v>
          </cell>
          <cell r="M257" t="str">
            <v>X</v>
          </cell>
          <cell r="N257" t="str">
            <v>X</v>
          </cell>
          <cell r="O257" t="str">
            <v>X</v>
          </cell>
          <cell r="P257" t="str">
            <v>X</v>
          </cell>
          <cell r="Q257" t="str">
            <v>X</v>
          </cell>
          <cell r="R257">
            <v>1.0500000000000001E-2</v>
          </cell>
          <cell r="S257">
            <v>0.49819999999999998</v>
          </cell>
          <cell r="T257" t="str">
            <v>X</v>
          </cell>
          <cell r="U257">
            <v>1.1900000000000001E-2</v>
          </cell>
          <cell r="V257">
            <v>0.05</v>
          </cell>
          <cell r="W257" t="str">
            <v>X</v>
          </cell>
          <cell r="X257" t="str">
            <v>X</v>
          </cell>
        </row>
        <row r="258">
          <cell r="A258" t="str">
            <v>Judicial - JN42210</v>
          </cell>
          <cell r="B258">
            <v>42210</v>
          </cell>
          <cell r="C258" t="str">
            <v>Judicial - JN</v>
          </cell>
          <cell r="D258" t="str">
            <v>X</v>
          </cell>
          <cell r="E258" t="str">
            <v>X</v>
          </cell>
          <cell r="F258">
            <v>0.05</v>
          </cell>
          <cell r="G258" t="str">
            <v>X</v>
          </cell>
          <cell r="H258" t="str">
            <v>X</v>
          </cell>
          <cell r="I258" t="str">
            <v>X</v>
          </cell>
          <cell r="J258" t="str">
            <v>X</v>
          </cell>
          <cell r="K258" t="str">
            <v>X</v>
          </cell>
          <cell r="L258" t="str">
            <v>X</v>
          </cell>
          <cell r="M258" t="str">
            <v>X</v>
          </cell>
          <cell r="N258" t="str">
            <v>X</v>
          </cell>
          <cell r="O258" t="str">
            <v>X</v>
          </cell>
          <cell r="P258" t="str">
            <v>X</v>
          </cell>
          <cell r="Q258" t="str">
            <v>X</v>
          </cell>
          <cell r="R258">
            <v>1.0500000000000001E-2</v>
          </cell>
          <cell r="S258">
            <v>0.49819999999999998</v>
          </cell>
          <cell r="T258" t="str">
            <v>X</v>
          </cell>
          <cell r="U258">
            <v>1.1900000000000001E-2</v>
          </cell>
          <cell r="V258" t="str">
            <v>X</v>
          </cell>
          <cell r="W258" t="str">
            <v>X</v>
          </cell>
          <cell r="X258" t="str">
            <v>X</v>
          </cell>
        </row>
        <row r="259">
          <cell r="A259" t="str">
            <v>LT, JT, VT, ST42210</v>
          </cell>
          <cell r="B259">
            <v>42210</v>
          </cell>
          <cell r="C259" t="str">
            <v>LT, JT, VT, ST</v>
          </cell>
          <cell r="D259" t="str">
            <v>X</v>
          </cell>
          <cell r="E259" t="str">
            <v>X</v>
          </cell>
          <cell r="F259" t="str">
            <v>X</v>
          </cell>
          <cell r="G259" t="str">
            <v>X</v>
          </cell>
          <cell r="H259" t="str">
            <v>X</v>
          </cell>
          <cell r="I259" t="str">
            <v>X</v>
          </cell>
          <cell r="J259" t="str">
            <v>X</v>
          </cell>
          <cell r="K259" t="str">
            <v>X</v>
          </cell>
          <cell r="L259" t="str">
            <v>X</v>
          </cell>
          <cell r="M259" t="str">
            <v>X</v>
          </cell>
          <cell r="N259" t="str">
            <v>X</v>
          </cell>
          <cell r="O259" t="str">
            <v>X</v>
          </cell>
          <cell r="P259" t="str">
            <v>X</v>
          </cell>
          <cell r="Q259" t="str">
            <v>X</v>
          </cell>
          <cell r="R259" t="str">
            <v>X</v>
          </cell>
          <cell r="S259" t="str">
            <v>X</v>
          </cell>
          <cell r="T259" t="str">
            <v>X</v>
          </cell>
          <cell r="U259" t="str">
            <v>X</v>
          </cell>
          <cell r="V259" t="str">
            <v>X</v>
          </cell>
          <cell r="W259" t="str">
            <v>X</v>
          </cell>
          <cell r="X259" t="str">
            <v>X</v>
          </cell>
        </row>
        <row r="260">
          <cell r="A260" t="str">
            <v>ORP - CN42210</v>
          </cell>
          <cell r="B260">
            <v>42210</v>
          </cell>
          <cell r="C260" t="str">
            <v>ORP - CN</v>
          </cell>
          <cell r="D260" t="str">
            <v>X</v>
          </cell>
          <cell r="E260">
            <v>0.05</v>
          </cell>
          <cell r="F260" t="str">
            <v>X</v>
          </cell>
          <cell r="G260" t="str">
            <v>X</v>
          </cell>
          <cell r="H260" t="str">
            <v>X</v>
          </cell>
          <cell r="I260" t="str">
            <v>X</v>
          </cell>
          <cell r="J260" t="str">
            <v>X</v>
          </cell>
          <cell r="K260" t="str">
            <v>X</v>
          </cell>
          <cell r="L260" t="str">
            <v>X</v>
          </cell>
          <cell r="M260" t="str">
            <v>X</v>
          </cell>
          <cell r="N260" t="str">
            <v>X</v>
          </cell>
          <cell r="O260" t="str">
            <v>X</v>
          </cell>
          <cell r="P260">
            <v>8.5000000000000006E-2</v>
          </cell>
          <cell r="Q260" t="str">
            <v>X</v>
          </cell>
          <cell r="R260">
            <v>1.0500000000000001E-2</v>
          </cell>
          <cell r="S260" t="str">
            <v>X</v>
          </cell>
          <cell r="T260" t="str">
            <v>X</v>
          </cell>
          <cell r="U260">
            <v>1.1900000000000001E-2</v>
          </cell>
          <cell r="V260" t="str">
            <v>X</v>
          </cell>
          <cell r="W260" t="str">
            <v>X</v>
          </cell>
          <cell r="X260" t="str">
            <v>X</v>
          </cell>
        </row>
        <row r="261">
          <cell r="A261" t="str">
            <v>ORP - CP42210</v>
          </cell>
          <cell r="B261">
            <v>42210</v>
          </cell>
          <cell r="C261" t="str">
            <v>ORP - CP</v>
          </cell>
          <cell r="D261" t="str">
            <v>X</v>
          </cell>
          <cell r="E261" t="str">
            <v>X</v>
          </cell>
          <cell r="F261" t="str">
            <v>X</v>
          </cell>
          <cell r="G261" t="str">
            <v>X</v>
          </cell>
          <cell r="H261" t="str">
            <v>X</v>
          </cell>
          <cell r="I261" t="str">
            <v>X</v>
          </cell>
          <cell r="J261" t="str">
            <v>X</v>
          </cell>
          <cell r="K261" t="str">
            <v>X</v>
          </cell>
          <cell r="L261" t="str">
            <v>X</v>
          </cell>
          <cell r="M261" t="str">
            <v>X</v>
          </cell>
          <cell r="N261" t="str">
            <v>X</v>
          </cell>
          <cell r="O261" t="str">
            <v>X</v>
          </cell>
          <cell r="P261">
            <v>0.104</v>
          </cell>
          <cell r="Q261" t="str">
            <v>X</v>
          </cell>
          <cell r="R261">
            <v>1.0500000000000001E-2</v>
          </cell>
          <cell r="S261" t="str">
            <v>X</v>
          </cell>
          <cell r="T261" t="str">
            <v>X</v>
          </cell>
          <cell r="U261">
            <v>1.1900000000000001E-2</v>
          </cell>
          <cell r="V261" t="str">
            <v>X</v>
          </cell>
          <cell r="W261" t="str">
            <v>X</v>
          </cell>
          <cell r="X261" t="str">
            <v>X</v>
          </cell>
        </row>
        <row r="262">
          <cell r="A262" t="str">
            <v>SPORS - SN42210</v>
          </cell>
          <cell r="B262">
            <v>42210</v>
          </cell>
          <cell r="C262" t="str">
            <v>SPORS - SN</v>
          </cell>
          <cell r="D262" t="str">
            <v>X</v>
          </cell>
          <cell r="E262" t="str">
            <v>X</v>
          </cell>
          <cell r="F262">
            <v>0.05</v>
          </cell>
          <cell r="G262" t="str">
            <v>X</v>
          </cell>
          <cell r="H262" t="str">
            <v>X</v>
          </cell>
          <cell r="I262" t="str">
            <v>X</v>
          </cell>
          <cell r="J262" t="str">
            <v>X</v>
          </cell>
          <cell r="K262" t="str">
            <v>X</v>
          </cell>
          <cell r="L262" t="str">
            <v>X</v>
          </cell>
          <cell r="M262" t="str">
            <v>X</v>
          </cell>
          <cell r="N262" t="str">
            <v>X</v>
          </cell>
          <cell r="O262" t="str">
            <v>X</v>
          </cell>
          <cell r="P262" t="str">
            <v>X</v>
          </cell>
          <cell r="Q262" t="str">
            <v>X</v>
          </cell>
          <cell r="R262">
            <v>1.0500000000000001E-2</v>
          </cell>
          <cell r="S262">
            <v>0.26829999999999998</v>
          </cell>
          <cell r="T262" t="str">
            <v>X</v>
          </cell>
          <cell r="U262">
            <v>1.1900000000000001E-2</v>
          </cell>
          <cell r="V262" t="str">
            <v>X</v>
          </cell>
          <cell r="W262" t="str">
            <v>X</v>
          </cell>
          <cell r="X262">
            <v>6.6E-3</v>
          </cell>
        </row>
        <row r="263">
          <cell r="A263" t="str">
            <v>SPORS - SS42210</v>
          </cell>
          <cell r="B263">
            <v>42210</v>
          </cell>
          <cell r="C263" t="str">
            <v>SPORS - SS</v>
          </cell>
          <cell r="D263" t="str">
            <v>X</v>
          </cell>
          <cell r="E263" t="str">
            <v>X</v>
          </cell>
          <cell r="F263">
            <v>0.05</v>
          </cell>
          <cell r="G263" t="str">
            <v>X</v>
          </cell>
          <cell r="H263" t="str">
            <v>X</v>
          </cell>
          <cell r="I263" t="str">
            <v>X</v>
          </cell>
          <cell r="J263" t="str">
            <v>X</v>
          </cell>
          <cell r="K263" t="str">
            <v>X</v>
          </cell>
          <cell r="L263" t="str">
            <v>X</v>
          </cell>
          <cell r="M263" t="str">
            <v>X</v>
          </cell>
          <cell r="N263" t="str">
            <v>X</v>
          </cell>
          <cell r="O263" t="str">
            <v>X</v>
          </cell>
          <cell r="P263" t="str">
            <v>X</v>
          </cell>
          <cell r="Q263" t="str">
            <v>X</v>
          </cell>
          <cell r="R263">
            <v>1.0500000000000001E-2</v>
          </cell>
          <cell r="S263">
            <v>0.26829999999999998</v>
          </cell>
          <cell r="T263" t="str">
            <v>X</v>
          </cell>
          <cell r="U263">
            <v>1.1900000000000001E-2</v>
          </cell>
          <cell r="V263" t="str">
            <v>X</v>
          </cell>
          <cell r="W263" t="str">
            <v>X</v>
          </cell>
          <cell r="X263">
            <v>6.6E-3</v>
          </cell>
        </row>
        <row r="264">
          <cell r="A264" t="str">
            <v>TIAA - TA42210</v>
          </cell>
          <cell r="B264">
            <v>42210</v>
          </cell>
          <cell r="C264" t="str">
            <v>TIAA - TA</v>
          </cell>
          <cell r="D264" t="str">
            <v>X</v>
          </cell>
          <cell r="E264" t="str">
            <v>X</v>
          </cell>
          <cell r="F264" t="str">
            <v>X</v>
          </cell>
          <cell r="G264" t="str">
            <v>X</v>
          </cell>
          <cell r="H264" t="str">
            <v>X</v>
          </cell>
          <cell r="I264" t="str">
            <v>X</v>
          </cell>
          <cell r="J264" t="str">
            <v>X</v>
          </cell>
          <cell r="K264" t="str">
            <v>X</v>
          </cell>
          <cell r="L264" t="str">
            <v>X</v>
          </cell>
          <cell r="M264" t="str">
            <v>X</v>
          </cell>
          <cell r="N264" t="str">
            <v>X</v>
          </cell>
          <cell r="O264" t="str">
            <v>X</v>
          </cell>
          <cell r="P264" t="str">
            <v>X</v>
          </cell>
          <cell r="Q264">
            <v>0.104</v>
          </cell>
          <cell r="R264">
            <v>1.0500000000000001E-2</v>
          </cell>
          <cell r="S264" t="str">
            <v>X</v>
          </cell>
          <cell r="T264" t="str">
            <v>X</v>
          </cell>
          <cell r="U264">
            <v>1.1900000000000001E-2</v>
          </cell>
          <cell r="V264" t="str">
            <v>X</v>
          </cell>
          <cell r="W264" t="str">
            <v>X</v>
          </cell>
          <cell r="X264" t="str">
            <v>X</v>
          </cell>
        </row>
        <row r="265">
          <cell r="A265" t="str">
            <v>TIAA - TN42210</v>
          </cell>
          <cell r="B265">
            <v>42210</v>
          </cell>
          <cell r="C265" t="str">
            <v>TIAA - TN</v>
          </cell>
          <cell r="D265" t="str">
            <v>X</v>
          </cell>
          <cell r="E265" t="str">
            <v>X</v>
          </cell>
          <cell r="F265" t="str">
            <v>X</v>
          </cell>
          <cell r="G265">
            <v>0.05</v>
          </cell>
          <cell r="H265" t="str">
            <v>X</v>
          </cell>
          <cell r="I265" t="str">
            <v>X</v>
          </cell>
          <cell r="J265" t="str">
            <v>X</v>
          </cell>
          <cell r="K265" t="str">
            <v>X</v>
          </cell>
          <cell r="L265" t="str">
            <v>X</v>
          </cell>
          <cell r="M265" t="str">
            <v>X</v>
          </cell>
          <cell r="N265" t="str">
            <v>X</v>
          </cell>
          <cell r="O265" t="str">
            <v>X</v>
          </cell>
          <cell r="P265" t="str">
            <v>X</v>
          </cell>
          <cell r="Q265">
            <v>8.5000000000000006E-2</v>
          </cell>
          <cell r="R265">
            <v>1.0500000000000001E-2</v>
          </cell>
          <cell r="S265" t="str">
            <v>X</v>
          </cell>
          <cell r="T265" t="str">
            <v>X</v>
          </cell>
          <cell r="U265">
            <v>1.1900000000000001E-2</v>
          </cell>
          <cell r="V265" t="str">
            <v>X</v>
          </cell>
          <cell r="W265" t="str">
            <v>X</v>
          </cell>
          <cell r="X265" t="str">
            <v>X</v>
          </cell>
        </row>
        <row r="266">
          <cell r="A266" t="str">
            <v>VALORS - LN42210</v>
          </cell>
          <cell r="B266">
            <v>42210</v>
          </cell>
          <cell r="C266" t="str">
            <v>VALORS - LN</v>
          </cell>
          <cell r="D266" t="str">
            <v>X</v>
          </cell>
          <cell r="E266" t="str">
            <v>X</v>
          </cell>
          <cell r="F266">
            <v>0.05</v>
          </cell>
          <cell r="G266" t="str">
            <v>X</v>
          </cell>
          <cell r="H266" t="str">
            <v>X</v>
          </cell>
          <cell r="I266" t="str">
            <v>X</v>
          </cell>
          <cell r="J266" t="str">
            <v>X</v>
          </cell>
          <cell r="K266" t="str">
            <v>X</v>
          </cell>
          <cell r="L266" t="str">
            <v>X</v>
          </cell>
          <cell r="M266" t="str">
            <v>X</v>
          </cell>
          <cell r="N266" t="str">
            <v>X</v>
          </cell>
          <cell r="O266" t="str">
            <v>X</v>
          </cell>
          <cell r="P266" t="str">
            <v>X</v>
          </cell>
          <cell r="Q266" t="str">
            <v>X</v>
          </cell>
          <cell r="R266">
            <v>1.0500000000000001E-2</v>
          </cell>
          <cell r="S266">
            <v>0.18340000000000001</v>
          </cell>
          <cell r="T266" t="str">
            <v>X</v>
          </cell>
          <cell r="U266">
            <v>1.1900000000000001E-2</v>
          </cell>
          <cell r="V266" t="str">
            <v>X</v>
          </cell>
          <cell r="W266" t="str">
            <v>X</v>
          </cell>
          <cell r="X266">
            <v>6.6E-3</v>
          </cell>
        </row>
        <row r="267">
          <cell r="A267" t="str">
            <v>VALORS - LS42210</v>
          </cell>
          <cell r="B267">
            <v>42210</v>
          </cell>
          <cell r="C267" t="str">
            <v>VALORS - LS</v>
          </cell>
          <cell r="D267" t="str">
            <v>X</v>
          </cell>
          <cell r="E267" t="str">
            <v>X</v>
          </cell>
          <cell r="F267">
            <v>0.05</v>
          </cell>
          <cell r="G267" t="str">
            <v>X</v>
          </cell>
          <cell r="H267" t="str">
            <v>X</v>
          </cell>
          <cell r="I267" t="str">
            <v>X</v>
          </cell>
          <cell r="J267" t="str">
            <v>X</v>
          </cell>
          <cell r="K267" t="str">
            <v>X</v>
          </cell>
          <cell r="L267" t="str">
            <v>X</v>
          </cell>
          <cell r="M267" t="str">
            <v>X</v>
          </cell>
          <cell r="N267" t="str">
            <v>X</v>
          </cell>
          <cell r="O267" t="str">
            <v>X</v>
          </cell>
          <cell r="P267" t="str">
            <v>X</v>
          </cell>
          <cell r="Q267" t="str">
            <v>X</v>
          </cell>
          <cell r="R267">
            <v>1.0500000000000001E-2</v>
          </cell>
          <cell r="S267">
            <v>0.18340000000000001</v>
          </cell>
          <cell r="T267" t="str">
            <v>X</v>
          </cell>
          <cell r="U267">
            <v>1.1900000000000001E-2</v>
          </cell>
          <cell r="V267" t="str">
            <v>X</v>
          </cell>
          <cell r="W267" t="str">
            <v>X</v>
          </cell>
          <cell r="X267">
            <v>6.6E-3</v>
          </cell>
        </row>
        <row r="268">
          <cell r="A268" t="str">
            <v>VRS- HB42210</v>
          </cell>
          <cell r="B268">
            <v>42210</v>
          </cell>
          <cell r="C268" t="str">
            <v>VRS- HB</v>
          </cell>
          <cell r="D268" t="str">
            <v>X</v>
          </cell>
          <cell r="E268" t="str">
            <v>X</v>
          </cell>
          <cell r="F268">
            <v>0.04</v>
          </cell>
          <cell r="G268" t="str">
            <v>X</v>
          </cell>
          <cell r="H268">
            <v>0.01</v>
          </cell>
          <cell r="I268" t="str">
            <v>X</v>
          </cell>
          <cell r="J268" t="str">
            <v>X</v>
          </cell>
          <cell r="K268" t="str">
            <v>X</v>
          </cell>
          <cell r="L268" t="str">
            <v>X</v>
          </cell>
          <cell r="M268" t="str">
            <v>X</v>
          </cell>
          <cell r="N268">
            <v>0.01</v>
          </cell>
          <cell r="O268" t="str">
            <v>X</v>
          </cell>
          <cell r="P268" t="str">
            <v>X</v>
          </cell>
          <cell r="Q268" t="str">
            <v>X</v>
          </cell>
          <cell r="R268">
            <v>1.0500000000000001E-2</v>
          </cell>
          <cell r="S268">
            <v>0.12280000000000001</v>
          </cell>
          <cell r="T268" t="str">
            <v>X</v>
          </cell>
          <cell r="U268">
            <v>1.1900000000000001E-2</v>
          </cell>
          <cell r="V268" t="str">
            <v>X</v>
          </cell>
          <cell r="W268">
            <v>6.6E-3</v>
          </cell>
          <cell r="X268" t="str">
            <v>X</v>
          </cell>
        </row>
        <row r="269">
          <cell r="A269" t="str">
            <v>VRS- HJ42210</v>
          </cell>
          <cell r="B269">
            <v>42210</v>
          </cell>
          <cell r="C269" t="str">
            <v>VRS- HJ</v>
          </cell>
          <cell r="D269" t="str">
            <v>X</v>
          </cell>
          <cell r="E269" t="str">
            <v>X</v>
          </cell>
          <cell r="F269">
            <v>0.04</v>
          </cell>
          <cell r="G269" t="str">
            <v>X</v>
          </cell>
          <cell r="H269">
            <v>0.01</v>
          </cell>
          <cell r="I269" t="str">
            <v>X</v>
          </cell>
          <cell r="J269" t="str">
            <v>X</v>
          </cell>
          <cell r="K269" t="str">
            <v>X</v>
          </cell>
          <cell r="L269" t="str">
            <v>X</v>
          </cell>
          <cell r="M269" t="str">
            <v>X</v>
          </cell>
          <cell r="N269">
            <v>0.01</v>
          </cell>
          <cell r="O269" t="str">
            <v>X</v>
          </cell>
          <cell r="P269" t="str">
            <v>X</v>
          </cell>
          <cell r="Q269" t="str">
            <v>X</v>
          </cell>
          <cell r="R269">
            <v>1.0500000000000001E-2</v>
          </cell>
          <cell r="S269">
            <v>0.48820000000000002</v>
          </cell>
          <cell r="T269" t="str">
            <v>X</v>
          </cell>
          <cell r="U269">
            <v>1.1900000000000001E-2</v>
          </cell>
          <cell r="V269" t="str">
            <v>X</v>
          </cell>
          <cell r="W269">
            <v>6.6E-3</v>
          </cell>
          <cell r="X269" t="str">
            <v>X</v>
          </cell>
        </row>
        <row r="270">
          <cell r="A270" t="str">
            <v>VRS - VS42210</v>
          </cell>
          <cell r="B270">
            <v>42210</v>
          </cell>
          <cell r="C270" t="str">
            <v>VRS - VS</v>
          </cell>
          <cell r="D270" t="str">
            <v>X</v>
          </cell>
          <cell r="E270" t="str">
            <v>X</v>
          </cell>
          <cell r="F270">
            <v>0.05</v>
          </cell>
          <cell r="G270" t="str">
            <v>X</v>
          </cell>
          <cell r="H270" t="str">
            <v>X</v>
          </cell>
          <cell r="I270" t="str">
            <v>X</v>
          </cell>
          <cell r="J270" t="str">
            <v>X</v>
          </cell>
          <cell r="K270" t="str">
            <v>X</v>
          </cell>
          <cell r="L270" t="str">
            <v>X</v>
          </cell>
          <cell r="M270" t="str">
            <v>X</v>
          </cell>
          <cell r="N270" t="str">
            <v>X</v>
          </cell>
          <cell r="O270" t="str">
            <v>X</v>
          </cell>
          <cell r="P270" t="str">
            <v>X</v>
          </cell>
          <cell r="Q270" t="str">
            <v>X</v>
          </cell>
          <cell r="R270">
            <v>1.0500000000000001E-2</v>
          </cell>
          <cell r="S270">
            <v>0.1328</v>
          </cell>
          <cell r="T270" t="str">
            <v>X</v>
          </cell>
          <cell r="U270">
            <v>1.1900000000000001E-2</v>
          </cell>
          <cell r="V270" t="str">
            <v>X</v>
          </cell>
          <cell r="W270">
            <v>6.6E-3</v>
          </cell>
          <cell r="X270" t="str">
            <v>X</v>
          </cell>
        </row>
        <row r="271">
          <cell r="A271" t="str">
            <v>VRS- VN42210</v>
          </cell>
          <cell r="B271">
            <v>42210</v>
          </cell>
          <cell r="C271" t="str">
            <v>VRS- VN</v>
          </cell>
          <cell r="D271" t="str">
            <v>X</v>
          </cell>
          <cell r="E271" t="str">
            <v>X</v>
          </cell>
          <cell r="F271">
            <v>0.05</v>
          </cell>
          <cell r="G271" t="str">
            <v>X</v>
          </cell>
          <cell r="H271" t="str">
            <v>X</v>
          </cell>
          <cell r="I271" t="str">
            <v>X</v>
          </cell>
          <cell r="J271" t="str">
            <v>X</v>
          </cell>
          <cell r="K271" t="str">
            <v>X</v>
          </cell>
          <cell r="L271" t="str">
            <v>X</v>
          </cell>
          <cell r="M271" t="str">
            <v>X</v>
          </cell>
          <cell r="N271" t="str">
            <v>X</v>
          </cell>
          <cell r="O271" t="str">
            <v>X</v>
          </cell>
          <cell r="P271" t="str">
            <v>X</v>
          </cell>
          <cell r="Q271" t="str">
            <v>X</v>
          </cell>
          <cell r="R271">
            <v>1.0500000000000001E-2</v>
          </cell>
          <cell r="S271">
            <v>0.1328</v>
          </cell>
          <cell r="T271" t="str">
            <v>X</v>
          </cell>
          <cell r="U271">
            <v>1.1900000000000001E-2</v>
          </cell>
          <cell r="V271" t="str">
            <v>X</v>
          </cell>
          <cell r="W271">
            <v>6.6E-3</v>
          </cell>
          <cell r="X271" t="str">
            <v>X</v>
          </cell>
        </row>
        <row r="272">
          <cell r="A272" t="str">
            <v>Elected Official - VRS - EO42241</v>
          </cell>
          <cell r="B272">
            <v>42241</v>
          </cell>
          <cell r="C272" t="str">
            <v>Elected Official - VRS - EO</v>
          </cell>
          <cell r="D272" t="str">
            <v>X</v>
          </cell>
          <cell r="E272" t="str">
            <v>X</v>
          </cell>
          <cell r="F272" t="str">
            <v>X</v>
          </cell>
          <cell r="G272" t="str">
            <v>X</v>
          </cell>
          <cell r="H272" t="str">
            <v>X</v>
          </cell>
          <cell r="I272" t="str">
            <v>X</v>
          </cell>
          <cell r="J272" t="str">
            <v>X</v>
          </cell>
          <cell r="K272" t="str">
            <v>X</v>
          </cell>
          <cell r="L272" t="str">
            <v>X</v>
          </cell>
          <cell r="M272" t="str">
            <v>X</v>
          </cell>
          <cell r="N272" t="str">
            <v>X</v>
          </cell>
          <cell r="O272" t="str">
            <v>X</v>
          </cell>
          <cell r="P272" t="str">
            <v>X</v>
          </cell>
          <cell r="Q272" t="str">
            <v>X</v>
          </cell>
          <cell r="R272">
            <v>1.0500000000000001E-2</v>
          </cell>
          <cell r="S272">
            <v>0.14219999999999999</v>
          </cell>
          <cell r="T272" t="str">
            <v>X</v>
          </cell>
          <cell r="U272">
            <v>1.1900000000000001E-2</v>
          </cell>
          <cell r="V272">
            <v>0.05</v>
          </cell>
          <cell r="W272">
            <v>6.6E-3</v>
          </cell>
          <cell r="X272" t="str">
            <v>X</v>
          </cell>
        </row>
        <row r="273">
          <cell r="A273" t="str">
            <v>Fidelity - FI42241</v>
          </cell>
          <cell r="B273">
            <v>42241</v>
          </cell>
          <cell r="C273" t="str">
            <v>Fidelity - FI</v>
          </cell>
          <cell r="D273" t="str">
            <v>X</v>
          </cell>
          <cell r="E273" t="str">
            <v>X</v>
          </cell>
          <cell r="F273" t="str">
            <v>X</v>
          </cell>
          <cell r="G273" t="str">
            <v>X</v>
          </cell>
          <cell r="H273" t="str">
            <v>X</v>
          </cell>
          <cell r="I273" t="str">
            <v>X</v>
          </cell>
          <cell r="J273" t="str">
            <v>X</v>
          </cell>
          <cell r="K273" t="str">
            <v>X</v>
          </cell>
          <cell r="L273" t="str">
            <v>X</v>
          </cell>
          <cell r="M273" t="str">
            <v>X</v>
          </cell>
          <cell r="N273" t="str">
            <v>X</v>
          </cell>
          <cell r="O273">
            <v>0.104</v>
          </cell>
          <cell r="P273" t="str">
            <v>X</v>
          </cell>
          <cell r="Q273" t="str">
            <v>X</v>
          </cell>
          <cell r="R273">
            <v>1.0500000000000001E-2</v>
          </cell>
          <cell r="S273" t="str">
            <v>X</v>
          </cell>
          <cell r="T273" t="str">
            <v>X</v>
          </cell>
          <cell r="U273">
            <v>1.1900000000000001E-2</v>
          </cell>
          <cell r="V273" t="str">
            <v>X</v>
          </cell>
          <cell r="W273" t="str">
            <v>X</v>
          </cell>
          <cell r="X273" t="str">
            <v>X</v>
          </cell>
        </row>
        <row r="274">
          <cell r="A274" t="str">
            <v>Fidelity - FN42241</v>
          </cell>
          <cell r="B274">
            <v>42241</v>
          </cell>
          <cell r="C274" t="str">
            <v>Fidelity - FN</v>
          </cell>
          <cell r="D274">
            <v>0.05</v>
          </cell>
          <cell r="E274" t="str">
            <v>X</v>
          </cell>
          <cell r="F274" t="str">
            <v>X</v>
          </cell>
          <cell r="G274" t="str">
            <v>X</v>
          </cell>
          <cell r="H274" t="str">
            <v>X</v>
          </cell>
          <cell r="I274" t="str">
            <v>X</v>
          </cell>
          <cell r="J274" t="str">
            <v>X</v>
          </cell>
          <cell r="K274" t="str">
            <v>X</v>
          </cell>
          <cell r="L274" t="str">
            <v>X</v>
          </cell>
          <cell r="M274" t="str">
            <v>X</v>
          </cell>
          <cell r="N274" t="str">
            <v>X</v>
          </cell>
          <cell r="O274">
            <v>8.5000000000000006E-2</v>
          </cell>
          <cell r="P274" t="str">
            <v>X</v>
          </cell>
          <cell r="Q274" t="str">
            <v>X</v>
          </cell>
          <cell r="R274">
            <v>1.0500000000000001E-2</v>
          </cell>
          <cell r="S274" t="str">
            <v>X</v>
          </cell>
          <cell r="T274" t="str">
            <v>X</v>
          </cell>
          <cell r="U274">
            <v>1.1900000000000001E-2</v>
          </cell>
          <cell r="V274" t="str">
            <v>X</v>
          </cell>
          <cell r="W274" t="str">
            <v>X</v>
          </cell>
          <cell r="X274" t="str">
            <v>X</v>
          </cell>
        </row>
        <row r="275">
          <cell r="A275" t="str">
            <v>Judicial - J142241</v>
          </cell>
          <cell r="B275">
            <v>42241</v>
          </cell>
          <cell r="C275" t="str">
            <v>Judicial - J1</v>
          </cell>
          <cell r="D275" t="str">
            <v>X</v>
          </cell>
          <cell r="E275" t="str">
            <v>X</v>
          </cell>
          <cell r="F275" t="str">
            <v>X</v>
          </cell>
          <cell r="G275" t="str">
            <v>X</v>
          </cell>
          <cell r="H275" t="str">
            <v>X</v>
          </cell>
          <cell r="I275" t="str">
            <v>X</v>
          </cell>
          <cell r="J275" t="str">
            <v>X</v>
          </cell>
          <cell r="K275" t="str">
            <v>X</v>
          </cell>
          <cell r="L275" t="str">
            <v>X</v>
          </cell>
          <cell r="M275" t="str">
            <v>X</v>
          </cell>
          <cell r="N275" t="str">
            <v>X</v>
          </cell>
          <cell r="O275" t="str">
            <v>X</v>
          </cell>
          <cell r="P275" t="str">
            <v>X</v>
          </cell>
          <cell r="Q275" t="str">
            <v>X</v>
          </cell>
          <cell r="R275">
            <v>1.0500000000000001E-2</v>
          </cell>
          <cell r="S275">
            <v>0.50019999999999998</v>
          </cell>
          <cell r="T275" t="str">
            <v>X</v>
          </cell>
          <cell r="U275">
            <v>1.1900000000000001E-2</v>
          </cell>
          <cell r="V275">
            <v>0.05</v>
          </cell>
          <cell r="W275" t="str">
            <v>X</v>
          </cell>
          <cell r="X275" t="str">
            <v>X</v>
          </cell>
        </row>
        <row r="276">
          <cell r="A276" t="str">
            <v>Judicial - JN42241</v>
          </cell>
          <cell r="B276">
            <v>42241</v>
          </cell>
          <cell r="C276" t="str">
            <v>Judicial - JN</v>
          </cell>
          <cell r="D276" t="str">
            <v>X</v>
          </cell>
          <cell r="E276" t="str">
            <v>X</v>
          </cell>
          <cell r="F276">
            <v>0.05</v>
          </cell>
          <cell r="G276" t="str">
            <v>X</v>
          </cell>
          <cell r="H276" t="str">
            <v>X</v>
          </cell>
          <cell r="I276" t="str">
            <v>X</v>
          </cell>
          <cell r="J276" t="str">
            <v>X</v>
          </cell>
          <cell r="K276" t="str">
            <v>X</v>
          </cell>
          <cell r="L276" t="str">
            <v>X</v>
          </cell>
          <cell r="M276" t="str">
            <v>X</v>
          </cell>
          <cell r="N276" t="str">
            <v>X</v>
          </cell>
          <cell r="O276" t="str">
            <v>X</v>
          </cell>
          <cell r="P276" t="str">
            <v>X</v>
          </cell>
          <cell r="Q276" t="str">
            <v>X</v>
          </cell>
          <cell r="R276">
            <v>1.0500000000000001E-2</v>
          </cell>
          <cell r="S276">
            <v>0.50019999999999998</v>
          </cell>
          <cell r="T276" t="str">
            <v>X</v>
          </cell>
          <cell r="U276">
            <v>1.1900000000000001E-2</v>
          </cell>
          <cell r="V276" t="str">
            <v>X</v>
          </cell>
          <cell r="W276" t="str">
            <v>X</v>
          </cell>
          <cell r="X276" t="str">
            <v>X</v>
          </cell>
        </row>
        <row r="277">
          <cell r="A277" t="str">
            <v>LT, JT, VT, ST42241</v>
          </cell>
          <cell r="B277">
            <v>42241</v>
          </cell>
          <cell r="C277" t="str">
            <v>LT, JT, VT, ST</v>
          </cell>
          <cell r="D277" t="str">
            <v>X</v>
          </cell>
          <cell r="E277" t="str">
            <v>X</v>
          </cell>
          <cell r="F277" t="str">
            <v>X</v>
          </cell>
          <cell r="G277" t="str">
            <v>X</v>
          </cell>
          <cell r="H277" t="str">
            <v>X</v>
          </cell>
          <cell r="I277" t="str">
            <v>X</v>
          </cell>
          <cell r="J277" t="str">
            <v>X</v>
          </cell>
          <cell r="K277" t="str">
            <v>X</v>
          </cell>
          <cell r="L277" t="str">
            <v>X</v>
          </cell>
          <cell r="M277" t="str">
            <v>X</v>
          </cell>
          <cell r="N277" t="str">
            <v>X</v>
          </cell>
          <cell r="O277" t="str">
            <v>X</v>
          </cell>
          <cell r="P277" t="str">
            <v>X</v>
          </cell>
          <cell r="Q277" t="str">
            <v>X</v>
          </cell>
          <cell r="R277" t="str">
            <v>X</v>
          </cell>
          <cell r="S277" t="str">
            <v>X</v>
          </cell>
          <cell r="T277" t="str">
            <v>X</v>
          </cell>
          <cell r="U277" t="str">
            <v>X</v>
          </cell>
          <cell r="V277" t="str">
            <v>X</v>
          </cell>
          <cell r="W277" t="str">
            <v>X</v>
          </cell>
          <cell r="X277" t="str">
            <v>X</v>
          </cell>
        </row>
        <row r="278">
          <cell r="A278" t="str">
            <v>ORP - CN42241</v>
          </cell>
          <cell r="B278">
            <v>42241</v>
          </cell>
          <cell r="C278" t="str">
            <v>ORP - CN</v>
          </cell>
          <cell r="D278" t="str">
            <v>X</v>
          </cell>
          <cell r="E278">
            <v>0.05</v>
          </cell>
          <cell r="F278" t="str">
            <v>X</v>
          </cell>
          <cell r="G278" t="str">
            <v>X</v>
          </cell>
          <cell r="H278" t="str">
            <v>X</v>
          </cell>
          <cell r="I278" t="str">
            <v>X</v>
          </cell>
          <cell r="J278" t="str">
            <v>X</v>
          </cell>
          <cell r="K278" t="str">
            <v>X</v>
          </cell>
          <cell r="L278" t="str">
            <v>X</v>
          </cell>
          <cell r="M278" t="str">
            <v>X</v>
          </cell>
          <cell r="N278" t="str">
            <v>X</v>
          </cell>
          <cell r="O278" t="str">
            <v>X</v>
          </cell>
          <cell r="P278">
            <v>8.5000000000000006E-2</v>
          </cell>
          <cell r="Q278" t="str">
            <v>X</v>
          </cell>
          <cell r="R278">
            <v>1.0500000000000001E-2</v>
          </cell>
          <cell r="S278" t="str">
            <v>X</v>
          </cell>
          <cell r="T278" t="str">
            <v>X</v>
          </cell>
          <cell r="U278">
            <v>1.1900000000000001E-2</v>
          </cell>
          <cell r="V278" t="str">
            <v>X</v>
          </cell>
          <cell r="W278" t="str">
            <v>X</v>
          </cell>
          <cell r="X278" t="str">
            <v>X</v>
          </cell>
        </row>
        <row r="279">
          <cell r="A279" t="str">
            <v>ORP - CP42241</v>
          </cell>
          <cell r="B279">
            <v>42241</v>
          </cell>
          <cell r="C279" t="str">
            <v>ORP - CP</v>
          </cell>
          <cell r="D279" t="str">
            <v>X</v>
          </cell>
          <cell r="E279" t="str">
            <v>X</v>
          </cell>
          <cell r="F279" t="str">
            <v>X</v>
          </cell>
          <cell r="G279" t="str">
            <v>X</v>
          </cell>
          <cell r="H279" t="str">
            <v>X</v>
          </cell>
          <cell r="I279" t="str">
            <v>X</v>
          </cell>
          <cell r="J279" t="str">
            <v>X</v>
          </cell>
          <cell r="K279" t="str">
            <v>X</v>
          </cell>
          <cell r="L279" t="str">
            <v>X</v>
          </cell>
          <cell r="M279" t="str">
            <v>X</v>
          </cell>
          <cell r="N279" t="str">
            <v>X</v>
          </cell>
          <cell r="O279" t="str">
            <v>X</v>
          </cell>
          <cell r="P279">
            <v>0.104</v>
          </cell>
          <cell r="Q279" t="str">
            <v>X</v>
          </cell>
          <cell r="R279">
            <v>1.0500000000000001E-2</v>
          </cell>
          <cell r="S279" t="str">
            <v>X</v>
          </cell>
          <cell r="T279" t="str">
            <v>X</v>
          </cell>
          <cell r="U279">
            <v>1.1900000000000001E-2</v>
          </cell>
          <cell r="V279" t="str">
            <v>X</v>
          </cell>
          <cell r="W279" t="str">
            <v>X</v>
          </cell>
          <cell r="X279" t="str">
            <v>X</v>
          </cell>
        </row>
        <row r="280">
          <cell r="A280" t="str">
            <v>SPORS - SN42241</v>
          </cell>
          <cell r="B280">
            <v>42241</v>
          </cell>
          <cell r="C280" t="str">
            <v>SPORS - SN</v>
          </cell>
          <cell r="D280" t="str">
            <v>X</v>
          </cell>
          <cell r="E280" t="str">
            <v>X</v>
          </cell>
          <cell r="F280">
            <v>0.05</v>
          </cell>
          <cell r="G280" t="str">
            <v>X</v>
          </cell>
          <cell r="H280" t="str">
            <v>X</v>
          </cell>
          <cell r="I280" t="str">
            <v>X</v>
          </cell>
          <cell r="J280" t="str">
            <v>X</v>
          </cell>
          <cell r="K280" t="str">
            <v>X</v>
          </cell>
          <cell r="L280" t="str">
            <v>X</v>
          </cell>
          <cell r="M280" t="str">
            <v>X</v>
          </cell>
          <cell r="N280" t="str">
            <v>X</v>
          </cell>
          <cell r="O280" t="str">
            <v>X</v>
          </cell>
          <cell r="P280" t="str">
            <v>X</v>
          </cell>
          <cell r="Q280" t="str">
            <v>X</v>
          </cell>
          <cell r="R280">
            <v>1.0500000000000001E-2</v>
          </cell>
          <cell r="S280">
            <v>0.27829999999999999</v>
          </cell>
          <cell r="T280" t="str">
            <v>X</v>
          </cell>
          <cell r="U280">
            <v>1.1900000000000001E-2</v>
          </cell>
          <cell r="V280" t="str">
            <v>X</v>
          </cell>
          <cell r="W280" t="str">
            <v>X</v>
          </cell>
          <cell r="X280">
            <v>6.6E-3</v>
          </cell>
        </row>
        <row r="281">
          <cell r="A281" t="str">
            <v>SPORS - SS42241</v>
          </cell>
          <cell r="B281">
            <v>42241</v>
          </cell>
          <cell r="C281" t="str">
            <v>SPORS - SS</v>
          </cell>
          <cell r="D281" t="str">
            <v>X</v>
          </cell>
          <cell r="E281" t="str">
            <v>X</v>
          </cell>
          <cell r="F281">
            <v>0.05</v>
          </cell>
          <cell r="G281" t="str">
            <v>X</v>
          </cell>
          <cell r="H281" t="str">
            <v>X</v>
          </cell>
          <cell r="I281" t="str">
            <v>X</v>
          </cell>
          <cell r="J281" t="str">
            <v>X</v>
          </cell>
          <cell r="K281" t="str">
            <v>X</v>
          </cell>
          <cell r="L281" t="str">
            <v>X</v>
          </cell>
          <cell r="M281" t="str">
            <v>X</v>
          </cell>
          <cell r="N281" t="str">
            <v>X</v>
          </cell>
          <cell r="O281" t="str">
            <v>X</v>
          </cell>
          <cell r="P281" t="str">
            <v>X</v>
          </cell>
          <cell r="Q281" t="str">
            <v>X</v>
          </cell>
          <cell r="R281">
            <v>1.0500000000000001E-2</v>
          </cell>
          <cell r="S281">
            <v>0.27829999999999999</v>
          </cell>
          <cell r="T281" t="str">
            <v>X</v>
          </cell>
          <cell r="U281">
            <v>1.1900000000000001E-2</v>
          </cell>
          <cell r="V281" t="str">
            <v>X</v>
          </cell>
          <cell r="W281" t="str">
            <v>X</v>
          </cell>
          <cell r="X281">
            <v>6.6E-3</v>
          </cell>
        </row>
        <row r="282">
          <cell r="A282" t="str">
            <v>TIAA - TA42241</v>
          </cell>
          <cell r="B282">
            <v>42241</v>
          </cell>
          <cell r="C282" t="str">
            <v>TIAA - TA</v>
          </cell>
          <cell r="D282" t="str">
            <v>X</v>
          </cell>
          <cell r="E282" t="str">
            <v>X</v>
          </cell>
          <cell r="F282" t="str">
            <v>X</v>
          </cell>
          <cell r="G282" t="str">
            <v>X</v>
          </cell>
          <cell r="H282" t="str">
            <v>X</v>
          </cell>
          <cell r="I282" t="str">
            <v>X</v>
          </cell>
          <cell r="J282" t="str">
            <v>X</v>
          </cell>
          <cell r="K282" t="str">
            <v>X</v>
          </cell>
          <cell r="L282" t="str">
            <v>X</v>
          </cell>
          <cell r="M282" t="str">
            <v>X</v>
          </cell>
          <cell r="N282" t="str">
            <v>X</v>
          </cell>
          <cell r="O282" t="str">
            <v>X</v>
          </cell>
          <cell r="P282" t="str">
            <v>X</v>
          </cell>
          <cell r="Q282">
            <v>0.104</v>
          </cell>
          <cell r="R282">
            <v>1.0500000000000001E-2</v>
          </cell>
          <cell r="S282" t="str">
            <v>X</v>
          </cell>
          <cell r="T282" t="str">
            <v>X</v>
          </cell>
          <cell r="U282">
            <v>1.1900000000000001E-2</v>
          </cell>
          <cell r="V282" t="str">
            <v>X</v>
          </cell>
          <cell r="W282" t="str">
            <v>X</v>
          </cell>
          <cell r="X282" t="str">
            <v>X</v>
          </cell>
        </row>
        <row r="283">
          <cell r="A283" t="str">
            <v>TIAA - TN42241</v>
          </cell>
          <cell r="B283">
            <v>42241</v>
          </cell>
          <cell r="C283" t="str">
            <v>TIAA - TN</v>
          </cell>
          <cell r="D283" t="str">
            <v>X</v>
          </cell>
          <cell r="E283" t="str">
            <v>X</v>
          </cell>
          <cell r="F283" t="str">
            <v>X</v>
          </cell>
          <cell r="G283">
            <v>0.05</v>
          </cell>
          <cell r="H283" t="str">
            <v>X</v>
          </cell>
          <cell r="I283" t="str">
            <v>X</v>
          </cell>
          <cell r="J283" t="str">
            <v>X</v>
          </cell>
          <cell r="K283" t="str">
            <v>X</v>
          </cell>
          <cell r="L283" t="str">
            <v>X</v>
          </cell>
          <cell r="M283" t="str">
            <v>X</v>
          </cell>
          <cell r="N283" t="str">
            <v>X</v>
          </cell>
          <cell r="O283" t="str">
            <v>X</v>
          </cell>
          <cell r="P283" t="str">
            <v>X</v>
          </cell>
          <cell r="Q283">
            <v>8.5000000000000006E-2</v>
          </cell>
          <cell r="R283">
            <v>1.0500000000000001E-2</v>
          </cell>
          <cell r="S283" t="str">
            <v>X</v>
          </cell>
          <cell r="T283" t="str">
            <v>X</v>
          </cell>
          <cell r="U283">
            <v>1.1900000000000001E-2</v>
          </cell>
          <cell r="V283" t="str">
            <v>X</v>
          </cell>
          <cell r="W283" t="str">
            <v>X</v>
          </cell>
          <cell r="X283" t="str">
            <v>X</v>
          </cell>
        </row>
        <row r="284">
          <cell r="A284" t="str">
            <v>VALORS - LN42241</v>
          </cell>
          <cell r="B284">
            <v>42241</v>
          </cell>
          <cell r="C284" t="str">
            <v>VALORS - LN</v>
          </cell>
          <cell r="D284" t="str">
            <v>X</v>
          </cell>
          <cell r="E284" t="str">
            <v>X</v>
          </cell>
          <cell r="F284">
            <v>0.05</v>
          </cell>
          <cell r="G284" t="str">
            <v>X</v>
          </cell>
          <cell r="H284" t="str">
            <v>X</v>
          </cell>
          <cell r="I284" t="str">
            <v>X</v>
          </cell>
          <cell r="J284" t="str">
            <v>X</v>
          </cell>
          <cell r="K284" t="str">
            <v>X</v>
          </cell>
          <cell r="L284" t="str">
            <v>X</v>
          </cell>
          <cell r="M284" t="str">
            <v>X</v>
          </cell>
          <cell r="N284" t="str">
            <v>X</v>
          </cell>
          <cell r="O284" t="str">
            <v>X</v>
          </cell>
          <cell r="P284" t="str">
            <v>X</v>
          </cell>
          <cell r="Q284" t="str">
            <v>X</v>
          </cell>
          <cell r="R284">
            <v>1.0500000000000001E-2</v>
          </cell>
          <cell r="S284">
            <v>0.19</v>
          </cell>
          <cell r="T284" t="str">
            <v>X</v>
          </cell>
          <cell r="U284">
            <v>1.1900000000000001E-2</v>
          </cell>
          <cell r="V284" t="str">
            <v>X</v>
          </cell>
          <cell r="W284" t="str">
            <v>X</v>
          </cell>
          <cell r="X284">
            <v>6.6E-3</v>
          </cell>
        </row>
        <row r="285">
          <cell r="A285" t="str">
            <v>VALORS - LS42241</v>
          </cell>
          <cell r="B285">
            <v>42241</v>
          </cell>
          <cell r="C285" t="str">
            <v>VALORS - LS</v>
          </cell>
          <cell r="D285" t="str">
            <v>X</v>
          </cell>
          <cell r="E285" t="str">
            <v>X</v>
          </cell>
          <cell r="F285">
            <v>0.05</v>
          </cell>
          <cell r="G285" t="str">
            <v>X</v>
          </cell>
          <cell r="H285" t="str">
            <v>X</v>
          </cell>
          <cell r="I285" t="str">
            <v>X</v>
          </cell>
          <cell r="J285" t="str">
            <v>X</v>
          </cell>
          <cell r="K285" t="str">
            <v>X</v>
          </cell>
          <cell r="L285" t="str">
            <v>X</v>
          </cell>
          <cell r="M285" t="str">
            <v>X</v>
          </cell>
          <cell r="N285" t="str">
            <v>X</v>
          </cell>
          <cell r="O285" t="str">
            <v>X</v>
          </cell>
          <cell r="P285" t="str">
            <v>X</v>
          </cell>
          <cell r="Q285" t="str">
            <v>X</v>
          </cell>
          <cell r="R285">
            <v>1.0500000000000001E-2</v>
          </cell>
          <cell r="S285">
            <v>0.19</v>
          </cell>
          <cell r="T285" t="str">
            <v>X</v>
          </cell>
          <cell r="U285">
            <v>1.1900000000000001E-2</v>
          </cell>
          <cell r="V285" t="str">
            <v>X</v>
          </cell>
          <cell r="W285" t="str">
            <v>X</v>
          </cell>
          <cell r="X285">
            <v>6.6E-3</v>
          </cell>
        </row>
        <row r="286">
          <cell r="A286" t="str">
            <v>VRS- HB42241</v>
          </cell>
          <cell r="B286">
            <v>42241</v>
          </cell>
          <cell r="C286" t="str">
            <v>VRS- HB</v>
          </cell>
          <cell r="D286" t="str">
            <v>X</v>
          </cell>
          <cell r="E286" t="str">
            <v>X</v>
          </cell>
          <cell r="F286">
            <v>0.04</v>
          </cell>
          <cell r="G286" t="str">
            <v>X</v>
          </cell>
          <cell r="H286">
            <v>0.01</v>
          </cell>
          <cell r="I286" t="str">
            <v>X</v>
          </cell>
          <cell r="J286" t="str">
            <v>X</v>
          </cell>
          <cell r="K286" t="str">
            <v>X</v>
          </cell>
          <cell r="L286" t="str">
            <v>X</v>
          </cell>
          <cell r="M286" t="str">
            <v>X</v>
          </cell>
          <cell r="N286">
            <v>0.01</v>
          </cell>
          <cell r="O286" t="str">
            <v>X</v>
          </cell>
          <cell r="P286" t="str">
            <v>X</v>
          </cell>
          <cell r="Q286" t="str">
            <v>X</v>
          </cell>
          <cell r="R286">
            <v>1.0500000000000001E-2</v>
          </cell>
          <cell r="S286">
            <v>0.13220000000000001</v>
          </cell>
          <cell r="T286" t="str">
            <v>X</v>
          </cell>
          <cell r="U286">
            <v>1.1900000000000001E-2</v>
          </cell>
          <cell r="V286" t="str">
            <v>X</v>
          </cell>
          <cell r="W286">
            <v>6.6E-3</v>
          </cell>
          <cell r="X286" t="str">
            <v>X</v>
          </cell>
        </row>
        <row r="287">
          <cell r="A287" t="str">
            <v>VRS- HJ42241</v>
          </cell>
          <cell r="B287">
            <v>42241</v>
          </cell>
          <cell r="C287" t="str">
            <v>VRS- HJ</v>
          </cell>
          <cell r="D287" t="str">
            <v>X</v>
          </cell>
          <cell r="E287" t="str">
            <v>X</v>
          </cell>
          <cell r="F287">
            <v>0.04</v>
          </cell>
          <cell r="G287" t="str">
            <v>X</v>
          </cell>
          <cell r="H287">
            <v>0.01</v>
          </cell>
          <cell r="I287" t="str">
            <v>X</v>
          </cell>
          <cell r="J287" t="str">
            <v>X</v>
          </cell>
          <cell r="K287" t="str">
            <v>X</v>
          </cell>
          <cell r="L287" t="str">
            <v>X</v>
          </cell>
          <cell r="M287" t="str">
            <v>X</v>
          </cell>
          <cell r="N287">
            <v>0.01</v>
          </cell>
          <cell r="O287" t="str">
            <v>X</v>
          </cell>
          <cell r="P287" t="str">
            <v>X</v>
          </cell>
          <cell r="Q287" t="str">
            <v>X</v>
          </cell>
          <cell r="R287">
            <v>1.0500000000000001E-2</v>
          </cell>
          <cell r="S287">
            <v>0.49020000000000002</v>
          </cell>
          <cell r="T287" t="str">
            <v>X</v>
          </cell>
          <cell r="U287">
            <v>1.1900000000000001E-2</v>
          </cell>
          <cell r="V287" t="str">
            <v>X</v>
          </cell>
          <cell r="W287">
            <v>6.6E-3</v>
          </cell>
          <cell r="X287" t="str">
            <v>X</v>
          </cell>
        </row>
        <row r="288">
          <cell r="A288" t="str">
            <v>VRS - VS42241</v>
          </cell>
          <cell r="B288">
            <v>42241</v>
          </cell>
          <cell r="C288" t="str">
            <v>VRS - VS</v>
          </cell>
          <cell r="D288" t="str">
            <v>X</v>
          </cell>
          <cell r="E288" t="str">
            <v>X</v>
          </cell>
          <cell r="F288">
            <v>0.05</v>
          </cell>
          <cell r="G288" t="str">
            <v>X</v>
          </cell>
          <cell r="H288" t="str">
            <v>X</v>
          </cell>
          <cell r="I288" t="str">
            <v>X</v>
          </cell>
          <cell r="J288" t="str">
            <v>X</v>
          </cell>
          <cell r="K288" t="str">
            <v>X</v>
          </cell>
          <cell r="L288" t="str">
            <v>X</v>
          </cell>
          <cell r="M288" t="str">
            <v>X</v>
          </cell>
          <cell r="N288" t="str">
            <v>X</v>
          </cell>
          <cell r="O288" t="str">
            <v>X</v>
          </cell>
          <cell r="P288" t="str">
            <v>X</v>
          </cell>
          <cell r="Q288" t="str">
            <v>X</v>
          </cell>
          <cell r="R288">
            <v>1.0500000000000001E-2</v>
          </cell>
          <cell r="S288">
            <v>0.14219999999999999</v>
          </cell>
          <cell r="T288" t="str">
            <v>X</v>
          </cell>
          <cell r="U288">
            <v>1.1900000000000001E-2</v>
          </cell>
          <cell r="V288" t="str">
            <v>X</v>
          </cell>
          <cell r="W288">
            <v>6.6E-3</v>
          </cell>
          <cell r="X288" t="str">
            <v>X</v>
          </cell>
        </row>
        <row r="289">
          <cell r="A289" t="str">
            <v>VRS- VN42241</v>
          </cell>
          <cell r="B289">
            <v>42241</v>
          </cell>
          <cell r="C289" t="str">
            <v>VRS- VN</v>
          </cell>
          <cell r="D289" t="str">
            <v>X</v>
          </cell>
          <cell r="E289" t="str">
            <v>X</v>
          </cell>
          <cell r="F289">
            <v>0.05</v>
          </cell>
          <cell r="G289" t="str">
            <v>X</v>
          </cell>
          <cell r="H289" t="str">
            <v>X</v>
          </cell>
          <cell r="I289" t="str">
            <v>X</v>
          </cell>
          <cell r="J289" t="str">
            <v>X</v>
          </cell>
          <cell r="K289" t="str">
            <v>X</v>
          </cell>
          <cell r="L289" t="str">
            <v>X</v>
          </cell>
          <cell r="M289" t="str">
            <v>X</v>
          </cell>
          <cell r="N289" t="str">
            <v>X</v>
          </cell>
          <cell r="O289" t="str">
            <v>X</v>
          </cell>
          <cell r="P289" t="str">
            <v>X</v>
          </cell>
          <cell r="Q289" t="str">
            <v>X</v>
          </cell>
          <cell r="R289">
            <v>1.0500000000000001E-2</v>
          </cell>
          <cell r="S289">
            <v>0.14219999999999999</v>
          </cell>
          <cell r="T289" t="str">
            <v>X</v>
          </cell>
          <cell r="U289">
            <v>1.1900000000000001E-2</v>
          </cell>
          <cell r="V289" t="str">
            <v>X</v>
          </cell>
          <cell r="W289">
            <v>6.6E-3</v>
          </cell>
          <cell r="X289" t="str">
            <v>X</v>
          </cell>
        </row>
      </sheetData>
      <sheetData sheetId="6">
        <row r="2">
          <cell r="A2">
            <v>0</v>
          </cell>
          <cell r="B2">
            <v>0</v>
          </cell>
        </row>
        <row r="3">
          <cell r="A3">
            <v>5.0000000000000001E-3</v>
          </cell>
          <cell r="B3">
            <v>5.0000000000000001E-3</v>
          </cell>
        </row>
        <row r="4">
          <cell r="A4">
            <v>0.01</v>
          </cell>
          <cell r="B4">
            <v>0.01</v>
          </cell>
        </row>
        <row r="5">
          <cell r="A5">
            <v>1.4999999999999999E-2</v>
          </cell>
          <cell r="B5">
            <v>1.2500000000000001E-2</v>
          </cell>
        </row>
        <row r="6">
          <cell r="A6">
            <v>0.02</v>
          </cell>
          <cell r="B6">
            <v>1.4999999999999999E-2</v>
          </cell>
        </row>
        <row r="7">
          <cell r="A7">
            <v>2.5000000000000001E-2</v>
          </cell>
          <cell r="B7">
            <v>1.7500000000000002E-2</v>
          </cell>
        </row>
        <row r="8">
          <cell r="A8">
            <v>0.03</v>
          </cell>
          <cell r="B8">
            <v>0.02</v>
          </cell>
        </row>
        <row r="9">
          <cell r="A9">
            <v>3.5000000000000003E-2</v>
          </cell>
          <cell r="B9">
            <v>2.2499999999999999E-2</v>
          </cell>
        </row>
        <row r="10">
          <cell r="A10">
            <v>0.04</v>
          </cell>
          <cell r="B10">
            <v>2.5000000000000001E-2</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S194"/>
  <sheetViews>
    <sheetView tabSelected="1" workbookViewId="0">
      <selection activeCell="E18" sqref="E18"/>
    </sheetView>
  </sheetViews>
  <sheetFormatPr defaultColWidth="9.140625" defaultRowHeight="12" x14ac:dyDescent="0.2"/>
  <cols>
    <col min="1" max="1" width="24.28515625" style="1" customWidth="1"/>
    <col min="2" max="2" width="9.7109375" style="1" customWidth="1"/>
    <col min="3" max="3" width="8.42578125" style="1" customWidth="1"/>
    <col min="4" max="4" width="8.7109375" style="1" customWidth="1"/>
    <col min="5" max="5" width="10.5703125" style="1" customWidth="1"/>
    <col min="6" max="6" width="9.42578125" style="1" customWidth="1"/>
    <col min="7" max="7" width="8.28515625" style="1" customWidth="1"/>
    <col min="8" max="8" width="9.85546875" style="1" bestFit="1" customWidth="1"/>
    <col min="9" max="9" width="8" style="1" bestFit="1" customWidth="1"/>
    <col min="10" max="10" width="9.85546875" style="1" bestFit="1" customWidth="1"/>
    <col min="11" max="11" width="9.28515625" style="1" customWidth="1"/>
    <col min="12" max="12" width="9.140625" style="1"/>
    <col min="13" max="13" width="7.28515625" style="1" bestFit="1" customWidth="1"/>
    <col min="14" max="15" width="9.85546875" style="1" bestFit="1" customWidth="1"/>
    <col min="16" max="16" width="9.7109375" style="1" customWidth="1"/>
    <col min="17" max="17" width="7.42578125" style="1" customWidth="1"/>
    <col min="18" max="18" width="8.7109375" style="1" customWidth="1"/>
    <col min="19" max="19" width="8.28515625" style="4" bestFit="1" customWidth="1"/>
    <col min="20" max="20" width="10.7109375" style="1" bestFit="1" customWidth="1"/>
    <col min="21" max="16384" width="9.140625" style="1"/>
  </cols>
  <sheetData>
    <row r="1" spans="1:19" ht="12.75" thickBot="1" x14ac:dyDescent="0.25">
      <c r="A1" s="114" t="s">
        <v>0</v>
      </c>
      <c r="B1" s="115"/>
      <c r="C1" s="115"/>
      <c r="D1" s="115"/>
      <c r="E1" s="116"/>
      <c r="G1" s="117" t="s">
        <v>1</v>
      </c>
      <c r="H1" s="118"/>
      <c r="I1" s="118"/>
      <c r="J1" s="119"/>
      <c r="M1" s="2"/>
      <c r="N1" s="3"/>
      <c r="O1" s="3"/>
      <c r="P1" s="3"/>
      <c r="Q1" s="3"/>
    </row>
    <row r="2" spans="1:19" x14ac:dyDescent="0.2">
      <c r="A2" s="5" t="s">
        <v>2</v>
      </c>
      <c r="B2" s="120"/>
      <c r="C2" s="121"/>
      <c r="D2" s="121"/>
      <c r="E2" s="122"/>
      <c r="G2" s="5" t="s">
        <v>3</v>
      </c>
      <c r="H2" s="6">
        <v>42546</v>
      </c>
      <c r="I2" s="7" t="s">
        <v>4</v>
      </c>
      <c r="J2" s="8">
        <v>42560</v>
      </c>
      <c r="K2" s="9"/>
      <c r="M2" s="2"/>
      <c r="N2" s="2"/>
      <c r="O2" s="2"/>
      <c r="P2" s="2"/>
      <c r="Q2" s="10"/>
    </row>
    <row r="3" spans="1:19" x14ac:dyDescent="0.2">
      <c r="A3" s="11" t="s">
        <v>5</v>
      </c>
      <c r="B3" s="123"/>
      <c r="C3" s="123"/>
      <c r="D3" s="12"/>
      <c r="E3" s="13"/>
      <c r="G3" s="14"/>
      <c r="H3" s="15"/>
      <c r="I3" s="16" t="s">
        <v>6</v>
      </c>
      <c r="J3" s="17" t="s">
        <v>7</v>
      </c>
      <c r="K3" s="18"/>
      <c r="L3" s="19" t="s">
        <v>8</v>
      </c>
      <c r="M3" s="2"/>
      <c r="N3" s="10"/>
      <c r="O3" s="10"/>
      <c r="P3" s="20"/>
      <c r="Q3" s="21"/>
    </row>
    <row r="4" spans="1:19" ht="13.5" thickBot="1" x14ac:dyDescent="0.25">
      <c r="A4" s="22"/>
      <c r="B4" s="124"/>
      <c r="C4" s="125"/>
      <c r="D4" s="125"/>
      <c r="E4" s="126"/>
      <c r="G4" s="14" t="s">
        <v>9</v>
      </c>
      <c r="H4" s="15"/>
      <c r="I4" s="23">
        <f>DATEDIF(H2,J2,"d")+1</f>
        <v>15</v>
      </c>
      <c r="J4" s="13"/>
      <c r="K4" s="24"/>
      <c r="L4" s="19"/>
      <c r="M4" s="2"/>
      <c r="N4" s="10"/>
      <c r="O4" s="10"/>
      <c r="P4" s="20"/>
      <c r="Q4" s="25"/>
    </row>
    <row r="5" spans="1:19" ht="13.5" thickTop="1" thickBot="1" x14ac:dyDescent="0.25">
      <c r="A5" s="111" t="s">
        <v>10</v>
      </c>
      <c r="B5" s="112"/>
      <c r="C5" s="112"/>
      <c r="D5" s="112"/>
      <c r="E5" s="113"/>
      <c r="G5" s="11" t="s">
        <v>11</v>
      </c>
      <c r="H5" s="15"/>
      <c r="I5" s="23">
        <f ca="1">SUMPRODUCT(--(WEEKDAY(ROW(INDIRECT(H2&amp;":"&amp;J2)),2)&lt;6))</f>
        <v>10</v>
      </c>
      <c r="J5" s="13">
        <f ca="1">I5*(8*C7)</f>
        <v>80</v>
      </c>
      <c r="M5" s="2"/>
      <c r="N5" s="10"/>
      <c r="O5" s="10"/>
      <c r="P5" s="26"/>
      <c r="Q5" s="25"/>
    </row>
    <row r="6" spans="1:19" ht="24.75" thickBot="1" x14ac:dyDescent="0.25">
      <c r="A6" s="27" t="s">
        <v>12</v>
      </c>
      <c r="B6" s="28" t="s">
        <v>13</v>
      </c>
      <c r="C6" s="29" t="s">
        <v>14</v>
      </c>
      <c r="D6" s="29" t="s">
        <v>15</v>
      </c>
      <c r="E6" s="30" t="s">
        <v>16</v>
      </c>
      <c r="G6" s="31"/>
      <c r="H6" s="32"/>
      <c r="I6" s="32"/>
      <c r="J6" s="33"/>
      <c r="K6" s="34">
        <v>40269</v>
      </c>
      <c r="M6" s="35"/>
      <c r="N6" s="36"/>
      <c r="O6" s="36"/>
      <c r="P6" s="37"/>
      <c r="Q6" s="25"/>
    </row>
    <row r="7" spans="1:19" x14ac:dyDescent="0.2">
      <c r="A7" s="38">
        <f>H2</f>
        <v>42546</v>
      </c>
      <c r="B7" s="39"/>
      <c r="C7" s="40">
        <v>1</v>
      </c>
      <c r="D7" s="41">
        <v>5000</v>
      </c>
      <c r="E7" s="42">
        <f ca="1">IF($R$14&gt;0,D7/$R$14,D7/$J$5)</f>
        <v>62.5</v>
      </c>
      <c r="F7" s="43"/>
      <c r="G7" s="128" t="s">
        <v>17</v>
      </c>
      <c r="H7" s="129"/>
      <c r="I7" s="129"/>
      <c r="J7" s="8"/>
      <c r="M7" s="44"/>
      <c r="N7" s="21"/>
      <c r="O7" s="21"/>
      <c r="P7" s="3"/>
      <c r="Q7" s="45"/>
    </row>
    <row r="8" spans="1:19" ht="12.75" x14ac:dyDescent="0.2">
      <c r="A8" s="46"/>
      <c r="B8" s="39"/>
      <c r="C8" s="40"/>
      <c r="D8" s="47"/>
      <c r="E8" s="42">
        <f ca="1">IF($R$14&gt;0,D8/$R$14,D8/$J$5)</f>
        <v>0</v>
      </c>
      <c r="F8" s="48"/>
      <c r="G8" s="130" t="s">
        <v>18</v>
      </c>
      <c r="H8" s="131"/>
      <c r="I8" s="131"/>
      <c r="J8" s="49"/>
      <c r="K8" s="48"/>
      <c r="L8" s="50" t="s">
        <v>19</v>
      </c>
      <c r="M8" s="51"/>
      <c r="N8" s="21"/>
      <c r="O8" s="52">
        <f>VLOOKUP(J2,payrates,4,TRUE)</f>
        <v>5000</v>
      </c>
      <c r="P8" s="3"/>
      <c r="Q8" s="53"/>
    </row>
    <row r="9" spans="1:19" ht="13.5" thickBot="1" x14ac:dyDescent="0.25">
      <c r="A9" s="54"/>
      <c r="B9" s="55"/>
      <c r="C9" s="56"/>
      <c r="D9" s="57"/>
      <c r="E9" s="58">
        <f ca="1">IF($R$14&gt;0,D9/$R$14,D9/$J$5)</f>
        <v>0</v>
      </c>
      <c r="F9" s="48"/>
      <c r="G9" s="132" t="s">
        <v>20</v>
      </c>
      <c r="H9" s="133"/>
      <c r="I9" s="133"/>
      <c r="J9" s="59"/>
      <c r="K9" s="48"/>
      <c r="L9" s="48"/>
      <c r="M9" s="51"/>
      <c r="N9" s="21"/>
      <c r="O9" s="21"/>
      <c r="P9" s="3"/>
      <c r="Q9" s="60"/>
    </row>
    <row r="10" spans="1:19" x14ac:dyDescent="0.2">
      <c r="F10" s="48"/>
      <c r="G10" s="48"/>
      <c r="H10" s="61"/>
      <c r="I10" s="61"/>
      <c r="J10" s="62"/>
      <c r="K10" s="48"/>
      <c r="L10" s="48"/>
      <c r="M10" s="51"/>
      <c r="N10" s="21"/>
      <c r="O10" s="21"/>
      <c r="P10" s="3"/>
      <c r="Q10" s="63"/>
    </row>
    <row r="11" spans="1:19" x14ac:dyDescent="0.2">
      <c r="A11" s="64" t="s">
        <v>21</v>
      </c>
      <c r="B11" s="65">
        <f>H2</f>
        <v>42546</v>
      </c>
      <c r="C11" s="65">
        <f t="shared" ref="C11:Q11" si="0">IF((IF(VALUE(B11)&lt;5,20,B11)+1)-$B$11&lt;$I$4,B11+1,0)</f>
        <v>42547</v>
      </c>
      <c r="D11" s="65">
        <f t="shared" si="0"/>
        <v>42548</v>
      </c>
      <c r="E11" s="65">
        <f t="shared" si="0"/>
        <v>42549</v>
      </c>
      <c r="F11" s="65">
        <f t="shared" si="0"/>
        <v>42550</v>
      </c>
      <c r="G11" s="65">
        <f t="shared" si="0"/>
        <v>42551</v>
      </c>
      <c r="H11" s="65">
        <f t="shared" si="0"/>
        <v>42552</v>
      </c>
      <c r="I11" s="65">
        <f t="shared" si="0"/>
        <v>42553</v>
      </c>
      <c r="J11" s="65">
        <f t="shared" si="0"/>
        <v>42554</v>
      </c>
      <c r="K11" s="65">
        <f t="shared" si="0"/>
        <v>42555</v>
      </c>
      <c r="L11" s="65">
        <f t="shared" si="0"/>
        <v>42556</v>
      </c>
      <c r="M11" s="65">
        <f t="shared" si="0"/>
        <v>42557</v>
      </c>
      <c r="N11" s="65">
        <f t="shared" si="0"/>
        <v>42558</v>
      </c>
      <c r="O11" s="65">
        <f t="shared" si="0"/>
        <v>42559</v>
      </c>
      <c r="P11" s="65">
        <f t="shared" si="0"/>
        <v>42560</v>
      </c>
      <c r="Q11" s="65">
        <f t="shared" si="0"/>
        <v>0</v>
      </c>
      <c r="R11" s="66" t="s">
        <v>22</v>
      </c>
      <c r="S11" s="67"/>
    </row>
    <row r="12" spans="1:19" x14ac:dyDescent="0.2">
      <c r="A12" s="68" t="s">
        <v>23</v>
      </c>
      <c r="B12" s="69" t="str">
        <f t="shared" ref="B12:Q12" si="1">IF(B11&lt;5,"",CHOOSE(WEEKDAY(B11),"Sun","Mon","Tues","Wed","Thurs","Fri","Sat"))</f>
        <v>Sat</v>
      </c>
      <c r="C12" s="69" t="str">
        <f t="shared" si="1"/>
        <v>Sun</v>
      </c>
      <c r="D12" s="69" t="str">
        <f t="shared" si="1"/>
        <v>Mon</v>
      </c>
      <c r="E12" s="69" t="str">
        <f t="shared" si="1"/>
        <v>Tues</v>
      </c>
      <c r="F12" s="69" t="str">
        <f t="shared" si="1"/>
        <v>Wed</v>
      </c>
      <c r="G12" s="69" t="str">
        <f t="shared" si="1"/>
        <v>Thurs</v>
      </c>
      <c r="H12" s="69" t="str">
        <f t="shared" si="1"/>
        <v>Fri</v>
      </c>
      <c r="I12" s="69" t="str">
        <f t="shared" si="1"/>
        <v>Sat</v>
      </c>
      <c r="J12" s="69" t="str">
        <f t="shared" si="1"/>
        <v>Sun</v>
      </c>
      <c r="K12" s="69" t="str">
        <f t="shared" si="1"/>
        <v>Mon</v>
      </c>
      <c r="L12" s="69" t="str">
        <f t="shared" si="1"/>
        <v>Tues</v>
      </c>
      <c r="M12" s="69" t="str">
        <f t="shared" si="1"/>
        <v>Wed</v>
      </c>
      <c r="N12" s="69" t="str">
        <f t="shared" si="1"/>
        <v>Thurs</v>
      </c>
      <c r="O12" s="69" t="str">
        <f t="shared" si="1"/>
        <v>Fri</v>
      </c>
      <c r="P12" s="69" t="str">
        <f t="shared" si="1"/>
        <v>Sat</v>
      </c>
      <c r="Q12" s="69" t="str">
        <f t="shared" si="1"/>
        <v/>
      </c>
      <c r="R12" s="70"/>
    </row>
    <row r="13" spans="1:19" x14ac:dyDescent="0.2">
      <c r="A13" s="71" t="s">
        <v>24</v>
      </c>
      <c r="B13" s="69">
        <f t="shared" ref="B13:Q13" si="2">IF(AND($J$7&gt;0,B$11&lt;$J$7),0,IF(AND($J$8&gt;0,B$11&gt;$J$8),0,IF($R$14&gt;0,0,IF(B11&gt;5,IF(OR(WEEKDAY(B11)=1,WEEKDAY(B11)=7),0,8*VLOOKUP(B11,payrates,3,TRUE)),0))))</f>
        <v>0</v>
      </c>
      <c r="C13" s="69">
        <f t="shared" si="2"/>
        <v>0</v>
      </c>
      <c r="D13" s="69">
        <f t="shared" si="2"/>
        <v>8</v>
      </c>
      <c r="E13" s="69">
        <f t="shared" si="2"/>
        <v>8</v>
      </c>
      <c r="F13" s="69">
        <f t="shared" si="2"/>
        <v>8</v>
      </c>
      <c r="G13" s="69">
        <f t="shared" si="2"/>
        <v>8</v>
      </c>
      <c r="H13" s="69">
        <f t="shared" si="2"/>
        <v>8</v>
      </c>
      <c r="I13" s="69">
        <f t="shared" si="2"/>
        <v>0</v>
      </c>
      <c r="J13" s="69">
        <f t="shared" si="2"/>
        <v>0</v>
      </c>
      <c r="K13" s="69">
        <f t="shared" si="2"/>
        <v>8</v>
      </c>
      <c r="L13" s="69">
        <f t="shared" si="2"/>
        <v>8</v>
      </c>
      <c r="M13" s="69">
        <f t="shared" si="2"/>
        <v>8</v>
      </c>
      <c r="N13" s="69">
        <f t="shared" si="2"/>
        <v>8</v>
      </c>
      <c r="O13" s="69">
        <f t="shared" si="2"/>
        <v>8</v>
      </c>
      <c r="P13" s="69">
        <f t="shared" si="2"/>
        <v>0</v>
      </c>
      <c r="Q13" s="69">
        <f t="shared" si="2"/>
        <v>0</v>
      </c>
      <c r="R13" s="66">
        <f>SUM(B13:Q13)</f>
        <v>80</v>
      </c>
      <c r="S13" s="67"/>
    </row>
    <row r="14" spans="1:19" x14ac:dyDescent="0.2">
      <c r="A14" s="71" t="s">
        <v>25</v>
      </c>
      <c r="B14" s="72"/>
      <c r="C14" s="72"/>
      <c r="D14" s="72"/>
      <c r="E14" s="72"/>
      <c r="F14" s="72"/>
      <c r="G14" s="72"/>
      <c r="H14" s="72"/>
      <c r="I14" s="72"/>
      <c r="J14" s="72"/>
      <c r="K14" s="72"/>
      <c r="L14" s="72"/>
      <c r="M14" s="72"/>
      <c r="N14" s="72"/>
      <c r="O14" s="72"/>
      <c r="P14" s="72"/>
      <c r="Q14" s="72"/>
      <c r="R14" s="70">
        <f>SUM(B14:Q14)</f>
        <v>0</v>
      </c>
      <c r="S14" s="73"/>
    </row>
    <row r="15" spans="1:19" x14ac:dyDescent="0.2">
      <c r="A15" s="68" t="s">
        <v>26</v>
      </c>
      <c r="B15" s="74">
        <f t="shared" ref="B15:Q15" si="3">IF(B11&lt;5,0,IF(AND($J$7&gt;0,B11&lt;$J$7),0,IF(AND($J$8&gt;0,B11&gt;$J$8),0,IF(B11&gt;5,IF(ISBLANK(B14),IF(B13&gt;0,VLOOKUP(B11,payrates,5,TRUE)*B13,0),IF(B14&gt;=0,((VLOOKUP(B11,payrates,5,TRUE)*B14))))))))</f>
        <v>0</v>
      </c>
      <c r="C15" s="74">
        <f t="shared" si="3"/>
        <v>0</v>
      </c>
      <c r="D15" s="74">
        <f t="shared" ca="1" si="3"/>
        <v>500</v>
      </c>
      <c r="E15" s="74">
        <f t="shared" ca="1" si="3"/>
        <v>500</v>
      </c>
      <c r="F15" s="74">
        <f t="shared" ca="1" si="3"/>
        <v>500</v>
      </c>
      <c r="G15" s="74">
        <f t="shared" ca="1" si="3"/>
        <v>500</v>
      </c>
      <c r="H15" s="74">
        <f t="shared" ca="1" si="3"/>
        <v>500</v>
      </c>
      <c r="I15" s="74">
        <f t="shared" si="3"/>
        <v>0</v>
      </c>
      <c r="J15" s="74">
        <f t="shared" si="3"/>
        <v>0</v>
      </c>
      <c r="K15" s="74">
        <f t="shared" ca="1" si="3"/>
        <v>500</v>
      </c>
      <c r="L15" s="74">
        <f t="shared" ca="1" si="3"/>
        <v>500</v>
      </c>
      <c r="M15" s="74">
        <f t="shared" ca="1" si="3"/>
        <v>500</v>
      </c>
      <c r="N15" s="74">
        <f t="shared" ca="1" si="3"/>
        <v>500</v>
      </c>
      <c r="O15" s="74">
        <f t="shared" ca="1" si="3"/>
        <v>500</v>
      </c>
      <c r="P15" s="74">
        <f t="shared" si="3"/>
        <v>0</v>
      </c>
      <c r="Q15" s="74">
        <f t="shared" si="3"/>
        <v>0</v>
      </c>
      <c r="R15" s="75">
        <f ca="1">SUM(B15:Q15)</f>
        <v>5000</v>
      </c>
    </row>
    <row r="16" spans="1:19" x14ac:dyDescent="0.2">
      <c r="A16" s="68"/>
      <c r="B16" s="134" t="s">
        <v>27</v>
      </c>
      <c r="C16" s="135"/>
      <c r="D16" s="135"/>
      <c r="E16" s="135"/>
      <c r="F16" s="135"/>
      <c r="G16" s="135"/>
      <c r="H16" s="135"/>
      <c r="I16" s="135"/>
      <c r="J16" s="135"/>
      <c r="K16" s="135"/>
      <c r="L16" s="135"/>
      <c r="M16" s="135"/>
      <c r="N16" s="135"/>
      <c r="O16" s="135"/>
      <c r="P16" s="135"/>
      <c r="Q16" s="135"/>
      <c r="R16" s="135"/>
      <c r="S16" s="73"/>
    </row>
    <row r="17" spans="1:19" x14ac:dyDescent="0.2">
      <c r="A17" s="71" t="s">
        <v>28</v>
      </c>
      <c r="B17" s="76"/>
      <c r="C17" s="76"/>
      <c r="D17" s="76"/>
      <c r="E17" s="76"/>
      <c r="F17" s="76"/>
      <c r="G17" s="76"/>
      <c r="H17" s="76"/>
      <c r="I17" s="76"/>
      <c r="J17" s="76"/>
      <c r="K17" s="76"/>
      <c r="L17" s="76"/>
      <c r="M17" s="76"/>
      <c r="N17" s="76"/>
      <c r="O17" s="76"/>
      <c r="P17" s="76"/>
      <c r="Q17" s="76"/>
      <c r="R17" s="74">
        <f>SUM(B17:Q17)</f>
        <v>0</v>
      </c>
      <c r="S17" s="73"/>
    </row>
    <row r="18" spans="1:19" x14ac:dyDescent="0.2">
      <c r="A18" s="110" t="s">
        <v>70</v>
      </c>
      <c r="B18" s="76"/>
      <c r="C18" s="76"/>
      <c r="D18" s="76">
        <v>8</v>
      </c>
      <c r="E18" s="76">
        <v>8</v>
      </c>
      <c r="F18" s="76">
        <v>8</v>
      </c>
      <c r="G18" s="76">
        <v>8</v>
      </c>
      <c r="H18" s="76">
        <v>8</v>
      </c>
      <c r="I18" s="76"/>
      <c r="J18" s="76"/>
      <c r="K18" s="76"/>
      <c r="L18" s="76"/>
      <c r="M18" s="76"/>
      <c r="N18" s="76"/>
      <c r="O18" s="76"/>
      <c r="P18" s="76"/>
      <c r="Q18" s="76"/>
      <c r="R18" s="74">
        <f>SUM(B18:Q18)</f>
        <v>40</v>
      </c>
      <c r="S18" s="73"/>
    </row>
    <row r="19" spans="1:19" x14ac:dyDescent="0.2">
      <c r="A19" s="68" t="s">
        <v>29</v>
      </c>
      <c r="B19" s="77">
        <f t="shared" ref="B19:Q19" ca="1" si="4">IF(B11&gt;5,(B17+B18)*VLOOKUP(B11,payrates,5,TRUE),0)</f>
        <v>0</v>
      </c>
      <c r="C19" s="77">
        <f t="shared" ca="1" si="4"/>
        <v>0</v>
      </c>
      <c r="D19" s="77">
        <f t="shared" ca="1" si="4"/>
        <v>500</v>
      </c>
      <c r="E19" s="77">
        <f t="shared" ca="1" si="4"/>
        <v>500</v>
      </c>
      <c r="F19" s="77">
        <f t="shared" ca="1" si="4"/>
        <v>500</v>
      </c>
      <c r="G19" s="77">
        <f t="shared" ca="1" si="4"/>
        <v>500</v>
      </c>
      <c r="H19" s="77">
        <f t="shared" ca="1" si="4"/>
        <v>500</v>
      </c>
      <c r="I19" s="77">
        <f t="shared" ca="1" si="4"/>
        <v>0</v>
      </c>
      <c r="J19" s="77">
        <f t="shared" ca="1" si="4"/>
        <v>0</v>
      </c>
      <c r="K19" s="77">
        <f t="shared" ca="1" si="4"/>
        <v>0</v>
      </c>
      <c r="L19" s="77">
        <f t="shared" ca="1" si="4"/>
        <v>0</v>
      </c>
      <c r="M19" s="77">
        <f t="shared" ca="1" si="4"/>
        <v>0</v>
      </c>
      <c r="N19" s="77">
        <f t="shared" ca="1" si="4"/>
        <v>0</v>
      </c>
      <c r="O19" s="77">
        <f t="shared" ca="1" si="4"/>
        <v>0</v>
      </c>
      <c r="P19" s="77">
        <f t="shared" ca="1" si="4"/>
        <v>0</v>
      </c>
      <c r="Q19" s="77">
        <f t="shared" si="4"/>
        <v>0</v>
      </c>
      <c r="R19" s="74">
        <f ca="1">SUM(B19:Q19)</f>
        <v>2500</v>
      </c>
      <c r="S19" s="73"/>
    </row>
    <row r="20" spans="1:19" x14ac:dyDescent="0.2">
      <c r="A20" s="68"/>
      <c r="B20" s="78"/>
      <c r="C20" s="78"/>
      <c r="D20" s="78"/>
      <c r="E20" s="78"/>
      <c r="F20" s="78"/>
      <c r="G20" s="78"/>
      <c r="H20" s="78"/>
      <c r="I20" s="78"/>
      <c r="J20" s="78"/>
      <c r="K20" s="78"/>
      <c r="L20" s="78"/>
      <c r="M20" s="78"/>
      <c r="N20" s="78"/>
      <c r="O20" s="78"/>
      <c r="P20" s="136"/>
      <c r="Q20" s="137"/>
      <c r="R20" s="74"/>
      <c r="S20" s="73"/>
    </row>
    <row r="21" spans="1:19" x14ac:dyDescent="0.2">
      <c r="A21" s="68" t="s">
        <v>71</v>
      </c>
      <c r="B21" s="77">
        <f t="shared" ref="B21:Q21" ca="1" si="5">B15-B19</f>
        <v>0</v>
      </c>
      <c r="C21" s="77">
        <f t="shared" ca="1" si="5"/>
        <v>0</v>
      </c>
      <c r="D21" s="77">
        <f t="shared" ca="1" si="5"/>
        <v>0</v>
      </c>
      <c r="E21" s="77">
        <f t="shared" ca="1" si="5"/>
        <v>0</v>
      </c>
      <c r="F21" s="77">
        <f t="shared" ca="1" si="5"/>
        <v>0</v>
      </c>
      <c r="G21" s="77">
        <f t="shared" ca="1" si="5"/>
        <v>0</v>
      </c>
      <c r="H21" s="77">
        <f t="shared" ca="1" si="5"/>
        <v>0</v>
      </c>
      <c r="I21" s="77">
        <f t="shared" ca="1" si="5"/>
        <v>0</v>
      </c>
      <c r="J21" s="77">
        <f t="shared" ca="1" si="5"/>
        <v>0</v>
      </c>
      <c r="K21" s="77">
        <f t="shared" ca="1" si="5"/>
        <v>500</v>
      </c>
      <c r="L21" s="77">
        <f t="shared" ca="1" si="5"/>
        <v>500</v>
      </c>
      <c r="M21" s="77">
        <f t="shared" ca="1" si="5"/>
        <v>500</v>
      </c>
      <c r="N21" s="77">
        <f t="shared" ca="1" si="5"/>
        <v>500</v>
      </c>
      <c r="O21" s="77">
        <f t="shared" ca="1" si="5"/>
        <v>500</v>
      </c>
      <c r="P21" s="77">
        <f t="shared" ca="1" si="5"/>
        <v>0</v>
      </c>
      <c r="Q21" s="77">
        <f t="shared" si="5"/>
        <v>0</v>
      </c>
      <c r="R21" s="74">
        <f ca="1">SUM(B21:Q21)</f>
        <v>2500</v>
      </c>
    </row>
    <row r="22" spans="1:19" x14ac:dyDescent="0.2">
      <c r="A22" s="68" t="s">
        <v>72</v>
      </c>
      <c r="B22" s="77">
        <f t="shared" ref="B22:Q22" ca="1" si="6">IF(B11&gt;5,(B18)*VLOOKUP(B11,payrates,5,TRUE),0)</f>
        <v>0</v>
      </c>
      <c r="C22" s="77">
        <f t="shared" ca="1" si="6"/>
        <v>0</v>
      </c>
      <c r="D22" s="77">
        <f t="shared" ca="1" si="6"/>
        <v>500</v>
      </c>
      <c r="E22" s="77">
        <f t="shared" ca="1" si="6"/>
        <v>500</v>
      </c>
      <c r="F22" s="77">
        <f t="shared" ca="1" si="6"/>
        <v>500</v>
      </c>
      <c r="G22" s="77">
        <f t="shared" ca="1" si="6"/>
        <v>500</v>
      </c>
      <c r="H22" s="77">
        <f t="shared" ca="1" si="6"/>
        <v>500</v>
      </c>
      <c r="I22" s="77">
        <f t="shared" ca="1" si="6"/>
        <v>0</v>
      </c>
      <c r="J22" s="77">
        <f t="shared" ca="1" si="6"/>
        <v>0</v>
      </c>
      <c r="K22" s="77">
        <f t="shared" ca="1" si="6"/>
        <v>0</v>
      </c>
      <c r="L22" s="77">
        <f t="shared" ca="1" si="6"/>
        <v>0</v>
      </c>
      <c r="M22" s="77">
        <f t="shared" ca="1" si="6"/>
        <v>0</v>
      </c>
      <c r="N22" s="77">
        <f t="shared" ca="1" si="6"/>
        <v>0</v>
      </c>
      <c r="O22" s="77">
        <f t="shared" ca="1" si="6"/>
        <v>0</v>
      </c>
      <c r="P22" s="77">
        <f t="shared" ca="1" si="6"/>
        <v>0</v>
      </c>
      <c r="Q22" s="77">
        <f t="shared" si="6"/>
        <v>0</v>
      </c>
      <c r="R22" s="74">
        <f ca="1">SUM(B22:Q22)</f>
        <v>2500</v>
      </c>
    </row>
    <row r="23" spans="1:19" x14ac:dyDescent="0.2">
      <c r="A23" s="79"/>
      <c r="B23" s="80"/>
      <c r="C23" s="80"/>
      <c r="D23" s="80"/>
      <c r="E23" s="80"/>
      <c r="F23" s="80"/>
      <c r="G23" s="80"/>
      <c r="H23" s="80"/>
      <c r="I23" s="80"/>
      <c r="J23" s="80"/>
      <c r="K23" s="80"/>
      <c r="L23" s="80"/>
      <c r="M23" s="80"/>
      <c r="N23" s="80"/>
      <c r="O23" s="80"/>
      <c r="P23" s="80"/>
      <c r="Q23" s="80"/>
      <c r="R23" s="81"/>
    </row>
    <row r="24" spans="1:19" x14ac:dyDescent="0.2">
      <c r="A24" s="138" t="s">
        <v>69</v>
      </c>
      <c r="B24" s="139"/>
      <c r="C24" s="139"/>
      <c r="D24" s="139"/>
      <c r="E24" s="139"/>
      <c r="F24" s="139"/>
      <c r="G24" s="139"/>
      <c r="H24" s="82"/>
      <c r="I24" s="82"/>
      <c r="J24" s="80"/>
      <c r="K24" s="50" t="s">
        <v>30</v>
      </c>
      <c r="L24" s="50"/>
      <c r="R24" s="83"/>
    </row>
    <row r="25" spans="1:19" ht="13.5" customHeight="1" x14ac:dyDescent="0.2">
      <c r="A25" s="139"/>
      <c r="B25" s="139"/>
      <c r="C25" s="139"/>
      <c r="D25" s="139"/>
      <c r="E25" s="139"/>
      <c r="F25" s="139"/>
      <c r="G25" s="139"/>
      <c r="H25" s="84"/>
      <c r="I25" s="84"/>
      <c r="J25" s="85"/>
      <c r="K25" s="140" t="s">
        <v>31</v>
      </c>
      <c r="L25" s="140"/>
      <c r="M25" s="140"/>
      <c r="N25" s="140"/>
      <c r="O25" s="140"/>
      <c r="P25" s="140"/>
      <c r="Q25" s="140"/>
      <c r="R25" s="86" t="s">
        <v>32</v>
      </c>
    </row>
    <row r="26" spans="1:19" ht="13.5" customHeight="1" x14ac:dyDescent="0.2">
      <c r="A26" s="139"/>
      <c r="B26" s="139"/>
      <c r="C26" s="139"/>
      <c r="D26" s="139"/>
      <c r="E26" s="139"/>
      <c r="F26" s="139"/>
      <c r="G26" s="139"/>
      <c r="H26" s="87"/>
      <c r="I26" s="87"/>
      <c r="K26" s="141"/>
      <c r="L26" s="127"/>
      <c r="M26" s="127"/>
      <c r="N26" s="127"/>
      <c r="O26" s="127"/>
      <c r="P26" s="127"/>
      <c r="Q26" s="127"/>
      <c r="R26" s="88"/>
    </row>
    <row r="27" spans="1:19" x14ac:dyDescent="0.2">
      <c r="A27" s="139"/>
      <c r="B27" s="139"/>
      <c r="C27" s="139"/>
      <c r="D27" s="139"/>
      <c r="E27" s="139"/>
      <c r="F27" s="139"/>
      <c r="G27" s="139"/>
      <c r="H27" s="87"/>
      <c r="I27" s="87"/>
      <c r="K27" s="127"/>
      <c r="L27" s="127"/>
      <c r="M27" s="127"/>
      <c r="N27" s="127"/>
      <c r="O27" s="127"/>
      <c r="P27" s="127"/>
      <c r="Q27" s="127"/>
      <c r="R27" s="89"/>
    </row>
    <row r="28" spans="1:19" x14ac:dyDescent="0.2">
      <c r="A28" s="139"/>
      <c r="B28" s="139"/>
      <c r="C28" s="139"/>
      <c r="D28" s="139"/>
      <c r="E28" s="139"/>
      <c r="F28" s="139"/>
      <c r="G28" s="139"/>
      <c r="H28" s="87"/>
      <c r="I28" s="87"/>
      <c r="K28" s="127"/>
      <c r="L28" s="127"/>
      <c r="M28" s="127"/>
      <c r="N28" s="127"/>
      <c r="O28" s="127"/>
      <c r="P28" s="127"/>
      <c r="Q28" s="127"/>
      <c r="R28" s="89"/>
    </row>
    <row r="29" spans="1:19" x14ac:dyDescent="0.2">
      <c r="A29" s="139"/>
      <c r="B29" s="139"/>
      <c r="C29" s="139"/>
      <c r="D29" s="139"/>
      <c r="E29" s="139"/>
      <c r="F29" s="139"/>
      <c r="G29" s="139"/>
      <c r="H29" s="87"/>
      <c r="I29" s="87"/>
      <c r="K29" s="127"/>
      <c r="L29" s="127"/>
      <c r="M29" s="127"/>
      <c r="N29" s="127"/>
      <c r="O29" s="127"/>
      <c r="P29" s="127"/>
      <c r="Q29" s="127"/>
      <c r="R29" s="89"/>
    </row>
    <row r="30" spans="1:19" ht="13.5" customHeight="1" x14ac:dyDescent="0.2">
      <c r="A30" s="90"/>
      <c r="B30" s="91"/>
      <c r="C30" s="92"/>
      <c r="D30" s="91"/>
      <c r="E30" s="91"/>
      <c r="F30" s="90"/>
      <c r="G30" s="90"/>
      <c r="H30" s="87"/>
      <c r="I30" s="87"/>
      <c r="K30" s="127"/>
      <c r="L30" s="127"/>
      <c r="M30" s="127"/>
      <c r="N30" s="127"/>
      <c r="O30" s="127"/>
      <c r="P30" s="127"/>
      <c r="Q30" s="127"/>
      <c r="R30" s="89"/>
    </row>
    <row r="31" spans="1:19" x14ac:dyDescent="0.2">
      <c r="A31" s="90"/>
      <c r="B31" s="93"/>
      <c r="C31" s="93"/>
      <c r="D31" s="93"/>
      <c r="E31" s="93"/>
      <c r="F31" s="93"/>
      <c r="G31" s="93"/>
      <c r="H31" s="87"/>
      <c r="I31" s="87"/>
      <c r="K31" s="127"/>
      <c r="L31" s="127"/>
      <c r="M31" s="127"/>
      <c r="N31" s="127"/>
      <c r="O31" s="127"/>
      <c r="P31" s="127"/>
      <c r="Q31" s="127"/>
      <c r="R31" s="89"/>
    </row>
    <row r="32" spans="1:19" x14ac:dyDescent="0.2">
      <c r="A32" s="142"/>
      <c r="B32" s="142"/>
      <c r="C32" s="142"/>
      <c r="D32" s="142"/>
      <c r="E32" s="142"/>
      <c r="F32" s="142"/>
      <c r="G32" s="142"/>
      <c r="H32" s="87"/>
      <c r="I32" s="87"/>
      <c r="K32" s="127"/>
      <c r="L32" s="127"/>
      <c r="M32" s="127"/>
      <c r="N32" s="127"/>
      <c r="O32" s="127"/>
      <c r="P32" s="127"/>
      <c r="Q32" s="127"/>
      <c r="R32" s="89"/>
    </row>
    <row r="33" spans="1:18" ht="12.75" customHeight="1" x14ac:dyDescent="0.2">
      <c r="A33" s="90"/>
      <c r="B33" s="91"/>
      <c r="C33" s="92"/>
      <c r="D33" s="91"/>
      <c r="E33" s="91"/>
      <c r="F33" s="90"/>
      <c r="G33" s="90"/>
      <c r="H33" s="87"/>
      <c r="I33" s="87"/>
      <c r="K33" s="127"/>
      <c r="L33" s="127"/>
      <c r="M33" s="127"/>
      <c r="N33" s="127"/>
      <c r="O33" s="127"/>
      <c r="P33" s="127"/>
      <c r="Q33" s="127"/>
      <c r="R33" s="89"/>
    </row>
    <row r="34" spans="1:18" x14ac:dyDescent="0.2">
      <c r="A34" s="90"/>
      <c r="B34" s="93"/>
      <c r="C34" s="93"/>
      <c r="D34" s="93"/>
      <c r="E34" s="93"/>
      <c r="F34" s="93"/>
      <c r="G34" s="93"/>
      <c r="H34" s="87"/>
      <c r="I34" s="87"/>
      <c r="K34" s="127"/>
      <c r="L34" s="127"/>
      <c r="M34" s="127"/>
      <c r="N34" s="127"/>
      <c r="O34" s="127"/>
      <c r="P34" s="127"/>
      <c r="Q34" s="127"/>
      <c r="R34" s="89"/>
    </row>
    <row r="35" spans="1:18" ht="13.5" customHeight="1" thickBot="1" x14ac:dyDescent="0.25">
      <c r="A35" s="94"/>
      <c r="B35" s="95"/>
      <c r="C35" s="95"/>
      <c r="D35" s="95"/>
      <c r="E35" s="95"/>
      <c r="F35" s="95"/>
      <c r="G35" s="95"/>
      <c r="H35" s="87"/>
      <c r="I35" s="87"/>
      <c r="N35" s="146" t="s">
        <v>77</v>
      </c>
      <c r="O35" s="147"/>
      <c r="P35" s="147"/>
      <c r="Q35" s="147"/>
      <c r="R35" s="96">
        <f>SUM(R26:R34)</f>
        <v>0</v>
      </c>
    </row>
    <row r="36" spans="1:18" ht="12.75" thickBot="1" x14ac:dyDescent="0.25">
      <c r="A36" s="90"/>
      <c r="B36" s="90"/>
      <c r="C36" s="91"/>
      <c r="D36" s="90"/>
      <c r="E36" s="91"/>
      <c r="F36" s="91"/>
      <c r="G36" s="91"/>
      <c r="H36" s="87"/>
      <c r="I36" s="87"/>
      <c r="K36" s="148" t="s">
        <v>33</v>
      </c>
      <c r="L36" s="149"/>
      <c r="M36" s="149"/>
      <c r="N36" s="149"/>
      <c r="O36" s="149"/>
      <c r="P36" s="149"/>
      <c r="Q36" s="150"/>
      <c r="R36" s="97">
        <f ca="1">R35+R19</f>
        <v>2500</v>
      </c>
    </row>
    <row r="37" spans="1:18" ht="12.75" x14ac:dyDescent="0.2">
      <c r="A37" s="90"/>
      <c r="B37" s="93"/>
      <c r="C37" s="93"/>
      <c r="D37" s="93"/>
      <c r="E37" s="93"/>
      <c r="F37" s="93"/>
      <c r="G37" s="93"/>
      <c r="H37" s="87"/>
      <c r="I37" s="87"/>
      <c r="K37" s="151" t="s">
        <v>78</v>
      </c>
      <c r="L37" s="152"/>
      <c r="M37" s="152"/>
      <c r="N37" s="152"/>
      <c r="O37" s="152"/>
      <c r="P37" s="98"/>
      <c r="Q37" s="98"/>
      <c r="R37" s="98"/>
    </row>
    <row r="38" spans="1:18" ht="12.75" x14ac:dyDescent="0.2">
      <c r="A38" s="99"/>
      <c r="B38" s="100"/>
      <c r="C38" s="100"/>
      <c r="D38" s="100"/>
      <c r="E38" s="100"/>
      <c r="F38" s="101"/>
      <c r="G38" s="101"/>
      <c r="K38" s="144" t="s">
        <v>73</v>
      </c>
      <c r="L38" s="145"/>
      <c r="M38" s="145"/>
      <c r="N38" s="145"/>
      <c r="O38" s="145"/>
      <c r="P38" s="145"/>
      <c r="Q38" s="145"/>
      <c r="R38" s="145"/>
    </row>
    <row r="39" spans="1:18" ht="12" customHeight="1" x14ac:dyDescent="0.2">
      <c r="A39" s="102" t="s">
        <v>76</v>
      </c>
      <c r="E39" s="103"/>
      <c r="F39" s="103"/>
      <c r="G39" s="103"/>
      <c r="K39" s="144" t="s">
        <v>74</v>
      </c>
      <c r="L39" s="145"/>
      <c r="M39" s="145"/>
      <c r="N39" s="145"/>
      <c r="O39" s="145"/>
      <c r="P39" s="145"/>
      <c r="Q39" s="145"/>
      <c r="R39" s="145"/>
    </row>
    <row r="40" spans="1:18" ht="12.75" x14ac:dyDescent="0.2">
      <c r="H40" s="143" t="s">
        <v>34</v>
      </c>
      <c r="I40" s="143"/>
      <c r="J40" s="104">
        <f ca="1">TODAY()</f>
        <v>43361</v>
      </c>
      <c r="K40" s="144" t="s">
        <v>75</v>
      </c>
      <c r="L40" s="145"/>
      <c r="M40" s="145"/>
      <c r="N40" s="145"/>
      <c r="O40" s="145"/>
      <c r="P40" s="145"/>
      <c r="Q40" s="145"/>
      <c r="R40" s="145"/>
    </row>
    <row r="90" spans="1:1" x14ac:dyDescent="0.2">
      <c r="A90" s="50"/>
    </row>
    <row r="91" spans="1:1" x14ac:dyDescent="0.2">
      <c r="A91" s="50"/>
    </row>
    <row r="92" spans="1:1" x14ac:dyDescent="0.2">
      <c r="A92" s="105"/>
    </row>
    <row r="93" spans="1:1" x14ac:dyDescent="0.2">
      <c r="A93" s="105"/>
    </row>
    <row r="94" spans="1:1" x14ac:dyDescent="0.2">
      <c r="A94" s="50"/>
    </row>
    <row r="95" spans="1:1" x14ac:dyDescent="0.2">
      <c r="A95" s="50"/>
    </row>
    <row r="96" spans="1:1" x14ac:dyDescent="0.2">
      <c r="A96" s="105"/>
    </row>
    <row r="97" spans="1:1" x14ac:dyDescent="0.2">
      <c r="A97" s="50"/>
    </row>
    <row r="98" spans="1:1" x14ac:dyDescent="0.2">
      <c r="A98" s="50"/>
    </row>
    <row r="99" spans="1:1" x14ac:dyDescent="0.2">
      <c r="A99" s="50"/>
    </row>
    <row r="100" spans="1:1" x14ac:dyDescent="0.2">
      <c r="A100" s="50"/>
    </row>
    <row r="101" spans="1:1" x14ac:dyDescent="0.2">
      <c r="A101" s="50"/>
    </row>
    <row r="102" spans="1:1" x14ac:dyDescent="0.2">
      <c r="A102" s="105"/>
    </row>
    <row r="103" spans="1:1" x14ac:dyDescent="0.2">
      <c r="A103" s="50"/>
    </row>
    <row r="104" spans="1:1" x14ac:dyDescent="0.2">
      <c r="A104" s="50"/>
    </row>
    <row r="105" spans="1:1" x14ac:dyDescent="0.2">
      <c r="A105" s="50"/>
    </row>
    <row r="106" spans="1:1" x14ac:dyDescent="0.2">
      <c r="A106" s="50"/>
    </row>
    <row r="107" spans="1:1" x14ac:dyDescent="0.2">
      <c r="A107" s="50"/>
    </row>
    <row r="108" spans="1:1" x14ac:dyDescent="0.2">
      <c r="A108" s="105"/>
    </row>
    <row r="109" spans="1:1" x14ac:dyDescent="0.2">
      <c r="A109" s="50"/>
    </row>
    <row r="110" spans="1:1" x14ac:dyDescent="0.2">
      <c r="A110" s="50"/>
    </row>
    <row r="111" spans="1:1" x14ac:dyDescent="0.2">
      <c r="A111" s="106"/>
    </row>
    <row r="112" spans="1:1" x14ac:dyDescent="0.2">
      <c r="A112" s="50"/>
    </row>
    <row r="113" spans="1:1" x14ac:dyDescent="0.2">
      <c r="A113" s="50"/>
    </row>
    <row r="114" spans="1:1" x14ac:dyDescent="0.2">
      <c r="A114" s="50"/>
    </row>
    <row r="115" spans="1:1" x14ac:dyDescent="0.2">
      <c r="A115" s="50"/>
    </row>
    <row r="116" spans="1:1" x14ac:dyDescent="0.2">
      <c r="A116" s="105"/>
    </row>
    <row r="117" spans="1:1" x14ac:dyDescent="0.2">
      <c r="A117" s="50"/>
    </row>
    <row r="118" spans="1:1" x14ac:dyDescent="0.2">
      <c r="A118" s="105"/>
    </row>
    <row r="119" spans="1:1" x14ac:dyDescent="0.2">
      <c r="A119" s="50"/>
    </row>
    <row r="161" spans="1:1" ht="12.75" x14ac:dyDescent="0.2">
      <c r="A161" s="107" t="s">
        <v>35</v>
      </c>
    </row>
    <row r="162" spans="1:1" ht="12.75" x14ac:dyDescent="0.2">
      <c r="A162" s="107" t="s">
        <v>36</v>
      </c>
    </row>
    <row r="163" spans="1:1" ht="12.75" x14ac:dyDescent="0.2">
      <c r="A163" s="107" t="s">
        <v>37</v>
      </c>
    </row>
    <row r="164" spans="1:1" ht="12.75" x14ac:dyDescent="0.2">
      <c r="A164" s="108" t="s">
        <v>38</v>
      </c>
    </row>
    <row r="165" spans="1:1" ht="12.75" x14ac:dyDescent="0.2">
      <c r="A165" s="108" t="s">
        <v>39</v>
      </c>
    </row>
    <row r="166" spans="1:1" ht="12.75" x14ac:dyDescent="0.2">
      <c r="A166" s="109" t="s">
        <v>40</v>
      </c>
    </row>
    <row r="167" spans="1:1" ht="12.75" x14ac:dyDescent="0.2">
      <c r="A167" s="107" t="s">
        <v>41</v>
      </c>
    </row>
    <row r="168" spans="1:1" ht="12.75" x14ac:dyDescent="0.2">
      <c r="A168" s="108" t="s">
        <v>42</v>
      </c>
    </row>
    <row r="169" spans="1:1" ht="12.75" x14ac:dyDescent="0.2">
      <c r="A169" s="107" t="s">
        <v>43</v>
      </c>
    </row>
    <row r="170" spans="1:1" ht="12.75" x14ac:dyDescent="0.2">
      <c r="A170" s="107" t="s">
        <v>44</v>
      </c>
    </row>
    <row r="171" spans="1:1" ht="12.75" x14ac:dyDescent="0.2">
      <c r="A171" s="107" t="s">
        <v>45</v>
      </c>
    </row>
    <row r="172" spans="1:1" ht="12.75" x14ac:dyDescent="0.2">
      <c r="A172" s="108" t="s">
        <v>46</v>
      </c>
    </row>
    <row r="173" spans="1:1" ht="12.75" x14ac:dyDescent="0.2">
      <c r="A173" s="108" t="s">
        <v>47</v>
      </c>
    </row>
    <row r="174" spans="1:1" ht="12.75" x14ac:dyDescent="0.2">
      <c r="A174" s="108" t="s">
        <v>48</v>
      </c>
    </row>
    <row r="175" spans="1:1" ht="12.75" x14ac:dyDescent="0.2">
      <c r="A175" s="107" t="s">
        <v>49</v>
      </c>
    </row>
    <row r="176" spans="1:1" ht="12.75" x14ac:dyDescent="0.2">
      <c r="A176" s="107" t="s">
        <v>50</v>
      </c>
    </row>
    <row r="177" spans="1:1" ht="12.75" x14ac:dyDescent="0.2">
      <c r="A177" s="107" t="s">
        <v>51</v>
      </c>
    </row>
    <row r="178" spans="1:1" ht="12.75" x14ac:dyDescent="0.2">
      <c r="A178" s="107" t="s">
        <v>52</v>
      </c>
    </row>
    <row r="179" spans="1:1" ht="12.75" x14ac:dyDescent="0.2">
      <c r="A179" s="107" t="s">
        <v>53</v>
      </c>
    </row>
    <row r="180" spans="1:1" ht="12.75" x14ac:dyDescent="0.2">
      <c r="A180" s="109" t="s">
        <v>54</v>
      </c>
    </row>
    <row r="181" spans="1:1" ht="12.75" x14ac:dyDescent="0.2">
      <c r="A181" s="107" t="s">
        <v>55</v>
      </c>
    </row>
    <row r="182" spans="1:1" ht="12.75" x14ac:dyDescent="0.2">
      <c r="A182" s="108" t="s">
        <v>56</v>
      </c>
    </row>
    <row r="183" spans="1:1" ht="12.75" x14ac:dyDescent="0.2">
      <c r="A183" s="107" t="s">
        <v>57</v>
      </c>
    </row>
    <row r="184" spans="1:1" ht="12.75" x14ac:dyDescent="0.2">
      <c r="A184" s="109" t="s">
        <v>58</v>
      </c>
    </row>
    <row r="185" spans="1:1" ht="12.75" x14ac:dyDescent="0.2">
      <c r="A185" s="107" t="s">
        <v>59</v>
      </c>
    </row>
    <row r="186" spans="1:1" ht="12.75" x14ac:dyDescent="0.2">
      <c r="A186" s="107" t="s">
        <v>60</v>
      </c>
    </row>
    <row r="187" spans="1:1" ht="12.75" x14ac:dyDescent="0.2">
      <c r="A187" s="107" t="s">
        <v>61</v>
      </c>
    </row>
    <row r="188" spans="1:1" ht="12.75" x14ac:dyDescent="0.2">
      <c r="A188" s="107" t="s">
        <v>62</v>
      </c>
    </row>
    <row r="189" spans="1:1" ht="12.75" x14ac:dyDescent="0.2">
      <c r="A189" s="107" t="s">
        <v>63</v>
      </c>
    </row>
    <row r="190" spans="1:1" ht="12.75" x14ac:dyDescent="0.2">
      <c r="A190" s="109" t="s">
        <v>64</v>
      </c>
    </row>
    <row r="191" spans="1:1" ht="12.75" x14ac:dyDescent="0.2">
      <c r="A191" s="107" t="s">
        <v>65</v>
      </c>
    </row>
    <row r="192" spans="1:1" ht="12.75" x14ac:dyDescent="0.2">
      <c r="A192" s="109" t="s">
        <v>66</v>
      </c>
    </row>
    <row r="193" spans="1:1" ht="12.75" x14ac:dyDescent="0.2">
      <c r="A193" s="107" t="s">
        <v>67</v>
      </c>
    </row>
    <row r="194" spans="1:1" ht="12.75" x14ac:dyDescent="0.2">
      <c r="A194" s="107" t="s">
        <v>68</v>
      </c>
    </row>
  </sheetData>
  <sheetProtection algorithmName="SHA-512" hashValue="wYi1qF9IWaGHVUgnptmoIIyaOEZRrRUSuSk0mHVq1BxqOLa3Zui6oZkDiyJF926ae/0kxJsLGV5MM0vyXdh9lQ==" saltValue="AnWvX3YAwBme66nq5OK45A==" spinCount="100000" sheet="1" objects="1" scenarios="1"/>
  <mergeCells count="30">
    <mergeCell ref="H40:I40"/>
    <mergeCell ref="K40:R40"/>
    <mergeCell ref="K34:Q34"/>
    <mergeCell ref="N35:Q35"/>
    <mergeCell ref="K36:Q36"/>
    <mergeCell ref="K37:O37"/>
    <mergeCell ref="K38:R38"/>
    <mergeCell ref="K39:R39"/>
    <mergeCell ref="K33:Q33"/>
    <mergeCell ref="G7:I7"/>
    <mergeCell ref="G8:I8"/>
    <mergeCell ref="G9:I9"/>
    <mergeCell ref="B16:R16"/>
    <mergeCell ref="P20:Q20"/>
    <mergeCell ref="A24:G29"/>
    <mergeCell ref="K25:Q25"/>
    <mergeCell ref="K26:Q26"/>
    <mergeCell ref="K27:Q27"/>
    <mergeCell ref="K28:Q28"/>
    <mergeCell ref="K29:Q29"/>
    <mergeCell ref="K30:Q30"/>
    <mergeCell ref="K31:Q31"/>
    <mergeCell ref="A32:G32"/>
    <mergeCell ref="K32:Q32"/>
    <mergeCell ref="A5:E5"/>
    <mergeCell ref="A1:E1"/>
    <mergeCell ref="G1:J1"/>
    <mergeCell ref="B2:E2"/>
    <mergeCell ref="B3:C3"/>
    <mergeCell ref="B4:E4"/>
  </mergeCells>
  <conditionalFormatting sqref="H25:J25">
    <cfRule type="cellIs" dxfId="5" priority="1" stopIfTrue="1" operator="greaterThan">
      <formula>8*#REF!</formula>
    </cfRule>
  </conditionalFormatting>
  <conditionalFormatting sqref="B11:Q11 R12">
    <cfRule type="cellIs" dxfId="4" priority="2" stopIfTrue="1" operator="lessThan">
      <formula>5</formula>
    </cfRule>
  </conditionalFormatting>
  <conditionalFormatting sqref="A13:S13">
    <cfRule type="expression" dxfId="3" priority="3" stopIfTrue="1">
      <formula>#REF!="Type in Alt Work Schedule"</formula>
    </cfRule>
  </conditionalFormatting>
  <conditionalFormatting sqref="R14:S14 A14">
    <cfRule type="expression" dxfId="2" priority="4" stopIfTrue="1">
      <formula>#REF!="Default Monday Thru Friday"</formula>
    </cfRule>
  </conditionalFormatting>
  <conditionalFormatting sqref="B14:Q14">
    <cfRule type="expression" dxfId="1" priority="5" stopIfTrue="1">
      <formula>#REF!="Default Monday Thru Friday"</formula>
    </cfRule>
  </conditionalFormatting>
  <conditionalFormatting sqref="P6">
    <cfRule type="cellIs" dxfId="0" priority="6" stopIfTrue="1" operator="greaterThan">
      <formula>0</formula>
    </cfRule>
  </conditionalFormatting>
  <dataValidations count="64">
    <dataValidation allowBlank="1" showInputMessage="1" showErrorMessage="1" promptTitle="Regular Pay Amt Due" prompt="Regular Pay Amount due for the day after the LWOP has been deducted." sqref="B21:R21 R22"/>
    <dataValidation allowBlank="1" showInputMessage="1" showErrorMessage="1" promptTitle="LWOP Amount" prompt="This is the dollar value of the LWOP Hours entered in Row 17." sqref="B19:R19"/>
    <dataValidation allowBlank="1" showInputMessage="1" showErrorMessage="1" promptTitle="LWOP Hours" prompt="Enter any hours of LWOP that the employee incurred during the pay period.  Effective 7/1/11, LWOP hours will not decrease creditable compensation." sqref="R17:R18 B17:Q17"/>
    <dataValidation allowBlank="1" showInputMessage="1" showErrorMessage="1" promptTitle="Reg Pay Due" prompt="This is the amount of Regular Pay Due for the Date in Row 11." sqref="B15:R15"/>
    <dataValidation allowBlank="1" showInputMessage="1" showErrorMessage="1" promptTitle="AWS Schedule Override" prompt="You may override the Default M-F hours calculated on Row 13 by entering AWS hours on Row 14." sqref="B14:Q14"/>
    <dataValidation allowBlank="1" showInputMessage="1" showErrorMessage="1" promptTitle="Default M-F Hours" prompt="This spreadsheet will default to regular M-F hours.  If the employee worked an AWS, you can override by using row 14.  If any hours are entered on row 14, the Default is overriden." sqref="B13:R13"/>
    <dataValidation allowBlank="1" showInputMessage="1" showErrorMessage="1" promptTitle="Weekday" prompt="The day of the week for the date in row 18." sqref="B12:Q12"/>
    <dataValidation allowBlank="1" showInputMessage="1" showErrorMessage="1" promptTitle="Current Date" prompt="Each day of the pay period as entered in cell H2 and J2 above." sqref="B11:Q11"/>
    <dataValidation allowBlank="1" showInputMessage="1" showErrorMessage="1" promptTitle="Employee Name" prompt="Enter the Employee Name" sqref="B2:E2"/>
    <dataValidation allowBlank="1" showInputMessage="1" showErrorMessage="1" promptTitle="Total Hours for the Day" prompt="Each Work Day in the Period should total 8 hours multiplied by the FTE Percentage in cell B4." sqref="B22:Q22"/>
    <dataValidation allowBlank="1" showInputMessage="1" showErrorMessage="1" promptTitle="Additional Items to Dock" prompt="Enter Dollar Amount of any additional items that need to be docked. Examples: LWOP from Previous Period per Repayment Agreement.  These items should not reduce the Benefits Base." sqref="R26:R34"/>
    <dataValidation allowBlank="1" showInputMessage="1" showErrorMessage="1" promptTitle="Additional Items Description" prompt="Enter a description of any additional pay items for previous periods to be docked.  Example: LWOP Prev. Period 10/10-24/10.  These items should not reduce the VRS Benefits Base." sqref="K26:Q34"/>
    <dataValidation allowBlank="1" showErrorMessage="1" promptTitle="Additional Items to Be Docked" prompt="Enter any additional items that should be docked from an employee's pay along with a description." sqref="K24:R24"/>
    <dataValidation allowBlank="1" showInputMessage="1" showErrorMessage="1" promptTitle="Employee Deduction Overrides" prompt="The calculated amount for Retirement Deductions.  You should not have to key an override unless the employee retired and worked beyond the 24th of the month or the employee is on LTD Working Status." sqref="B37:G37 B31:G31 B28:G28 B34:G34"/>
    <dataValidation allowBlank="1" showInputMessage="1" showErrorMessage="1" promptTitle="Date of Retirement or LTD" prompt="If the employee retires and works beyond the 24th of the month, enter the retirement date in cell J9 so the retirement deductions will calculate correctly.  Likewise for employees on LTD Working Status enter the effective date in cell J9." sqref="G9:J9"/>
    <dataValidation allowBlank="1" showInputMessage="1" showErrorMessage="1" promptTitle="Mid Pay Period Term Date" prompt="If the employee terminated in the middle of the pay period enter the date in cell J8  so the spreadsheet will calculate correctly." sqref="G8:J8"/>
    <dataValidation allowBlank="1" showInputMessage="1" showErrorMessage="1" promptTitle="Mid Pay Period Start Date" prompt="If they employee began employment in the middle of the pay period, enter the date here." sqref="G7:J7"/>
    <dataValidation allowBlank="1" showInputMessage="1" showErrorMessage="1" promptTitle="Employee Identification Number" prompt="Enter the Employee Identification Number" sqref="B3:C3"/>
    <dataValidation allowBlank="1" showInputMessage="1" showErrorMessage="1" promptTitle="FROM AND TO DATES" prompt="THE FROM AND TO DATES OF THE PERIOD" sqref="N3:O3"/>
    <dataValidation allowBlank="1" showInputMessage="1" showErrorMessage="1" promptTitle="Begin Date" prompt="Enter the Begin Date for the Salary in Cell D9 if applicable." sqref="A9"/>
    <dataValidation allowBlank="1" showInputMessage="1" showErrorMessage="1" promptTitle="Partial Hourly Rate" prompt="The Partial Hourly Rate is computed based on the Salary in Cell D9 and the hours in R13 or R14 if the AWS hours were entered." sqref="E9"/>
    <dataValidation allowBlank="1" showInputMessage="1" showErrorMessage="1" promptTitle="Partial Hourly Rate" prompt="The Partial Hourly Rate is computed based on the Salary in Cell D8 and the hours in R13 or R14 if the AWS hours were entered." sqref="E8"/>
    <dataValidation allowBlank="1" showInputMessage="1" showErrorMessage="1" promptTitle="Semi-Salary" prompt="Enter the Semi-Monthly Salary that was effective during the Begin and End Dates in cells A9 and B9." sqref="D9"/>
    <dataValidation allowBlank="1" showInputMessage="1" showErrorMessage="1" promptTitle="Semi-Salary" prompt="Enter the Semi-Monthly Salary that was effective during the Begin and End Dates in cells A8 and B8." sqref="D8"/>
    <dataValidation allowBlank="1" showInputMessage="1" showErrorMessage="1" promptTitle="FTE Percentage" prompt="Enter the FTE Percentage for the Rate given in Cell D9" sqref="C9"/>
    <dataValidation allowBlank="1" showInputMessage="1" showErrorMessage="1" promptTitle="FTE Percentage" prompt="Enter the FTE Percentage for the Rate given in Cell D8" sqref="C8"/>
    <dataValidation allowBlank="1" showInputMessage="1" showErrorMessage="1" promptTitle="End Date of Rate in Cell D9" prompt="If applicable, enter the ending date of the rate entered in Cell D9.  Leave blank if this is the current salary." sqref="B9"/>
    <dataValidation allowBlank="1" showInputMessage="1" showErrorMessage="1" promptTitle="End Date of Rate in Cell D8" prompt="If applicable, enter the ending date of the rate entered in Cell D8.  Leave blank if this is the current salary." sqref="B8"/>
    <dataValidation allowBlank="1" showInputMessage="1" showErrorMessage="1" promptTitle="Begin Date" prompt="Enter the Begin Date for the Salary in Cell D8 if applicable." sqref="A8"/>
    <dataValidation allowBlank="1" showInputMessage="1" showErrorMessage="1" promptTitle="Partial Hourly Rate" prompt="The Partial Hourly Rate is computed based on the Salary in Cell D7 and the hours in R13 or R14 if the AWS hours were entered." sqref="E7"/>
    <dataValidation allowBlank="1" showInputMessage="1" showErrorMessage="1" promptTitle="Semi-Salary" prompt="Enter the Semi-Monthly Salary that was effective during the Begin and End Dates in cells A7 and B7." sqref="D7"/>
    <dataValidation allowBlank="1" showInputMessage="1" showErrorMessage="1" promptTitle="FTE Percentage" prompt="Enter the FTE Percentage for the Rate given in Cell D7" sqref="C7"/>
    <dataValidation allowBlank="1" showInputMessage="1" showErrorMessage="1" promptTitle="End Date of Rate in Cell D7" prompt="If applicable, enter the ending date of the rate entered in Cell D7.  Leave blank if this is the current salary." sqref="B7"/>
    <dataValidation allowBlank="1" showInputMessage="1" showErrorMessage="1" promptTitle="First Day of Pay Period" prompt="This date will fill in as the first day of the pay period." sqref="A7"/>
    <dataValidation type="list" allowBlank="1" showInputMessage="1" showErrorMessage="1" promptTitle="Retirement Plan Code" prompt="Choose the 2 digit retirement plan code as found on the HMCU1 screen in CIPPS.  This code will be used to calculate retirement deduction overrides at the bottom of the spreadsheet." sqref="B4">
      <formula1>allretplans</formula1>
    </dataValidation>
    <dataValidation allowBlank="1" showErrorMessage="1" promptTitle="Total AWS Hours" prompt="If hours were entered on row 14 to override the default M-F work schedule - this is the total work hours for the period." sqref="R14"/>
    <dataValidation allowBlank="1" showInputMessage="1" showErrorMessage="1" promptTitle="Retirement Table Applied" prompt="The Retirement Table that was used based on the Pay Period Date Selected." sqref="G6"/>
    <dataValidation allowBlank="1" showInputMessage="1" showErrorMessage="1" promptTitle="M-F Work Days" prompt="The total number of Work Days - Default Monday - Friday Work Schedule" sqref="G5"/>
    <dataValidation allowBlank="1" showInputMessage="1" showErrorMessage="1" promptTitle="Calendar Days" prompt="The total number of Calendar Days in the Period" sqref="G4"/>
    <dataValidation allowBlank="1" showInputMessage="1" showErrorMessage="1" promptTitle="Pay Period End Date" prompt="Enter the last day of the Pay Period" sqref="I2"/>
    <dataValidation allowBlank="1" showInputMessage="1" showErrorMessage="1" promptTitle="Pay Period Begin Date" prompt="Enter the first day of the Pay Period" sqref="G2"/>
    <dataValidation allowBlank="1" showInputMessage="1" showErrorMessage="1" promptTitle="Partial Hourly Rate" prompt="The Spreadsheet will calculate the Partial Hourly Rate per DHRM's guidelines as follows: Semi Monthly Salary in column D of same row divided by Default M-F Sched Hrs in R13 or if AWS entered on Row 14, use total hours in R14." sqref="E6"/>
    <dataValidation allowBlank="1" showInputMessage="1" showErrorMessage="1" promptTitle="SEMI-MONTHLY SALARY" prompt="Enter the Semi-Monthly Salary Rate for the Period Entered in columns A and B of the Same Row." sqref="D6"/>
    <dataValidation allowBlank="1" showInputMessage="1" showErrorMessage="1" promptTitle="FTE Percentage" prompt="Enter the Full Time Equivalent (FTE) Percentage Rate of the employee for the Begin and End Dates on the same row." sqref="C6"/>
    <dataValidation allowBlank="1" showInputMessage="1" showErrorMessage="1" promptTitle="End Date of Salary" prompt="If applicable, enter the end date for the Semi-Monthly Salary Rate entered in Column D of the same row.  You may leave this column blank if the Semi-Monthly Salary is the current rate." sqref="B6"/>
    <dataValidation allowBlank="1" showInputMessage="1" showErrorMessage="1" promptTitle="Effective Date of Salary" prompt="Enter the Effective Date of the Semi Monthly Salary Rate entered in column D on the same row.  This date must be before or equal to the first day of the pay period entered in cell H2." sqref="A6"/>
    <dataValidation allowBlank="1" showInputMessage="1" showErrorMessage="1" promptTitle="Retirement Plan Code" prompt="Choose the Retirement Plan for the employee" sqref="A4"/>
    <dataValidation allowBlank="1" showInputMessage="1" showErrorMessage="1" promptTitle="Employee Number" prompt="Enter the Employee Number" sqref="A3"/>
    <dataValidation allowBlank="1" showInputMessage="1" showErrorMessage="1" promptTitle="Name" prompt="Enter the employee name" sqref="A2"/>
    <dataValidation allowBlank="1" showInputMessage="1" showErrorMessage="1" promptTitle="Retirement Table Applied" prompt="This field will show what Retirement Percentage table was used to calculate the Retirement Overrides below as derived from the  pay period entered above.  Click on the tables tab below to view the percentages for that table. " sqref="J6"/>
    <dataValidation allowBlank="1" showInputMessage="1" showErrorMessage="1" promptTitle="90 Cal Day Leave Accrual Date" prompt="Calculated by taking 90 calendar days from the Date of Disability.  Used as a reminder to turn off leave accruals in accordance with DHRM policy for those employees out for 90 consecutive calendar days." sqref="Q10"/>
    <dataValidation allowBlank="1" showInputMessage="1" showErrorMessage="1" promptTitle="Worker's Comp Benefit End Date" prompt="Enter the end date of the Worker's Comp Benefit" sqref="Q3"/>
    <dataValidation allowBlank="1" showInputMessage="1" showErrorMessage="1" promptTitle="Worker's Comp Benefit Begin Date" prompt="Enter the begin date of the Worker's Comp Benefit" sqref="Q2"/>
    <dataValidation allowBlank="1" showInputMessage="1" showErrorMessage="1" promptTitle="Work Hours in the Pay Period" prompt="Calculates the number of work hours for the pay period entered.  " sqref="J5"/>
    <dataValidation allowBlank="1" showInputMessage="1" showErrorMessage="1" promptTitle="Pay Period Work Days" prompt="Calculates the number of Default work days in the pay period entered. " sqref="I5"/>
    <dataValidation allowBlank="1" showInputMessage="1" showErrorMessage="1" promptTitle="Pay Period Calendar Days" prompt="Calculates the number of calendar days in the pay period entered." sqref="I4"/>
    <dataValidation allowBlank="1" showInputMessage="1" showErrorMessage="1" promptTitle="Pay Period End Date" prompt="Enter the last day of the semi-monthly pay period that the VSDP Coverage is being calculated for." sqref="J2"/>
    <dataValidation allowBlank="1" showInputMessage="1" showErrorMessage="1" promptTitle="Pay Period Begin Date" prompt="Enter the first day of the semi-monthly pay period that the VSDP is being calculated for." sqref="H2"/>
    <dataValidation allowBlank="1" showInputMessage="1" showErrorMessage="1" promptTitle="LEAVE TYPE" prompt="The Leave Code to Key for SD, WT, or XX.  Automatically populates if those leave types occured in the spreadsheet above." sqref="M3"/>
    <dataValidation allowBlank="1" showInputMessage="1" showErrorMessage="1" promptTitle="Leave Hours" prompt="Total Leave Hours to Key for the Leave Code in Column P.  These hours automatically calculate based on the items keyed in the spreadsheet above." sqref="P3"/>
    <dataValidation allowBlank="1" showInputMessage="1" showErrorMessage="1" promptTitle="Personal Leave Hours" prompt="Enter the number of hours submitted for the leave type seleted in column P.  The total number of hours in cells S45-S49 will reduce the hours in cell S44.  Does not work with Disability Credits." sqref="P10"/>
    <dataValidation allowBlank="1" showInputMessage="1" showErrorMessage="1" promptTitle="Total Amount Special Pay 076" prompt="This is the total dollar amount to enter as Special Pay 076.  This amount should reduce the Benefits Base and no retirement is due on this amount.  Employee should be left on automatic status on H0BID." sqref="K36"/>
    <dataValidation allowBlank="1" showInputMessage="1" showErrorMessage="1" promptTitle="Total Special Pay 075 Amount" prompt="To avoid retirment overrides for LWOP amounts enter the amount in R37 for Special Pay 075 on HUE01.  The H0BID regular pay amount must be left on automatic status.  This amount is the total of R18 (LWOP) and R35 (Additional Items)." sqref="R36"/>
    <dataValidation allowBlank="1" showInputMessage="1" showErrorMessage="1" promptTitle="Leave Share Donations" prompt="Enter any hours of Leave Share that the employee incurred during the pay period.  These hours will automatically decrease the amount of regular pay due the employee for the pay period.  " sqref="B18:Q18"/>
  </dataValidations>
  <pageMargins left="0.17" right="0.17" top="0.27" bottom="0.38" header="0.19" footer="0.22"/>
  <pageSetup scale="74" orientation="landscape" r:id="rId1"/>
  <headerFooter alignWithMargins="0"/>
  <drawing r:id="rId2"/>
  <legacyDrawing r:id="rId3"/>
  <controls>
    <mc:AlternateContent xmlns:mc="http://schemas.openxmlformats.org/markup-compatibility/2006">
      <mc:Choice Requires="x14">
        <control shapeId="1025" r:id="rId4" name="CheckBox1">
          <controlPr locked="0" defaultSize="0" autoLine="0" r:id="rId5">
            <anchor moveWithCells="1">
              <from>
                <xdr:col>11</xdr:col>
                <xdr:colOff>47625</xdr:colOff>
                <xdr:row>5</xdr:row>
                <xdr:rowOff>28575</xdr:rowOff>
              </from>
              <to>
                <xdr:col>15</xdr:col>
                <xdr:colOff>304800</xdr:colOff>
                <xdr:row>5</xdr:row>
                <xdr:rowOff>295275</xdr:rowOff>
              </to>
            </anchor>
          </controlPr>
        </control>
      </mc:Choice>
      <mc:Fallback>
        <control shapeId="1025" r:id="rId4"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Pay Dock</vt:lpstr>
      <vt:lpstr>allretplans</vt:lpstr>
      <vt:lpstr>'Pay Dock'!payrates</vt:lpstr>
      <vt:lpstr>'Pay Dock'!Print_Area</vt:lpstr>
      <vt:lpstr>'Pay Dock'!selleav</vt:lpstr>
    </vt:vector>
  </TitlesOfParts>
  <Company>Virginia Department of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Pay Dock Spreadsheet</dc:title>
  <dc:subject>Pay Dock Spreadsheet</dc:subject>
  <dc:creator>Virginia Department of Accounts</dc:creator>
  <cp:keywords>Pay Dock Spreadsheet</cp:keywords>
  <dc:description>Pay Dock Spreadsheet</dc:description>
  <cp:lastModifiedBy>VITA Program</cp:lastModifiedBy>
  <dcterms:created xsi:type="dcterms:W3CDTF">2016-08-03T19:06:25Z</dcterms:created>
  <dcterms:modified xsi:type="dcterms:W3CDTF">2018-09-18T18:32:22Z</dcterms:modified>
  <cp:category>Pay Dock Spreadsheet</cp:category>
</cp:coreProperties>
</file>