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xr:revisionPtr revIDLastSave="0" documentId="8_{CAD98B32-5F6C-475E-BA05-F99EC9E59B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4" i="1"/>
  <c r="G10" i="1" l="1"/>
  <c r="E12" i="1" s="1"/>
  <c r="G53" i="1" l="1"/>
  <c r="E16" i="1"/>
  <c r="E18" i="1" s="1"/>
  <c r="E20" i="1" s="1"/>
  <c r="G52" i="1"/>
  <c r="G54" i="1" l="1"/>
  <c r="E22" i="1" l="1"/>
  <c r="I42" i="1" s="1"/>
  <c r="I41" i="1"/>
  <c r="K41" i="1" s="1"/>
  <c r="E40" i="1"/>
  <c r="O41" i="1" l="1"/>
  <c r="K42" i="1"/>
  <c r="O42" i="1"/>
  <c r="O44" i="1"/>
  <c r="G56" i="1"/>
  <c r="O43" i="1"/>
  <c r="G55" i="1"/>
  <c r="G57" i="1" l="1"/>
</calcChain>
</file>

<file path=xl/sharedStrings.xml><?xml version="1.0" encoding="utf-8"?>
<sst xmlns="http://schemas.openxmlformats.org/spreadsheetml/2006/main" count="49" uniqueCount="46">
  <si>
    <t>Gross-Up for Employer-Paid FICA</t>
  </si>
  <si>
    <t>Factor</t>
  </si>
  <si>
    <t>OASDI</t>
  </si>
  <si>
    <t>HI</t>
  </si>
  <si>
    <t>=</t>
  </si>
  <si>
    <t>Gross-Up Factor (1-Factor)</t>
  </si>
  <si>
    <t>Gross Up Value</t>
  </si>
  <si>
    <t>Summary</t>
  </si>
  <si>
    <t>Amount of Award/Incentive</t>
  </si>
  <si>
    <t>Employer Paid OASDI Tax on Award/Incentive</t>
  </si>
  <si>
    <t>Empoyer Paid HI Tax on Award/Incentive</t>
  </si>
  <si>
    <t>TOTAL Amount of Employee Tax due on Award or Incentive Paid by Employer</t>
  </si>
  <si>
    <t>Employer Paid OASDI Tax on Employer Paid Tax</t>
  </si>
  <si>
    <t>Employer Paid HI Tax on Employer Paid Tax</t>
  </si>
  <si>
    <t>TOTAL Employee Tax due on the tax paid by Employer for Award/Incentive</t>
  </si>
  <si>
    <t>Steps</t>
  </si>
  <si>
    <t>taxable income</t>
  </si>
  <si>
    <t xml:space="preserve">To add Employer paid tax to </t>
  </si>
  <si>
    <t xml:space="preserve">        Amount of Award divided by Gross-Up Factor</t>
  </si>
  <si>
    <t>OASDI Tax on Award/Incentive</t>
  </si>
  <si>
    <t>HI Tax on Award/Incentive</t>
  </si>
  <si>
    <t>Balance Adjustment</t>
  </si>
  <si>
    <t>EE OASDI Tax on ER Paid Tax</t>
  </si>
  <si>
    <t>EE HI Tax on ER Paid Tax</t>
  </si>
  <si>
    <t>Employer Paid Tax Earnings</t>
  </si>
  <si>
    <t>1.  Key in Cardinal</t>
  </si>
  <si>
    <t>Agency</t>
  </si>
  <si>
    <t>Employee Name</t>
  </si>
  <si>
    <t>Employee #</t>
  </si>
  <si>
    <t>Update Paysheet Request</t>
  </si>
  <si>
    <t>3.  Submit Balance Adjustment</t>
  </si>
  <si>
    <t>OASDI/Disability ER</t>
  </si>
  <si>
    <t>FICA Med Hospital Ins ER</t>
  </si>
  <si>
    <t>OASDI/Disability EE</t>
  </si>
  <si>
    <t>FICA Med Hospital Ins EE</t>
  </si>
  <si>
    <t>2.  Submit Update Paysheet Request</t>
  </si>
  <si>
    <t>SPOT Cardinal Earnings Code</t>
  </si>
  <si>
    <t>x 2 =</t>
  </si>
  <si>
    <r>
      <rPr>
        <b/>
        <sz val="14"/>
        <color rgb="FFFF0000"/>
        <rFont val="Calibri"/>
        <family val="2"/>
        <scheme val="minor"/>
      </rPr>
      <t>***</t>
    </r>
    <r>
      <rPr>
        <b/>
        <sz val="14"/>
        <rFont val="Calibri"/>
        <family val="2"/>
        <scheme val="minor"/>
      </rPr>
      <t>Upload to</t>
    </r>
    <r>
      <rPr>
        <b/>
        <u/>
        <sz val="14"/>
        <rFont val="Calibri"/>
        <family val="2"/>
        <scheme val="minor"/>
      </rPr>
      <t xml:space="preserve"> Paysheet Folder</t>
    </r>
    <r>
      <rPr>
        <b/>
        <sz val="14"/>
        <rFont val="Calibri"/>
        <family val="2"/>
        <scheme val="minor"/>
      </rPr>
      <t xml:space="preserve"> in SharePoint</t>
    </r>
  </si>
  <si>
    <r>
      <rPr>
        <b/>
        <sz val="14"/>
        <color rgb="FFFF0000"/>
        <rFont val="Calibri"/>
        <family val="2"/>
        <scheme val="minor"/>
      </rPr>
      <t>***</t>
    </r>
    <r>
      <rPr>
        <b/>
        <sz val="14"/>
        <color theme="1"/>
        <rFont val="Calibri"/>
        <family val="2"/>
        <scheme val="minor"/>
      </rPr>
      <t xml:space="preserve">Upload to </t>
    </r>
    <r>
      <rPr>
        <b/>
        <u/>
        <sz val="14"/>
        <color theme="1"/>
        <rFont val="Calibri"/>
        <family val="2"/>
        <scheme val="minor"/>
      </rPr>
      <t>Quarterly Reporting Folder</t>
    </r>
    <r>
      <rPr>
        <b/>
        <sz val="14"/>
        <color theme="1"/>
        <rFont val="Calibri"/>
        <family val="2"/>
        <scheme val="minor"/>
      </rPr>
      <t xml:space="preserve"> in SharePoint</t>
    </r>
  </si>
  <si>
    <t>ER Paid Tax  (EPT)</t>
  </si>
  <si>
    <r>
      <rPr>
        <sz val="12"/>
        <color rgb="FFFF0000"/>
        <rFont val="Calibri"/>
        <family val="2"/>
        <scheme val="minor"/>
      </rPr>
      <t>***</t>
    </r>
    <r>
      <rPr>
        <sz val="12"/>
        <color theme="1"/>
        <rFont val="Calibri"/>
        <family val="2"/>
        <scheme val="minor"/>
      </rPr>
      <t>DOA will make a payment to the IRS for the EE tax and charge the agency</t>
    </r>
  </si>
  <si>
    <r>
      <t xml:space="preserve"> </t>
    </r>
    <r>
      <rPr>
        <b/>
        <i/>
        <sz val="16"/>
        <rFont val="Calibri"/>
        <family val="2"/>
        <scheme val="minor"/>
      </rPr>
      <t>Amount to put on Paysheet</t>
    </r>
  </si>
  <si>
    <t xml:space="preserve">       This is the employer paid tax on the award plus the taxes paid by the 
      employer for the employee</t>
  </si>
  <si>
    <t>YYY</t>
  </si>
  <si>
    <r>
      <rPr>
        <b/>
        <sz val="18"/>
        <color rgb="FFFF0000"/>
        <rFont val="Calibri"/>
        <family val="2"/>
        <scheme val="minor"/>
      </rPr>
      <t>***</t>
    </r>
    <r>
      <rPr>
        <b/>
        <sz val="18"/>
        <color theme="1"/>
        <rFont val="Calibri"/>
        <family val="2"/>
        <scheme val="minor"/>
      </rPr>
      <t xml:space="preserve">NOTE:  The Paysheet </t>
    </r>
    <r>
      <rPr>
        <b/>
        <u val="double"/>
        <sz val="18"/>
        <color theme="1"/>
        <rFont val="Calibri"/>
        <family val="2"/>
        <scheme val="minor"/>
      </rPr>
      <t>and</t>
    </r>
    <r>
      <rPr>
        <b/>
        <sz val="18"/>
        <color theme="1"/>
        <rFont val="Calibri"/>
        <family val="2"/>
        <scheme val="minor"/>
      </rPr>
      <t xml:space="preserve"> Balance Adjustment must be submitted at the same time to the appropriate Sharepoint folders with a copy of this Gross-Up spreadsheet.  Both forms must also be submitted to DOA </t>
    </r>
    <r>
      <rPr>
        <b/>
        <u/>
        <sz val="18"/>
        <color theme="1"/>
        <rFont val="Calibri"/>
        <family val="2"/>
        <scheme val="minor"/>
      </rPr>
      <t>BEFORE</t>
    </r>
    <r>
      <rPr>
        <b/>
        <sz val="18"/>
        <color theme="1"/>
        <rFont val="Calibri"/>
        <family val="2"/>
        <scheme val="minor"/>
      </rPr>
      <t xml:space="preserve"> the final confirm for the calendar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</si>
</sst>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5F2"/>
        <bgColor indexed="64"/>
      </patternFill>
    </fill>
    <fill>
      <patternFill patternType="solid">
        <fgColor rgb="FFCEFCD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4" fillId="2" borderId="0" xfId="0" applyFont="1" applyFill="1"/>
    <xf numFmtId="1" fontId="0" fillId="2" borderId="0" xfId="0" applyNumberForma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vertical="center" wrapText="1"/>
    </xf>
    <xf numFmtId="0" fontId="8" fillId="3" borderId="6" xfId="0" applyFont="1" applyFill="1" applyBorder="1"/>
    <xf numFmtId="2" fontId="8" fillId="3" borderId="7" xfId="0" applyNumberFormat="1" applyFont="1" applyFill="1" applyBorder="1" applyAlignment="1">
      <alignment horizontal="right"/>
    </xf>
    <xf numFmtId="0" fontId="8" fillId="3" borderId="4" xfId="0" applyFont="1" applyFill="1" applyBorder="1"/>
    <xf numFmtId="2" fontId="8" fillId="3" borderId="0" xfId="0" applyNumberFormat="1" applyFont="1" applyFill="1" applyAlignment="1">
      <alignment horizontal="right"/>
    </xf>
    <xf numFmtId="2" fontId="8" fillId="3" borderId="8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7" fillId="2" borderId="12" xfId="0" applyFont="1" applyFill="1" applyBorder="1"/>
    <xf numFmtId="164" fontId="17" fillId="4" borderId="2" xfId="0" applyNumberFormat="1" applyFont="1" applyFill="1" applyBorder="1" applyAlignment="1" applyProtection="1">
      <alignment horizontal="center"/>
      <protection locked="0"/>
    </xf>
    <xf numFmtId="10" fontId="17" fillId="4" borderId="2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10" fontId="17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2" fontId="7" fillId="2" borderId="25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17" fillId="2" borderId="0" xfId="0" applyNumberFormat="1" applyFont="1" applyFill="1" applyAlignment="1">
      <alignment horizontal="center"/>
    </xf>
    <xf numFmtId="2" fontId="17" fillId="2" borderId="0" xfId="0" applyNumberFormat="1" applyFont="1" applyFill="1" applyAlignment="1">
      <alignment horizontal="center" vertical="center"/>
    </xf>
    <xf numFmtId="0" fontId="19" fillId="5" borderId="30" xfId="0" applyFont="1" applyFill="1" applyBorder="1" applyAlignment="1">
      <alignment horizontal="center" wrapText="1"/>
    </xf>
    <xf numFmtId="0" fontId="0" fillId="6" borderId="2" xfId="0" applyFill="1" applyBorder="1" applyAlignment="1" applyProtection="1">
      <alignment horizontal="center"/>
      <protection locked="0"/>
    </xf>
    <xf numFmtId="0" fontId="0" fillId="2" borderId="0" xfId="0" applyFill="1" applyAlignment="1">
      <alignment vertical="center" wrapText="1"/>
    </xf>
    <xf numFmtId="2" fontId="17" fillId="3" borderId="0" xfId="0" applyNumberFormat="1" applyFont="1" applyFill="1" applyAlignment="1">
      <alignment horizontal="right"/>
    </xf>
    <xf numFmtId="2" fontId="17" fillId="3" borderId="0" xfId="0" applyNumberFormat="1" applyFont="1" applyFill="1" applyAlignment="1">
      <alignment horizontal="center"/>
    </xf>
    <xf numFmtId="2" fontId="17" fillId="3" borderId="7" xfId="0" applyNumberFormat="1" applyFont="1" applyFill="1" applyBorder="1" applyAlignment="1">
      <alignment horizontal="right"/>
    </xf>
    <xf numFmtId="2" fontId="17" fillId="3" borderId="7" xfId="0" applyNumberFormat="1" applyFont="1" applyFill="1" applyBorder="1" applyAlignment="1">
      <alignment horizontal="center"/>
    </xf>
    <xf numFmtId="4" fontId="17" fillId="4" borderId="1" xfId="1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ill="1"/>
    <xf numFmtId="4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4" fontId="11" fillId="5" borderId="31" xfId="0" applyNumberFormat="1" applyFont="1" applyFill="1" applyBorder="1" applyAlignment="1">
      <alignment horizontal="center"/>
    </xf>
    <xf numFmtId="4" fontId="11" fillId="5" borderId="18" xfId="0" applyNumberFormat="1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18" fillId="2" borderId="26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27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EFCD9"/>
      <color rgb="FFFCF688"/>
      <color rgb="FFDA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7"/>
  <sheetViews>
    <sheetView tabSelected="1" zoomScaleNormal="100" workbookViewId="0">
      <selection activeCell="B5" sqref="B5"/>
    </sheetView>
  </sheetViews>
  <sheetFormatPr defaultRowHeight="15" x14ac:dyDescent="0.25"/>
  <cols>
    <col min="1" max="1" width="7.140625" style="1" customWidth="1"/>
    <col min="2" max="3" width="9.140625" style="1"/>
    <col min="4" max="4" width="17.7109375" style="1" customWidth="1"/>
    <col min="5" max="5" width="15.28515625" style="1" customWidth="1"/>
    <col min="6" max="6" width="6.85546875" style="1" customWidth="1"/>
    <col min="7" max="7" width="13.7109375" style="1" customWidth="1"/>
    <col min="8" max="8" width="15.5703125" style="1" customWidth="1"/>
    <col min="9" max="9" width="11.140625" style="1" customWidth="1"/>
    <col min="10" max="10" width="9.85546875" style="1" customWidth="1"/>
    <col min="11" max="11" width="16.42578125" style="1" customWidth="1"/>
    <col min="12" max="12" width="8" style="1" customWidth="1"/>
    <col min="13" max="13" width="9.140625" style="1"/>
    <col min="14" max="14" width="20.28515625" style="1" customWidth="1"/>
    <col min="15" max="15" width="12.140625" style="1" customWidth="1"/>
    <col min="16" max="20" width="9.140625" style="1"/>
    <col min="21" max="21" width="12.5703125" style="1" bestFit="1" customWidth="1"/>
    <col min="22" max="16384" width="9.140625" style="1"/>
  </cols>
  <sheetData>
    <row r="2" spans="1:21" ht="1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1" ht="1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21" ht="15" customHeight="1" x14ac:dyDescent="0.5500000000000000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1" x14ac:dyDescent="0.25">
      <c r="A5" s="1" t="s">
        <v>26</v>
      </c>
      <c r="B5" s="35">
        <v>888</v>
      </c>
      <c r="C5" s="35" t="s">
        <v>44</v>
      </c>
      <c r="D5" s="13"/>
      <c r="F5" s="82"/>
      <c r="G5" s="82"/>
      <c r="H5" s="82"/>
      <c r="I5" s="5"/>
      <c r="J5" s="5"/>
      <c r="K5" s="5"/>
      <c r="L5" s="3"/>
    </row>
    <row r="6" spans="1:21" x14ac:dyDescent="0.25">
      <c r="A6" s="13" t="s">
        <v>27</v>
      </c>
      <c r="C6" s="83"/>
      <c r="D6" s="83"/>
      <c r="E6" s="83"/>
      <c r="F6" s="83"/>
      <c r="G6" s="83"/>
      <c r="H6" s="12"/>
      <c r="I6" s="5"/>
      <c r="J6" s="5"/>
      <c r="K6" s="5"/>
      <c r="L6" s="3"/>
    </row>
    <row r="7" spans="1:21" x14ac:dyDescent="0.25">
      <c r="A7" s="5" t="s">
        <v>28</v>
      </c>
      <c r="B7" s="3"/>
      <c r="C7" s="83"/>
      <c r="D7" s="83"/>
      <c r="E7" s="12"/>
      <c r="F7" s="12"/>
      <c r="G7" s="12"/>
      <c r="H7" s="12"/>
      <c r="I7" s="5"/>
      <c r="J7" s="5"/>
      <c r="K7" s="5"/>
      <c r="L7" s="3"/>
    </row>
    <row r="9" spans="1:21" ht="15.75" thickBot="1" x14ac:dyDescent="0.3">
      <c r="A9" s="2" t="s">
        <v>15</v>
      </c>
      <c r="D9" s="2" t="s">
        <v>2</v>
      </c>
      <c r="E9" s="2" t="s">
        <v>3</v>
      </c>
    </row>
    <row r="10" spans="1:21" ht="19.5" thickBot="1" x14ac:dyDescent="0.35">
      <c r="A10" s="21">
        <v>1</v>
      </c>
      <c r="B10" s="22" t="s">
        <v>1</v>
      </c>
      <c r="C10" s="23"/>
      <c r="D10" s="24">
        <v>6.2E-2</v>
      </c>
      <c r="E10" s="25">
        <v>1.4500000000000001E-2</v>
      </c>
      <c r="F10" s="26" t="s">
        <v>4</v>
      </c>
      <c r="G10" s="27">
        <f>D10+E10</f>
        <v>7.6499999999999999E-2</v>
      </c>
    </row>
    <row r="11" spans="1:21" ht="15.75" thickBot="1" x14ac:dyDescent="0.3">
      <c r="A11" s="2"/>
    </row>
    <row r="12" spans="1:21" ht="19.5" thickBot="1" x14ac:dyDescent="0.35">
      <c r="A12" s="21">
        <v>2</v>
      </c>
      <c r="B12" s="22" t="s">
        <v>5</v>
      </c>
      <c r="C12" s="28"/>
      <c r="D12" s="28"/>
      <c r="E12" s="27">
        <f>1-G10</f>
        <v>0.92349999999999999</v>
      </c>
    </row>
    <row r="13" spans="1:21" ht="15.75" thickBot="1" x14ac:dyDescent="0.3">
      <c r="A13" s="2"/>
    </row>
    <row r="14" spans="1:21" ht="19.5" thickBot="1" x14ac:dyDescent="0.35">
      <c r="A14" s="21">
        <v>3</v>
      </c>
      <c r="B14" s="22" t="s">
        <v>8</v>
      </c>
      <c r="C14" s="28"/>
      <c r="D14" s="28"/>
      <c r="E14" s="41">
        <v>713.86</v>
      </c>
      <c r="U14" s="10"/>
    </row>
    <row r="15" spans="1:21" ht="15.75" thickBot="1" x14ac:dyDescent="0.3">
      <c r="A15" s="2"/>
      <c r="E15" s="42"/>
    </row>
    <row r="16" spans="1:21" ht="19.5" thickBot="1" x14ac:dyDescent="0.35">
      <c r="A16" s="21">
        <v>4</v>
      </c>
      <c r="B16" s="22" t="s">
        <v>6</v>
      </c>
      <c r="C16" s="28"/>
      <c r="D16" s="32"/>
      <c r="E16" s="43">
        <f>ROUND(E14/E12,2)</f>
        <v>772.99</v>
      </c>
      <c r="F16" s="78" t="s">
        <v>18</v>
      </c>
      <c r="G16" s="79"/>
      <c r="H16" s="79"/>
      <c r="I16" s="79"/>
      <c r="J16" s="79"/>
      <c r="K16" s="79"/>
      <c r="L16" s="79"/>
      <c r="M16" s="79"/>
      <c r="N16" s="79"/>
      <c r="O16" s="79"/>
    </row>
    <row r="17" spans="1:17" ht="15.75" thickBot="1" x14ac:dyDescent="0.3">
      <c r="A17" s="2"/>
      <c r="E17" s="42"/>
    </row>
    <row r="18" spans="1:17" ht="28.5" customHeight="1" thickBot="1" x14ac:dyDescent="0.35">
      <c r="A18" s="21">
        <v>5</v>
      </c>
      <c r="B18" s="22" t="s">
        <v>24</v>
      </c>
      <c r="C18" s="28"/>
      <c r="D18" s="28"/>
      <c r="E18" s="43">
        <f>ROUND(E16-E14,2)</f>
        <v>59.13</v>
      </c>
      <c r="F18" s="88" t="s">
        <v>43</v>
      </c>
      <c r="G18" s="89"/>
      <c r="H18" s="89"/>
      <c r="I18" s="89"/>
      <c r="J18" s="89"/>
      <c r="K18" s="89"/>
      <c r="L18" s="36"/>
      <c r="M18" s="36"/>
      <c r="N18" s="36"/>
      <c r="O18" s="36"/>
      <c r="P18" s="7"/>
      <c r="Q18" s="7"/>
    </row>
    <row r="19" spans="1:17" ht="15.75" thickBot="1" x14ac:dyDescent="0.3">
      <c r="A19" s="2"/>
      <c r="E19" s="42"/>
      <c r="F19" s="74"/>
      <c r="G19" s="74"/>
      <c r="H19" s="74"/>
    </row>
    <row r="20" spans="1:17" ht="19.5" thickBot="1" x14ac:dyDescent="0.35">
      <c r="A20" s="21">
        <v>6</v>
      </c>
      <c r="B20" s="22" t="s">
        <v>22</v>
      </c>
      <c r="C20" s="28"/>
      <c r="D20" s="28"/>
      <c r="E20" s="44">
        <f>ROUND(E18*D10,2)</f>
        <v>3.67</v>
      </c>
    </row>
    <row r="21" spans="1:17" ht="15.75" thickBot="1" x14ac:dyDescent="0.3">
      <c r="A21" s="2"/>
      <c r="E21" s="45"/>
    </row>
    <row r="22" spans="1:17" ht="19.5" thickBot="1" x14ac:dyDescent="0.35">
      <c r="A22" s="21">
        <v>7</v>
      </c>
      <c r="B22" s="22" t="s">
        <v>23</v>
      </c>
      <c r="C22" s="28"/>
      <c r="D22" s="28"/>
      <c r="E22" s="44">
        <f>ROUND(E18*E10,2)</f>
        <v>0.86</v>
      </c>
    </row>
    <row r="23" spans="1:17" ht="15.75" thickBot="1" x14ac:dyDescent="0.3">
      <c r="A23" s="2"/>
      <c r="E23" s="45"/>
    </row>
    <row r="24" spans="1:17" ht="19.5" thickBot="1" x14ac:dyDescent="0.35">
      <c r="A24" s="21">
        <v>8</v>
      </c>
      <c r="B24" s="22" t="s">
        <v>19</v>
      </c>
      <c r="C24" s="28"/>
      <c r="D24" s="28"/>
      <c r="E24" s="46">
        <f>ROUND(E14*D10,2)</f>
        <v>44.26</v>
      </c>
    </row>
    <row r="25" spans="1:17" ht="15.75" customHeight="1" thickBot="1" x14ac:dyDescent="0.3">
      <c r="A25" s="2"/>
      <c r="E25" s="45"/>
      <c r="G25" s="15"/>
      <c r="H25" s="15"/>
      <c r="I25" s="15"/>
      <c r="J25" s="15"/>
      <c r="K25" s="15"/>
      <c r="L25" s="15"/>
      <c r="M25" s="15"/>
      <c r="N25" s="15"/>
      <c r="O25" s="15"/>
    </row>
    <row r="26" spans="1:17" ht="19.5" customHeight="1" thickBot="1" x14ac:dyDescent="0.35">
      <c r="A26" s="21">
        <v>9</v>
      </c>
      <c r="B26" s="22" t="s">
        <v>20</v>
      </c>
      <c r="C26" s="28"/>
      <c r="D26" s="28"/>
      <c r="E26" s="46">
        <f>ROUND(E14*E10,2)</f>
        <v>10.35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7" ht="19.5" customHeight="1" x14ac:dyDescent="0.3">
      <c r="A27" s="21"/>
      <c r="B27" s="22"/>
      <c r="C27" s="28"/>
      <c r="D27" s="28"/>
      <c r="E27" s="33"/>
      <c r="G27" s="15"/>
      <c r="H27" s="15"/>
      <c r="I27" s="15"/>
      <c r="J27" s="15"/>
      <c r="K27" s="15"/>
      <c r="L27" s="15"/>
      <c r="M27" s="15"/>
      <c r="N27" s="15"/>
      <c r="O27" s="15"/>
    </row>
    <row r="28" spans="1:17" ht="19.5" customHeight="1" x14ac:dyDescent="0.3">
      <c r="A28" s="21"/>
      <c r="B28" s="22"/>
      <c r="C28" s="28"/>
      <c r="D28" s="28"/>
      <c r="E28" s="33"/>
      <c r="G28" s="15"/>
      <c r="H28" s="15"/>
      <c r="I28" s="15"/>
      <c r="J28" s="15"/>
      <c r="K28" s="15"/>
      <c r="L28" s="15"/>
      <c r="M28" s="15"/>
      <c r="N28" s="15"/>
      <c r="O28" s="15"/>
    </row>
    <row r="29" spans="1:17" ht="19.5" customHeight="1" x14ac:dyDescent="0.3">
      <c r="A29" s="21"/>
      <c r="B29" s="22"/>
      <c r="C29" s="28"/>
      <c r="D29" s="28"/>
      <c r="E29" s="33"/>
      <c r="G29" s="15"/>
      <c r="H29" s="15"/>
      <c r="I29" s="15"/>
      <c r="J29" s="15"/>
      <c r="K29" s="15"/>
      <c r="L29" s="15"/>
      <c r="M29" s="15"/>
      <c r="N29" s="15"/>
      <c r="O29" s="15"/>
    </row>
    <row r="30" spans="1:17" ht="19.5" customHeight="1" x14ac:dyDescent="0.3">
      <c r="A30" s="21"/>
      <c r="B30" s="22"/>
      <c r="C30" s="28"/>
      <c r="D30" s="28"/>
      <c r="E30" s="33"/>
      <c r="G30" s="15"/>
      <c r="H30" s="15"/>
      <c r="I30" s="15"/>
      <c r="J30" s="15"/>
      <c r="K30" s="15"/>
      <c r="L30" s="15"/>
      <c r="M30" s="15"/>
      <c r="N30" s="15"/>
      <c r="O30" s="15"/>
    </row>
    <row r="31" spans="1:17" ht="15" customHeight="1" x14ac:dyDescent="0.25">
      <c r="G31" s="87" t="s">
        <v>45</v>
      </c>
      <c r="H31" s="87"/>
      <c r="I31" s="87"/>
      <c r="J31" s="87"/>
      <c r="K31" s="87"/>
      <c r="L31" s="87"/>
      <c r="M31" s="87"/>
      <c r="N31" s="87"/>
      <c r="O31" s="15"/>
    </row>
    <row r="32" spans="1:17" ht="19.5" customHeight="1" x14ac:dyDescent="0.25">
      <c r="G32" s="87"/>
      <c r="H32" s="87"/>
      <c r="I32" s="87"/>
      <c r="J32" s="87"/>
      <c r="K32" s="87"/>
      <c r="L32" s="87"/>
      <c r="M32" s="87"/>
      <c r="N32" s="87"/>
      <c r="O32" s="15"/>
    </row>
    <row r="33" spans="2:16" ht="17.25" customHeight="1" x14ac:dyDescent="0.25">
      <c r="G33" s="87"/>
      <c r="H33" s="87"/>
      <c r="I33" s="87"/>
      <c r="J33" s="87"/>
      <c r="K33" s="87"/>
      <c r="L33" s="87"/>
      <c r="M33" s="87"/>
      <c r="N33" s="87"/>
      <c r="O33" s="15"/>
    </row>
    <row r="34" spans="2:16" ht="18.75" customHeight="1" x14ac:dyDescent="0.25">
      <c r="G34" s="87"/>
      <c r="H34" s="87"/>
      <c r="I34" s="87"/>
      <c r="J34" s="87"/>
      <c r="K34" s="87"/>
      <c r="L34" s="87"/>
      <c r="M34" s="87"/>
      <c r="N34" s="87"/>
      <c r="O34" s="15"/>
    </row>
    <row r="35" spans="2:16" ht="20.25" customHeight="1" x14ac:dyDescent="0.25">
      <c r="G35" s="87"/>
      <c r="H35" s="87"/>
      <c r="I35" s="87"/>
      <c r="J35" s="87"/>
      <c r="K35" s="87"/>
      <c r="L35" s="87"/>
      <c r="M35" s="87"/>
      <c r="N35" s="87"/>
      <c r="O35" s="15"/>
    </row>
    <row r="36" spans="2:16" ht="33.75" x14ac:dyDescent="0.5">
      <c r="B36" s="9"/>
      <c r="C36" s="9"/>
      <c r="D36" s="9"/>
      <c r="E36" s="9"/>
      <c r="F36" s="9"/>
      <c r="G36" s="15"/>
      <c r="H36" s="15"/>
      <c r="I36" s="15"/>
      <c r="J36" s="15"/>
      <c r="K36" s="15"/>
      <c r="L36" s="15"/>
      <c r="M36" s="15"/>
      <c r="N36" s="15"/>
      <c r="O36" s="15"/>
    </row>
    <row r="37" spans="2:16" ht="21.75" customHeight="1" x14ac:dyDescent="0.25">
      <c r="B37" s="80" t="s">
        <v>25</v>
      </c>
      <c r="C37" s="80"/>
      <c r="D37" s="80"/>
      <c r="E37" s="80"/>
      <c r="G37" s="76" t="s">
        <v>35</v>
      </c>
      <c r="H37" s="76"/>
      <c r="I37" s="76"/>
      <c r="J37" s="76"/>
      <c r="K37" s="76"/>
      <c r="M37" s="76" t="s">
        <v>30</v>
      </c>
      <c r="N37" s="76"/>
      <c r="O37" s="76"/>
    </row>
    <row r="38" spans="2:16" ht="24.75" customHeight="1" thickBot="1" x14ac:dyDescent="0.3">
      <c r="B38" s="81"/>
      <c r="C38" s="81"/>
      <c r="D38" s="81"/>
      <c r="E38" s="81"/>
      <c r="G38" s="77"/>
      <c r="H38" s="77"/>
      <c r="I38" s="77"/>
      <c r="J38" s="77"/>
      <c r="K38" s="77"/>
      <c r="M38" s="77"/>
      <c r="N38" s="77"/>
      <c r="O38" s="77"/>
    </row>
    <row r="39" spans="2:16" ht="24" thickBot="1" x14ac:dyDescent="0.4">
      <c r="B39" s="55" t="s">
        <v>36</v>
      </c>
      <c r="C39" s="56"/>
      <c r="D39" s="56"/>
      <c r="E39" s="57"/>
      <c r="G39" s="59" t="s">
        <v>29</v>
      </c>
      <c r="H39" s="60"/>
      <c r="I39" s="60"/>
      <c r="J39" s="60"/>
      <c r="K39" s="61"/>
      <c r="M39" s="59" t="s">
        <v>21</v>
      </c>
      <c r="N39" s="60"/>
      <c r="O39" s="75"/>
      <c r="P39" s="6"/>
    </row>
    <row r="40" spans="2:16" ht="61.5" customHeight="1" thickBot="1" x14ac:dyDescent="0.4">
      <c r="B40" s="66" t="s">
        <v>40</v>
      </c>
      <c r="C40" s="67"/>
      <c r="D40" s="67"/>
      <c r="E40" s="47">
        <f>E18</f>
        <v>59.13</v>
      </c>
      <c r="G40" s="62" t="s">
        <v>38</v>
      </c>
      <c r="H40" s="63"/>
      <c r="I40" s="63"/>
      <c r="J40" s="63"/>
      <c r="K40" s="34" t="s">
        <v>42</v>
      </c>
      <c r="M40" s="84" t="s">
        <v>39</v>
      </c>
      <c r="N40" s="85"/>
      <c r="O40" s="86"/>
    </row>
    <row r="41" spans="2:16" ht="23.25" x14ac:dyDescent="0.35">
      <c r="G41" s="68" t="s">
        <v>31</v>
      </c>
      <c r="H41" s="69"/>
      <c r="I41" s="37">
        <f>ROUND(E24+E20,2)</f>
        <v>47.93</v>
      </c>
      <c r="J41" s="38" t="s">
        <v>37</v>
      </c>
      <c r="K41" s="48">
        <f>ROUND(I41*2,2)</f>
        <v>95.86</v>
      </c>
      <c r="M41" s="18" t="s">
        <v>31</v>
      </c>
      <c r="N41" s="19"/>
      <c r="O41" s="50">
        <f>-I41</f>
        <v>-47.93</v>
      </c>
      <c r="P41" s="2"/>
    </row>
    <row r="42" spans="2:16" ht="24" thickBot="1" x14ac:dyDescent="0.4">
      <c r="B42" s="8" t="s">
        <v>17</v>
      </c>
      <c r="C42" s="6"/>
      <c r="D42" s="6"/>
      <c r="F42" s="6"/>
      <c r="G42" s="16" t="s">
        <v>32</v>
      </c>
      <c r="H42" s="17"/>
      <c r="I42" s="39">
        <f>ROUND(E26+E22,2)</f>
        <v>11.21</v>
      </c>
      <c r="J42" s="40" t="s">
        <v>37</v>
      </c>
      <c r="K42" s="49">
        <f>I42*2</f>
        <v>22.42</v>
      </c>
      <c r="M42" s="18" t="s">
        <v>32</v>
      </c>
      <c r="N42" s="19"/>
      <c r="O42" s="50">
        <f>-I42</f>
        <v>-11.21</v>
      </c>
      <c r="P42" s="5"/>
    </row>
    <row r="43" spans="2:16" ht="18.75" x14ac:dyDescent="0.3">
      <c r="B43" s="1" t="s">
        <v>16</v>
      </c>
      <c r="G43" s="6"/>
      <c r="H43" s="14"/>
      <c r="I43" s="14"/>
      <c r="J43" s="14"/>
      <c r="K43" s="14"/>
      <c r="M43" s="18" t="s">
        <v>33</v>
      </c>
      <c r="N43" s="19"/>
      <c r="O43" s="50">
        <f>I41</f>
        <v>47.93</v>
      </c>
      <c r="P43" s="2"/>
    </row>
    <row r="44" spans="2:16" ht="19.5" thickBot="1" x14ac:dyDescent="0.35">
      <c r="B44" s="5"/>
      <c r="C44" s="4"/>
      <c r="D44" s="2"/>
      <c r="F44" s="5"/>
      <c r="G44" s="6"/>
      <c r="H44" s="14"/>
      <c r="I44" s="14"/>
      <c r="J44" s="14"/>
      <c r="K44" s="14"/>
      <c r="M44" s="16" t="s">
        <v>34</v>
      </c>
      <c r="N44" s="17"/>
      <c r="O44" s="20">
        <f>I42</f>
        <v>11.21</v>
      </c>
      <c r="P44" s="2"/>
    </row>
    <row r="46" spans="2:16" ht="15.75" x14ac:dyDescent="0.25">
      <c r="E46" s="8" t="s">
        <v>41</v>
      </c>
    </row>
    <row r="47" spans="2:16" ht="15.75" x14ac:dyDescent="0.25">
      <c r="E47" s="8"/>
    </row>
    <row r="48" spans="2:16" ht="15.75" x14ac:dyDescent="0.25">
      <c r="E48" s="8"/>
    </row>
    <row r="49" spans="2:15" ht="15.75" x14ac:dyDescent="0.25">
      <c r="E49" s="8"/>
    </row>
    <row r="50" spans="2:15" ht="34.5" customHeight="1" x14ac:dyDescent="0.4">
      <c r="B50" s="73" t="s">
        <v>7</v>
      </c>
      <c r="C50" s="73"/>
      <c r="D50" s="73"/>
      <c r="E50" s="73"/>
      <c r="F50" s="73"/>
      <c r="G50" s="73"/>
      <c r="H50" s="58"/>
      <c r="I50" s="58"/>
      <c r="J50" s="58"/>
      <c r="K50" s="58"/>
      <c r="L50" s="58"/>
      <c r="M50" s="58"/>
      <c r="N50" s="58"/>
      <c r="O50" s="58"/>
    </row>
    <row r="51" spans="2:15" ht="15.75" thickBot="1" x14ac:dyDescent="0.3"/>
    <row r="52" spans="2:15" ht="15.75" x14ac:dyDescent="0.25">
      <c r="B52" s="70" t="s">
        <v>9</v>
      </c>
      <c r="C52" s="71"/>
      <c r="D52" s="71"/>
      <c r="E52" s="71"/>
      <c r="F52" s="71"/>
      <c r="G52" s="29">
        <f>E24</f>
        <v>44.26</v>
      </c>
    </row>
    <row r="53" spans="2:15" ht="15.75" x14ac:dyDescent="0.25">
      <c r="B53" s="64" t="s">
        <v>10</v>
      </c>
      <c r="C53" s="65"/>
      <c r="D53" s="65"/>
      <c r="E53" s="65"/>
      <c r="F53" s="65"/>
      <c r="G53" s="30">
        <f>E26</f>
        <v>10.35</v>
      </c>
    </row>
    <row r="54" spans="2:15" ht="30" customHeight="1" x14ac:dyDescent="0.25">
      <c r="B54" s="51" t="s">
        <v>11</v>
      </c>
      <c r="C54" s="52"/>
      <c r="D54" s="52"/>
      <c r="E54" s="52"/>
      <c r="F54" s="52"/>
      <c r="G54" s="30">
        <f>G52+G53</f>
        <v>54.61</v>
      </c>
    </row>
    <row r="55" spans="2:15" ht="15.75" x14ac:dyDescent="0.25">
      <c r="B55" s="64" t="s">
        <v>12</v>
      </c>
      <c r="C55" s="65"/>
      <c r="D55" s="65"/>
      <c r="E55" s="65"/>
      <c r="F55" s="65"/>
      <c r="G55" s="30">
        <f>E20</f>
        <v>3.67</v>
      </c>
    </row>
    <row r="56" spans="2:15" ht="15.75" x14ac:dyDescent="0.25">
      <c r="B56" s="64" t="s">
        <v>13</v>
      </c>
      <c r="C56" s="65"/>
      <c r="D56" s="65"/>
      <c r="E56" s="65"/>
      <c r="F56" s="65"/>
      <c r="G56" s="30">
        <f>E22</f>
        <v>0.86</v>
      </c>
    </row>
    <row r="57" spans="2:15" ht="31.5" customHeight="1" thickBot="1" x14ac:dyDescent="0.3">
      <c r="B57" s="53" t="s">
        <v>14</v>
      </c>
      <c r="C57" s="54"/>
      <c r="D57" s="54"/>
      <c r="E57" s="54"/>
      <c r="F57" s="54"/>
      <c r="G57" s="31">
        <f>G55+G56</f>
        <v>4.53</v>
      </c>
    </row>
  </sheetData>
  <sheetProtection algorithmName="SHA-512" hashValue="KcCiFsPa4gXR9OvimsPEsvW9yi8ZGWZ5hyVjnh63duwDrJGhssaZZeyPY0ciSNy5N7D0zcJOs+UiyKHpW/4wBQ==" saltValue="5AGrk3kNKA83bf3OxCGQXg==" spinCount="100000" sheet="1" objects="1" scenarios="1" selectLockedCells="1"/>
  <mergeCells count="26">
    <mergeCell ref="A2:O3"/>
    <mergeCell ref="B50:G50"/>
    <mergeCell ref="F19:H19"/>
    <mergeCell ref="M39:O39"/>
    <mergeCell ref="M37:O38"/>
    <mergeCell ref="F16:O16"/>
    <mergeCell ref="B37:E38"/>
    <mergeCell ref="F5:H5"/>
    <mergeCell ref="C7:D7"/>
    <mergeCell ref="C6:G6"/>
    <mergeCell ref="M40:O40"/>
    <mergeCell ref="G37:K38"/>
    <mergeCell ref="G31:N35"/>
    <mergeCell ref="F18:K18"/>
    <mergeCell ref="B54:F54"/>
    <mergeCell ref="B57:F57"/>
    <mergeCell ref="B39:E39"/>
    <mergeCell ref="H50:O50"/>
    <mergeCell ref="G39:K39"/>
    <mergeCell ref="G40:J40"/>
    <mergeCell ref="B55:F55"/>
    <mergeCell ref="B56:F56"/>
    <mergeCell ref="B40:D40"/>
    <mergeCell ref="G41:H41"/>
    <mergeCell ref="B52:F52"/>
    <mergeCell ref="B53:F53"/>
  </mergeCells>
  <pageMargins left="0.2" right="0.2" top="0.5" bottom="0.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Cathy</cp:lastModifiedBy>
  <cp:lastPrinted>2023-09-14T17:40:11Z</cp:lastPrinted>
  <dcterms:created xsi:type="dcterms:W3CDTF">2020-10-30T16:28:25Z</dcterms:created>
  <dcterms:modified xsi:type="dcterms:W3CDTF">2023-11-03T14:04:28Z</dcterms:modified>
</cp:coreProperties>
</file>